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Ex2.xml" ContentType="application/vnd.ms-office.chartex+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drawings/drawing6.xml" ContentType="application/vnd.openxmlformats-officedocument.drawing+xml"/>
  <Override PartName="/xl/slicers/slicer1.xml" ContentType="application/vnd.ms-excel.slicer+xml"/>
  <Override PartName="/xl/timelines/timeline1.xml" ContentType="application/vnd.ms-excel.timeline+xml"/>
  <Override PartName="/xl/charts/chartEx3.xml" ContentType="application/vnd.ms-office.chartex+xml"/>
  <Override PartName="/xl/charts/style8.xml" ContentType="application/vnd.ms-office.chartstyle+xml"/>
  <Override PartName="/xl/charts/colors8.xml" ContentType="application/vnd.ms-office.chartcolorstyle+xml"/>
  <Override PartName="/xl/charts/chartEx4.xml" ContentType="application/vnd.ms-office.chartex+xml"/>
  <Override PartName="/xl/charts/style9.xml" ContentType="application/vnd.ms-office.chartstyle+xml"/>
  <Override PartName="/xl/charts/colors9.xml" ContentType="application/vnd.ms-office.chartcolorstyle+xml"/>
  <Override PartName="/xl/charts/chart6.xml" ContentType="application/vnd.openxmlformats-officedocument.drawingml.chart+xml"/>
  <Override PartName="/xl/charts/style10.xml" ContentType="application/vnd.ms-office.chartstyle+xml"/>
  <Override PartName="/xl/charts/colors10.xml" ContentType="application/vnd.ms-office.chartcolorstyle+xml"/>
  <Override PartName="/xl/charts/chart7.xml" ContentType="application/vnd.openxmlformats-officedocument.drawingml.chart+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charts/chart9.xml" ContentType="application/vnd.openxmlformats-officedocument.drawingml.chart+xml"/>
  <Override PartName="/xl/charts/style13.xml" ContentType="application/vnd.ms-office.chartstyle+xml"/>
  <Override PartName="/xl/charts/colors13.xml" ContentType="application/vnd.ms-office.chartcolorstyle+xml"/>
  <Override PartName="/xl/charts/chart10.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mc:AlternateContent xmlns:mc="http://schemas.openxmlformats.org/markup-compatibility/2006">
    <mc:Choice Requires="x15">
      <x15ac:absPath xmlns:x15ac="http://schemas.microsoft.com/office/spreadsheetml/2010/11/ac" url="C:\Users\komma\OneDrive\Documents\"/>
    </mc:Choice>
  </mc:AlternateContent>
  <xr:revisionPtr revIDLastSave="0" documentId="13_ncr:1_{54D1F58E-655E-4BB5-B14B-2AA389A6FA54}" xr6:coauthVersionLast="47" xr6:coauthVersionMax="47" xr10:uidLastSave="{00000000-0000-0000-0000-000000000000}"/>
  <bookViews>
    <workbookView xWindow="-108" yWindow="-108" windowWidth="23256" windowHeight="12576" activeTab="4" xr2:uid="{00000000-000D-0000-FFFF-FFFF00000000}"/>
  </bookViews>
  <sheets>
    <sheet name="Objective 1" sheetId="4" r:id="rId1"/>
    <sheet name="Objective 2" sheetId="5" r:id="rId2"/>
    <sheet name="Objective 3" sheetId="7" r:id="rId3"/>
    <sheet name="Objective 4" sheetId="8" r:id="rId4"/>
    <sheet name="Objective 5" sheetId="9" r:id="rId5"/>
    <sheet name="Data" sheetId="2" r:id="rId6"/>
    <sheet name="Dashboard" sheetId="3" r:id="rId7"/>
  </sheets>
  <definedNames>
    <definedName name="_xlchart.v1.0" hidden="1">'Objective 3'!$E$5:$E$56</definedName>
    <definedName name="_xlchart.v1.1" hidden="1">'Objective 3'!$F$5:$F$56</definedName>
    <definedName name="_xlchart.v1.10" hidden="1">'Objective 3'!$E$5:$E$56</definedName>
    <definedName name="_xlchart.v1.11" hidden="1">'Objective 3'!$F$5:$F$56</definedName>
    <definedName name="_xlchart.v5.2" hidden="1">'Objective 4'!$H$4</definedName>
    <definedName name="_xlchart.v5.3" hidden="1">'Objective 4'!$H$5:$H$54</definedName>
    <definedName name="_xlchart.v5.4" hidden="1">'Objective 4'!$I$4</definedName>
    <definedName name="_xlchart.v5.5" hidden="1">'Objective 4'!$I$5:$I$54</definedName>
    <definedName name="_xlchart.v5.6" hidden="1">'Objective 4'!$H$4</definedName>
    <definedName name="_xlchart.v5.7" hidden="1">'Objective 4'!$H$5:$H$54</definedName>
    <definedName name="_xlchart.v5.8" hidden="1">'Objective 4'!$I$4</definedName>
    <definedName name="_xlchart.v5.9" hidden="1">'Objective 4'!$I$5:$I$54</definedName>
    <definedName name="NativeTimeline_Invoice_Date">#N/A</definedName>
    <definedName name="Slicer_Beverage_Brand">#N/A</definedName>
    <definedName name="Slicer_Region">#N/A</definedName>
    <definedName name="Slicer_Retailer">#N/A</definedName>
    <definedName name="Slicer_Retailer1">#N/A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4" roundtripDataSignature="AMtx7mhwl5n/6E4JEifg9kWlAttRGuttmA=="/>
    </ext>
  </extLst>
</workbook>
</file>

<file path=xl/calcChain.xml><?xml version="1.0" encoding="utf-8"?>
<calcChain xmlns="http://schemas.openxmlformats.org/spreadsheetml/2006/main">
  <c r="R3893" i="2" l="1"/>
  <c r="Q3893" i="2"/>
  <c r="P3893" i="2"/>
  <c r="L3893" i="2"/>
  <c r="K3893" i="2"/>
  <c r="R3892" i="2"/>
  <c r="Q3892" i="2"/>
  <c r="P3892" i="2"/>
  <c r="L3892" i="2"/>
  <c r="K3892" i="2"/>
  <c r="R3891" i="2"/>
  <c r="Q3891" i="2"/>
  <c r="P3891" i="2"/>
  <c r="L3891" i="2"/>
  <c r="K3891" i="2"/>
  <c r="R3890" i="2"/>
  <c r="Q3890" i="2"/>
  <c r="P3890" i="2"/>
  <c r="K3890" i="2"/>
  <c r="L3890" i="2" s="1"/>
  <c r="R3889" i="2"/>
  <c r="Q3889" i="2"/>
  <c r="P3889" i="2"/>
  <c r="L3889" i="2"/>
  <c r="K3889" i="2"/>
  <c r="R3888" i="2"/>
  <c r="Q3888" i="2"/>
  <c r="P3888" i="2"/>
  <c r="K3888" i="2"/>
  <c r="L3888" i="2" s="1"/>
  <c r="R3887" i="2"/>
  <c r="Q3887" i="2"/>
  <c r="P3887" i="2"/>
  <c r="K3887" i="2"/>
  <c r="L3887" i="2" s="1"/>
  <c r="R3886" i="2"/>
  <c r="Q3886" i="2"/>
  <c r="P3886" i="2"/>
  <c r="K3886" i="2"/>
  <c r="L3886" i="2" s="1"/>
  <c r="R3885" i="2"/>
  <c r="Q3885" i="2"/>
  <c r="P3885" i="2"/>
  <c r="L3885" i="2"/>
  <c r="K3885" i="2"/>
  <c r="R3884" i="2"/>
  <c r="Q3884" i="2"/>
  <c r="P3884" i="2"/>
  <c r="K3884" i="2"/>
  <c r="L3884" i="2" s="1"/>
  <c r="R3883" i="2"/>
  <c r="Q3883" i="2"/>
  <c r="P3883" i="2"/>
  <c r="K3883" i="2"/>
  <c r="L3883" i="2" s="1"/>
  <c r="R3882" i="2"/>
  <c r="Q3882" i="2"/>
  <c r="P3882" i="2"/>
  <c r="K3882" i="2"/>
  <c r="L3882" i="2" s="1"/>
  <c r="R3881" i="2"/>
  <c r="Q3881" i="2"/>
  <c r="P3881" i="2"/>
  <c r="L3881" i="2"/>
  <c r="K3881" i="2"/>
  <c r="R3880" i="2"/>
  <c r="Q3880" i="2"/>
  <c r="P3880" i="2"/>
  <c r="K3880" i="2"/>
  <c r="L3880" i="2" s="1"/>
  <c r="R3879" i="2"/>
  <c r="Q3879" i="2"/>
  <c r="P3879" i="2"/>
  <c r="K3879" i="2"/>
  <c r="L3879" i="2" s="1"/>
  <c r="R3878" i="2"/>
  <c r="Q3878" i="2"/>
  <c r="P3878" i="2"/>
  <c r="K3878" i="2"/>
  <c r="L3878" i="2" s="1"/>
  <c r="R3877" i="2"/>
  <c r="Q3877" i="2"/>
  <c r="P3877" i="2"/>
  <c r="L3877" i="2"/>
  <c r="K3877" i="2"/>
  <c r="R3876" i="2"/>
  <c r="Q3876" i="2"/>
  <c r="P3876" i="2"/>
  <c r="K3876" i="2"/>
  <c r="L3876" i="2" s="1"/>
  <c r="R3875" i="2"/>
  <c r="Q3875" i="2"/>
  <c r="P3875" i="2"/>
  <c r="K3875" i="2"/>
  <c r="L3875" i="2" s="1"/>
  <c r="R3874" i="2"/>
  <c r="Q3874" i="2"/>
  <c r="P3874" i="2"/>
  <c r="K3874" i="2"/>
  <c r="L3874" i="2" s="1"/>
  <c r="R3873" i="2"/>
  <c r="Q3873" i="2"/>
  <c r="P3873" i="2"/>
  <c r="L3873" i="2"/>
  <c r="K3873" i="2"/>
  <c r="R3872" i="2"/>
  <c r="Q3872" i="2"/>
  <c r="P3872" i="2"/>
  <c r="K3872" i="2"/>
  <c r="L3872" i="2" s="1"/>
  <c r="R3871" i="2"/>
  <c r="Q3871" i="2"/>
  <c r="P3871" i="2"/>
  <c r="K3871" i="2"/>
  <c r="L3871" i="2" s="1"/>
  <c r="R3870" i="2"/>
  <c r="Q3870" i="2"/>
  <c r="P3870" i="2"/>
  <c r="K3870" i="2"/>
  <c r="L3870" i="2" s="1"/>
  <c r="R3869" i="2"/>
  <c r="Q3869" i="2"/>
  <c r="P3869" i="2"/>
  <c r="L3869" i="2"/>
  <c r="K3869" i="2"/>
  <c r="R3868" i="2"/>
  <c r="Q3868" i="2"/>
  <c r="P3868" i="2"/>
  <c r="K3868" i="2"/>
  <c r="L3868" i="2" s="1"/>
  <c r="R3867" i="2"/>
  <c r="Q3867" i="2"/>
  <c r="P3867" i="2"/>
  <c r="K3867" i="2"/>
  <c r="L3867" i="2" s="1"/>
  <c r="R3866" i="2"/>
  <c r="Q3866" i="2"/>
  <c r="P3866" i="2"/>
  <c r="K3866" i="2"/>
  <c r="L3866" i="2" s="1"/>
  <c r="R3865" i="2"/>
  <c r="Q3865" i="2"/>
  <c r="P3865" i="2"/>
  <c r="L3865" i="2"/>
  <c r="K3865" i="2"/>
  <c r="R3864" i="2"/>
  <c r="Q3864" i="2"/>
  <c r="P3864" i="2"/>
  <c r="K3864" i="2"/>
  <c r="L3864" i="2" s="1"/>
  <c r="R3863" i="2"/>
  <c r="Q3863" i="2"/>
  <c r="P3863" i="2"/>
  <c r="K3863" i="2"/>
  <c r="L3863" i="2" s="1"/>
  <c r="R3862" i="2"/>
  <c r="Q3862" i="2"/>
  <c r="P3862" i="2"/>
  <c r="K3862" i="2"/>
  <c r="L3862" i="2" s="1"/>
  <c r="R3861" i="2"/>
  <c r="Q3861" i="2"/>
  <c r="P3861" i="2"/>
  <c r="L3861" i="2"/>
  <c r="K3861" i="2"/>
  <c r="R3860" i="2"/>
  <c r="Q3860" i="2"/>
  <c r="P3860" i="2"/>
  <c r="K3860" i="2"/>
  <c r="L3860" i="2" s="1"/>
  <c r="R3859" i="2"/>
  <c r="Q3859" i="2"/>
  <c r="P3859" i="2"/>
  <c r="K3859" i="2"/>
  <c r="L3859" i="2" s="1"/>
  <c r="R3858" i="2"/>
  <c r="Q3858" i="2"/>
  <c r="P3858" i="2"/>
  <c r="K3858" i="2"/>
  <c r="L3858" i="2" s="1"/>
  <c r="R3857" i="2"/>
  <c r="Q3857" i="2"/>
  <c r="P3857" i="2"/>
  <c r="L3857" i="2"/>
  <c r="K3857" i="2"/>
  <c r="R3856" i="2"/>
  <c r="Q3856" i="2"/>
  <c r="P3856" i="2"/>
  <c r="K3856" i="2"/>
  <c r="L3856" i="2" s="1"/>
  <c r="R3855" i="2"/>
  <c r="Q3855" i="2"/>
  <c r="P3855" i="2"/>
  <c r="K3855" i="2"/>
  <c r="L3855" i="2" s="1"/>
  <c r="R3854" i="2"/>
  <c r="Q3854" i="2"/>
  <c r="P3854" i="2"/>
  <c r="K3854" i="2"/>
  <c r="L3854" i="2" s="1"/>
  <c r="R3853" i="2"/>
  <c r="Q3853" i="2"/>
  <c r="P3853" i="2"/>
  <c r="L3853" i="2"/>
  <c r="K3853" i="2"/>
  <c r="R3852" i="2"/>
  <c r="Q3852" i="2"/>
  <c r="P3852" i="2"/>
  <c r="K3852" i="2"/>
  <c r="L3852" i="2" s="1"/>
  <c r="R3851" i="2"/>
  <c r="Q3851" i="2"/>
  <c r="P3851" i="2"/>
  <c r="K3851" i="2"/>
  <c r="L3851" i="2" s="1"/>
  <c r="R3850" i="2"/>
  <c r="Q3850" i="2"/>
  <c r="P3850" i="2"/>
  <c r="K3850" i="2"/>
  <c r="L3850" i="2" s="1"/>
  <c r="R3849" i="2"/>
  <c r="Q3849" i="2"/>
  <c r="P3849" i="2"/>
  <c r="L3849" i="2"/>
  <c r="K3849" i="2"/>
  <c r="R3848" i="2"/>
  <c r="Q3848" i="2"/>
  <c r="P3848" i="2"/>
  <c r="K3848" i="2"/>
  <c r="L3848" i="2" s="1"/>
  <c r="R3847" i="2"/>
  <c r="Q3847" i="2"/>
  <c r="P3847" i="2"/>
  <c r="K3847" i="2"/>
  <c r="L3847" i="2" s="1"/>
  <c r="R3846" i="2"/>
  <c r="Q3846" i="2"/>
  <c r="P3846" i="2"/>
  <c r="K3846" i="2"/>
  <c r="L3846" i="2" s="1"/>
  <c r="R3845" i="2"/>
  <c r="Q3845" i="2"/>
  <c r="P3845" i="2"/>
  <c r="L3845" i="2"/>
  <c r="K3845" i="2"/>
  <c r="R3844" i="2"/>
  <c r="Q3844" i="2"/>
  <c r="P3844" i="2"/>
  <c r="K3844" i="2"/>
  <c r="L3844" i="2" s="1"/>
  <c r="R3843" i="2"/>
  <c r="Q3843" i="2"/>
  <c r="P3843" i="2"/>
  <c r="L3843" i="2"/>
  <c r="K3843" i="2"/>
  <c r="R3842" i="2"/>
  <c r="Q3842" i="2"/>
  <c r="P3842" i="2"/>
  <c r="K3842" i="2"/>
  <c r="L3842" i="2" s="1"/>
  <c r="R3841" i="2"/>
  <c r="Q3841" i="2"/>
  <c r="P3841" i="2"/>
  <c r="L3841" i="2"/>
  <c r="K3841" i="2"/>
  <c r="R3840" i="2"/>
  <c r="Q3840" i="2"/>
  <c r="P3840" i="2"/>
  <c r="K3840" i="2"/>
  <c r="L3840" i="2" s="1"/>
  <c r="R3839" i="2"/>
  <c r="Q3839" i="2"/>
  <c r="P3839" i="2"/>
  <c r="K3839" i="2"/>
  <c r="L3839" i="2" s="1"/>
  <c r="R3838" i="2"/>
  <c r="Q3838" i="2"/>
  <c r="P3838" i="2"/>
  <c r="K3838" i="2"/>
  <c r="L3838" i="2" s="1"/>
  <c r="R3837" i="2"/>
  <c r="Q3837" i="2"/>
  <c r="P3837" i="2"/>
  <c r="L3837" i="2"/>
  <c r="K3837" i="2"/>
  <c r="R3836" i="2"/>
  <c r="Q3836" i="2"/>
  <c r="P3836" i="2"/>
  <c r="K3836" i="2"/>
  <c r="L3836" i="2" s="1"/>
  <c r="R3835" i="2"/>
  <c r="Q3835" i="2"/>
  <c r="P3835" i="2"/>
  <c r="K3835" i="2"/>
  <c r="L3835" i="2" s="1"/>
  <c r="R3834" i="2"/>
  <c r="Q3834" i="2"/>
  <c r="P3834" i="2"/>
  <c r="K3834" i="2"/>
  <c r="L3834" i="2" s="1"/>
  <c r="R3833" i="2"/>
  <c r="Q3833" i="2"/>
  <c r="P3833" i="2"/>
  <c r="L3833" i="2"/>
  <c r="K3833" i="2"/>
  <c r="R3832" i="2"/>
  <c r="Q3832" i="2"/>
  <c r="P3832" i="2"/>
  <c r="K3832" i="2"/>
  <c r="L3832" i="2" s="1"/>
  <c r="R3831" i="2"/>
  <c r="Q3831" i="2"/>
  <c r="P3831" i="2"/>
  <c r="K3831" i="2"/>
  <c r="L3831" i="2" s="1"/>
  <c r="R3830" i="2"/>
  <c r="Q3830" i="2"/>
  <c r="P3830" i="2"/>
  <c r="K3830" i="2"/>
  <c r="L3830" i="2" s="1"/>
  <c r="R3829" i="2"/>
  <c r="Q3829" i="2"/>
  <c r="P3829" i="2"/>
  <c r="L3829" i="2"/>
  <c r="K3829" i="2"/>
  <c r="R3828" i="2"/>
  <c r="Q3828" i="2"/>
  <c r="P3828" i="2"/>
  <c r="K3828" i="2"/>
  <c r="L3828" i="2" s="1"/>
  <c r="R3827" i="2"/>
  <c r="Q3827" i="2"/>
  <c r="P3827" i="2"/>
  <c r="K3827" i="2"/>
  <c r="L3827" i="2" s="1"/>
  <c r="R3826" i="2"/>
  <c r="Q3826" i="2"/>
  <c r="P3826" i="2"/>
  <c r="K3826" i="2"/>
  <c r="L3826" i="2" s="1"/>
  <c r="R3825" i="2"/>
  <c r="Q3825" i="2"/>
  <c r="P3825" i="2"/>
  <c r="L3825" i="2"/>
  <c r="K3825" i="2"/>
  <c r="R3824" i="2"/>
  <c r="Q3824" i="2"/>
  <c r="P3824" i="2"/>
  <c r="K3824" i="2"/>
  <c r="L3824" i="2" s="1"/>
  <c r="R3823" i="2"/>
  <c r="Q3823" i="2"/>
  <c r="P3823" i="2"/>
  <c r="K3823" i="2"/>
  <c r="L3823" i="2" s="1"/>
  <c r="R3822" i="2"/>
  <c r="Q3822" i="2"/>
  <c r="P3822" i="2"/>
  <c r="K3822" i="2"/>
  <c r="L3822" i="2" s="1"/>
  <c r="K3821" i="2"/>
  <c r="L3821" i="2" s="1"/>
  <c r="K3820" i="2"/>
  <c r="L3820" i="2" s="1"/>
  <c r="K3819" i="2"/>
  <c r="L3819" i="2" s="1"/>
  <c r="K3818" i="2"/>
  <c r="L3818" i="2" s="1"/>
  <c r="K3817" i="2"/>
  <c r="L3817" i="2" s="1"/>
  <c r="K3816" i="2"/>
  <c r="L3816" i="2" s="1"/>
  <c r="K3815" i="2"/>
  <c r="L3815" i="2" s="1"/>
  <c r="K3814" i="2"/>
  <c r="L3814" i="2" s="1"/>
  <c r="K3813" i="2"/>
  <c r="L3813" i="2" s="1"/>
  <c r="K3812" i="2"/>
  <c r="L3812" i="2" s="1"/>
  <c r="K3811" i="2"/>
  <c r="L3811" i="2" s="1"/>
  <c r="K3810" i="2"/>
  <c r="L3810" i="2" s="1"/>
  <c r="K3809" i="2"/>
  <c r="L3809" i="2" s="1"/>
  <c r="K3808" i="2"/>
  <c r="L3808" i="2" s="1"/>
  <c r="K3807" i="2"/>
  <c r="L3807" i="2" s="1"/>
  <c r="K3806" i="2"/>
  <c r="L3806" i="2" s="1"/>
  <c r="K3805" i="2"/>
  <c r="L3805" i="2" s="1"/>
  <c r="K3804" i="2"/>
  <c r="L3804" i="2" s="1"/>
  <c r="K3803" i="2"/>
  <c r="L3803" i="2" s="1"/>
  <c r="K3802" i="2"/>
  <c r="L3802" i="2" s="1"/>
  <c r="K3801" i="2"/>
  <c r="L3801" i="2" s="1"/>
  <c r="K3800" i="2"/>
  <c r="L3800" i="2" s="1"/>
  <c r="K3799" i="2"/>
  <c r="L3799" i="2" s="1"/>
  <c r="K3798" i="2"/>
  <c r="L3798" i="2" s="1"/>
  <c r="K3797" i="2"/>
  <c r="L3797" i="2" s="1"/>
  <c r="K3796" i="2"/>
  <c r="L3796" i="2" s="1"/>
  <c r="K3795" i="2"/>
  <c r="L3795" i="2" s="1"/>
  <c r="K3794" i="2"/>
  <c r="L3794" i="2" s="1"/>
  <c r="K3793" i="2"/>
  <c r="L3793" i="2" s="1"/>
  <c r="K3792" i="2"/>
  <c r="L3792" i="2" s="1"/>
  <c r="K3791" i="2"/>
  <c r="L3791" i="2" s="1"/>
  <c r="K3790" i="2"/>
  <c r="L3790" i="2" s="1"/>
  <c r="K3789" i="2"/>
  <c r="L3789" i="2" s="1"/>
  <c r="K3788" i="2"/>
  <c r="L3788" i="2" s="1"/>
  <c r="K3787" i="2"/>
  <c r="L3787" i="2" s="1"/>
  <c r="K3786" i="2"/>
  <c r="L3786" i="2" s="1"/>
  <c r="K3785" i="2"/>
  <c r="L3785" i="2" s="1"/>
  <c r="K3784" i="2"/>
  <c r="L3784" i="2" s="1"/>
  <c r="K3783" i="2"/>
  <c r="L3783" i="2" s="1"/>
  <c r="K3782" i="2"/>
  <c r="L3782" i="2" s="1"/>
  <c r="K3781" i="2"/>
  <c r="L3781" i="2" s="1"/>
  <c r="K3780" i="2"/>
  <c r="L3780" i="2" s="1"/>
  <c r="K3779" i="2"/>
  <c r="L3779" i="2" s="1"/>
  <c r="K3778" i="2"/>
  <c r="L3778" i="2" s="1"/>
  <c r="K3777" i="2"/>
  <c r="L3777" i="2" s="1"/>
  <c r="K3776" i="2"/>
  <c r="L3776" i="2" s="1"/>
  <c r="K3775" i="2"/>
  <c r="L3775" i="2" s="1"/>
  <c r="K3774" i="2"/>
  <c r="L3774" i="2" s="1"/>
  <c r="K3773" i="2"/>
  <c r="L3773" i="2" s="1"/>
  <c r="K3772" i="2"/>
  <c r="L3772" i="2" s="1"/>
  <c r="K3771" i="2"/>
  <c r="L3771" i="2" s="1"/>
  <c r="K3770" i="2"/>
  <c r="L3770" i="2" s="1"/>
  <c r="K3769" i="2"/>
  <c r="L3769" i="2" s="1"/>
  <c r="K3768" i="2"/>
  <c r="L3768" i="2" s="1"/>
  <c r="K3767" i="2"/>
  <c r="L3767" i="2" s="1"/>
  <c r="K3766" i="2"/>
  <c r="L3766" i="2" s="1"/>
  <c r="K3765" i="2"/>
  <c r="L3765" i="2" s="1"/>
  <c r="K3764" i="2"/>
  <c r="L3764" i="2" s="1"/>
  <c r="K3763" i="2"/>
  <c r="L3763" i="2" s="1"/>
  <c r="K3762" i="2"/>
  <c r="L3762" i="2" s="1"/>
  <c r="K3761" i="2"/>
  <c r="L3761" i="2" s="1"/>
  <c r="K3760" i="2"/>
  <c r="L3760" i="2" s="1"/>
  <c r="K3759" i="2"/>
  <c r="L3759" i="2" s="1"/>
  <c r="K3758" i="2"/>
  <c r="L3758" i="2" s="1"/>
  <c r="K3757" i="2"/>
  <c r="L3757" i="2" s="1"/>
  <c r="K3756" i="2"/>
  <c r="L3756" i="2" s="1"/>
  <c r="K3755" i="2"/>
  <c r="L3755" i="2" s="1"/>
  <c r="K3754" i="2"/>
  <c r="L3754" i="2" s="1"/>
  <c r="K3753" i="2"/>
  <c r="L3753" i="2" s="1"/>
  <c r="K3752" i="2"/>
  <c r="L3752" i="2" s="1"/>
  <c r="K3751" i="2"/>
  <c r="L3751" i="2" s="1"/>
  <c r="K3750" i="2"/>
  <c r="L3750" i="2" s="1"/>
  <c r="K3749" i="2"/>
  <c r="L3749" i="2" s="1"/>
  <c r="K3748" i="2"/>
  <c r="L3748" i="2" s="1"/>
  <c r="K3747" i="2"/>
  <c r="L3747" i="2" s="1"/>
  <c r="K3746" i="2"/>
  <c r="L3746" i="2" s="1"/>
  <c r="K3745" i="2"/>
  <c r="L3745" i="2" s="1"/>
  <c r="K3744" i="2"/>
  <c r="L3744" i="2" s="1"/>
  <c r="K3743" i="2"/>
  <c r="L3743" i="2" s="1"/>
  <c r="K3742" i="2"/>
  <c r="L3742" i="2" s="1"/>
  <c r="K3741" i="2"/>
  <c r="L3741" i="2" s="1"/>
  <c r="K3740" i="2"/>
  <c r="L3740" i="2" s="1"/>
  <c r="K3739" i="2"/>
  <c r="L3739" i="2" s="1"/>
  <c r="K3738" i="2"/>
  <c r="L3738" i="2" s="1"/>
  <c r="K3737" i="2"/>
  <c r="L3737" i="2" s="1"/>
  <c r="K3736" i="2"/>
  <c r="L3736" i="2" s="1"/>
  <c r="K3735" i="2"/>
  <c r="L3735" i="2" s="1"/>
  <c r="K3734" i="2"/>
  <c r="L3734" i="2" s="1"/>
  <c r="K3733" i="2"/>
  <c r="L3733" i="2" s="1"/>
  <c r="K3732" i="2"/>
  <c r="L3732" i="2" s="1"/>
  <c r="K3731" i="2"/>
  <c r="L3731" i="2" s="1"/>
  <c r="K3730" i="2"/>
  <c r="L3730" i="2" s="1"/>
  <c r="K3729" i="2"/>
  <c r="L3729" i="2" s="1"/>
  <c r="K3728" i="2"/>
  <c r="L3728" i="2" s="1"/>
  <c r="K3727" i="2"/>
  <c r="L3727" i="2" s="1"/>
  <c r="K3726" i="2"/>
  <c r="L3726" i="2" s="1"/>
  <c r="K3725" i="2"/>
  <c r="L3725" i="2" s="1"/>
  <c r="K3724" i="2"/>
  <c r="L3724" i="2" s="1"/>
  <c r="K3723" i="2"/>
  <c r="L3723" i="2" s="1"/>
  <c r="K3722" i="2"/>
  <c r="L3722" i="2" s="1"/>
  <c r="K3721" i="2"/>
  <c r="L3721" i="2" s="1"/>
  <c r="K3720" i="2"/>
  <c r="L3720" i="2" s="1"/>
  <c r="K3719" i="2"/>
  <c r="L3719" i="2" s="1"/>
  <c r="K3718" i="2"/>
  <c r="L3718" i="2" s="1"/>
  <c r="K3717" i="2"/>
  <c r="L3717" i="2" s="1"/>
  <c r="K3716" i="2"/>
  <c r="L3716" i="2" s="1"/>
  <c r="K3715" i="2"/>
  <c r="L3715" i="2" s="1"/>
  <c r="K3714" i="2"/>
  <c r="L3714" i="2" s="1"/>
  <c r="K3713" i="2"/>
  <c r="L3713" i="2" s="1"/>
  <c r="K3712" i="2"/>
  <c r="L3712" i="2" s="1"/>
  <c r="K3711" i="2"/>
  <c r="L3711" i="2" s="1"/>
  <c r="K3710" i="2"/>
  <c r="L3710" i="2" s="1"/>
  <c r="K3709" i="2"/>
  <c r="L3709" i="2" s="1"/>
  <c r="K3708" i="2"/>
  <c r="L3708" i="2" s="1"/>
  <c r="K3707" i="2"/>
  <c r="L3707" i="2" s="1"/>
  <c r="K3706" i="2"/>
  <c r="L3706" i="2" s="1"/>
  <c r="K3705" i="2"/>
  <c r="L3705" i="2" s="1"/>
  <c r="K3704" i="2"/>
  <c r="L3704" i="2" s="1"/>
  <c r="K3703" i="2"/>
  <c r="L3703" i="2" s="1"/>
  <c r="K3702" i="2"/>
  <c r="L3702" i="2" s="1"/>
  <c r="K3701" i="2"/>
  <c r="L3701" i="2" s="1"/>
  <c r="K3700" i="2"/>
  <c r="L3700" i="2" s="1"/>
  <c r="K3699" i="2"/>
  <c r="L3699" i="2" s="1"/>
  <c r="K3698" i="2"/>
  <c r="L3698" i="2" s="1"/>
  <c r="K3697" i="2"/>
  <c r="L3697" i="2" s="1"/>
  <c r="K3696" i="2"/>
  <c r="L3696" i="2" s="1"/>
  <c r="K3695" i="2"/>
  <c r="L3695" i="2" s="1"/>
  <c r="K3694" i="2"/>
  <c r="L3694" i="2" s="1"/>
  <c r="K3693" i="2"/>
  <c r="L3693" i="2" s="1"/>
  <c r="K3692" i="2"/>
  <c r="L3692" i="2" s="1"/>
  <c r="K3691" i="2"/>
  <c r="L3691" i="2" s="1"/>
  <c r="K3690" i="2"/>
  <c r="L3690" i="2" s="1"/>
  <c r="K3689" i="2"/>
  <c r="L3689" i="2" s="1"/>
  <c r="K3688" i="2"/>
  <c r="L3688" i="2" s="1"/>
  <c r="K3687" i="2"/>
  <c r="L3687" i="2" s="1"/>
  <c r="K3686" i="2"/>
  <c r="L3686" i="2" s="1"/>
  <c r="K3685" i="2"/>
  <c r="L3685" i="2" s="1"/>
  <c r="K3684" i="2"/>
  <c r="L3684" i="2" s="1"/>
  <c r="K3683" i="2"/>
  <c r="L3683" i="2" s="1"/>
  <c r="K3682" i="2"/>
  <c r="L3682" i="2" s="1"/>
  <c r="K3681" i="2"/>
  <c r="L3681" i="2" s="1"/>
  <c r="K3680" i="2"/>
  <c r="L3680" i="2" s="1"/>
  <c r="K3679" i="2"/>
  <c r="L3679" i="2" s="1"/>
  <c r="K3678" i="2"/>
  <c r="L3678" i="2" s="1"/>
  <c r="K3677" i="2"/>
  <c r="L3677" i="2" s="1"/>
  <c r="K3676" i="2"/>
  <c r="L3676" i="2" s="1"/>
  <c r="K3675" i="2"/>
  <c r="L3675" i="2" s="1"/>
  <c r="K3674" i="2"/>
  <c r="L3674" i="2" s="1"/>
  <c r="K3673" i="2"/>
  <c r="L3673" i="2" s="1"/>
  <c r="K3672" i="2"/>
  <c r="L3672" i="2" s="1"/>
  <c r="K3671" i="2"/>
  <c r="L3671" i="2" s="1"/>
  <c r="K3670" i="2"/>
  <c r="L3670" i="2" s="1"/>
  <c r="K3669" i="2"/>
  <c r="L3669" i="2" s="1"/>
  <c r="K3668" i="2"/>
  <c r="L3668" i="2" s="1"/>
  <c r="K3667" i="2"/>
  <c r="L3667" i="2" s="1"/>
  <c r="K3666" i="2"/>
  <c r="L3666" i="2" s="1"/>
  <c r="K3665" i="2"/>
  <c r="L3665" i="2" s="1"/>
  <c r="K3664" i="2"/>
  <c r="L3664" i="2" s="1"/>
  <c r="K3663" i="2"/>
  <c r="L3663" i="2" s="1"/>
  <c r="K3662" i="2"/>
  <c r="L3662" i="2" s="1"/>
  <c r="K3661" i="2"/>
  <c r="L3661" i="2" s="1"/>
  <c r="K3660" i="2"/>
  <c r="L3660" i="2" s="1"/>
  <c r="K3659" i="2"/>
  <c r="L3659" i="2" s="1"/>
  <c r="K3658" i="2"/>
  <c r="L3658" i="2" s="1"/>
  <c r="K3657" i="2"/>
  <c r="L3657" i="2" s="1"/>
  <c r="K3656" i="2"/>
  <c r="L3656" i="2" s="1"/>
  <c r="K3655" i="2"/>
  <c r="L3655" i="2" s="1"/>
  <c r="K3654" i="2"/>
  <c r="L3654" i="2" s="1"/>
  <c r="K3653" i="2"/>
  <c r="L3653" i="2" s="1"/>
  <c r="K3652" i="2"/>
  <c r="L3652" i="2" s="1"/>
  <c r="K3651" i="2"/>
  <c r="L3651" i="2" s="1"/>
  <c r="K3650" i="2"/>
  <c r="L3650" i="2" s="1"/>
  <c r="K3649" i="2"/>
  <c r="L3649" i="2" s="1"/>
  <c r="K3648" i="2"/>
  <c r="L3648" i="2" s="1"/>
  <c r="K3647" i="2"/>
  <c r="L3647" i="2" s="1"/>
  <c r="K3646" i="2"/>
  <c r="L3646" i="2" s="1"/>
  <c r="K3645" i="2"/>
  <c r="L3645" i="2" s="1"/>
  <c r="K3644" i="2"/>
  <c r="L3644" i="2" s="1"/>
  <c r="K3643" i="2"/>
  <c r="L3643" i="2" s="1"/>
  <c r="K3642" i="2"/>
  <c r="L3642" i="2" s="1"/>
  <c r="K3641" i="2"/>
  <c r="L3641" i="2" s="1"/>
  <c r="K3640" i="2"/>
  <c r="L3640" i="2" s="1"/>
  <c r="K3639" i="2"/>
  <c r="L3639" i="2" s="1"/>
  <c r="K3638" i="2"/>
  <c r="L3638" i="2" s="1"/>
  <c r="K3637" i="2"/>
  <c r="L3637" i="2" s="1"/>
  <c r="K3636" i="2"/>
  <c r="L3636" i="2" s="1"/>
  <c r="K3635" i="2"/>
  <c r="L3635" i="2" s="1"/>
  <c r="K3634" i="2"/>
  <c r="L3634" i="2" s="1"/>
  <c r="K3633" i="2"/>
  <c r="L3633" i="2" s="1"/>
  <c r="K3632" i="2"/>
  <c r="L3632" i="2" s="1"/>
  <c r="K3631" i="2"/>
  <c r="L3631" i="2" s="1"/>
  <c r="K3630" i="2"/>
  <c r="L3630" i="2" s="1"/>
  <c r="K3629" i="2"/>
  <c r="L3629" i="2" s="1"/>
  <c r="K3628" i="2"/>
  <c r="L3628" i="2" s="1"/>
  <c r="K3627" i="2"/>
  <c r="L3627" i="2" s="1"/>
  <c r="K3626" i="2"/>
  <c r="L3626" i="2" s="1"/>
  <c r="K3625" i="2"/>
  <c r="L3625" i="2" s="1"/>
  <c r="K3624" i="2"/>
  <c r="L3624" i="2" s="1"/>
  <c r="K3623" i="2"/>
  <c r="L3623" i="2" s="1"/>
  <c r="K3622" i="2"/>
  <c r="L3622" i="2" s="1"/>
  <c r="K3621" i="2"/>
  <c r="L3621" i="2" s="1"/>
  <c r="K3620" i="2"/>
  <c r="L3620" i="2" s="1"/>
  <c r="K3619" i="2"/>
  <c r="L3619" i="2" s="1"/>
  <c r="K3618" i="2"/>
  <c r="L3618" i="2" s="1"/>
  <c r="K3617" i="2"/>
  <c r="L3617" i="2" s="1"/>
  <c r="K3616" i="2"/>
  <c r="L3616" i="2" s="1"/>
  <c r="K3615" i="2"/>
  <c r="L3615" i="2" s="1"/>
  <c r="K3614" i="2"/>
  <c r="L3614" i="2" s="1"/>
  <c r="K3613" i="2"/>
  <c r="L3613" i="2" s="1"/>
  <c r="K3612" i="2"/>
  <c r="L3612" i="2" s="1"/>
  <c r="K3611" i="2"/>
  <c r="L3611" i="2" s="1"/>
  <c r="K3610" i="2"/>
  <c r="L3610" i="2" s="1"/>
  <c r="K3609" i="2"/>
  <c r="L3609" i="2" s="1"/>
  <c r="K3608" i="2"/>
  <c r="L3608" i="2" s="1"/>
  <c r="K3607" i="2"/>
  <c r="L3607" i="2" s="1"/>
  <c r="K3606" i="2"/>
  <c r="L3606" i="2" s="1"/>
  <c r="K3605" i="2"/>
  <c r="L3605" i="2" s="1"/>
  <c r="K3604" i="2"/>
  <c r="L3604" i="2" s="1"/>
  <c r="K3603" i="2"/>
  <c r="L3603" i="2" s="1"/>
  <c r="K3602" i="2"/>
  <c r="L3602" i="2" s="1"/>
  <c r="K3601" i="2"/>
  <c r="L3601" i="2" s="1"/>
  <c r="K3600" i="2"/>
  <c r="L3600" i="2" s="1"/>
  <c r="K3599" i="2"/>
  <c r="L3599" i="2" s="1"/>
  <c r="K3598" i="2"/>
  <c r="L3598" i="2" s="1"/>
  <c r="K3597" i="2"/>
  <c r="L3597" i="2" s="1"/>
  <c r="K3596" i="2"/>
  <c r="L3596" i="2" s="1"/>
  <c r="K3595" i="2"/>
  <c r="L3595" i="2" s="1"/>
  <c r="K3594" i="2"/>
  <c r="L3594" i="2" s="1"/>
  <c r="K3593" i="2"/>
  <c r="L3593" i="2" s="1"/>
  <c r="K3592" i="2"/>
  <c r="L3592" i="2" s="1"/>
  <c r="K3591" i="2"/>
  <c r="L3591" i="2" s="1"/>
  <c r="K3590" i="2"/>
  <c r="L3590" i="2" s="1"/>
  <c r="K3589" i="2"/>
  <c r="L3589" i="2" s="1"/>
  <c r="K3588" i="2"/>
  <c r="L3588" i="2" s="1"/>
  <c r="K3587" i="2"/>
  <c r="L3587" i="2" s="1"/>
  <c r="K3586" i="2"/>
  <c r="L3586" i="2" s="1"/>
  <c r="K3585" i="2"/>
  <c r="L3585" i="2" s="1"/>
  <c r="K3584" i="2"/>
  <c r="L3584" i="2" s="1"/>
  <c r="K3583" i="2"/>
  <c r="L3583" i="2" s="1"/>
  <c r="K3582" i="2"/>
  <c r="L3582" i="2" s="1"/>
  <c r="K3581" i="2"/>
  <c r="L3581" i="2" s="1"/>
  <c r="K3580" i="2"/>
  <c r="L3580" i="2" s="1"/>
  <c r="K3579" i="2"/>
  <c r="L3579" i="2" s="1"/>
  <c r="K3578" i="2"/>
  <c r="L3578" i="2" s="1"/>
  <c r="K3577" i="2"/>
  <c r="L3577" i="2" s="1"/>
  <c r="K3576" i="2"/>
  <c r="L3576" i="2" s="1"/>
  <c r="K3575" i="2"/>
  <c r="L3575" i="2" s="1"/>
  <c r="K3574" i="2"/>
  <c r="L3574" i="2" s="1"/>
  <c r="K3573" i="2"/>
  <c r="L3573" i="2" s="1"/>
  <c r="K3572" i="2"/>
  <c r="L3572" i="2" s="1"/>
  <c r="K3571" i="2"/>
  <c r="L3571" i="2" s="1"/>
  <c r="K3570" i="2"/>
  <c r="L3570" i="2" s="1"/>
  <c r="K3569" i="2"/>
  <c r="L3569" i="2" s="1"/>
  <c r="K3568" i="2"/>
  <c r="L3568" i="2" s="1"/>
  <c r="K3567" i="2"/>
  <c r="L3567" i="2" s="1"/>
  <c r="K3566" i="2"/>
  <c r="L3566" i="2" s="1"/>
  <c r="K3565" i="2"/>
  <c r="L3565" i="2" s="1"/>
  <c r="K3564" i="2"/>
  <c r="L3564" i="2" s="1"/>
  <c r="K3563" i="2"/>
  <c r="L3563" i="2" s="1"/>
  <c r="K3562" i="2"/>
  <c r="L3562" i="2" s="1"/>
  <c r="K3561" i="2"/>
  <c r="L3561" i="2" s="1"/>
  <c r="K3560" i="2"/>
  <c r="L3560" i="2" s="1"/>
  <c r="K3559" i="2"/>
  <c r="L3559" i="2" s="1"/>
  <c r="K3558" i="2"/>
  <c r="L3558" i="2" s="1"/>
  <c r="K3557" i="2"/>
  <c r="L3557" i="2" s="1"/>
  <c r="K3556" i="2"/>
  <c r="L3556" i="2" s="1"/>
  <c r="K3555" i="2"/>
  <c r="L3555" i="2" s="1"/>
  <c r="K3554" i="2"/>
  <c r="L3554" i="2" s="1"/>
  <c r="K3553" i="2"/>
  <c r="L3553" i="2" s="1"/>
  <c r="K3552" i="2"/>
  <c r="L3552" i="2" s="1"/>
  <c r="K3551" i="2"/>
  <c r="L3551" i="2" s="1"/>
  <c r="K3550" i="2"/>
  <c r="L3550" i="2" s="1"/>
  <c r="K3549" i="2"/>
  <c r="L3549" i="2" s="1"/>
  <c r="K3548" i="2"/>
  <c r="L3548" i="2" s="1"/>
  <c r="K3547" i="2"/>
  <c r="L3547" i="2" s="1"/>
  <c r="K3546" i="2"/>
  <c r="L3546" i="2" s="1"/>
  <c r="K3545" i="2"/>
  <c r="L3545" i="2" s="1"/>
  <c r="K3544" i="2"/>
  <c r="L3544" i="2" s="1"/>
  <c r="K3543" i="2"/>
  <c r="L3543" i="2" s="1"/>
  <c r="K3542" i="2"/>
  <c r="L3542" i="2" s="1"/>
  <c r="K3541" i="2"/>
  <c r="L3541" i="2" s="1"/>
  <c r="K3540" i="2"/>
  <c r="L3540" i="2" s="1"/>
  <c r="K3539" i="2"/>
  <c r="L3539" i="2" s="1"/>
  <c r="K3538" i="2"/>
  <c r="L3538" i="2" s="1"/>
  <c r="K3537" i="2"/>
  <c r="L3537" i="2" s="1"/>
  <c r="K3536" i="2"/>
  <c r="L3536" i="2" s="1"/>
  <c r="K3535" i="2"/>
  <c r="L3535" i="2" s="1"/>
  <c r="L3534" i="2"/>
  <c r="K3534" i="2"/>
  <c r="K3533" i="2"/>
  <c r="L3533" i="2" s="1"/>
  <c r="L3532" i="2"/>
  <c r="K3532" i="2"/>
  <c r="K3531" i="2"/>
  <c r="L3531" i="2" s="1"/>
  <c r="K3530" i="2"/>
  <c r="L3530" i="2" s="1"/>
  <c r="K3529" i="2"/>
  <c r="L3529" i="2" s="1"/>
  <c r="K3528" i="2"/>
  <c r="L3528" i="2" s="1"/>
  <c r="K3527" i="2"/>
  <c r="L3527" i="2" s="1"/>
  <c r="L3526" i="2"/>
  <c r="K3526" i="2"/>
  <c r="K3525" i="2"/>
  <c r="L3525" i="2" s="1"/>
  <c r="L3524" i="2"/>
  <c r="K3524" i="2"/>
  <c r="K3523" i="2"/>
  <c r="L3523" i="2" s="1"/>
  <c r="K3522" i="2"/>
  <c r="L3522" i="2" s="1"/>
  <c r="K3521" i="2"/>
  <c r="L3521" i="2" s="1"/>
  <c r="K3520" i="2"/>
  <c r="L3520" i="2" s="1"/>
  <c r="K3519" i="2"/>
  <c r="L3519" i="2" s="1"/>
  <c r="L3518" i="2"/>
  <c r="K3518" i="2"/>
  <c r="K3517" i="2"/>
  <c r="L3517" i="2" s="1"/>
  <c r="L3516" i="2"/>
  <c r="K3516" i="2"/>
  <c r="K3515" i="2"/>
  <c r="L3515" i="2" s="1"/>
  <c r="L3514" i="2"/>
  <c r="K3514" i="2"/>
  <c r="K3513" i="2"/>
  <c r="L3513" i="2" s="1"/>
  <c r="L3512" i="2"/>
  <c r="K3512" i="2"/>
  <c r="K3511" i="2"/>
  <c r="L3511" i="2" s="1"/>
  <c r="L3510" i="2"/>
  <c r="K3510" i="2"/>
  <c r="K3509" i="2"/>
  <c r="L3509" i="2" s="1"/>
  <c r="L3508" i="2"/>
  <c r="K3508" i="2"/>
  <c r="K3507" i="2"/>
  <c r="L3507" i="2" s="1"/>
  <c r="L3506" i="2"/>
  <c r="K3506" i="2"/>
  <c r="K3505" i="2"/>
  <c r="L3505" i="2" s="1"/>
  <c r="L3504" i="2"/>
  <c r="K3504" i="2"/>
  <c r="K3503" i="2"/>
  <c r="L3503" i="2" s="1"/>
  <c r="L3502" i="2"/>
  <c r="K3502" i="2"/>
  <c r="K3501" i="2"/>
  <c r="L3501" i="2" s="1"/>
  <c r="L3500" i="2"/>
  <c r="K3500" i="2"/>
  <c r="K3499" i="2"/>
  <c r="L3499" i="2" s="1"/>
  <c r="L3498" i="2"/>
  <c r="K3498" i="2"/>
  <c r="K3497" i="2"/>
  <c r="L3497" i="2" s="1"/>
  <c r="L3496" i="2"/>
  <c r="K3496" i="2"/>
  <c r="K3495" i="2"/>
  <c r="L3495" i="2" s="1"/>
  <c r="L3494" i="2"/>
  <c r="K3494" i="2"/>
  <c r="K3493" i="2"/>
  <c r="L3493" i="2" s="1"/>
  <c r="L3492" i="2"/>
  <c r="K3492" i="2"/>
  <c r="K3491" i="2"/>
  <c r="L3491" i="2" s="1"/>
  <c r="L3490" i="2"/>
  <c r="K3490" i="2"/>
  <c r="K3489" i="2"/>
  <c r="L3489" i="2" s="1"/>
  <c r="L3488" i="2"/>
  <c r="K3488" i="2"/>
  <c r="K3487" i="2"/>
  <c r="L3487" i="2" s="1"/>
  <c r="L3486" i="2"/>
  <c r="K3486" i="2"/>
  <c r="K3485" i="2"/>
  <c r="L3485" i="2" s="1"/>
  <c r="L3484" i="2"/>
  <c r="K3484" i="2"/>
  <c r="K3483" i="2"/>
  <c r="L3483" i="2" s="1"/>
  <c r="L3482" i="2"/>
  <c r="K3482" i="2"/>
  <c r="K3481" i="2"/>
  <c r="L3481" i="2" s="1"/>
  <c r="L3480" i="2"/>
  <c r="K3480" i="2"/>
  <c r="K3479" i="2"/>
  <c r="L3479" i="2" s="1"/>
  <c r="L3478" i="2"/>
  <c r="K3478" i="2"/>
  <c r="K3477" i="2"/>
  <c r="L3477" i="2" s="1"/>
  <c r="L3476" i="2"/>
  <c r="K3476" i="2"/>
  <c r="K3475" i="2"/>
  <c r="L3475" i="2" s="1"/>
  <c r="L3474" i="2"/>
  <c r="K3474" i="2"/>
  <c r="K3473" i="2"/>
  <c r="L3473" i="2" s="1"/>
  <c r="L3472" i="2"/>
  <c r="K3472" i="2"/>
  <c r="K3471" i="2"/>
  <c r="L3471" i="2" s="1"/>
  <c r="L3470" i="2"/>
  <c r="K3470" i="2"/>
  <c r="K3469" i="2"/>
  <c r="L3469" i="2" s="1"/>
  <c r="L3468" i="2"/>
  <c r="K3468" i="2"/>
  <c r="K3467" i="2"/>
  <c r="L3467" i="2" s="1"/>
  <c r="L3466" i="2"/>
  <c r="K3466" i="2"/>
  <c r="K3465" i="2"/>
  <c r="L3465" i="2" s="1"/>
  <c r="L3464" i="2"/>
  <c r="K3464" i="2"/>
  <c r="K3463" i="2"/>
  <c r="L3463" i="2" s="1"/>
  <c r="L3462" i="2"/>
  <c r="K3462" i="2"/>
  <c r="K3461" i="2"/>
  <c r="L3461" i="2" s="1"/>
  <c r="L3460" i="2"/>
  <c r="K3460" i="2"/>
  <c r="K3459" i="2"/>
  <c r="L3459" i="2" s="1"/>
  <c r="L3458" i="2"/>
  <c r="K3458" i="2"/>
  <c r="K3457" i="2"/>
  <c r="L3457" i="2" s="1"/>
  <c r="L3456" i="2"/>
  <c r="K3456" i="2"/>
  <c r="K3455" i="2"/>
  <c r="L3455" i="2" s="1"/>
  <c r="L3454" i="2"/>
  <c r="K3454" i="2"/>
  <c r="K3453" i="2"/>
  <c r="L3453" i="2" s="1"/>
  <c r="L3452" i="2"/>
  <c r="K3452" i="2"/>
  <c r="K3451" i="2"/>
  <c r="L3451" i="2" s="1"/>
  <c r="L3450" i="2"/>
  <c r="K3450" i="2"/>
  <c r="K3449" i="2"/>
  <c r="L3449" i="2" s="1"/>
  <c r="L3448" i="2"/>
  <c r="K3448" i="2"/>
  <c r="K3447" i="2"/>
  <c r="L3447" i="2" s="1"/>
  <c r="L3446" i="2"/>
  <c r="K3446" i="2"/>
  <c r="K3445" i="2"/>
  <c r="L3445" i="2" s="1"/>
  <c r="L3444" i="2"/>
  <c r="K3444" i="2"/>
  <c r="K3443" i="2"/>
  <c r="L3443" i="2" s="1"/>
  <c r="L3442" i="2"/>
  <c r="K3442" i="2"/>
  <c r="K3441" i="2"/>
  <c r="L3441" i="2" s="1"/>
  <c r="L3440" i="2"/>
  <c r="K3440" i="2"/>
  <c r="K3439" i="2"/>
  <c r="L3439" i="2" s="1"/>
  <c r="L3438" i="2"/>
  <c r="K3438" i="2"/>
  <c r="K3437" i="2"/>
  <c r="L3437" i="2" s="1"/>
  <c r="L3436" i="2"/>
  <c r="K3436" i="2"/>
  <c r="K3435" i="2"/>
  <c r="L3435" i="2" s="1"/>
  <c r="L3434" i="2"/>
  <c r="K3434" i="2"/>
  <c r="K3433" i="2"/>
  <c r="L3433" i="2" s="1"/>
  <c r="L3432" i="2"/>
  <c r="K3432" i="2"/>
  <c r="K3431" i="2"/>
  <c r="L3431" i="2" s="1"/>
  <c r="L3430" i="2"/>
  <c r="K3430" i="2"/>
  <c r="K3429" i="2"/>
  <c r="L3429" i="2" s="1"/>
  <c r="L3428" i="2"/>
  <c r="K3428" i="2"/>
  <c r="K3427" i="2"/>
  <c r="L3427" i="2" s="1"/>
  <c r="L3426" i="2"/>
  <c r="K3426" i="2"/>
  <c r="K3425" i="2"/>
  <c r="L3425" i="2" s="1"/>
  <c r="L3424" i="2"/>
  <c r="K3424" i="2"/>
  <c r="K3423" i="2"/>
  <c r="L3423" i="2" s="1"/>
  <c r="L3422" i="2"/>
  <c r="K3422" i="2"/>
  <c r="K3421" i="2"/>
  <c r="L3421" i="2" s="1"/>
  <c r="L3420" i="2"/>
  <c r="K3420" i="2"/>
  <c r="K3419" i="2"/>
  <c r="L3419" i="2" s="1"/>
  <c r="L3418" i="2"/>
  <c r="K3418" i="2"/>
  <c r="K3417" i="2"/>
  <c r="L3417" i="2" s="1"/>
  <c r="L3416" i="2"/>
  <c r="K3416" i="2"/>
  <c r="K3415" i="2"/>
  <c r="L3415" i="2" s="1"/>
  <c r="L3414" i="2"/>
  <c r="K3414" i="2"/>
  <c r="K3413" i="2"/>
  <c r="L3413" i="2" s="1"/>
  <c r="L3412" i="2"/>
  <c r="K3412" i="2"/>
  <c r="K3411" i="2"/>
  <c r="L3411" i="2" s="1"/>
  <c r="L3410" i="2"/>
  <c r="K3410" i="2"/>
  <c r="K3409" i="2"/>
  <c r="L3409" i="2" s="1"/>
  <c r="L3408" i="2"/>
  <c r="K3408" i="2"/>
  <c r="K3407" i="2"/>
  <c r="L3407" i="2" s="1"/>
  <c r="L3406" i="2"/>
  <c r="K3406" i="2"/>
  <c r="K3405" i="2"/>
  <c r="L3405" i="2" s="1"/>
  <c r="L3404" i="2"/>
  <c r="K3404" i="2"/>
  <c r="K3403" i="2"/>
  <c r="L3403" i="2" s="1"/>
  <c r="L3402" i="2"/>
  <c r="K3402" i="2"/>
  <c r="K3401" i="2"/>
  <c r="L3401" i="2" s="1"/>
  <c r="L3400" i="2"/>
  <c r="K3400" i="2"/>
  <c r="K3399" i="2"/>
  <c r="L3399" i="2" s="1"/>
  <c r="L3398" i="2"/>
  <c r="K3398" i="2"/>
  <c r="K3397" i="2"/>
  <c r="L3397" i="2" s="1"/>
  <c r="L3396" i="2"/>
  <c r="K3396" i="2"/>
  <c r="K3395" i="2"/>
  <c r="L3395" i="2" s="1"/>
  <c r="L3394" i="2"/>
  <c r="K3394" i="2"/>
  <c r="K3393" i="2"/>
  <c r="L3393" i="2" s="1"/>
  <c r="L3392" i="2"/>
  <c r="K3392" i="2"/>
  <c r="K3391" i="2"/>
  <c r="L3391" i="2" s="1"/>
  <c r="L3390" i="2"/>
  <c r="K3390" i="2"/>
  <c r="K3389" i="2"/>
  <c r="L3389" i="2" s="1"/>
  <c r="L3388" i="2"/>
  <c r="K3388" i="2"/>
  <c r="K3387" i="2"/>
  <c r="L3387" i="2" s="1"/>
  <c r="L3386" i="2"/>
  <c r="K3386" i="2"/>
  <c r="K3385" i="2"/>
  <c r="L3385" i="2" s="1"/>
  <c r="L3384" i="2"/>
  <c r="K3384" i="2"/>
  <c r="K3383" i="2"/>
  <c r="L3383" i="2" s="1"/>
  <c r="L3382" i="2"/>
  <c r="K3382" i="2"/>
  <c r="K3381" i="2"/>
  <c r="L3381" i="2" s="1"/>
  <c r="L3380" i="2"/>
  <c r="K3380" i="2"/>
  <c r="K3379" i="2"/>
  <c r="L3379" i="2" s="1"/>
  <c r="L3378" i="2"/>
  <c r="K3378" i="2"/>
  <c r="K3377" i="2"/>
  <c r="L3377" i="2" s="1"/>
  <c r="L3376" i="2"/>
  <c r="K3376" i="2"/>
  <c r="K3375" i="2"/>
  <c r="L3375" i="2" s="1"/>
  <c r="L3374" i="2"/>
  <c r="K3374" i="2"/>
  <c r="K3373" i="2"/>
  <c r="L3373" i="2" s="1"/>
  <c r="L3372" i="2"/>
  <c r="K3372" i="2"/>
  <c r="K3371" i="2"/>
  <c r="L3371" i="2" s="1"/>
  <c r="L3370" i="2"/>
  <c r="K3370" i="2"/>
  <c r="K3369" i="2"/>
  <c r="L3369" i="2" s="1"/>
  <c r="L3368" i="2"/>
  <c r="K3368" i="2"/>
  <c r="K3367" i="2"/>
  <c r="L3367" i="2" s="1"/>
  <c r="L3366" i="2"/>
  <c r="K3366" i="2"/>
  <c r="K3365" i="2"/>
  <c r="L3365" i="2" s="1"/>
  <c r="L3364" i="2"/>
  <c r="K3364" i="2"/>
  <c r="K3363" i="2"/>
  <c r="L3363" i="2" s="1"/>
  <c r="L3362" i="2"/>
  <c r="K3362" i="2"/>
  <c r="K3361" i="2"/>
  <c r="L3361" i="2" s="1"/>
  <c r="L3360" i="2"/>
  <c r="K3360" i="2"/>
  <c r="K3359" i="2"/>
  <c r="L3359" i="2" s="1"/>
  <c r="L3358" i="2"/>
  <c r="K3358" i="2"/>
  <c r="K3357" i="2"/>
  <c r="L3357" i="2" s="1"/>
  <c r="L3356" i="2"/>
  <c r="K3356" i="2"/>
  <c r="K3355" i="2"/>
  <c r="L3355" i="2" s="1"/>
  <c r="L3354" i="2"/>
  <c r="K3354" i="2"/>
  <c r="K3353" i="2"/>
  <c r="L3353" i="2" s="1"/>
  <c r="L3352" i="2"/>
  <c r="K3352" i="2"/>
  <c r="K3351" i="2"/>
  <c r="L3351" i="2" s="1"/>
  <c r="L3350" i="2"/>
  <c r="K3350" i="2"/>
  <c r="K3349" i="2"/>
  <c r="L3349" i="2" s="1"/>
  <c r="L3348" i="2"/>
  <c r="K3348" i="2"/>
  <c r="K3347" i="2"/>
  <c r="L3347" i="2" s="1"/>
  <c r="L3346" i="2"/>
  <c r="K3346" i="2"/>
  <c r="K3345" i="2"/>
  <c r="L3345" i="2" s="1"/>
  <c r="L3344" i="2"/>
  <c r="K3344" i="2"/>
  <c r="K3343" i="2"/>
  <c r="L3343" i="2" s="1"/>
  <c r="L3342" i="2"/>
  <c r="K3342" i="2"/>
  <c r="K3341" i="2"/>
  <c r="L3341" i="2" s="1"/>
  <c r="L3340" i="2"/>
  <c r="K3340" i="2"/>
  <c r="K3339" i="2"/>
  <c r="L3339" i="2" s="1"/>
  <c r="L3338" i="2"/>
  <c r="K3338" i="2"/>
  <c r="K3337" i="2"/>
  <c r="L3337" i="2" s="1"/>
  <c r="L3336" i="2"/>
  <c r="K3336" i="2"/>
  <c r="K3335" i="2"/>
  <c r="L3335" i="2" s="1"/>
  <c r="L3334" i="2"/>
  <c r="K3334" i="2"/>
  <c r="K3333" i="2"/>
  <c r="L3333" i="2" s="1"/>
  <c r="L3332" i="2"/>
  <c r="K3332" i="2"/>
  <c r="K3331" i="2"/>
  <c r="L3331" i="2" s="1"/>
  <c r="L3330" i="2"/>
  <c r="K3330" i="2"/>
  <c r="K3329" i="2"/>
  <c r="L3329" i="2" s="1"/>
  <c r="L3328" i="2"/>
  <c r="K3328" i="2"/>
  <c r="K3327" i="2"/>
  <c r="L3327" i="2" s="1"/>
  <c r="L3326" i="2"/>
  <c r="K3326" i="2"/>
  <c r="K3325" i="2"/>
  <c r="L3325" i="2" s="1"/>
  <c r="L3324" i="2"/>
  <c r="K3324" i="2"/>
  <c r="K3323" i="2"/>
  <c r="L3323" i="2" s="1"/>
  <c r="L3322" i="2"/>
  <c r="K3322" i="2"/>
  <c r="K3321" i="2"/>
  <c r="L3321" i="2" s="1"/>
  <c r="L3320" i="2"/>
  <c r="K3320" i="2"/>
  <c r="K3319" i="2"/>
  <c r="L3319" i="2" s="1"/>
  <c r="L3318" i="2"/>
  <c r="K3318" i="2"/>
  <c r="K3317" i="2"/>
  <c r="L3317" i="2" s="1"/>
  <c r="L3316" i="2"/>
  <c r="K3316" i="2"/>
  <c r="K3315" i="2"/>
  <c r="L3315" i="2" s="1"/>
  <c r="L3314" i="2"/>
  <c r="K3314" i="2"/>
  <c r="K3313" i="2"/>
  <c r="L3313" i="2" s="1"/>
  <c r="L3312" i="2"/>
  <c r="K3312" i="2"/>
  <c r="K3311" i="2"/>
  <c r="L3311" i="2" s="1"/>
  <c r="L3310" i="2"/>
  <c r="K3310" i="2"/>
  <c r="K3309" i="2"/>
  <c r="L3309" i="2" s="1"/>
  <c r="L3308" i="2"/>
  <c r="K3308" i="2"/>
  <c r="K3307" i="2"/>
  <c r="L3307" i="2" s="1"/>
  <c r="L3306" i="2"/>
  <c r="K3306" i="2"/>
  <c r="K3305" i="2"/>
  <c r="L3305" i="2" s="1"/>
  <c r="L3304" i="2"/>
  <c r="K3304" i="2"/>
  <c r="K3303" i="2"/>
  <c r="L3303" i="2" s="1"/>
  <c r="L3302" i="2"/>
  <c r="K3302" i="2"/>
  <c r="K3301" i="2"/>
  <c r="L3301" i="2" s="1"/>
  <c r="L3300" i="2"/>
  <c r="K3300" i="2"/>
  <c r="K3299" i="2"/>
  <c r="L3299" i="2" s="1"/>
  <c r="L3298" i="2"/>
  <c r="K3298" i="2"/>
  <c r="K3297" i="2"/>
  <c r="L3297" i="2" s="1"/>
  <c r="L3296" i="2"/>
  <c r="K3296" i="2"/>
  <c r="K3295" i="2"/>
  <c r="L3295" i="2" s="1"/>
  <c r="L3294" i="2"/>
  <c r="K3294" i="2"/>
  <c r="K3293" i="2"/>
  <c r="L3293" i="2" s="1"/>
  <c r="L3292" i="2"/>
  <c r="K3292" i="2"/>
  <c r="K3291" i="2"/>
  <c r="L3291" i="2" s="1"/>
  <c r="L3290" i="2"/>
  <c r="K3290" i="2"/>
  <c r="K3289" i="2"/>
  <c r="L3289" i="2" s="1"/>
  <c r="L3288" i="2"/>
  <c r="K3288" i="2"/>
  <c r="K3287" i="2"/>
  <c r="L3287" i="2" s="1"/>
  <c r="L3286" i="2"/>
  <c r="K3286" i="2"/>
  <c r="K3285" i="2"/>
  <c r="L3285" i="2" s="1"/>
  <c r="L3284" i="2"/>
  <c r="K3284" i="2"/>
  <c r="K3283" i="2"/>
  <c r="L3283" i="2" s="1"/>
  <c r="L3282" i="2"/>
  <c r="K3282" i="2"/>
  <c r="K3281" i="2"/>
  <c r="L3281" i="2" s="1"/>
  <c r="L3280" i="2"/>
  <c r="K3280" i="2"/>
  <c r="K3279" i="2"/>
  <c r="L3279" i="2" s="1"/>
  <c r="L3278" i="2"/>
  <c r="K3278" i="2"/>
  <c r="K3277" i="2"/>
  <c r="L3277" i="2" s="1"/>
  <c r="L3276" i="2"/>
  <c r="K3276" i="2"/>
  <c r="K3275" i="2"/>
  <c r="L3275" i="2" s="1"/>
  <c r="L3274" i="2"/>
  <c r="K3274" i="2"/>
  <c r="K3273" i="2"/>
  <c r="L3273" i="2" s="1"/>
  <c r="L3272" i="2"/>
  <c r="K3272" i="2"/>
  <c r="K3271" i="2"/>
  <c r="L3271" i="2" s="1"/>
  <c r="L3270" i="2"/>
  <c r="K3270" i="2"/>
  <c r="K3269" i="2"/>
  <c r="L3269" i="2" s="1"/>
  <c r="L3268" i="2"/>
  <c r="K3268" i="2"/>
  <c r="K3267" i="2"/>
  <c r="L3267" i="2" s="1"/>
  <c r="L3266" i="2"/>
  <c r="K3266" i="2"/>
  <c r="K3265" i="2"/>
  <c r="L3265" i="2" s="1"/>
  <c r="L3264" i="2"/>
  <c r="K3264" i="2"/>
  <c r="K3263" i="2"/>
  <c r="L3263" i="2" s="1"/>
  <c r="L3262" i="2"/>
  <c r="K3262" i="2"/>
  <c r="K3261" i="2"/>
  <c r="L3261" i="2" s="1"/>
  <c r="L3260" i="2"/>
  <c r="K3260" i="2"/>
  <c r="K3259" i="2"/>
  <c r="L3259" i="2" s="1"/>
  <c r="L3258" i="2"/>
  <c r="K3258" i="2"/>
  <c r="K3257" i="2"/>
  <c r="L3257" i="2" s="1"/>
  <c r="L3256" i="2"/>
  <c r="K3256" i="2"/>
  <c r="K3255" i="2"/>
  <c r="L3255" i="2" s="1"/>
  <c r="L3254" i="2"/>
  <c r="K3254" i="2"/>
  <c r="K3253" i="2"/>
  <c r="L3253" i="2" s="1"/>
  <c r="L3252" i="2"/>
  <c r="K3252" i="2"/>
  <c r="K3251" i="2"/>
  <c r="L3251" i="2" s="1"/>
  <c r="L3250" i="2"/>
  <c r="K3250" i="2"/>
  <c r="K3249" i="2"/>
  <c r="L3249" i="2" s="1"/>
  <c r="L3248" i="2"/>
  <c r="K3248" i="2"/>
  <c r="K3247" i="2"/>
  <c r="L3247" i="2" s="1"/>
  <c r="L3246" i="2"/>
  <c r="K3246" i="2"/>
  <c r="K3245" i="2"/>
  <c r="L3245" i="2" s="1"/>
  <c r="L3244" i="2"/>
  <c r="K3244" i="2"/>
  <c r="K3243" i="2"/>
  <c r="L3243" i="2" s="1"/>
  <c r="L3242" i="2"/>
  <c r="K3242" i="2"/>
  <c r="K3241" i="2"/>
  <c r="L3241" i="2" s="1"/>
  <c r="L3240" i="2"/>
  <c r="K3240" i="2"/>
  <c r="K3239" i="2"/>
  <c r="L3239" i="2" s="1"/>
  <c r="L3238" i="2"/>
  <c r="K3238" i="2"/>
  <c r="K3237" i="2"/>
  <c r="L3237" i="2" s="1"/>
  <c r="L3236" i="2"/>
  <c r="K3236" i="2"/>
  <c r="K3235" i="2"/>
  <c r="L3235" i="2" s="1"/>
  <c r="L3234" i="2"/>
  <c r="K3234" i="2"/>
  <c r="K3233" i="2"/>
  <c r="L3233" i="2" s="1"/>
  <c r="L3232" i="2"/>
  <c r="K3232" i="2"/>
  <c r="K3231" i="2"/>
  <c r="L3231" i="2" s="1"/>
  <c r="L3230" i="2"/>
  <c r="K3230" i="2"/>
  <c r="K3229" i="2"/>
  <c r="L3229" i="2" s="1"/>
  <c r="L3228" i="2"/>
  <c r="K3228" i="2"/>
  <c r="K3227" i="2"/>
  <c r="L3227" i="2" s="1"/>
  <c r="L3226" i="2"/>
  <c r="K3226" i="2"/>
  <c r="K3225" i="2"/>
  <c r="L3225" i="2" s="1"/>
  <c r="L3224" i="2"/>
  <c r="K3224" i="2"/>
  <c r="K3223" i="2"/>
  <c r="L3223" i="2" s="1"/>
  <c r="L3222" i="2"/>
  <c r="K3222" i="2"/>
  <c r="K3221" i="2"/>
  <c r="L3221" i="2" s="1"/>
  <c r="L3220" i="2"/>
  <c r="K3220" i="2"/>
  <c r="K3219" i="2"/>
  <c r="L3219" i="2" s="1"/>
  <c r="L3218" i="2"/>
  <c r="K3218" i="2"/>
  <c r="K3217" i="2"/>
  <c r="L3217" i="2" s="1"/>
  <c r="L3216" i="2"/>
  <c r="K3216" i="2"/>
  <c r="K3215" i="2"/>
  <c r="L3215" i="2" s="1"/>
  <c r="L3214" i="2"/>
  <c r="K3214" i="2"/>
  <c r="K3213" i="2"/>
  <c r="L3213" i="2" s="1"/>
  <c r="L3212" i="2"/>
  <c r="K3212" i="2"/>
  <c r="K3211" i="2"/>
  <c r="L3211" i="2" s="1"/>
  <c r="K3210" i="2"/>
  <c r="L3210" i="2" s="1"/>
  <c r="K3209" i="2"/>
  <c r="L3209" i="2" s="1"/>
  <c r="K3208" i="2"/>
  <c r="L3208" i="2" s="1"/>
  <c r="K3207" i="2"/>
  <c r="L3207" i="2" s="1"/>
  <c r="K3206" i="2"/>
  <c r="L3206" i="2" s="1"/>
  <c r="K3205" i="2"/>
  <c r="L3205" i="2" s="1"/>
  <c r="L3204" i="2"/>
  <c r="K3204" i="2"/>
  <c r="K3203" i="2"/>
  <c r="L3203" i="2" s="1"/>
  <c r="K3202" i="2"/>
  <c r="L3202" i="2" s="1"/>
  <c r="K3201" i="2"/>
  <c r="L3201" i="2" s="1"/>
  <c r="K3200" i="2"/>
  <c r="L3200" i="2" s="1"/>
  <c r="K3199" i="2"/>
  <c r="L3199" i="2" s="1"/>
  <c r="K3198" i="2"/>
  <c r="L3198" i="2" s="1"/>
  <c r="K3197" i="2"/>
  <c r="L3197" i="2" s="1"/>
  <c r="L3196" i="2"/>
  <c r="K3196" i="2"/>
  <c r="K3195" i="2"/>
  <c r="L3195" i="2" s="1"/>
  <c r="K3194" i="2"/>
  <c r="L3194" i="2" s="1"/>
  <c r="K3193" i="2"/>
  <c r="L3193" i="2" s="1"/>
  <c r="K3192" i="2"/>
  <c r="L3192" i="2" s="1"/>
  <c r="K3191" i="2"/>
  <c r="L3191" i="2" s="1"/>
  <c r="K3190" i="2"/>
  <c r="L3190" i="2" s="1"/>
  <c r="K3189" i="2"/>
  <c r="L3189" i="2" s="1"/>
  <c r="L3188" i="2"/>
  <c r="K3188" i="2"/>
  <c r="K3187" i="2"/>
  <c r="L3187" i="2" s="1"/>
  <c r="K3186" i="2"/>
  <c r="L3186" i="2" s="1"/>
  <c r="K3185" i="2"/>
  <c r="L3185" i="2" s="1"/>
  <c r="K3184" i="2"/>
  <c r="L3184" i="2" s="1"/>
  <c r="K3183" i="2"/>
  <c r="L3183" i="2" s="1"/>
  <c r="K3182" i="2"/>
  <c r="L3182" i="2" s="1"/>
  <c r="K3181" i="2"/>
  <c r="L3181" i="2" s="1"/>
  <c r="K3180" i="2"/>
  <c r="L3180" i="2" s="1"/>
  <c r="K3179" i="2"/>
  <c r="L3179" i="2" s="1"/>
  <c r="K3178" i="2"/>
  <c r="L3178" i="2" s="1"/>
  <c r="K3177" i="2"/>
  <c r="L3177" i="2" s="1"/>
  <c r="K3176" i="2"/>
  <c r="L3176" i="2" s="1"/>
  <c r="K3175" i="2"/>
  <c r="L3175" i="2" s="1"/>
  <c r="K3174" i="2"/>
  <c r="L3174" i="2" s="1"/>
  <c r="K3173" i="2"/>
  <c r="L3173" i="2" s="1"/>
  <c r="K3172" i="2"/>
  <c r="L3172" i="2" s="1"/>
  <c r="K3171" i="2"/>
  <c r="L3171" i="2" s="1"/>
  <c r="K3170" i="2"/>
  <c r="L3170" i="2" s="1"/>
  <c r="K3169" i="2"/>
  <c r="L3169" i="2" s="1"/>
  <c r="K3168" i="2"/>
  <c r="L3168" i="2" s="1"/>
  <c r="K3167" i="2"/>
  <c r="L3167" i="2" s="1"/>
  <c r="K3166" i="2"/>
  <c r="L3166" i="2" s="1"/>
  <c r="K3165" i="2"/>
  <c r="L3165" i="2" s="1"/>
  <c r="K3164" i="2"/>
  <c r="L3164" i="2" s="1"/>
  <c r="K3163" i="2"/>
  <c r="L3163" i="2" s="1"/>
  <c r="K3162" i="2"/>
  <c r="L3162" i="2" s="1"/>
  <c r="K3161" i="2"/>
  <c r="L3161" i="2" s="1"/>
  <c r="K3160" i="2"/>
  <c r="L3160" i="2" s="1"/>
  <c r="K3159" i="2"/>
  <c r="L3159" i="2" s="1"/>
  <c r="K3158" i="2"/>
  <c r="L3158" i="2" s="1"/>
  <c r="K3157" i="2"/>
  <c r="L3157" i="2" s="1"/>
  <c r="K3156" i="2"/>
  <c r="L3156" i="2" s="1"/>
  <c r="K3155" i="2"/>
  <c r="L3155" i="2" s="1"/>
  <c r="K3154" i="2"/>
  <c r="L3154" i="2" s="1"/>
  <c r="K3153" i="2"/>
  <c r="L3153" i="2" s="1"/>
  <c r="K3152" i="2"/>
  <c r="L3152" i="2" s="1"/>
  <c r="K3151" i="2"/>
  <c r="L3151" i="2" s="1"/>
  <c r="K3150" i="2"/>
  <c r="L3150" i="2" s="1"/>
  <c r="K3149" i="2"/>
  <c r="L3149" i="2" s="1"/>
  <c r="K3148" i="2"/>
  <c r="L3148" i="2" s="1"/>
  <c r="K3147" i="2"/>
  <c r="L3147" i="2" s="1"/>
  <c r="K3146" i="2"/>
  <c r="L3146" i="2" s="1"/>
  <c r="K3145" i="2"/>
  <c r="L3145" i="2" s="1"/>
  <c r="K3144" i="2"/>
  <c r="L3144" i="2" s="1"/>
  <c r="K3143" i="2"/>
  <c r="L3143" i="2" s="1"/>
  <c r="K3142" i="2"/>
  <c r="L3142" i="2" s="1"/>
  <c r="K3141" i="2"/>
  <c r="L3141" i="2" s="1"/>
  <c r="K3140" i="2"/>
  <c r="L3140" i="2" s="1"/>
  <c r="K3139" i="2"/>
  <c r="L3139" i="2" s="1"/>
  <c r="K3138" i="2"/>
  <c r="L3138" i="2" s="1"/>
  <c r="K3137" i="2"/>
  <c r="L3137" i="2" s="1"/>
  <c r="K3136" i="2"/>
  <c r="L3136" i="2" s="1"/>
  <c r="K3135" i="2"/>
  <c r="L3135" i="2" s="1"/>
  <c r="K3134" i="2"/>
  <c r="L3134" i="2" s="1"/>
  <c r="K3133" i="2"/>
  <c r="L3133" i="2" s="1"/>
  <c r="K3132" i="2"/>
  <c r="L3132" i="2" s="1"/>
  <c r="K3131" i="2"/>
  <c r="L3131" i="2" s="1"/>
  <c r="K3130" i="2"/>
  <c r="L3130" i="2" s="1"/>
  <c r="K3129" i="2"/>
  <c r="L3129" i="2" s="1"/>
  <c r="K3128" i="2"/>
  <c r="L3128" i="2" s="1"/>
  <c r="K3127" i="2"/>
  <c r="L3127" i="2" s="1"/>
  <c r="K3126" i="2"/>
  <c r="L3126" i="2" s="1"/>
  <c r="K3125" i="2"/>
  <c r="L3125" i="2" s="1"/>
  <c r="K3124" i="2"/>
  <c r="L3124" i="2" s="1"/>
  <c r="K3123" i="2"/>
  <c r="L3123" i="2" s="1"/>
  <c r="K3122" i="2"/>
  <c r="L3122" i="2" s="1"/>
  <c r="K3121" i="2"/>
  <c r="L3121" i="2" s="1"/>
  <c r="K3120" i="2"/>
  <c r="L3120" i="2" s="1"/>
  <c r="K3119" i="2"/>
  <c r="L3119" i="2" s="1"/>
  <c r="K3118" i="2"/>
  <c r="L3118" i="2" s="1"/>
  <c r="K3117" i="2"/>
  <c r="L3117" i="2" s="1"/>
  <c r="K3116" i="2"/>
  <c r="L3116" i="2" s="1"/>
  <c r="K3115" i="2"/>
  <c r="L3115" i="2" s="1"/>
  <c r="K3114" i="2"/>
  <c r="L3114" i="2" s="1"/>
  <c r="K3113" i="2"/>
  <c r="L3113" i="2" s="1"/>
  <c r="K3112" i="2"/>
  <c r="L3112" i="2" s="1"/>
  <c r="K3111" i="2"/>
  <c r="L3111" i="2" s="1"/>
  <c r="K3110" i="2"/>
  <c r="L3110" i="2" s="1"/>
  <c r="K3109" i="2"/>
  <c r="L3109" i="2" s="1"/>
  <c r="K3108" i="2"/>
  <c r="L3108" i="2" s="1"/>
  <c r="K3107" i="2"/>
  <c r="L3107" i="2" s="1"/>
  <c r="K3106" i="2"/>
  <c r="L3106" i="2" s="1"/>
  <c r="K3105" i="2"/>
  <c r="L3105" i="2" s="1"/>
  <c r="K3104" i="2"/>
  <c r="L3104" i="2" s="1"/>
  <c r="K3103" i="2"/>
  <c r="L3103" i="2" s="1"/>
  <c r="K3102" i="2"/>
  <c r="L3102" i="2" s="1"/>
  <c r="K3101" i="2"/>
  <c r="L3101" i="2" s="1"/>
  <c r="K3100" i="2"/>
  <c r="L3100" i="2" s="1"/>
  <c r="K3099" i="2"/>
  <c r="L3099" i="2" s="1"/>
  <c r="K3098" i="2"/>
  <c r="L3098" i="2" s="1"/>
  <c r="K3097" i="2"/>
  <c r="L3097" i="2" s="1"/>
  <c r="K3096" i="2"/>
  <c r="L3096" i="2" s="1"/>
  <c r="K3095" i="2"/>
  <c r="L3095" i="2" s="1"/>
  <c r="K3094" i="2"/>
  <c r="L3094" i="2" s="1"/>
  <c r="K3093" i="2"/>
  <c r="L3093" i="2" s="1"/>
  <c r="K3092" i="2"/>
  <c r="L3092" i="2" s="1"/>
  <c r="K3091" i="2"/>
  <c r="L3091" i="2" s="1"/>
  <c r="K3090" i="2"/>
  <c r="L3090" i="2" s="1"/>
  <c r="K3089" i="2"/>
  <c r="L3089" i="2" s="1"/>
  <c r="K3088" i="2"/>
  <c r="L3088" i="2" s="1"/>
  <c r="K3087" i="2"/>
  <c r="L3087" i="2" s="1"/>
  <c r="K3086" i="2"/>
  <c r="L3086" i="2" s="1"/>
  <c r="K3085" i="2"/>
  <c r="L3085" i="2" s="1"/>
  <c r="K3084" i="2"/>
  <c r="L3084" i="2" s="1"/>
  <c r="K3083" i="2"/>
  <c r="L3083" i="2" s="1"/>
  <c r="K3082" i="2"/>
  <c r="L3082" i="2" s="1"/>
  <c r="K3081" i="2"/>
  <c r="L3081" i="2" s="1"/>
  <c r="K3080" i="2"/>
  <c r="L3080" i="2" s="1"/>
  <c r="K3079" i="2"/>
  <c r="L3079" i="2" s="1"/>
  <c r="K3078" i="2"/>
  <c r="L3078" i="2" s="1"/>
  <c r="K3077" i="2"/>
  <c r="L3077" i="2" s="1"/>
  <c r="K3076" i="2"/>
  <c r="L3076" i="2" s="1"/>
  <c r="K3075" i="2"/>
  <c r="L3075" i="2" s="1"/>
  <c r="K3074" i="2"/>
  <c r="L3074" i="2" s="1"/>
  <c r="K3073" i="2"/>
  <c r="L3073" i="2" s="1"/>
  <c r="K3072" i="2"/>
  <c r="L3072" i="2" s="1"/>
  <c r="K3071" i="2"/>
  <c r="L3071" i="2" s="1"/>
  <c r="K3070" i="2"/>
  <c r="L3070" i="2" s="1"/>
  <c r="K3069" i="2"/>
  <c r="L3069" i="2" s="1"/>
  <c r="K3068" i="2"/>
  <c r="L3068" i="2" s="1"/>
  <c r="K3067" i="2"/>
  <c r="L3067" i="2" s="1"/>
  <c r="K3066" i="2"/>
  <c r="L3066" i="2" s="1"/>
  <c r="K3065" i="2"/>
  <c r="L3065" i="2" s="1"/>
  <c r="K3064" i="2"/>
  <c r="L3064" i="2" s="1"/>
  <c r="K3063" i="2"/>
  <c r="L3063" i="2" s="1"/>
  <c r="K3062" i="2"/>
  <c r="L3062" i="2" s="1"/>
  <c r="K3061" i="2"/>
  <c r="L3061" i="2" s="1"/>
  <c r="K3060" i="2"/>
  <c r="L3060" i="2" s="1"/>
  <c r="K3059" i="2"/>
  <c r="L3059" i="2" s="1"/>
  <c r="K3058" i="2"/>
  <c r="L3058" i="2" s="1"/>
  <c r="K3057" i="2"/>
  <c r="L3057" i="2" s="1"/>
  <c r="K3056" i="2"/>
  <c r="L3056" i="2" s="1"/>
  <c r="K3055" i="2"/>
  <c r="L3055" i="2" s="1"/>
  <c r="K3054" i="2"/>
  <c r="L3054" i="2" s="1"/>
  <c r="K3053" i="2"/>
  <c r="L3053" i="2" s="1"/>
  <c r="K3052" i="2"/>
  <c r="L3052" i="2" s="1"/>
  <c r="K3051" i="2"/>
  <c r="L3051" i="2" s="1"/>
  <c r="K3050" i="2"/>
  <c r="L3050" i="2" s="1"/>
  <c r="K3049" i="2"/>
  <c r="L3049" i="2" s="1"/>
  <c r="K3048" i="2"/>
  <c r="L3048" i="2" s="1"/>
  <c r="K3047" i="2"/>
  <c r="L3047" i="2" s="1"/>
  <c r="K3046" i="2"/>
  <c r="L3046" i="2" s="1"/>
  <c r="K3045" i="2"/>
  <c r="L3045" i="2" s="1"/>
  <c r="K3044" i="2"/>
  <c r="L3044" i="2" s="1"/>
  <c r="K3043" i="2"/>
  <c r="L3043" i="2" s="1"/>
  <c r="K3042" i="2"/>
  <c r="L3042" i="2" s="1"/>
  <c r="K3041" i="2"/>
  <c r="L3041" i="2" s="1"/>
  <c r="K3040" i="2"/>
  <c r="L3040" i="2" s="1"/>
  <c r="K3039" i="2"/>
  <c r="L3039" i="2" s="1"/>
  <c r="K3038" i="2"/>
  <c r="L3038" i="2" s="1"/>
  <c r="K3037" i="2"/>
  <c r="L3037" i="2" s="1"/>
  <c r="K3036" i="2"/>
  <c r="L3036" i="2" s="1"/>
  <c r="K3035" i="2"/>
  <c r="L3035" i="2" s="1"/>
  <c r="K3034" i="2"/>
  <c r="L3034" i="2" s="1"/>
  <c r="K3033" i="2"/>
  <c r="L3033" i="2" s="1"/>
  <c r="K3032" i="2"/>
  <c r="L3032" i="2" s="1"/>
  <c r="K3031" i="2"/>
  <c r="L3031" i="2" s="1"/>
  <c r="K3030" i="2"/>
  <c r="L3030" i="2" s="1"/>
  <c r="K3029" i="2"/>
  <c r="L3029" i="2" s="1"/>
  <c r="K3028" i="2"/>
  <c r="L3028" i="2" s="1"/>
  <c r="K3027" i="2"/>
  <c r="L3027" i="2" s="1"/>
  <c r="K3026" i="2"/>
  <c r="L3026" i="2" s="1"/>
  <c r="K3025" i="2"/>
  <c r="L3025" i="2" s="1"/>
  <c r="K3024" i="2"/>
  <c r="L3024" i="2" s="1"/>
  <c r="K3023" i="2"/>
  <c r="L3023" i="2" s="1"/>
  <c r="K3022" i="2"/>
  <c r="L3022" i="2" s="1"/>
  <c r="K3021" i="2"/>
  <c r="L3021" i="2" s="1"/>
  <c r="K3020" i="2"/>
  <c r="L3020" i="2" s="1"/>
  <c r="K3019" i="2"/>
  <c r="L3019" i="2" s="1"/>
  <c r="K3018" i="2"/>
  <c r="L3018" i="2" s="1"/>
  <c r="K3017" i="2"/>
  <c r="L3017" i="2" s="1"/>
  <c r="K3016" i="2"/>
  <c r="L3016" i="2" s="1"/>
  <c r="K3015" i="2"/>
  <c r="L3015" i="2" s="1"/>
  <c r="K3014" i="2"/>
  <c r="L3014" i="2" s="1"/>
  <c r="K3013" i="2"/>
  <c r="L3013" i="2" s="1"/>
  <c r="K3012" i="2"/>
  <c r="L3012" i="2" s="1"/>
  <c r="K3011" i="2"/>
  <c r="L3011" i="2" s="1"/>
  <c r="K3010" i="2"/>
  <c r="L3010" i="2" s="1"/>
  <c r="K3009" i="2"/>
  <c r="L3009" i="2" s="1"/>
  <c r="K3008" i="2"/>
  <c r="L3008" i="2" s="1"/>
  <c r="K3007" i="2"/>
  <c r="L3007" i="2" s="1"/>
  <c r="K3006" i="2"/>
  <c r="L3006" i="2" s="1"/>
  <c r="K3005" i="2"/>
  <c r="L3005" i="2" s="1"/>
  <c r="K3004" i="2"/>
  <c r="L3004" i="2" s="1"/>
  <c r="K3003" i="2"/>
  <c r="L3003" i="2" s="1"/>
  <c r="K3002" i="2"/>
  <c r="L3002" i="2" s="1"/>
  <c r="K3001" i="2"/>
  <c r="L3001" i="2" s="1"/>
  <c r="K3000" i="2"/>
  <c r="L3000" i="2" s="1"/>
  <c r="K2999" i="2"/>
  <c r="L2999" i="2" s="1"/>
  <c r="K2998" i="2"/>
  <c r="L2998" i="2" s="1"/>
  <c r="K2997" i="2"/>
  <c r="L2997" i="2" s="1"/>
  <c r="K2996" i="2"/>
  <c r="L2996" i="2" s="1"/>
  <c r="K2995" i="2"/>
  <c r="L2995" i="2" s="1"/>
  <c r="K2994" i="2"/>
  <c r="L2994" i="2" s="1"/>
  <c r="K2993" i="2"/>
  <c r="L2993" i="2" s="1"/>
  <c r="K2992" i="2"/>
  <c r="L2992" i="2" s="1"/>
  <c r="K2991" i="2"/>
  <c r="L2991" i="2" s="1"/>
  <c r="K2990" i="2"/>
  <c r="L2990" i="2" s="1"/>
  <c r="K2989" i="2"/>
  <c r="L2989" i="2" s="1"/>
  <c r="K2988" i="2"/>
  <c r="L2988" i="2" s="1"/>
  <c r="K2987" i="2"/>
  <c r="L2987" i="2" s="1"/>
  <c r="K2986" i="2"/>
  <c r="L2986" i="2" s="1"/>
  <c r="K2985" i="2"/>
  <c r="L2985" i="2" s="1"/>
  <c r="K2984" i="2"/>
  <c r="L2984" i="2" s="1"/>
  <c r="K2983" i="2"/>
  <c r="L2983" i="2" s="1"/>
  <c r="K2982" i="2"/>
  <c r="L2982" i="2" s="1"/>
  <c r="K2981" i="2"/>
  <c r="L2981" i="2" s="1"/>
  <c r="K2980" i="2"/>
  <c r="L2980" i="2" s="1"/>
  <c r="K2979" i="2"/>
  <c r="L2979" i="2" s="1"/>
  <c r="K2978" i="2"/>
  <c r="L2978" i="2" s="1"/>
  <c r="K2977" i="2"/>
  <c r="L2977" i="2" s="1"/>
  <c r="K2976" i="2"/>
  <c r="L2976" i="2" s="1"/>
  <c r="K2975" i="2"/>
  <c r="L2975" i="2" s="1"/>
  <c r="K2974" i="2"/>
  <c r="L2974" i="2" s="1"/>
  <c r="K2973" i="2"/>
  <c r="L2973" i="2" s="1"/>
  <c r="K2972" i="2"/>
  <c r="L2972" i="2" s="1"/>
  <c r="K2971" i="2"/>
  <c r="L2971" i="2" s="1"/>
  <c r="K2970" i="2"/>
  <c r="L2970" i="2" s="1"/>
  <c r="K2969" i="2"/>
  <c r="L2969" i="2" s="1"/>
  <c r="K2968" i="2"/>
  <c r="L2968" i="2" s="1"/>
  <c r="K2967" i="2"/>
  <c r="L2967" i="2" s="1"/>
  <c r="K2966" i="2"/>
  <c r="L2966" i="2" s="1"/>
  <c r="K2965" i="2"/>
  <c r="L2965" i="2" s="1"/>
  <c r="K2964" i="2"/>
  <c r="L2964" i="2" s="1"/>
  <c r="K2963" i="2"/>
  <c r="L2963" i="2" s="1"/>
  <c r="K2962" i="2"/>
  <c r="L2962" i="2" s="1"/>
  <c r="K2961" i="2"/>
  <c r="L2961" i="2" s="1"/>
  <c r="K2960" i="2"/>
  <c r="L2960" i="2" s="1"/>
  <c r="K2959" i="2"/>
  <c r="L2959" i="2" s="1"/>
  <c r="K2958" i="2"/>
  <c r="L2958" i="2" s="1"/>
  <c r="K2957" i="2"/>
  <c r="L2957" i="2" s="1"/>
  <c r="K2956" i="2"/>
  <c r="L2956" i="2" s="1"/>
  <c r="K2955" i="2"/>
  <c r="L2955" i="2" s="1"/>
  <c r="K2954" i="2"/>
  <c r="L2954" i="2" s="1"/>
  <c r="K2953" i="2"/>
  <c r="L2953" i="2" s="1"/>
  <c r="K2952" i="2"/>
  <c r="L2952" i="2" s="1"/>
  <c r="K2951" i="2"/>
  <c r="L2951" i="2" s="1"/>
  <c r="K2950" i="2"/>
  <c r="L2950" i="2" s="1"/>
  <c r="K2949" i="2"/>
  <c r="L2949" i="2" s="1"/>
  <c r="K2948" i="2"/>
  <c r="L2948" i="2" s="1"/>
  <c r="K2947" i="2"/>
  <c r="L2947" i="2" s="1"/>
  <c r="K2946" i="2"/>
  <c r="L2946" i="2" s="1"/>
  <c r="K2945" i="2"/>
  <c r="L2945" i="2" s="1"/>
  <c r="K2944" i="2"/>
  <c r="L2944" i="2" s="1"/>
  <c r="K2943" i="2"/>
  <c r="L2943" i="2" s="1"/>
  <c r="K2942" i="2"/>
  <c r="L2942" i="2" s="1"/>
  <c r="K2941" i="2"/>
  <c r="L2941" i="2" s="1"/>
  <c r="K2940" i="2"/>
  <c r="L2940" i="2" s="1"/>
  <c r="K2939" i="2"/>
  <c r="L2939" i="2" s="1"/>
  <c r="K2938" i="2"/>
  <c r="L2938" i="2" s="1"/>
  <c r="K2937" i="2"/>
  <c r="L2937" i="2" s="1"/>
  <c r="K2936" i="2"/>
  <c r="L2936" i="2" s="1"/>
  <c r="K2935" i="2"/>
  <c r="L2935" i="2" s="1"/>
  <c r="K2934" i="2"/>
  <c r="L2934" i="2" s="1"/>
  <c r="K2933" i="2"/>
  <c r="L2933" i="2" s="1"/>
  <c r="K2932" i="2"/>
  <c r="L2932" i="2" s="1"/>
  <c r="K2931" i="2"/>
  <c r="L2931" i="2" s="1"/>
  <c r="K2930" i="2"/>
  <c r="L2930" i="2" s="1"/>
  <c r="K2929" i="2"/>
  <c r="L2929" i="2" s="1"/>
  <c r="K2928" i="2"/>
  <c r="L2928" i="2" s="1"/>
  <c r="K2927" i="2"/>
  <c r="L2927" i="2" s="1"/>
  <c r="K2926" i="2"/>
  <c r="L2926" i="2" s="1"/>
  <c r="K2925" i="2"/>
  <c r="L2925" i="2" s="1"/>
  <c r="K2924" i="2"/>
  <c r="L2924" i="2" s="1"/>
  <c r="K2923" i="2"/>
  <c r="L2923" i="2" s="1"/>
  <c r="K2922" i="2"/>
  <c r="L2922" i="2" s="1"/>
  <c r="K2921" i="2"/>
  <c r="L2921" i="2" s="1"/>
  <c r="K2920" i="2"/>
  <c r="L2920" i="2" s="1"/>
  <c r="K2919" i="2"/>
  <c r="L2919" i="2" s="1"/>
  <c r="K2918" i="2"/>
  <c r="L2918" i="2" s="1"/>
  <c r="K2917" i="2"/>
  <c r="L2917" i="2" s="1"/>
  <c r="K2916" i="2"/>
  <c r="L2916" i="2" s="1"/>
  <c r="K2915" i="2"/>
  <c r="L2915" i="2" s="1"/>
  <c r="K2914" i="2"/>
  <c r="L2914" i="2" s="1"/>
  <c r="K2913" i="2"/>
  <c r="L2913" i="2" s="1"/>
  <c r="K2912" i="2"/>
  <c r="L2912" i="2" s="1"/>
  <c r="K2911" i="2"/>
  <c r="L2911" i="2" s="1"/>
  <c r="K2910" i="2"/>
  <c r="L2910" i="2" s="1"/>
  <c r="K2909" i="2"/>
  <c r="L2909" i="2" s="1"/>
  <c r="K2908" i="2"/>
  <c r="L2908" i="2" s="1"/>
  <c r="K2907" i="2"/>
  <c r="L2907" i="2" s="1"/>
  <c r="K2906" i="2"/>
  <c r="L2906" i="2" s="1"/>
  <c r="K2905" i="2"/>
  <c r="L2905" i="2" s="1"/>
  <c r="K2904" i="2"/>
  <c r="L2904" i="2" s="1"/>
  <c r="K2903" i="2"/>
  <c r="L2903" i="2" s="1"/>
  <c r="K2902" i="2"/>
  <c r="L2902" i="2" s="1"/>
  <c r="K2901" i="2"/>
  <c r="L2901" i="2" s="1"/>
  <c r="K2900" i="2"/>
  <c r="L2900" i="2" s="1"/>
  <c r="K2899" i="2"/>
  <c r="L2899" i="2" s="1"/>
  <c r="K2898" i="2"/>
  <c r="L2898" i="2" s="1"/>
  <c r="K2897" i="2"/>
  <c r="L2897" i="2" s="1"/>
  <c r="K2896" i="2"/>
  <c r="L2896" i="2" s="1"/>
  <c r="K2895" i="2"/>
  <c r="L2895" i="2" s="1"/>
  <c r="K2894" i="2"/>
  <c r="L2894" i="2" s="1"/>
  <c r="K2893" i="2"/>
  <c r="L2893" i="2" s="1"/>
  <c r="K2892" i="2"/>
  <c r="L2892" i="2" s="1"/>
  <c r="K2891" i="2"/>
  <c r="L2891" i="2" s="1"/>
  <c r="K2890" i="2"/>
  <c r="L2890" i="2" s="1"/>
  <c r="K2889" i="2"/>
  <c r="L2889" i="2" s="1"/>
  <c r="K2888" i="2"/>
  <c r="L2888" i="2" s="1"/>
  <c r="K2887" i="2"/>
  <c r="L2887" i="2" s="1"/>
  <c r="K2886" i="2"/>
  <c r="L2886" i="2" s="1"/>
  <c r="K2885" i="2"/>
  <c r="L2885" i="2" s="1"/>
  <c r="K2884" i="2"/>
  <c r="L2884" i="2" s="1"/>
  <c r="K2883" i="2"/>
  <c r="L2883" i="2" s="1"/>
  <c r="K2882" i="2"/>
  <c r="L2882" i="2" s="1"/>
  <c r="K2881" i="2"/>
  <c r="L2881" i="2" s="1"/>
  <c r="K2880" i="2"/>
  <c r="L2880" i="2" s="1"/>
  <c r="K2879" i="2"/>
  <c r="L2879" i="2" s="1"/>
  <c r="K2878" i="2"/>
  <c r="L2878" i="2" s="1"/>
  <c r="K2877" i="2"/>
  <c r="L2877" i="2" s="1"/>
  <c r="K2876" i="2"/>
  <c r="L2876" i="2" s="1"/>
  <c r="K2875" i="2"/>
  <c r="L2875" i="2" s="1"/>
  <c r="K2874" i="2"/>
  <c r="L2874" i="2" s="1"/>
  <c r="K2873" i="2"/>
  <c r="L2873" i="2" s="1"/>
  <c r="K2872" i="2"/>
  <c r="L2872" i="2" s="1"/>
  <c r="K2871" i="2"/>
  <c r="L2871" i="2" s="1"/>
  <c r="K2870" i="2"/>
  <c r="L2870" i="2" s="1"/>
  <c r="K2869" i="2"/>
  <c r="L2869" i="2" s="1"/>
  <c r="K2868" i="2"/>
  <c r="L2868" i="2" s="1"/>
  <c r="K2867" i="2"/>
  <c r="L2867" i="2" s="1"/>
  <c r="K2866" i="2"/>
  <c r="L2866" i="2" s="1"/>
  <c r="K2865" i="2"/>
  <c r="L2865" i="2" s="1"/>
  <c r="K2864" i="2"/>
  <c r="L2864" i="2" s="1"/>
  <c r="K2863" i="2"/>
  <c r="L2863" i="2" s="1"/>
  <c r="K2862" i="2"/>
  <c r="L2862" i="2" s="1"/>
  <c r="K2861" i="2"/>
  <c r="L2861" i="2" s="1"/>
  <c r="K2860" i="2"/>
  <c r="L2860" i="2" s="1"/>
  <c r="K2859" i="2"/>
  <c r="L2859" i="2" s="1"/>
  <c r="K2858" i="2"/>
  <c r="L2858" i="2" s="1"/>
  <c r="L2857" i="2"/>
  <c r="K2857" i="2"/>
  <c r="K2856" i="2"/>
  <c r="L2856" i="2" s="1"/>
  <c r="L2855" i="2"/>
  <c r="K2855" i="2"/>
  <c r="K2854" i="2"/>
  <c r="L2854" i="2" s="1"/>
  <c r="K2853" i="2"/>
  <c r="L2853" i="2" s="1"/>
  <c r="K2852" i="2"/>
  <c r="L2852" i="2" s="1"/>
  <c r="K2851" i="2"/>
  <c r="L2851" i="2" s="1"/>
  <c r="K2850" i="2"/>
  <c r="L2850" i="2" s="1"/>
  <c r="L2849" i="2"/>
  <c r="K2849" i="2"/>
  <c r="K2848" i="2"/>
  <c r="L2848" i="2" s="1"/>
  <c r="L2847" i="2"/>
  <c r="K2847" i="2"/>
  <c r="K2846" i="2"/>
  <c r="L2846" i="2" s="1"/>
  <c r="L2845" i="2"/>
  <c r="K2845" i="2"/>
  <c r="K2844" i="2"/>
  <c r="L2844" i="2" s="1"/>
  <c r="L2843" i="2"/>
  <c r="K2843" i="2"/>
  <c r="K2842" i="2"/>
  <c r="L2842" i="2" s="1"/>
  <c r="L2841" i="2"/>
  <c r="K2841" i="2"/>
  <c r="K2840" i="2"/>
  <c r="L2840" i="2" s="1"/>
  <c r="L2839" i="2"/>
  <c r="K2839" i="2"/>
  <c r="K2838" i="2"/>
  <c r="L2838" i="2" s="1"/>
  <c r="L2837" i="2"/>
  <c r="K2837" i="2"/>
  <c r="K2836" i="2"/>
  <c r="L2836" i="2" s="1"/>
  <c r="L2835" i="2"/>
  <c r="K2835" i="2"/>
  <c r="K2834" i="2"/>
  <c r="L2834" i="2" s="1"/>
  <c r="L2833" i="2"/>
  <c r="K2833" i="2"/>
  <c r="K2832" i="2"/>
  <c r="L2832" i="2" s="1"/>
  <c r="L2831" i="2"/>
  <c r="K2831" i="2"/>
  <c r="K2830" i="2"/>
  <c r="L2830" i="2" s="1"/>
  <c r="L2829" i="2"/>
  <c r="K2829" i="2"/>
  <c r="K2828" i="2"/>
  <c r="L2828" i="2" s="1"/>
  <c r="L2827" i="2"/>
  <c r="K2827" i="2"/>
  <c r="K2826" i="2"/>
  <c r="L2826" i="2" s="1"/>
  <c r="L2825" i="2"/>
  <c r="K2825" i="2"/>
  <c r="K2824" i="2"/>
  <c r="L2824" i="2" s="1"/>
  <c r="L2823" i="2"/>
  <c r="K2823" i="2"/>
  <c r="K2822" i="2"/>
  <c r="L2822" i="2" s="1"/>
  <c r="L2821" i="2"/>
  <c r="K2821" i="2"/>
  <c r="K2820" i="2"/>
  <c r="L2820" i="2" s="1"/>
  <c r="L2819" i="2"/>
  <c r="K2819" i="2"/>
  <c r="K2818" i="2"/>
  <c r="L2818" i="2" s="1"/>
  <c r="L2817" i="2"/>
  <c r="K2817" i="2"/>
  <c r="K2816" i="2"/>
  <c r="L2816" i="2" s="1"/>
  <c r="L2815" i="2"/>
  <c r="K2815" i="2"/>
  <c r="K2814" i="2"/>
  <c r="L2814" i="2" s="1"/>
  <c r="L2813" i="2"/>
  <c r="K2813" i="2"/>
  <c r="K2812" i="2"/>
  <c r="L2812" i="2" s="1"/>
  <c r="L2811" i="2"/>
  <c r="K2811" i="2"/>
  <c r="K2810" i="2"/>
  <c r="L2810" i="2" s="1"/>
  <c r="L2809" i="2"/>
  <c r="K2809" i="2"/>
  <c r="K2808" i="2"/>
  <c r="L2808" i="2" s="1"/>
  <c r="L2807" i="2"/>
  <c r="K2807" i="2"/>
  <c r="K2806" i="2"/>
  <c r="L2806" i="2" s="1"/>
  <c r="L2805" i="2"/>
  <c r="K2805" i="2"/>
  <c r="K2804" i="2"/>
  <c r="L2804" i="2" s="1"/>
  <c r="L2803" i="2"/>
  <c r="K2803" i="2"/>
  <c r="K2802" i="2"/>
  <c r="L2802" i="2" s="1"/>
  <c r="L2801" i="2"/>
  <c r="K2801" i="2"/>
  <c r="K2800" i="2"/>
  <c r="L2800" i="2" s="1"/>
  <c r="L2799" i="2"/>
  <c r="K2799" i="2"/>
  <c r="K2798" i="2"/>
  <c r="L2798" i="2" s="1"/>
  <c r="L2797" i="2"/>
  <c r="K2797" i="2"/>
  <c r="K2796" i="2"/>
  <c r="L2796" i="2" s="1"/>
  <c r="L2795" i="2"/>
  <c r="K2795" i="2"/>
  <c r="K2794" i="2"/>
  <c r="L2794" i="2" s="1"/>
  <c r="L2793" i="2"/>
  <c r="K2793" i="2"/>
  <c r="K2792" i="2"/>
  <c r="L2792" i="2" s="1"/>
  <c r="L2791" i="2"/>
  <c r="K2791" i="2"/>
  <c r="K2790" i="2"/>
  <c r="L2790" i="2" s="1"/>
  <c r="L2789" i="2"/>
  <c r="K2789" i="2"/>
  <c r="K2788" i="2"/>
  <c r="L2788" i="2" s="1"/>
  <c r="L2787" i="2"/>
  <c r="K2787" i="2"/>
  <c r="K2786" i="2"/>
  <c r="L2786" i="2" s="1"/>
  <c r="L2785" i="2"/>
  <c r="K2785" i="2"/>
  <c r="K2784" i="2"/>
  <c r="L2784" i="2" s="1"/>
  <c r="L2783" i="2"/>
  <c r="K2783" i="2"/>
  <c r="K2782" i="2"/>
  <c r="L2782" i="2" s="1"/>
  <c r="L2781" i="2"/>
  <c r="K2781" i="2"/>
  <c r="K2780" i="2"/>
  <c r="L2780" i="2" s="1"/>
  <c r="L2779" i="2"/>
  <c r="K2779" i="2"/>
  <c r="K2778" i="2"/>
  <c r="L2778" i="2" s="1"/>
  <c r="L2777" i="2"/>
  <c r="K2777" i="2"/>
  <c r="K2776" i="2"/>
  <c r="L2776" i="2" s="1"/>
  <c r="L2775" i="2"/>
  <c r="K2775" i="2"/>
  <c r="K2774" i="2"/>
  <c r="L2774" i="2" s="1"/>
  <c r="L2773" i="2"/>
  <c r="K2773" i="2"/>
  <c r="K2772" i="2"/>
  <c r="L2772" i="2" s="1"/>
  <c r="L2771" i="2"/>
  <c r="K2771" i="2"/>
  <c r="K2770" i="2"/>
  <c r="L2770" i="2" s="1"/>
  <c r="L2769" i="2"/>
  <c r="K2769" i="2"/>
  <c r="K2768" i="2"/>
  <c r="L2768" i="2" s="1"/>
  <c r="L2767" i="2"/>
  <c r="K2767" i="2"/>
  <c r="K2766" i="2"/>
  <c r="L2766" i="2" s="1"/>
  <c r="L2765" i="2"/>
  <c r="K2765" i="2"/>
  <c r="K2764" i="2"/>
  <c r="L2764" i="2" s="1"/>
  <c r="L2763" i="2"/>
  <c r="K2763" i="2"/>
  <c r="K2762" i="2"/>
  <c r="L2762" i="2" s="1"/>
  <c r="L2761" i="2"/>
  <c r="K2761" i="2"/>
  <c r="K2760" i="2"/>
  <c r="L2760" i="2" s="1"/>
  <c r="L2759" i="2"/>
  <c r="K2759" i="2"/>
  <c r="K2758" i="2"/>
  <c r="L2758" i="2" s="1"/>
  <c r="L2757" i="2"/>
  <c r="K2757" i="2"/>
  <c r="K2756" i="2"/>
  <c r="L2756" i="2" s="1"/>
  <c r="L2755" i="2"/>
  <c r="K2755" i="2"/>
  <c r="K2754" i="2"/>
  <c r="L2754" i="2" s="1"/>
  <c r="L2753" i="2"/>
  <c r="K2753" i="2"/>
  <c r="K2752" i="2"/>
  <c r="L2752" i="2" s="1"/>
  <c r="L2751" i="2"/>
  <c r="K2751" i="2"/>
  <c r="K2750" i="2"/>
  <c r="L2750" i="2" s="1"/>
  <c r="L2749" i="2"/>
  <c r="K2749" i="2"/>
  <c r="K2748" i="2"/>
  <c r="L2748" i="2" s="1"/>
  <c r="L2747" i="2"/>
  <c r="K2747" i="2"/>
  <c r="K2746" i="2"/>
  <c r="L2746" i="2" s="1"/>
  <c r="L2745" i="2"/>
  <c r="K2745" i="2"/>
  <c r="K2744" i="2"/>
  <c r="L2744" i="2" s="1"/>
  <c r="L2743" i="2"/>
  <c r="K2743" i="2"/>
  <c r="K2742" i="2"/>
  <c r="L2742" i="2" s="1"/>
  <c r="L2741" i="2"/>
  <c r="K2741" i="2"/>
  <c r="K2740" i="2"/>
  <c r="L2740" i="2" s="1"/>
  <c r="L2739" i="2"/>
  <c r="K2739" i="2"/>
  <c r="K2738" i="2"/>
  <c r="L2738" i="2" s="1"/>
  <c r="L2737" i="2"/>
  <c r="K2737" i="2"/>
  <c r="K2736" i="2"/>
  <c r="L2736" i="2" s="1"/>
  <c r="L2735" i="2"/>
  <c r="K2735" i="2"/>
  <c r="K2734" i="2"/>
  <c r="L2734" i="2" s="1"/>
  <c r="L2733" i="2"/>
  <c r="K2733" i="2"/>
  <c r="K2732" i="2"/>
  <c r="L2732" i="2" s="1"/>
  <c r="L2731" i="2"/>
  <c r="K2731" i="2"/>
  <c r="K2730" i="2"/>
  <c r="L2730" i="2" s="1"/>
  <c r="L2729" i="2"/>
  <c r="K2729" i="2"/>
  <c r="K2728" i="2"/>
  <c r="L2728" i="2" s="1"/>
  <c r="L2727" i="2"/>
  <c r="K2727" i="2"/>
  <c r="K2726" i="2"/>
  <c r="L2726" i="2" s="1"/>
  <c r="L2725" i="2"/>
  <c r="K2725" i="2"/>
  <c r="K2724" i="2"/>
  <c r="L2724" i="2" s="1"/>
  <c r="L2723" i="2"/>
  <c r="K2723" i="2"/>
  <c r="K2722" i="2"/>
  <c r="L2722" i="2" s="1"/>
  <c r="L2721" i="2"/>
  <c r="K2721" i="2"/>
  <c r="K2720" i="2"/>
  <c r="L2720" i="2" s="1"/>
  <c r="L2719" i="2"/>
  <c r="K2719" i="2"/>
  <c r="K2718" i="2"/>
  <c r="L2718" i="2" s="1"/>
  <c r="L2717" i="2"/>
  <c r="K2717" i="2"/>
  <c r="K2716" i="2"/>
  <c r="L2716" i="2" s="1"/>
  <c r="L2715" i="2"/>
  <c r="K2715" i="2"/>
  <c r="K2714" i="2"/>
  <c r="L2714" i="2" s="1"/>
  <c r="L2713" i="2"/>
  <c r="K2713" i="2"/>
  <c r="K2712" i="2"/>
  <c r="L2712" i="2" s="1"/>
  <c r="L2711" i="2"/>
  <c r="K2711" i="2"/>
  <c r="K2710" i="2"/>
  <c r="L2710" i="2" s="1"/>
  <c r="L2709" i="2"/>
  <c r="K2709" i="2"/>
  <c r="K2708" i="2"/>
  <c r="L2708" i="2" s="1"/>
  <c r="L2707" i="2"/>
  <c r="K2707" i="2"/>
  <c r="K2706" i="2"/>
  <c r="L2706" i="2" s="1"/>
  <c r="L2705" i="2"/>
  <c r="K2705" i="2"/>
  <c r="K2704" i="2"/>
  <c r="L2704" i="2" s="1"/>
  <c r="L2703" i="2"/>
  <c r="K2703" i="2"/>
  <c r="K2702" i="2"/>
  <c r="L2702" i="2" s="1"/>
  <c r="L2701" i="2"/>
  <c r="K2701" i="2"/>
  <c r="K2700" i="2"/>
  <c r="L2700" i="2" s="1"/>
  <c r="L2699" i="2"/>
  <c r="K2699" i="2"/>
  <c r="K2698" i="2"/>
  <c r="L2698" i="2" s="1"/>
  <c r="L2697" i="2"/>
  <c r="K2697" i="2"/>
  <c r="K2696" i="2"/>
  <c r="L2696" i="2" s="1"/>
  <c r="L2695" i="2"/>
  <c r="K2695" i="2"/>
  <c r="K2694" i="2"/>
  <c r="L2694" i="2" s="1"/>
  <c r="L2693" i="2"/>
  <c r="K2693" i="2"/>
  <c r="K2692" i="2"/>
  <c r="L2692" i="2" s="1"/>
  <c r="L2691" i="2"/>
  <c r="K2691" i="2"/>
  <c r="K2690" i="2"/>
  <c r="L2690" i="2" s="1"/>
  <c r="L2689" i="2"/>
  <c r="K2689" i="2"/>
  <c r="K2688" i="2"/>
  <c r="L2688" i="2" s="1"/>
  <c r="L2687" i="2"/>
  <c r="K2687" i="2"/>
  <c r="K2686" i="2"/>
  <c r="L2686" i="2" s="1"/>
  <c r="L2685" i="2"/>
  <c r="K2685" i="2"/>
  <c r="K2684" i="2"/>
  <c r="L2684" i="2" s="1"/>
  <c r="L2683" i="2"/>
  <c r="K2683" i="2"/>
  <c r="K2682" i="2"/>
  <c r="L2682" i="2" s="1"/>
  <c r="L2681" i="2"/>
  <c r="K2681" i="2"/>
  <c r="K2680" i="2"/>
  <c r="L2680" i="2" s="1"/>
  <c r="L2679" i="2"/>
  <c r="K2679" i="2"/>
  <c r="K2678" i="2"/>
  <c r="L2678" i="2" s="1"/>
  <c r="L2677" i="2"/>
  <c r="K2677" i="2"/>
  <c r="K2676" i="2"/>
  <c r="L2676" i="2" s="1"/>
  <c r="L2675" i="2"/>
  <c r="K2675" i="2"/>
  <c r="K2674" i="2"/>
  <c r="L2674" i="2" s="1"/>
  <c r="L2673" i="2"/>
  <c r="K2673" i="2"/>
  <c r="K2672" i="2"/>
  <c r="L2672" i="2" s="1"/>
  <c r="L2671" i="2"/>
  <c r="K2671" i="2"/>
  <c r="K2670" i="2"/>
  <c r="L2670" i="2" s="1"/>
  <c r="L2669" i="2"/>
  <c r="K2669" i="2"/>
  <c r="K2668" i="2"/>
  <c r="L2668" i="2" s="1"/>
  <c r="L2667" i="2"/>
  <c r="K2667" i="2"/>
  <c r="K2666" i="2"/>
  <c r="L2666" i="2" s="1"/>
  <c r="L2665" i="2"/>
  <c r="K2665" i="2"/>
  <c r="K2664" i="2"/>
  <c r="L2664" i="2" s="1"/>
  <c r="L2663" i="2"/>
  <c r="K2663" i="2"/>
  <c r="K2662" i="2"/>
  <c r="L2662" i="2" s="1"/>
  <c r="L2661" i="2"/>
  <c r="K2661" i="2"/>
  <c r="K2660" i="2"/>
  <c r="L2660" i="2" s="1"/>
  <c r="L2659" i="2"/>
  <c r="K2659" i="2"/>
  <c r="K2658" i="2"/>
  <c r="L2658" i="2" s="1"/>
  <c r="L2657" i="2"/>
  <c r="K2657" i="2"/>
  <c r="K2656" i="2"/>
  <c r="L2656" i="2" s="1"/>
  <c r="L2655" i="2"/>
  <c r="K2655" i="2"/>
  <c r="K2654" i="2"/>
  <c r="L2654" i="2" s="1"/>
  <c r="L2653" i="2"/>
  <c r="K2653" i="2"/>
  <c r="K2652" i="2"/>
  <c r="L2652" i="2" s="1"/>
  <c r="L2651" i="2"/>
  <c r="K2651" i="2"/>
  <c r="K2650" i="2"/>
  <c r="L2650" i="2" s="1"/>
  <c r="L2649" i="2"/>
  <c r="K2649" i="2"/>
  <c r="K2648" i="2"/>
  <c r="L2648" i="2" s="1"/>
  <c r="L2647" i="2"/>
  <c r="K2647" i="2"/>
  <c r="K2646" i="2"/>
  <c r="L2646" i="2" s="1"/>
  <c r="L2645" i="2"/>
  <c r="K2645" i="2"/>
  <c r="K2644" i="2"/>
  <c r="L2644" i="2" s="1"/>
  <c r="L2643" i="2"/>
  <c r="K2643" i="2"/>
  <c r="K2642" i="2"/>
  <c r="L2642" i="2" s="1"/>
  <c r="L2641" i="2"/>
  <c r="K2641" i="2"/>
  <c r="K2640" i="2"/>
  <c r="L2640" i="2" s="1"/>
  <c r="L2639" i="2"/>
  <c r="K2639" i="2"/>
  <c r="K2638" i="2"/>
  <c r="L2638" i="2" s="1"/>
  <c r="L2637" i="2"/>
  <c r="K2637" i="2"/>
  <c r="K2636" i="2"/>
  <c r="L2636" i="2" s="1"/>
  <c r="L2635" i="2"/>
  <c r="K2635" i="2"/>
  <c r="K2634" i="2"/>
  <c r="L2634" i="2" s="1"/>
  <c r="L2633" i="2"/>
  <c r="K2633" i="2"/>
  <c r="K2632" i="2"/>
  <c r="L2632" i="2" s="1"/>
  <c r="L2631" i="2"/>
  <c r="K2631" i="2"/>
  <c r="K2630" i="2"/>
  <c r="L2630" i="2" s="1"/>
  <c r="L2629" i="2"/>
  <c r="K2629" i="2"/>
  <c r="K2628" i="2"/>
  <c r="L2628" i="2" s="1"/>
  <c r="L2627" i="2"/>
  <c r="K2627" i="2"/>
  <c r="K2626" i="2"/>
  <c r="L2626" i="2" s="1"/>
  <c r="L2625" i="2"/>
  <c r="K2625" i="2"/>
  <c r="K2624" i="2"/>
  <c r="L2624" i="2" s="1"/>
  <c r="L2623" i="2"/>
  <c r="K2623" i="2"/>
  <c r="K2622" i="2"/>
  <c r="L2622" i="2" s="1"/>
  <c r="L2621" i="2"/>
  <c r="K2621" i="2"/>
  <c r="K2620" i="2"/>
  <c r="L2620" i="2" s="1"/>
  <c r="L2619" i="2"/>
  <c r="K2619" i="2"/>
  <c r="K2618" i="2"/>
  <c r="L2618" i="2" s="1"/>
  <c r="L2617" i="2"/>
  <c r="K2617" i="2"/>
  <c r="K2616" i="2"/>
  <c r="L2616" i="2" s="1"/>
  <c r="L2615" i="2"/>
  <c r="K2615" i="2"/>
  <c r="K2614" i="2"/>
  <c r="L2614" i="2" s="1"/>
  <c r="L2613" i="2"/>
  <c r="K2613" i="2"/>
  <c r="K2612" i="2"/>
  <c r="L2612" i="2" s="1"/>
  <c r="L2611" i="2"/>
  <c r="K2611" i="2"/>
  <c r="K2610" i="2"/>
  <c r="L2610" i="2" s="1"/>
  <c r="L2609" i="2"/>
  <c r="K2609" i="2"/>
  <c r="K2608" i="2"/>
  <c r="L2608" i="2" s="1"/>
  <c r="L2607" i="2"/>
  <c r="K2607" i="2"/>
  <c r="K2606" i="2"/>
  <c r="L2606" i="2" s="1"/>
  <c r="L2605" i="2"/>
  <c r="K2605" i="2"/>
  <c r="K2604" i="2"/>
  <c r="L2604" i="2" s="1"/>
  <c r="L2603" i="2"/>
  <c r="K2603" i="2"/>
  <c r="K2602" i="2"/>
  <c r="L2602" i="2" s="1"/>
  <c r="L2601" i="2"/>
  <c r="K2601" i="2"/>
  <c r="K2600" i="2"/>
  <c r="L2600" i="2" s="1"/>
  <c r="L2599" i="2"/>
  <c r="K2599" i="2"/>
  <c r="K2598" i="2"/>
  <c r="L2598" i="2" s="1"/>
  <c r="L2597" i="2"/>
  <c r="K2597" i="2"/>
  <c r="K2596" i="2"/>
  <c r="L2596" i="2" s="1"/>
  <c r="L2595" i="2"/>
  <c r="K2595" i="2"/>
  <c r="K2594" i="2"/>
  <c r="L2594" i="2" s="1"/>
  <c r="L2593" i="2"/>
  <c r="K2593" i="2"/>
  <c r="K2592" i="2"/>
  <c r="L2592" i="2" s="1"/>
  <c r="L2591" i="2"/>
  <c r="K2591" i="2"/>
  <c r="K2590" i="2"/>
  <c r="L2590" i="2" s="1"/>
  <c r="L2589" i="2"/>
  <c r="K2589" i="2"/>
  <c r="K2588" i="2"/>
  <c r="L2588" i="2" s="1"/>
  <c r="K2587" i="2"/>
  <c r="L2587" i="2" s="1"/>
  <c r="K2586" i="2"/>
  <c r="L2586" i="2" s="1"/>
  <c r="K2585" i="2"/>
  <c r="L2585" i="2" s="1"/>
  <c r="K2584" i="2"/>
  <c r="L2584" i="2" s="1"/>
  <c r="K2583" i="2"/>
  <c r="L2583" i="2" s="1"/>
  <c r="K2582" i="2"/>
  <c r="L2582" i="2" s="1"/>
  <c r="K2581" i="2"/>
  <c r="L2581" i="2" s="1"/>
  <c r="K2580" i="2"/>
  <c r="L2580" i="2" s="1"/>
  <c r="K2579" i="2"/>
  <c r="L2579" i="2" s="1"/>
  <c r="K2578" i="2"/>
  <c r="L2578" i="2" s="1"/>
  <c r="K2577" i="2"/>
  <c r="L2577" i="2" s="1"/>
  <c r="K2576" i="2"/>
  <c r="L2576" i="2" s="1"/>
  <c r="K2575" i="2"/>
  <c r="L2575" i="2" s="1"/>
  <c r="K2574" i="2"/>
  <c r="L2574" i="2" s="1"/>
  <c r="K2573" i="2"/>
  <c r="L2573" i="2" s="1"/>
  <c r="K2572" i="2"/>
  <c r="L2572" i="2" s="1"/>
  <c r="K2571" i="2"/>
  <c r="L2571" i="2" s="1"/>
  <c r="K2570" i="2"/>
  <c r="L2570" i="2" s="1"/>
  <c r="K2569" i="2"/>
  <c r="L2569" i="2" s="1"/>
  <c r="K2568" i="2"/>
  <c r="L2568" i="2" s="1"/>
  <c r="K2567" i="2"/>
  <c r="L2567" i="2" s="1"/>
  <c r="K2566" i="2"/>
  <c r="L2566" i="2" s="1"/>
  <c r="K2565" i="2"/>
  <c r="L2565" i="2" s="1"/>
  <c r="K2564" i="2"/>
  <c r="L2564" i="2" s="1"/>
  <c r="K2563" i="2"/>
  <c r="L2563" i="2" s="1"/>
  <c r="K2562" i="2"/>
  <c r="L2562" i="2" s="1"/>
  <c r="K2561" i="2"/>
  <c r="L2561" i="2" s="1"/>
  <c r="K2560" i="2"/>
  <c r="L2560" i="2" s="1"/>
  <c r="K2559" i="2"/>
  <c r="L2559" i="2" s="1"/>
  <c r="K2558" i="2"/>
  <c r="L2558" i="2" s="1"/>
  <c r="K2557" i="2"/>
  <c r="L2557" i="2" s="1"/>
  <c r="K2556" i="2"/>
  <c r="L2556" i="2" s="1"/>
  <c r="K2555" i="2"/>
  <c r="L2555" i="2" s="1"/>
  <c r="K2554" i="2"/>
  <c r="L2554" i="2" s="1"/>
  <c r="K2553" i="2"/>
  <c r="L2553" i="2" s="1"/>
  <c r="K2552" i="2"/>
  <c r="L2552" i="2" s="1"/>
  <c r="K2551" i="2"/>
  <c r="L2551" i="2" s="1"/>
  <c r="K2550" i="2"/>
  <c r="L2550" i="2" s="1"/>
  <c r="K2549" i="2"/>
  <c r="L2549" i="2" s="1"/>
  <c r="K2548" i="2"/>
  <c r="L2548" i="2" s="1"/>
  <c r="K2547" i="2"/>
  <c r="L2547" i="2" s="1"/>
  <c r="K2546" i="2"/>
  <c r="L2546" i="2" s="1"/>
  <c r="K2545" i="2"/>
  <c r="L2545" i="2" s="1"/>
  <c r="K2544" i="2"/>
  <c r="L2544" i="2" s="1"/>
  <c r="K2543" i="2"/>
  <c r="L2543" i="2" s="1"/>
  <c r="K2542" i="2"/>
  <c r="L2542" i="2" s="1"/>
  <c r="K2541" i="2"/>
  <c r="L2541" i="2" s="1"/>
  <c r="K2540" i="2"/>
  <c r="L2540" i="2" s="1"/>
  <c r="K2539" i="2"/>
  <c r="L2539" i="2" s="1"/>
  <c r="K2538" i="2"/>
  <c r="L2538" i="2" s="1"/>
  <c r="K2537" i="2"/>
  <c r="L2537" i="2" s="1"/>
  <c r="K2536" i="2"/>
  <c r="L2536" i="2" s="1"/>
  <c r="K2535" i="2"/>
  <c r="L2535" i="2" s="1"/>
  <c r="K2534" i="2"/>
  <c r="L2534" i="2" s="1"/>
  <c r="K2533" i="2"/>
  <c r="L2533" i="2" s="1"/>
  <c r="K2532" i="2"/>
  <c r="L2532" i="2" s="1"/>
  <c r="K2531" i="2"/>
  <c r="L2531" i="2" s="1"/>
  <c r="K2530" i="2"/>
  <c r="L2530" i="2" s="1"/>
  <c r="K2529" i="2"/>
  <c r="L2529" i="2" s="1"/>
  <c r="K2528" i="2"/>
  <c r="L2528" i="2" s="1"/>
  <c r="K2527" i="2"/>
  <c r="L2527" i="2" s="1"/>
  <c r="K2526" i="2"/>
  <c r="L2526" i="2" s="1"/>
  <c r="K2525" i="2"/>
  <c r="L2525" i="2" s="1"/>
  <c r="K2524" i="2"/>
  <c r="L2524" i="2" s="1"/>
  <c r="K2523" i="2"/>
  <c r="L2523" i="2" s="1"/>
  <c r="K2522" i="2"/>
  <c r="L2522" i="2" s="1"/>
  <c r="K2521" i="2"/>
  <c r="L2521" i="2" s="1"/>
  <c r="K2520" i="2"/>
  <c r="L2520" i="2" s="1"/>
  <c r="K2519" i="2"/>
  <c r="L2519" i="2" s="1"/>
  <c r="K2518" i="2"/>
  <c r="L2518" i="2" s="1"/>
  <c r="K2517" i="2"/>
  <c r="L2517" i="2" s="1"/>
  <c r="K2516" i="2"/>
  <c r="L2516" i="2" s="1"/>
  <c r="K2515" i="2"/>
  <c r="L2515" i="2" s="1"/>
  <c r="K2514" i="2"/>
  <c r="L2514" i="2" s="1"/>
  <c r="K2513" i="2"/>
  <c r="L2513" i="2" s="1"/>
  <c r="K2512" i="2"/>
  <c r="L2512" i="2" s="1"/>
  <c r="K2511" i="2"/>
  <c r="L2511" i="2" s="1"/>
  <c r="K2510" i="2"/>
  <c r="L2510" i="2" s="1"/>
  <c r="K2509" i="2"/>
  <c r="L2509" i="2" s="1"/>
  <c r="K2508" i="2"/>
  <c r="L2508" i="2" s="1"/>
  <c r="K2507" i="2"/>
  <c r="L2507" i="2" s="1"/>
  <c r="K2506" i="2"/>
  <c r="L2506" i="2" s="1"/>
  <c r="K2505" i="2"/>
  <c r="L2505" i="2" s="1"/>
  <c r="K2504" i="2"/>
  <c r="L2504" i="2" s="1"/>
  <c r="K2503" i="2"/>
  <c r="L2503" i="2" s="1"/>
  <c r="K2502" i="2"/>
  <c r="L2502" i="2" s="1"/>
  <c r="K2501" i="2"/>
  <c r="L2501" i="2" s="1"/>
  <c r="K2500" i="2"/>
  <c r="L2500" i="2" s="1"/>
  <c r="K2499" i="2"/>
  <c r="L2499" i="2" s="1"/>
  <c r="K2498" i="2"/>
  <c r="L2498" i="2" s="1"/>
  <c r="K2497" i="2"/>
  <c r="L2497" i="2" s="1"/>
  <c r="K2496" i="2"/>
  <c r="L2496" i="2" s="1"/>
  <c r="K2495" i="2"/>
  <c r="L2495" i="2" s="1"/>
  <c r="K2494" i="2"/>
  <c r="L2494" i="2" s="1"/>
  <c r="K2493" i="2"/>
  <c r="L2493" i="2" s="1"/>
  <c r="K2492" i="2"/>
  <c r="L2492" i="2" s="1"/>
  <c r="K2491" i="2"/>
  <c r="L2491" i="2" s="1"/>
  <c r="K2490" i="2"/>
  <c r="L2490" i="2" s="1"/>
  <c r="K2489" i="2"/>
  <c r="L2489" i="2" s="1"/>
  <c r="K2488" i="2"/>
  <c r="L2488" i="2" s="1"/>
  <c r="K2487" i="2"/>
  <c r="L2487" i="2" s="1"/>
  <c r="K2486" i="2"/>
  <c r="L2486" i="2" s="1"/>
  <c r="K2485" i="2"/>
  <c r="L2485" i="2" s="1"/>
  <c r="K2484" i="2"/>
  <c r="L2484" i="2" s="1"/>
  <c r="K2483" i="2"/>
  <c r="L2483" i="2" s="1"/>
  <c r="K2482" i="2"/>
  <c r="L2482" i="2" s="1"/>
  <c r="K2481" i="2"/>
  <c r="L2481" i="2" s="1"/>
  <c r="K2480" i="2"/>
  <c r="L2480" i="2" s="1"/>
  <c r="K2479" i="2"/>
  <c r="L2479" i="2" s="1"/>
  <c r="K2478" i="2"/>
  <c r="L2478" i="2" s="1"/>
  <c r="K2477" i="2"/>
  <c r="L2477" i="2" s="1"/>
  <c r="K2476" i="2"/>
  <c r="L2476" i="2" s="1"/>
  <c r="K2475" i="2"/>
  <c r="L2475" i="2" s="1"/>
  <c r="K2474" i="2"/>
  <c r="L2474" i="2" s="1"/>
  <c r="K2473" i="2"/>
  <c r="L2473" i="2" s="1"/>
  <c r="K2472" i="2"/>
  <c r="L2472" i="2" s="1"/>
  <c r="K2471" i="2"/>
  <c r="L2471" i="2" s="1"/>
  <c r="K2470" i="2"/>
  <c r="L2470" i="2" s="1"/>
  <c r="K2469" i="2"/>
  <c r="L2469" i="2" s="1"/>
  <c r="K2468" i="2"/>
  <c r="L2468" i="2" s="1"/>
  <c r="K2467" i="2"/>
  <c r="L2467" i="2" s="1"/>
  <c r="K2466" i="2"/>
  <c r="L2466" i="2" s="1"/>
  <c r="K2465" i="2"/>
  <c r="L2465" i="2" s="1"/>
  <c r="K2464" i="2"/>
  <c r="L2464" i="2" s="1"/>
  <c r="K2463" i="2"/>
  <c r="L2463" i="2" s="1"/>
  <c r="K2462" i="2"/>
  <c r="L2462" i="2" s="1"/>
  <c r="K2461" i="2"/>
  <c r="L2461" i="2" s="1"/>
  <c r="K2460" i="2"/>
  <c r="L2460" i="2" s="1"/>
  <c r="K2459" i="2"/>
  <c r="L2459" i="2" s="1"/>
  <c r="K2458" i="2"/>
  <c r="L2458" i="2" s="1"/>
  <c r="K2457" i="2"/>
  <c r="L2457" i="2" s="1"/>
  <c r="K2456" i="2"/>
  <c r="L2456" i="2" s="1"/>
  <c r="K2455" i="2"/>
  <c r="L2455" i="2" s="1"/>
  <c r="K2454" i="2"/>
  <c r="L2454" i="2" s="1"/>
  <c r="K2453" i="2"/>
  <c r="L2453" i="2" s="1"/>
  <c r="K2452" i="2"/>
  <c r="L2452" i="2" s="1"/>
  <c r="K2451" i="2"/>
  <c r="L2451" i="2" s="1"/>
  <c r="K2450" i="2"/>
  <c r="L2450" i="2" s="1"/>
  <c r="K2449" i="2"/>
  <c r="L2449" i="2" s="1"/>
  <c r="K2448" i="2"/>
  <c r="L2448" i="2" s="1"/>
  <c r="K2447" i="2"/>
  <c r="L2447" i="2" s="1"/>
  <c r="K2446" i="2"/>
  <c r="L2446" i="2" s="1"/>
  <c r="K2445" i="2"/>
  <c r="L2445" i="2" s="1"/>
  <c r="K2444" i="2"/>
  <c r="L2444" i="2" s="1"/>
  <c r="K2443" i="2"/>
  <c r="L2443" i="2" s="1"/>
  <c r="K2442" i="2"/>
  <c r="L2442" i="2" s="1"/>
  <c r="K2441" i="2"/>
  <c r="L2441" i="2" s="1"/>
  <c r="K2440" i="2"/>
  <c r="L2440" i="2" s="1"/>
  <c r="K2439" i="2"/>
  <c r="L2439" i="2" s="1"/>
  <c r="K2438" i="2"/>
  <c r="L2438" i="2" s="1"/>
  <c r="K2437" i="2"/>
  <c r="L2437" i="2" s="1"/>
  <c r="K2436" i="2"/>
  <c r="L2436" i="2" s="1"/>
  <c r="K2435" i="2"/>
  <c r="L2435" i="2" s="1"/>
  <c r="K2434" i="2"/>
  <c r="L2434" i="2" s="1"/>
  <c r="K2433" i="2"/>
  <c r="L2433" i="2" s="1"/>
  <c r="K2432" i="2"/>
  <c r="L2432" i="2" s="1"/>
  <c r="K2431" i="2"/>
  <c r="L2431" i="2" s="1"/>
  <c r="K2430" i="2"/>
  <c r="L2430" i="2" s="1"/>
  <c r="K2429" i="2"/>
  <c r="L2429" i="2" s="1"/>
  <c r="K2428" i="2"/>
  <c r="L2428" i="2" s="1"/>
  <c r="K2427" i="2"/>
  <c r="L2427" i="2" s="1"/>
  <c r="K2426" i="2"/>
  <c r="L2426" i="2" s="1"/>
  <c r="K2425" i="2"/>
  <c r="L2425" i="2" s="1"/>
  <c r="K2424" i="2"/>
  <c r="L2424" i="2" s="1"/>
  <c r="K2423" i="2"/>
  <c r="L2423" i="2" s="1"/>
  <c r="K2422" i="2"/>
  <c r="L2422" i="2" s="1"/>
  <c r="K2421" i="2"/>
  <c r="L2421" i="2" s="1"/>
  <c r="K2420" i="2"/>
  <c r="L2420" i="2" s="1"/>
  <c r="K2419" i="2"/>
  <c r="L2419" i="2" s="1"/>
  <c r="K2418" i="2"/>
  <c r="L2418" i="2" s="1"/>
  <c r="K2417" i="2"/>
  <c r="L2417" i="2" s="1"/>
  <c r="K2416" i="2"/>
  <c r="L2416" i="2" s="1"/>
  <c r="K2415" i="2"/>
  <c r="L2415" i="2" s="1"/>
  <c r="K2414" i="2"/>
  <c r="L2414" i="2" s="1"/>
  <c r="K2413" i="2"/>
  <c r="L2413" i="2" s="1"/>
  <c r="K2412" i="2"/>
  <c r="L2412" i="2" s="1"/>
  <c r="K2411" i="2"/>
  <c r="L2411" i="2" s="1"/>
  <c r="K2410" i="2"/>
  <c r="L2410" i="2" s="1"/>
  <c r="K2409" i="2"/>
  <c r="L2409" i="2" s="1"/>
  <c r="K2408" i="2"/>
  <c r="L2408" i="2" s="1"/>
  <c r="K2407" i="2"/>
  <c r="L2407" i="2" s="1"/>
  <c r="K2406" i="2"/>
  <c r="L2406" i="2" s="1"/>
  <c r="K2405" i="2"/>
  <c r="L2405" i="2" s="1"/>
  <c r="K2404" i="2"/>
  <c r="L2404" i="2" s="1"/>
  <c r="K2403" i="2"/>
  <c r="L2403" i="2" s="1"/>
  <c r="K2402" i="2"/>
  <c r="L2402" i="2" s="1"/>
  <c r="K2401" i="2"/>
  <c r="L2401" i="2" s="1"/>
  <c r="K2400" i="2"/>
  <c r="L2400" i="2" s="1"/>
  <c r="K2399" i="2"/>
  <c r="L2399" i="2" s="1"/>
  <c r="K2398" i="2"/>
  <c r="L2398" i="2" s="1"/>
  <c r="K2397" i="2"/>
  <c r="L2397" i="2" s="1"/>
  <c r="K2396" i="2"/>
  <c r="L2396" i="2" s="1"/>
  <c r="K2395" i="2"/>
  <c r="L2395" i="2" s="1"/>
  <c r="K2394" i="2"/>
  <c r="L2394" i="2" s="1"/>
  <c r="K2393" i="2"/>
  <c r="L2393" i="2" s="1"/>
  <c r="K2392" i="2"/>
  <c r="L2392" i="2" s="1"/>
  <c r="K2391" i="2"/>
  <c r="L2391" i="2" s="1"/>
  <c r="K2390" i="2"/>
  <c r="L2390" i="2" s="1"/>
  <c r="K2389" i="2"/>
  <c r="L2389" i="2" s="1"/>
  <c r="K2388" i="2"/>
  <c r="L2388" i="2" s="1"/>
  <c r="K2387" i="2"/>
  <c r="L2387" i="2" s="1"/>
  <c r="K2386" i="2"/>
  <c r="L2386" i="2" s="1"/>
  <c r="K2385" i="2"/>
  <c r="L2385" i="2" s="1"/>
  <c r="K2384" i="2"/>
  <c r="L2384" i="2" s="1"/>
  <c r="K2383" i="2"/>
  <c r="L2383" i="2" s="1"/>
  <c r="K2382" i="2"/>
  <c r="L2382" i="2" s="1"/>
  <c r="K2381" i="2"/>
  <c r="L2381" i="2" s="1"/>
  <c r="K2380" i="2"/>
  <c r="L2380" i="2" s="1"/>
  <c r="K2379" i="2"/>
  <c r="L2379" i="2" s="1"/>
  <c r="K2378" i="2"/>
  <c r="L2378" i="2" s="1"/>
  <c r="K2377" i="2"/>
  <c r="L2377" i="2" s="1"/>
  <c r="K2376" i="2"/>
  <c r="L2376" i="2" s="1"/>
  <c r="K2375" i="2"/>
  <c r="L2375" i="2" s="1"/>
  <c r="K2374" i="2"/>
  <c r="L2374" i="2" s="1"/>
  <c r="K2373" i="2"/>
  <c r="L2373" i="2" s="1"/>
  <c r="K2372" i="2"/>
  <c r="L2372" i="2" s="1"/>
  <c r="K2371" i="2"/>
  <c r="L2371" i="2" s="1"/>
  <c r="K2370" i="2"/>
  <c r="L2370" i="2" s="1"/>
  <c r="K2369" i="2"/>
  <c r="L2369" i="2" s="1"/>
  <c r="K2368" i="2"/>
  <c r="L2368" i="2" s="1"/>
  <c r="K2367" i="2"/>
  <c r="L2367" i="2" s="1"/>
  <c r="K2366" i="2"/>
  <c r="L2366" i="2" s="1"/>
  <c r="K2365" i="2"/>
  <c r="L2365" i="2" s="1"/>
  <c r="K2364" i="2"/>
  <c r="L2364" i="2" s="1"/>
  <c r="K2363" i="2"/>
  <c r="L2363" i="2" s="1"/>
  <c r="K2362" i="2"/>
  <c r="L2362" i="2" s="1"/>
  <c r="K2361" i="2"/>
  <c r="L2361" i="2" s="1"/>
  <c r="K2360" i="2"/>
  <c r="L2360" i="2" s="1"/>
  <c r="K2359" i="2"/>
  <c r="L2359" i="2" s="1"/>
  <c r="K2358" i="2"/>
  <c r="L2358" i="2" s="1"/>
  <c r="K2357" i="2"/>
  <c r="L2357" i="2" s="1"/>
  <c r="K2356" i="2"/>
  <c r="L2356" i="2" s="1"/>
  <c r="K2355" i="2"/>
  <c r="L2355" i="2" s="1"/>
  <c r="K2354" i="2"/>
  <c r="L2354" i="2" s="1"/>
  <c r="K2353" i="2"/>
  <c r="L2353" i="2" s="1"/>
  <c r="K2352" i="2"/>
  <c r="L2352" i="2" s="1"/>
  <c r="K2351" i="2"/>
  <c r="L2351" i="2" s="1"/>
  <c r="K2350" i="2"/>
  <c r="L2350" i="2" s="1"/>
  <c r="K2349" i="2"/>
  <c r="L2349" i="2" s="1"/>
  <c r="K2348" i="2"/>
  <c r="L2348" i="2" s="1"/>
  <c r="K2347" i="2"/>
  <c r="L2347" i="2" s="1"/>
  <c r="K2346" i="2"/>
  <c r="L2346" i="2" s="1"/>
  <c r="K2345" i="2"/>
  <c r="L2345" i="2" s="1"/>
  <c r="K2344" i="2"/>
  <c r="L2344" i="2" s="1"/>
  <c r="K2343" i="2"/>
  <c r="L2343" i="2" s="1"/>
  <c r="K2342" i="2"/>
  <c r="L2342" i="2" s="1"/>
  <c r="K2341" i="2"/>
  <c r="L2341" i="2" s="1"/>
  <c r="K2340" i="2"/>
  <c r="L2340" i="2" s="1"/>
  <c r="K2339" i="2"/>
  <c r="L2339" i="2" s="1"/>
  <c r="K2338" i="2"/>
  <c r="L2338" i="2" s="1"/>
  <c r="K2337" i="2"/>
  <c r="L2337" i="2" s="1"/>
  <c r="K2336" i="2"/>
  <c r="L2336" i="2" s="1"/>
  <c r="K2335" i="2"/>
  <c r="L2335" i="2" s="1"/>
  <c r="K2334" i="2"/>
  <c r="L2334" i="2" s="1"/>
  <c r="K2333" i="2"/>
  <c r="L2333" i="2" s="1"/>
  <c r="K2332" i="2"/>
  <c r="L2332" i="2" s="1"/>
  <c r="K2331" i="2"/>
  <c r="L2331" i="2" s="1"/>
  <c r="K2330" i="2"/>
  <c r="L2330" i="2" s="1"/>
  <c r="K2329" i="2"/>
  <c r="L2329" i="2" s="1"/>
  <c r="K2328" i="2"/>
  <c r="L2328" i="2" s="1"/>
  <c r="K2327" i="2"/>
  <c r="L2327" i="2" s="1"/>
  <c r="K2326" i="2"/>
  <c r="L2326" i="2" s="1"/>
  <c r="K2325" i="2"/>
  <c r="L2325" i="2" s="1"/>
  <c r="K2324" i="2"/>
  <c r="L2324" i="2" s="1"/>
  <c r="K2323" i="2"/>
  <c r="L2323" i="2" s="1"/>
  <c r="K2322" i="2"/>
  <c r="L2322" i="2" s="1"/>
  <c r="K2321" i="2"/>
  <c r="L2321" i="2" s="1"/>
  <c r="K2320" i="2"/>
  <c r="L2320" i="2" s="1"/>
  <c r="K2319" i="2"/>
  <c r="L2319" i="2" s="1"/>
  <c r="K2318" i="2"/>
  <c r="L2318" i="2" s="1"/>
  <c r="K2317" i="2"/>
  <c r="L2317" i="2" s="1"/>
  <c r="K2316" i="2"/>
  <c r="L2316" i="2" s="1"/>
  <c r="K2315" i="2"/>
  <c r="L2315" i="2" s="1"/>
  <c r="K2314" i="2"/>
  <c r="L2314" i="2" s="1"/>
  <c r="K2313" i="2"/>
  <c r="L2313" i="2" s="1"/>
  <c r="K2312" i="2"/>
  <c r="L2312" i="2" s="1"/>
  <c r="K2311" i="2"/>
  <c r="L2311" i="2" s="1"/>
  <c r="K2310" i="2"/>
  <c r="L2310" i="2" s="1"/>
  <c r="K2309" i="2"/>
  <c r="L2309" i="2" s="1"/>
  <c r="K2308" i="2"/>
  <c r="L2308" i="2" s="1"/>
  <c r="K2307" i="2"/>
  <c r="L2307" i="2" s="1"/>
  <c r="K2306" i="2"/>
  <c r="L2306" i="2" s="1"/>
  <c r="K2305" i="2"/>
  <c r="L2305" i="2" s="1"/>
  <c r="K2304" i="2"/>
  <c r="L2304" i="2" s="1"/>
  <c r="K2303" i="2"/>
  <c r="L2303" i="2" s="1"/>
  <c r="K2302" i="2"/>
  <c r="L2302" i="2" s="1"/>
  <c r="K2301" i="2"/>
  <c r="L2301" i="2" s="1"/>
  <c r="K2300" i="2"/>
  <c r="L2300" i="2" s="1"/>
  <c r="K2299" i="2"/>
  <c r="L2299" i="2" s="1"/>
  <c r="K2298" i="2"/>
  <c r="L2298" i="2" s="1"/>
  <c r="K2297" i="2"/>
  <c r="L2297" i="2" s="1"/>
  <c r="K2296" i="2"/>
  <c r="L2296" i="2" s="1"/>
  <c r="K2295" i="2"/>
  <c r="L2295" i="2" s="1"/>
  <c r="K2294" i="2"/>
  <c r="L2294" i="2" s="1"/>
  <c r="K2293" i="2"/>
  <c r="L2293" i="2" s="1"/>
  <c r="K2292" i="2"/>
  <c r="L2292" i="2" s="1"/>
  <c r="K2291" i="2"/>
  <c r="L2291" i="2" s="1"/>
  <c r="K2290" i="2"/>
  <c r="L2290" i="2" s="1"/>
  <c r="K2289" i="2"/>
  <c r="L2289" i="2" s="1"/>
  <c r="K2288" i="2"/>
  <c r="L2288" i="2" s="1"/>
  <c r="K2287" i="2"/>
  <c r="L2287" i="2" s="1"/>
  <c r="K2286" i="2"/>
  <c r="L2286" i="2" s="1"/>
  <c r="K2285" i="2"/>
  <c r="L2285" i="2" s="1"/>
  <c r="K2284" i="2"/>
  <c r="L2284" i="2" s="1"/>
  <c r="K2283" i="2"/>
  <c r="L2283" i="2" s="1"/>
  <c r="K2282" i="2"/>
  <c r="L2282" i="2" s="1"/>
  <c r="K2281" i="2"/>
  <c r="L2281" i="2" s="1"/>
  <c r="K2280" i="2"/>
  <c r="L2280" i="2" s="1"/>
  <c r="K2279" i="2"/>
  <c r="L2279" i="2" s="1"/>
  <c r="K2278" i="2"/>
  <c r="L2278" i="2" s="1"/>
  <c r="K2277" i="2"/>
  <c r="L2277" i="2" s="1"/>
  <c r="K2276" i="2"/>
  <c r="L2276" i="2" s="1"/>
  <c r="K2275" i="2"/>
  <c r="L2275" i="2" s="1"/>
  <c r="K2274" i="2"/>
  <c r="L2274" i="2" s="1"/>
  <c r="K2273" i="2"/>
  <c r="L2273" i="2" s="1"/>
  <c r="K2272" i="2"/>
  <c r="L2272" i="2" s="1"/>
  <c r="K2271" i="2"/>
  <c r="L2271" i="2" s="1"/>
  <c r="K2270" i="2"/>
  <c r="L2270" i="2" s="1"/>
  <c r="K2269" i="2"/>
  <c r="L2269" i="2" s="1"/>
  <c r="K2268" i="2"/>
  <c r="L2268" i="2" s="1"/>
  <c r="K2267" i="2"/>
  <c r="L2267" i="2" s="1"/>
  <c r="K2266" i="2"/>
  <c r="L2266" i="2" s="1"/>
  <c r="K2265" i="2"/>
  <c r="L2265" i="2" s="1"/>
  <c r="K2264" i="2"/>
  <c r="L2264" i="2" s="1"/>
  <c r="K2263" i="2"/>
  <c r="L2263" i="2" s="1"/>
  <c r="K2262" i="2"/>
  <c r="L2262" i="2" s="1"/>
  <c r="K2261" i="2"/>
  <c r="L2261" i="2" s="1"/>
  <c r="K2260" i="2"/>
  <c r="L2260" i="2" s="1"/>
  <c r="K2259" i="2"/>
  <c r="L2259" i="2" s="1"/>
  <c r="K2258" i="2"/>
  <c r="L2258" i="2" s="1"/>
  <c r="K2257" i="2"/>
  <c r="L2257" i="2" s="1"/>
  <c r="K2256" i="2"/>
  <c r="L2256" i="2" s="1"/>
  <c r="K2255" i="2"/>
  <c r="L2255" i="2" s="1"/>
  <c r="K2254" i="2"/>
  <c r="L2254" i="2" s="1"/>
  <c r="K2253" i="2"/>
  <c r="L2253" i="2" s="1"/>
  <c r="K2252" i="2"/>
  <c r="L2252" i="2" s="1"/>
  <c r="K2251" i="2"/>
  <c r="L2251" i="2" s="1"/>
  <c r="K2250" i="2"/>
  <c r="L2250" i="2" s="1"/>
  <c r="K2249" i="2"/>
  <c r="L2249" i="2" s="1"/>
  <c r="K2248" i="2"/>
  <c r="L2248" i="2" s="1"/>
  <c r="K2247" i="2"/>
  <c r="L2247" i="2" s="1"/>
  <c r="K2246" i="2"/>
  <c r="L2246" i="2" s="1"/>
  <c r="K2245" i="2"/>
  <c r="L2245" i="2" s="1"/>
  <c r="K2244" i="2"/>
  <c r="L2244" i="2" s="1"/>
  <c r="K2243" i="2"/>
  <c r="L2243" i="2" s="1"/>
  <c r="K2242" i="2"/>
  <c r="L2242" i="2" s="1"/>
  <c r="K2241" i="2"/>
  <c r="L2241" i="2" s="1"/>
  <c r="K2240" i="2"/>
  <c r="L2240" i="2" s="1"/>
  <c r="K2239" i="2"/>
  <c r="L2239" i="2" s="1"/>
  <c r="K2238" i="2"/>
  <c r="L2238" i="2" s="1"/>
  <c r="K2237" i="2"/>
  <c r="L2237" i="2" s="1"/>
  <c r="K2236" i="2"/>
  <c r="L2236" i="2" s="1"/>
  <c r="K2235" i="2"/>
  <c r="L2235" i="2" s="1"/>
  <c r="K2234" i="2"/>
  <c r="L2234" i="2" s="1"/>
  <c r="K2233" i="2"/>
  <c r="L2233" i="2" s="1"/>
  <c r="K2232" i="2"/>
  <c r="L2232" i="2" s="1"/>
  <c r="K2231" i="2"/>
  <c r="L2231" i="2" s="1"/>
  <c r="K2230" i="2"/>
  <c r="L2230" i="2" s="1"/>
  <c r="K2229" i="2"/>
  <c r="L2229" i="2" s="1"/>
  <c r="K2228" i="2"/>
  <c r="L2228" i="2" s="1"/>
  <c r="K2227" i="2"/>
  <c r="L2227" i="2" s="1"/>
  <c r="K2226" i="2"/>
  <c r="L2226" i="2" s="1"/>
  <c r="K2225" i="2"/>
  <c r="L2225" i="2" s="1"/>
  <c r="K2224" i="2"/>
  <c r="L2224" i="2" s="1"/>
  <c r="K2223" i="2"/>
  <c r="L2223" i="2" s="1"/>
  <c r="K2222" i="2"/>
  <c r="L2222" i="2" s="1"/>
  <c r="K2221" i="2"/>
  <c r="L2221" i="2" s="1"/>
  <c r="K2220" i="2"/>
  <c r="L2220" i="2" s="1"/>
  <c r="K2219" i="2"/>
  <c r="L2219" i="2" s="1"/>
  <c r="K2218" i="2"/>
  <c r="L2218" i="2" s="1"/>
  <c r="K2217" i="2"/>
  <c r="L2217" i="2" s="1"/>
  <c r="K2216" i="2"/>
  <c r="L2216" i="2" s="1"/>
  <c r="K2215" i="2"/>
  <c r="L2215" i="2" s="1"/>
  <c r="K2214" i="2"/>
  <c r="L2214" i="2" s="1"/>
  <c r="K2213" i="2"/>
  <c r="L2213" i="2" s="1"/>
  <c r="K2212" i="2"/>
  <c r="L2212" i="2" s="1"/>
  <c r="K2211" i="2"/>
  <c r="L2211" i="2" s="1"/>
  <c r="K2210" i="2"/>
  <c r="L2210" i="2" s="1"/>
  <c r="K2209" i="2"/>
  <c r="L2209" i="2" s="1"/>
  <c r="K2208" i="2"/>
  <c r="L2208" i="2" s="1"/>
  <c r="K2207" i="2"/>
  <c r="L2207" i="2" s="1"/>
  <c r="K2206" i="2"/>
  <c r="L2206" i="2" s="1"/>
  <c r="K2205" i="2"/>
  <c r="L2205" i="2" s="1"/>
  <c r="K2204" i="2"/>
  <c r="L2204" i="2" s="1"/>
  <c r="K2203" i="2"/>
  <c r="L2203" i="2" s="1"/>
  <c r="K2202" i="2"/>
  <c r="L2202" i="2" s="1"/>
  <c r="K2201" i="2"/>
  <c r="L2201" i="2" s="1"/>
  <c r="K2200" i="2"/>
  <c r="L2200" i="2" s="1"/>
  <c r="K2199" i="2"/>
  <c r="L2199" i="2" s="1"/>
  <c r="K2198" i="2"/>
  <c r="L2198" i="2" s="1"/>
  <c r="K2197" i="2"/>
  <c r="L2197" i="2" s="1"/>
  <c r="K2196" i="2"/>
  <c r="L2196" i="2" s="1"/>
  <c r="K2195" i="2"/>
  <c r="L2195" i="2" s="1"/>
  <c r="K2194" i="2"/>
  <c r="L2194" i="2" s="1"/>
  <c r="K2193" i="2"/>
  <c r="L2193" i="2" s="1"/>
  <c r="K2192" i="2"/>
  <c r="L2192" i="2" s="1"/>
  <c r="K2191" i="2"/>
  <c r="L2191" i="2" s="1"/>
  <c r="K2190" i="2"/>
  <c r="L2190" i="2" s="1"/>
  <c r="K2189" i="2"/>
  <c r="L2189" i="2" s="1"/>
  <c r="K2188" i="2"/>
  <c r="L2188" i="2" s="1"/>
  <c r="K2187" i="2"/>
  <c r="L2187" i="2" s="1"/>
  <c r="K2186" i="2"/>
  <c r="L2186" i="2" s="1"/>
  <c r="K2185" i="2"/>
  <c r="L2185" i="2" s="1"/>
  <c r="K2184" i="2"/>
  <c r="L2184" i="2" s="1"/>
  <c r="K2183" i="2"/>
  <c r="L2183" i="2" s="1"/>
  <c r="K2182" i="2"/>
  <c r="L2182" i="2" s="1"/>
  <c r="K2181" i="2"/>
  <c r="L2181" i="2" s="1"/>
  <c r="K2180" i="2"/>
  <c r="L2180" i="2" s="1"/>
  <c r="K2179" i="2"/>
  <c r="L2179" i="2" s="1"/>
  <c r="K2178" i="2"/>
  <c r="L2178" i="2" s="1"/>
  <c r="K2177" i="2"/>
  <c r="L2177" i="2" s="1"/>
  <c r="K2176" i="2"/>
  <c r="L2176" i="2" s="1"/>
  <c r="K2175" i="2"/>
  <c r="L2175" i="2" s="1"/>
  <c r="K2174" i="2"/>
  <c r="L2174" i="2" s="1"/>
  <c r="K2173" i="2"/>
  <c r="L2173" i="2" s="1"/>
  <c r="K2172" i="2"/>
  <c r="L2172" i="2" s="1"/>
  <c r="K2171" i="2"/>
  <c r="L2171" i="2" s="1"/>
  <c r="K2170" i="2"/>
  <c r="L2170" i="2" s="1"/>
  <c r="L2169" i="2"/>
  <c r="K2169" i="2"/>
  <c r="K2168" i="2"/>
  <c r="L2168" i="2" s="1"/>
  <c r="L2167" i="2"/>
  <c r="K2167" i="2"/>
  <c r="K2166" i="2"/>
  <c r="L2166" i="2" s="1"/>
  <c r="L2165" i="2"/>
  <c r="K2165" i="2"/>
  <c r="K2164" i="2"/>
  <c r="L2164" i="2" s="1"/>
  <c r="L2163" i="2"/>
  <c r="K2163" i="2"/>
  <c r="K2162" i="2"/>
  <c r="L2162" i="2" s="1"/>
  <c r="L2161" i="2"/>
  <c r="K2161" i="2"/>
  <c r="K2160" i="2"/>
  <c r="L2160" i="2" s="1"/>
  <c r="L2159" i="2"/>
  <c r="K2159" i="2"/>
  <c r="K2158" i="2"/>
  <c r="L2158" i="2" s="1"/>
  <c r="L2157" i="2"/>
  <c r="K2157" i="2"/>
  <c r="K2156" i="2"/>
  <c r="L2156" i="2" s="1"/>
  <c r="L2155" i="2"/>
  <c r="K2155" i="2"/>
  <c r="K2154" i="2"/>
  <c r="L2154" i="2" s="1"/>
  <c r="L2153" i="2"/>
  <c r="K2153" i="2"/>
  <c r="K2152" i="2"/>
  <c r="L2152" i="2" s="1"/>
  <c r="L2151" i="2"/>
  <c r="K2151" i="2"/>
  <c r="K2150" i="2"/>
  <c r="L2150" i="2" s="1"/>
  <c r="L2149" i="2"/>
  <c r="K2149" i="2"/>
  <c r="K2148" i="2"/>
  <c r="L2148" i="2" s="1"/>
  <c r="L2147" i="2"/>
  <c r="K2147" i="2"/>
  <c r="K2146" i="2"/>
  <c r="L2146" i="2" s="1"/>
  <c r="L2145" i="2"/>
  <c r="K2145" i="2"/>
  <c r="K2144" i="2"/>
  <c r="L2144" i="2" s="1"/>
  <c r="L2143" i="2"/>
  <c r="K2143" i="2"/>
  <c r="K2142" i="2"/>
  <c r="L2142" i="2" s="1"/>
  <c r="L2141" i="2"/>
  <c r="K2141" i="2"/>
  <c r="K2140" i="2"/>
  <c r="L2140" i="2" s="1"/>
  <c r="L2139" i="2"/>
  <c r="K2139" i="2"/>
  <c r="K2138" i="2"/>
  <c r="L2138" i="2" s="1"/>
  <c r="L2137" i="2"/>
  <c r="K2137" i="2"/>
  <c r="K2136" i="2"/>
  <c r="L2136" i="2" s="1"/>
  <c r="L2135" i="2"/>
  <c r="K2135" i="2"/>
  <c r="K2134" i="2"/>
  <c r="L2134" i="2" s="1"/>
  <c r="L2133" i="2"/>
  <c r="K2133" i="2"/>
  <c r="K2132" i="2"/>
  <c r="L2132" i="2" s="1"/>
  <c r="L2131" i="2"/>
  <c r="K2131" i="2"/>
  <c r="K2130" i="2"/>
  <c r="L2130" i="2" s="1"/>
  <c r="L2129" i="2"/>
  <c r="K2129" i="2"/>
  <c r="K2128" i="2"/>
  <c r="L2128" i="2" s="1"/>
  <c r="L2127" i="2"/>
  <c r="K2127" i="2"/>
  <c r="K2126" i="2"/>
  <c r="L2126" i="2" s="1"/>
  <c r="L2125" i="2"/>
  <c r="K2125" i="2"/>
  <c r="K2124" i="2"/>
  <c r="L2124" i="2" s="1"/>
  <c r="L2123" i="2"/>
  <c r="K2123" i="2"/>
  <c r="K2122" i="2"/>
  <c r="L2122" i="2" s="1"/>
  <c r="L2121" i="2"/>
  <c r="K2121" i="2"/>
  <c r="K2120" i="2"/>
  <c r="L2120" i="2" s="1"/>
  <c r="L2119" i="2"/>
  <c r="K2119" i="2"/>
  <c r="K2118" i="2"/>
  <c r="L2118" i="2" s="1"/>
  <c r="L2117" i="2"/>
  <c r="K2117" i="2"/>
  <c r="K2116" i="2"/>
  <c r="L2116" i="2" s="1"/>
  <c r="L2115" i="2"/>
  <c r="K2115" i="2"/>
  <c r="K2114" i="2"/>
  <c r="L2114" i="2" s="1"/>
  <c r="L2113" i="2"/>
  <c r="K2113" i="2"/>
  <c r="K2112" i="2"/>
  <c r="L2112" i="2" s="1"/>
  <c r="L2111" i="2"/>
  <c r="K2111" i="2"/>
  <c r="K2110" i="2"/>
  <c r="L2110" i="2" s="1"/>
  <c r="L2109" i="2"/>
  <c r="K2109" i="2"/>
  <c r="K2108" i="2"/>
  <c r="L2108" i="2" s="1"/>
  <c r="L2107" i="2"/>
  <c r="K2107" i="2"/>
  <c r="K2106" i="2"/>
  <c r="L2106" i="2" s="1"/>
  <c r="L2105" i="2"/>
  <c r="K2105" i="2"/>
  <c r="K2104" i="2"/>
  <c r="L2104" i="2" s="1"/>
  <c r="L2103" i="2"/>
  <c r="K2103" i="2"/>
  <c r="K2102" i="2"/>
  <c r="L2102" i="2" s="1"/>
  <c r="L2101" i="2"/>
  <c r="K2101" i="2"/>
  <c r="K2100" i="2"/>
  <c r="L2100" i="2" s="1"/>
  <c r="L2099" i="2"/>
  <c r="K2099" i="2"/>
  <c r="K2098" i="2"/>
  <c r="L2098" i="2" s="1"/>
  <c r="L2097" i="2"/>
  <c r="K2097" i="2"/>
  <c r="K2096" i="2"/>
  <c r="L2096" i="2" s="1"/>
  <c r="L2095" i="2"/>
  <c r="K2095" i="2"/>
  <c r="K2094" i="2"/>
  <c r="L2094" i="2" s="1"/>
  <c r="L2093" i="2"/>
  <c r="K2093" i="2"/>
  <c r="K2092" i="2"/>
  <c r="L2092" i="2" s="1"/>
  <c r="L2091" i="2"/>
  <c r="K2091" i="2"/>
  <c r="K2090" i="2"/>
  <c r="L2090" i="2" s="1"/>
  <c r="L2089" i="2"/>
  <c r="K2089" i="2"/>
  <c r="K2088" i="2"/>
  <c r="L2088" i="2" s="1"/>
  <c r="L2087" i="2"/>
  <c r="K2087" i="2"/>
  <c r="K2086" i="2"/>
  <c r="L2086" i="2" s="1"/>
  <c r="L2085" i="2"/>
  <c r="K2085" i="2"/>
  <c r="K2084" i="2"/>
  <c r="L2084" i="2" s="1"/>
  <c r="L2083" i="2"/>
  <c r="K2083" i="2"/>
  <c r="K2082" i="2"/>
  <c r="L2082" i="2" s="1"/>
  <c r="L2081" i="2"/>
  <c r="K2081" i="2"/>
  <c r="K2080" i="2"/>
  <c r="L2080" i="2" s="1"/>
  <c r="L2079" i="2"/>
  <c r="K2079" i="2"/>
  <c r="K2078" i="2"/>
  <c r="L2078" i="2" s="1"/>
  <c r="L2077" i="2"/>
  <c r="K2077" i="2"/>
  <c r="K2076" i="2"/>
  <c r="L2076" i="2" s="1"/>
  <c r="L2075" i="2"/>
  <c r="K2075" i="2"/>
  <c r="K2074" i="2"/>
  <c r="L2074" i="2" s="1"/>
  <c r="L2073" i="2"/>
  <c r="K2073" i="2"/>
  <c r="K2072" i="2"/>
  <c r="L2072" i="2" s="1"/>
  <c r="L2071" i="2"/>
  <c r="K2071" i="2"/>
  <c r="K2070" i="2"/>
  <c r="L2070" i="2" s="1"/>
  <c r="L2069" i="2"/>
  <c r="K2069" i="2"/>
  <c r="K2068" i="2"/>
  <c r="L2068" i="2" s="1"/>
  <c r="L2067" i="2"/>
  <c r="K2067" i="2"/>
  <c r="K2066" i="2"/>
  <c r="L2066" i="2" s="1"/>
  <c r="L2065" i="2"/>
  <c r="K2065" i="2"/>
  <c r="K2064" i="2"/>
  <c r="L2064" i="2" s="1"/>
  <c r="L2063" i="2"/>
  <c r="K2063" i="2"/>
  <c r="K2062" i="2"/>
  <c r="L2062" i="2" s="1"/>
  <c r="L2061" i="2"/>
  <c r="K2061" i="2"/>
  <c r="K2060" i="2"/>
  <c r="L2060" i="2" s="1"/>
  <c r="L2059" i="2"/>
  <c r="K2059" i="2"/>
  <c r="K2058" i="2"/>
  <c r="L2058" i="2" s="1"/>
  <c r="L2057" i="2"/>
  <c r="K2057" i="2"/>
  <c r="K2056" i="2"/>
  <c r="L2056" i="2" s="1"/>
  <c r="L2055" i="2"/>
  <c r="K2055" i="2"/>
  <c r="K2054" i="2"/>
  <c r="L2054" i="2" s="1"/>
  <c r="L2053" i="2"/>
  <c r="K2053" i="2"/>
  <c r="K2052" i="2"/>
  <c r="L2052" i="2" s="1"/>
  <c r="L2051" i="2"/>
  <c r="K2051" i="2"/>
  <c r="K2050" i="2"/>
  <c r="L2050" i="2" s="1"/>
  <c r="L2049" i="2"/>
  <c r="K2049" i="2"/>
  <c r="K2048" i="2"/>
  <c r="L2048" i="2" s="1"/>
  <c r="L2047" i="2"/>
  <c r="K2047" i="2"/>
  <c r="K2046" i="2"/>
  <c r="L2046" i="2" s="1"/>
  <c r="L2045" i="2"/>
  <c r="K2045" i="2"/>
  <c r="K2044" i="2"/>
  <c r="L2044" i="2" s="1"/>
  <c r="L2043" i="2"/>
  <c r="K2043" i="2"/>
  <c r="K2042" i="2"/>
  <c r="L2042" i="2" s="1"/>
  <c r="L2041" i="2"/>
  <c r="K2041" i="2"/>
  <c r="K2040" i="2"/>
  <c r="L2040" i="2" s="1"/>
  <c r="L2039" i="2"/>
  <c r="K2039" i="2"/>
  <c r="K2038" i="2"/>
  <c r="L2038" i="2" s="1"/>
  <c r="L2037" i="2"/>
  <c r="K2037" i="2"/>
  <c r="K2036" i="2"/>
  <c r="L2036" i="2" s="1"/>
  <c r="L2035" i="2"/>
  <c r="K2035" i="2"/>
  <c r="K2034" i="2"/>
  <c r="L2034" i="2" s="1"/>
  <c r="L2033" i="2"/>
  <c r="K2033" i="2"/>
  <c r="K2032" i="2"/>
  <c r="L2032" i="2" s="1"/>
  <c r="L2031" i="2"/>
  <c r="K2031" i="2"/>
  <c r="K2030" i="2"/>
  <c r="L2030" i="2" s="1"/>
  <c r="L2029" i="2"/>
  <c r="K2029" i="2"/>
  <c r="K2028" i="2"/>
  <c r="L2028" i="2" s="1"/>
  <c r="L2027" i="2"/>
  <c r="K2027" i="2"/>
  <c r="K2026" i="2"/>
  <c r="L2026" i="2" s="1"/>
  <c r="L2025" i="2"/>
  <c r="K2025" i="2"/>
  <c r="K2024" i="2"/>
  <c r="L2024" i="2" s="1"/>
  <c r="L2023" i="2"/>
  <c r="K2023" i="2"/>
  <c r="K2022" i="2"/>
  <c r="L2022" i="2" s="1"/>
  <c r="L2021" i="2"/>
  <c r="K2021" i="2"/>
  <c r="K2020" i="2"/>
  <c r="L2020" i="2" s="1"/>
  <c r="L2019" i="2"/>
  <c r="K2019" i="2"/>
  <c r="K2018" i="2"/>
  <c r="L2018" i="2" s="1"/>
  <c r="L2017" i="2"/>
  <c r="K2017" i="2"/>
  <c r="K2016" i="2"/>
  <c r="L2016" i="2" s="1"/>
  <c r="L2015" i="2"/>
  <c r="K2015" i="2"/>
  <c r="K2014" i="2"/>
  <c r="L2014" i="2" s="1"/>
  <c r="L2013" i="2"/>
  <c r="K2013" i="2"/>
  <c r="K2012" i="2"/>
  <c r="L2012" i="2" s="1"/>
  <c r="L2011" i="2"/>
  <c r="K2011" i="2"/>
  <c r="K2010" i="2"/>
  <c r="L2010" i="2" s="1"/>
  <c r="L2009" i="2"/>
  <c r="K2009" i="2"/>
  <c r="K2008" i="2"/>
  <c r="L2008" i="2" s="1"/>
  <c r="L2007" i="2"/>
  <c r="K2007" i="2"/>
  <c r="K2006" i="2"/>
  <c r="L2006" i="2" s="1"/>
  <c r="L2005" i="2"/>
  <c r="K2005" i="2"/>
  <c r="K2004" i="2"/>
  <c r="L2004" i="2" s="1"/>
  <c r="L2003" i="2"/>
  <c r="K2003" i="2"/>
  <c r="K2002" i="2"/>
  <c r="L2002" i="2" s="1"/>
  <c r="L2001" i="2"/>
  <c r="K2001" i="2"/>
  <c r="K2000" i="2"/>
  <c r="L2000" i="2" s="1"/>
  <c r="L1999" i="2"/>
  <c r="K1999" i="2"/>
  <c r="K1998" i="2"/>
  <c r="L1998" i="2" s="1"/>
  <c r="L1997" i="2"/>
  <c r="K1997" i="2"/>
  <c r="K1996" i="2"/>
  <c r="L1996" i="2" s="1"/>
  <c r="L1995" i="2"/>
  <c r="K1995" i="2"/>
  <c r="K1994" i="2"/>
  <c r="L1994" i="2" s="1"/>
  <c r="L1993" i="2"/>
  <c r="K1993" i="2"/>
  <c r="K1992" i="2"/>
  <c r="L1992" i="2" s="1"/>
  <c r="L1991" i="2"/>
  <c r="K1991" i="2"/>
  <c r="K1990" i="2"/>
  <c r="L1990" i="2" s="1"/>
  <c r="L1989" i="2"/>
  <c r="K1989" i="2"/>
  <c r="K1988" i="2"/>
  <c r="L1988" i="2" s="1"/>
  <c r="L1987" i="2"/>
  <c r="K1987" i="2"/>
  <c r="K1986" i="2"/>
  <c r="L1986" i="2" s="1"/>
  <c r="L1985" i="2"/>
  <c r="K1985" i="2"/>
  <c r="K1984" i="2"/>
  <c r="L1984" i="2" s="1"/>
  <c r="L1983" i="2"/>
  <c r="K1983" i="2"/>
  <c r="K1982" i="2"/>
  <c r="L1982" i="2" s="1"/>
  <c r="L1981" i="2"/>
  <c r="K1981" i="2"/>
  <c r="K1980" i="2"/>
  <c r="L1980" i="2" s="1"/>
  <c r="L1979" i="2"/>
  <c r="K1979" i="2"/>
  <c r="K1978" i="2"/>
  <c r="L1978" i="2" s="1"/>
  <c r="L1977" i="2"/>
  <c r="K1977" i="2"/>
  <c r="K1976" i="2"/>
  <c r="L1976" i="2" s="1"/>
  <c r="L1975" i="2"/>
  <c r="K1975" i="2"/>
  <c r="K1974" i="2"/>
  <c r="L1974" i="2" s="1"/>
  <c r="L1973" i="2"/>
  <c r="K1973" i="2"/>
  <c r="K1972" i="2"/>
  <c r="L1972" i="2" s="1"/>
  <c r="L1971" i="2"/>
  <c r="K1971" i="2"/>
  <c r="K1970" i="2"/>
  <c r="L1970" i="2" s="1"/>
  <c r="L1969" i="2"/>
  <c r="K1969" i="2"/>
  <c r="K1968" i="2"/>
  <c r="L1968" i="2" s="1"/>
  <c r="L1967" i="2"/>
  <c r="K1967" i="2"/>
  <c r="K1966" i="2"/>
  <c r="L1966" i="2" s="1"/>
  <c r="L1965" i="2"/>
  <c r="K1965" i="2"/>
  <c r="K1964" i="2"/>
  <c r="L1964" i="2" s="1"/>
  <c r="L1963" i="2"/>
  <c r="K1963" i="2"/>
  <c r="K1962" i="2"/>
  <c r="L1962" i="2" s="1"/>
  <c r="L1961" i="2"/>
  <c r="K1961" i="2"/>
  <c r="K1960" i="2"/>
  <c r="L1960" i="2" s="1"/>
  <c r="L1959" i="2"/>
  <c r="K1959" i="2"/>
  <c r="K1958" i="2"/>
  <c r="L1958" i="2" s="1"/>
  <c r="L1957" i="2"/>
  <c r="K1957" i="2"/>
  <c r="K1956" i="2"/>
  <c r="L1956" i="2" s="1"/>
  <c r="L1955" i="2"/>
  <c r="K1955" i="2"/>
  <c r="K1954" i="2"/>
  <c r="L1954" i="2" s="1"/>
  <c r="L1953" i="2"/>
  <c r="K1953" i="2"/>
  <c r="K1952" i="2"/>
  <c r="L1952" i="2" s="1"/>
  <c r="L1951" i="2"/>
  <c r="K1951" i="2"/>
  <c r="K1950" i="2"/>
  <c r="L1950" i="2" s="1"/>
  <c r="L1949" i="2"/>
  <c r="K1949" i="2"/>
  <c r="K1948" i="2"/>
  <c r="L1948" i="2" s="1"/>
  <c r="L1947" i="2"/>
  <c r="K1947" i="2"/>
  <c r="K1946" i="2"/>
  <c r="L1946" i="2" s="1"/>
  <c r="L1945" i="2"/>
  <c r="K1945" i="2"/>
  <c r="K1944" i="2"/>
  <c r="L1944" i="2" s="1"/>
  <c r="L1943" i="2"/>
  <c r="K1943" i="2"/>
  <c r="K1942" i="2"/>
  <c r="L1942" i="2" s="1"/>
  <c r="L1941" i="2"/>
  <c r="K1941" i="2"/>
  <c r="K1940" i="2"/>
  <c r="L1940" i="2" s="1"/>
  <c r="L1939" i="2"/>
  <c r="K1939" i="2"/>
  <c r="K1938" i="2"/>
  <c r="L1938" i="2" s="1"/>
  <c r="L1937" i="2"/>
  <c r="K1937" i="2"/>
  <c r="K1936" i="2"/>
  <c r="L1936" i="2" s="1"/>
  <c r="L1935" i="2"/>
  <c r="K1935" i="2"/>
  <c r="K1934" i="2"/>
  <c r="L1934" i="2" s="1"/>
  <c r="L1933" i="2"/>
  <c r="K1933" i="2"/>
  <c r="K1932" i="2"/>
  <c r="L1932" i="2" s="1"/>
  <c r="L1931" i="2"/>
  <c r="K1931" i="2"/>
  <c r="K1930" i="2"/>
  <c r="L1930" i="2" s="1"/>
  <c r="L1929" i="2"/>
  <c r="K1929" i="2"/>
  <c r="K1928" i="2"/>
  <c r="L1928" i="2" s="1"/>
  <c r="L1927" i="2"/>
  <c r="K1927" i="2"/>
  <c r="K1926" i="2"/>
  <c r="L1926" i="2" s="1"/>
  <c r="L1925" i="2"/>
  <c r="K1925" i="2"/>
  <c r="K1924" i="2"/>
  <c r="L1924" i="2" s="1"/>
  <c r="L1923" i="2"/>
  <c r="K1923" i="2"/>
  <c r="K1922" i="2"/>
  <c r="L1922" i="2" s="1"/>
  <c r="L1921" i="2"/>
  <c r="K1921" i="2"/>
  <c r="K1920" i="2"/>
  <c r="L1920" i="2" s="1"/>
  <c r="L1919" i="2"/>
  <c r="K1919" i="2"/>
  <c r="K1918" i="2"/>
  <c r="L1918" i="2" s="1"/>
  <c r="L1917" i="2"/>
  <c r="K1917" i="2"/>
  <c r="K1916" i="2"/>
  <c r="L1916" i="2" s="1"/>
  <c r="L1915" i="2"/>
  <c r="K1915" i="2"/>
  <c r="K1914" i="2"/>
  <c r="L1914" i="2" s="1"/>
  <c r="L1913" i="2"/>
  <c r="K1913" i="2"/>
  <c r="K1912" i="2"/>
  <c r="L1912" i="2" s="1"/>
  <c r="L1911" i="2"/>
  <c r="K1911" i="2"/>
  <c r="K1910" i="2"/>
  <c r="L1910" i="2" s="1"/>
  <c r="L1909" i="2"/>
  <c r="K1909" i="2"/>
  <c r="K1908" i="2"/>
  <c r="L1908" i="2" s="1"/>
  <c r="L1907" i="2"/>
  <c r="K1907" i="2"/>
  <c r="K1906" i="2"/>
  <c r="L1906" i="2" s="1"/>
  <c r="L1905" i="2"/>
  <c r="K1905" i="2"/>
  <c r="K1904" i="2"/>
  <c r="L1904" i="2" s="1"/>
  <c r="L1903" i="2"/>
  <c r="K1903" i="2"/>
  <c r="K1902" i="2"/>
  <c r="L1902" i="2" s="1"/>
  <c r="L1901" i="2"/>
  <c r="K1901" i="2"/>
  <c r="K1900" i="2"/>
  <c r="L1900" i="2" s="1"/>
  <c r="L1899" i="2"/>
  <c r="K1899" i="2"/>
  <c r="K1898" i="2"/>
  <c r="L1898" i="2" s="1"/>
  <c r="L1897" i="2"/>
  <c r="K1897" i="2"/>
  <c r="K1896" i="2"/>
  <c r="L1896" i="2" s="1"/>
  <c r="L1895" i="2"/>
  <c r="K1895" i="2"/>
  <c r="K1894" i="2"/>
  <c r="L1894" i="2" s="1"/>
  <c r="L1893" i="2"/>
  <c r="K1893" i="2"/>
  <c r="K1892" i="2"/>
  <c r="L1892" i="2" s="1"/>
  <c r="L1891" i="2"/>
  <c r="K1891" i="2"/>
  <c r="K1890" i="2"/>
  <c r="L1890" i="2" s="1"/>
  <c r="L1889" i="2"/>
  <c r="K1889" i="2"/>
  <c r="K1888" i="2"/>
  <c r="L1888" i="2" s="1"/>
  <c r="L1887" i="2"/>
  <c r="K1887" i="2"/>
  <c r="K1886" i="2"/>
  <c r="L1886" i="2" s="1"/>
  <c r="L1885" i="2"/>
  <c r="K1885" i="2"/>
  <c r="K1884" i="2"/>
  <c r="L1884" i="2" s="1"/>
  <c r="L1883" i="2"/>
  <c r="K1883" i="2"/>
  <c r="K1882" i="2"/>
  <c r="L1882" i="2" s="1"/>
  <c r="L1881" i="2"/>
  <c r="K1881" i="2"/>
  <c r="K1880" i="2"/>
  <c r="L1880" i="2" s="1"/>
  <c r="L1879" i="2"/>
  <c r="K1879" i="2"/>
  <c r="K1878" i="2"/>
  <c r="L1878" i="2" s="1"/>
  <c r="K1877" i="2"/>
  <c r="L1877" i="2" s="1"/>
  <c r="K1876" i="2"/>
  <c r="L1876" i="2" s="1"/>
  <c r="L1875" i="2"/>
  <c r="K1875" i="2"/>
  <c r="K1874" i="2"/>
  <c r="L1874" i="2" s="1"/>
  <c r="L1873" i="2"/>
  <c r="K1873" i="2"/>
  <c r="K1872" i="2"/>
  <c r="L1872" i="2" s="1"/>
  <c r="K1871" i="2"/>
  <c r="L1871" i="2" s="1"/>
  <c r="K1870" i="2"/>
  <c r="L1870" i="2" s="1"/>
  <c r="K1869" i="2"/>
  <c r="L1869" i="2" s="1"/>
  <c r="K1868" i="2"/>
  <c r="L1868" i="2" s="1"/>
  <c r="K1867" i="2"/>
  <c r="L1867" i="2" s="1"/>
  <c r="K1866" i="2"/>
  <c r="L1866" i="2" s="1"/>
  <c r="K1865" i="2"/>
  <c r="L1865" i="2" s="1"/>
  <c r="K1864" i="2"/>
  <c r="L1864" i="2" s="1"/>
  <c r="K1863" i="2"/>
  <c r="L1863" i="2" s="1"/>
  <c r="K1862" i="2"/>
  <c r="L1862" i="2" s="1"/>
  <c r="K1861" i="2"/>
  <c r="L1861" i="2" s="1"/>
  <c r="K1860" i="2"/>
  <c r="L1860" i="2" s="1"/>
  <c r="K1859" i="2"/>
  <c r="L1859" i="2" s="1"/>
  <c r="K1858" i="2"/>
  <c r="L1858" i="2" s="1"/>
  <c r="K1857" i="2"/>
  <c r="L1857" i="2" s="1"/>
  <c r="K1856" i="2"/>
  <c r="L1856" i="2" s="1"/>
  <c r="K1855" i="2"/>
  <c r="L1855" i="2" s="1"/>
  <c r="K1854" i="2"/>
  <c r="L1854" i="2" s="1"/>
  <c r="K1853" i="2"/>
  <c r="L1853" i="2" s="1"/>
  <c r="K1852" i="2"/>
  <c r="L1852" i="2" s="1"/>
  <c r="K1851" i="2"/>
  <c r="L1851" i="2" s="1"/>
  <c r="K1850" i="2"/>
  <c r="L1850" i="2" s="1"/>
  <c r="K1849" i="2"/>
  <c r="L1849" i="2" s="1"/>
  <c r="K1848" i="2"/>
  <c r="L1848" i="2" s="1"/>
  <c r="K1847" i="2"/>
  <c r="L1847" i="2" s="1"/>
  <c r="K1846" i="2"/>
  <c r="L1846" i="2" s="1"/>
  <c r="K1845" i="2"/>
  <c r="L1845" i="2" s="1"/>
  <c r="K1844" i="2"/>
  <c r="L1844" i="2" s="1"/>
  <c r="K1843" i="2"/>
  <c r="L1843" i="2" s="1"/>
  <c r="K1842" i="2"/>
  <c r="L1842" i="2" s="1"/>
  <c r="K1841" i="2"/>
  <c r="L1841" i="2" s="1"/>
  <c r="K1840" i="2"/>
  <c r="L1840" i="2" s="1"/>
  <c r="K1839" i="2"/>
  <c r="L1839" i="2" s="1"/>
  <c r="K1838" i="2"/>
  <c r="L1838" i="2" s="1"/>
  <c r="K1837" i="2"/>
  <c r="L1837" i="2" s="1"/>
  <c r="K1836" i="2"/>
  <c r="L1836" i="2" s="1"/>
  <c r="K1835" i="2"/>
  <c r="L1835" i="2" s="1"/>
  <c r="K1834" i="2"/>
  <c r="L1834" i="2" s="1"/>
  <c r="K1833" i="2"/>
  <c r="L1833" i="2" s="1"/>
  <c r="K1832" i="2"/>
  <c r="L1832" i="2" s="1"/>
  <c r="K1831" i="2"/>
  <c r="L1831" i="2" s="1"/>
  <c r="K1830" i="2"/>
  <c r="L1830" i="2" s="1"/>
  <c r="K1829" i="2"/>
  <c r="L1829" i="2" s="1"/>
  <c r="K1828" i="2"/>
  <c r="L1828" i="2" s="1"/>
  <c r="K1827" i="2"/>
  <c r="L1827" i="2" s="1"/>
  <c r="K1826" i="2"/>
  <c r="L1826" i="2" s="1"/>
  <c r="K1825" i="2"/>
  <c r="L1825" i="2" s="1"/>
  <c r="K1824" i="2"/>
  <c r="L1824" i="2" s="1"/>
  <c r="K1823" i="2"/>
  <c r="L1823" i="2" s="1"/>
  <c r="K1822" i="2"/>
  <c r="L1822" i="2" s="1"/>
  <c r="K1821" i="2"/>
  <c r="L1821" i="2" s="1"/>
  <c r="K1820" i="2"/>
  <c r="L1820" i="2" s="1"/>
  <c r="K1819" i="2"/>
  <c r="L1819" i="2" s="1"/>
  <c r="K1818" i="2"/>
  <c r="L1818" i="2" s="1"/>
  <c r="K1817" i="2"/>
  <c r="L1817" i="2" s="1"/>
  <c r="K1816" i="2"/>
  <c r="L1816" i="2" s="1"/>
  <c r="K1815" i="2"/>
  <c r="L1815" i="2" s="1"/>
  <c r="K1814" i="2"/>
  <c r="L1814" i="2" s="1"/>
  <c r="K1813" i="2"/>
  <c r="L1813" i="2" s="1"/>
  <c r="K1812" i="2"/>
  <c r="L1812" i="2" s="1"/>
  <c r="K1811" i="2"/>
  <c r="L1811" i="2" s="1"/>
  <c r="K1810" i="2"/>
  <c r="L1810" i="2" s="1"/>
  <c r="K1809" i="2"/>
  <c r="L1809" i="2" s="1"/>
  <c r="K1808" i="2"/>
  <c r="L1808" i="2" s="1"/>
  <c r="K1807" i="2"/>
  <c r="L1807" i="2" s="1"/>
  <c r="K1806" i="2"/>
  <c r="L1806" i="2" s="1"/>
  <c r="K1805" i="2"/>
  <c r="L1805" i="2" s="1"/>
  <c r="K1804" i="2"/>
  <c r="L1804" i="2" s="1"/>
  <c r="K1803" i="2"/>
  <c r="L1803" i="2" s="1"/>
  <c r="K1802" i="2"/>
  <c r="L1802" i="2" s="1"/>
  <c r="K1801" i="2"/>
  <c r="L1801" i="2" s="1"/>
  <c r="K1800" i="2"/>
  <c r="L1800" i="2" s="1"/>
  <c r="K1799" i="2"/>
  <c r="L1799" i="2" s="1"/>
  <c r="K1798" i="2"/>
  <c r="L1798" i="2" s="1"/>
  <c r="K1797" i="2"/>
  <c r="L1797" i="2" s="1"/>
  <c r="K1796" i="2"/>
  <c r="L1796" i="2" s="1"/>
  <c r="K1795" i="2"/>
  <c r="L1795" i="2" s="1"/>
  <c r="K1794" i="2"/>
  <c r="L1794" i="2" s="1"/>
  <c r="K1793" i="2"/>
  <c r="L1793" i="2" s="1"/>
  <c r="K1792" i="2"/>
  <c r="L1792" i="2" s="1"/>
  <c r="K1791" i="2"/>
  <c r="L1791" i="2" s="1"/>
  <c r="K1790" i="2"/>
  <c r="L1790" i="2" s="1"/>
  <c r="K1789" i="2"/>
  <c r="L1789" i="2" s="1"/>
  <c r="K1788" i="2"/>
  <c r="L1788" i="2" s="1"/>
  <c r="K1787" i="2"/>
  <c r="L1787" i="2" s="1"/>
  <c r="K1786" i="2"/>
  <c r="L1786" i="2" s="1"/>
  <c r="K1785" i="2"/>
  <c r="L1785" i="2" s="1"/>
  <c r="K1784" i="2"/>
  <c r="L1784" i="2" s="1"/>
  <c r="K1783" i="2"/>
  <c r="L1783" i="2" s="1"/>
  <c r="K1782" i="2"/>
  <c r="L1782" i="2" s="1"/>
  <c r="K1781" i="2"/>
  <c r="L1781" i="2" s="1"/>
  <c r="K1780" i="2"/>
  <c r="L1780" i="2" s="1"/>
  <c r="K1779" i="2"/>
  <c r="L1779" i="2" s="1"/>
  <c r="K1778" i="2"/>
  <c r="L1778" i="2" s="1"/>
  <c r="K1777" i="2"/>
  <c r="L1777" i="2" s="1"/>
  <c r="K1776" i="2"/>
  <c r="L1776" i="2" s="1"/>
  <c r="K1775" i="2"/>
  <c r="L1775" i="2" s="1"/>
  <c r="K1774" i="2"/>
  <c r="L1774" i="2" s="1"/>
  <c r="K1773" i="2"/>
  <c r="L1773" i="2" s="1"/>
  <c r="K1772" i="2"/>
  <c r="L1772" i="2" s="1"/>
  <c r="K1771" i="2"/>
  <c r="L1771" i="2" s="1"/>
  <c r="K1770" i="2"/>
  <c r="L1770" i="2" s="1"/>
  <c r="K1769" i="2"/>
  <c r="L1769" i="2" s="1"/>
  <c r="K1768" i="2"/>
  <c r="L1768" i="2" s="1"/>
  <c r="K1767" i="2"/>
  <c r="L1767" i="2" s="1"/>
  <c r="K1766" i="2"/>
  <c r="L1766" i="2" s="1"/>
  <c r="K1765" i="2"/>
  <c r="L1765" i="2" s="1"/>
  <c r="K1764" i="2"/>
  <c r="L1764" i="2" s="1"/>
  <c r="K1763" i="2"/>
  <c r="L1763" i="2" s="1"/>
  <c r="K1762" i="2"/>
  <c r="L1762" i="2" s="1"/>
  <c r="K1761" i="2"/>
  <c r="L1761" i="2" s="1"/>
  <c r="K1760" i="2"/>
  <c r="L1760" i="2" s="1"/>
  <c r="K1759" i="2"/>
  <c r="L1759" i="2" s="1"/>
  <c r="K1758" i="2"/>
  <c r="L1758" i="2" s="1"/>
  <c r="K1757" i="2"/>
  <c r="L1757" i="2" s="1"/>
  <c r="K1756" i="2"/>
  <c r="L1756" i="2" s="1"/>
  <c r="K1755" i="2"/>
  <c r="L1755" i="2" s="1"/>
  <c r="K1754" i="2"/>
  <c r="L1754" i="2" s="1"/>
  <c r="K1753" i="2"/>
  <c r="L1753" i="2" s="1"/>
  <c r="K1752" i="2"/>
  <c r="L1752" i="2" s="1"/>
  <c r="K1751" i="2"/>
  <c r="L1751" i="2" s="1"/>
  <c r="K1750" i="2"/>
  <c r="L1750" i="2" s="1"/>
  <c r="K1749" i="2"/>
  <c r="L1749" i="2" s="1"/>
  <c r="K1748" i="2"/>
  <c r="L1748" i="2" s="1"/>
  <c r="K1747" i="2"/>
  <c r="L1747" i="2" s="1"/>
  <c r="K1746" i="2"/>
  <c r="L1746" i="2" s="1"/>
  <c r="K1745" i="2"/>
  <c r="L1745" i="2" s="1"/>
  <c r="K1744" i="2"/>
  <c r="L1744" i="2" s="1"/>
  <c r="K1743" i="2"/>
  <c r="L1743" i="2" s="1"/>
  <c r="K1742" i="2"/>
  <c r="L1742" i="2" s="1"/>
  <c r="K1741" i="2"/>
  <c r="L1741" i="2" s="1"/>
  <c r="K1740" i="2"/>
  <c r="L1740" i="2" s="1"/>
  <c r="K1739" i="2"/>
  <c r="L1739" i="2" s="1"/>
  <c r="K1738" i="2"/>
  <c r="L1738" i="2" s="1"/>
  <c r="K1737" i="2"/>
  <c r="L1737" i="2" s="1"/>
  <c r="K1736" i="2"/>
  <c r="L1736" i="2" s="1"/>
  <c r="K1735" i="2"/>
  <c r="L1735" i="2" s="1"/>
  <c r="K1734" i="2"/>
  <c r="L1734" i="2" s="1"/>
  <c r="K1733" i="2"/>
  <c r="L1733" i="2" s="1"/>
  <c r="K1732" i="2"/>
  <c r="L1732" i="2" s="1"/>
  <c r="K1731" i="2"/>
  <c r="L1731" i="2" s="1"/>
  <c r="K1730" i="2"/>
  <c r="L1730" i="2" s="1"/>
  <c r="K1729" i="2"/>
  <c r="L1729" i="2" s="1"/>
  <c r="K1728" i="2"/>
  <c r="L1728" i="2" s="1"/>
  <c r="K1727" i="2"/>
  <c r="L1727" i="2" s="1"/>
  <c r="K1726" i="2"/>
  <c r="L1726" i="2" s="1"/>
  <c r="K1725" i="2"/>
  <c r="L1725" i="2" s="1"/>
  <c r="K1724" i="2"/>
  <c r="L1724" i="2" s="1"/>
  <c r="K1723" i="2"/>
  <c r="L1723" i="2" s="1"/>
  <c r="K1722" i="2"/>
  <c r="L1722" i="2" s="1"/>
  <c r="K1721" i="2"/>
  <c r="L1721" i="2" s="1"/>
  <c r="K1720" i="2"/>
  <c r="L1720" i="2" s="1"/>
  <c r="K1719" i="2"/>
  <c r="L1719" i="2" s="1"/>
  <c r="K1718" i="2"/>
  <c r="L1718" i="2" s="1"/>
  <c r="K1717" i="2"/>
  <c r="L1717" i="2" s="1"/>
  <c r="K1716" i="2"/>
  <c r="L1716" i="2" s="1"/>
  <c r="K1715" i="2"/>
  <c r="L1715" i="2" s="1"/>
  <c r="K1714" i="2"/>
  <c r="L1714" i="2" s="1"/>
  <c r="K1713" i="2"/>
  <c r="L1713" i="2" s="1"/>
  <c r="K1712" i="2"/>
  <c r="L1712" i="2" s="1"/>
  <c r="K1711" i="2"/>
  <c r="L1711" i="2" s="1"/>
  <c r="K1710" i="2"/>
  <c r="L1710" i="2" s="1"/>
  <c r="K1709" i="2"/>
  <c r="L1709" i="2" s="1"/>
  <c r="K1708" i="2"/>
  <c r="L1708" i="2" s="1"/>
  <c r="K1707" i="2"/>
  <c r="L1707" i="2" s="1"/>
  <c r="K1706" i="2"/>
  <c r="L1706" i="2" s="1"/>
  <c r="K1705" i="2"/>
  <c r="L1705" i="2" s="1"/>
  <c r="K1704" i="2"/>
  <c r="L1704" i="2" s="1"/>
  <c r="K1703" i="2"/>
  <c r="L1703" i="2" s="1"/>
  <c r="K1702" i="2"/>
  <c r="L1702" i="2" s="1"/>
  <c r="K1701" i="2"/>
  <c r="L1701" i="2" s="1"/>
  <c r="K1700" i="2"/>
  <c r="L1700" i="2" s="1"/>
  <c r="K1699" i="2"/>
  <c r="L1699" i="2" s="1"/>
  <c r="K1698" i="2"/>
  <c r="L1698" i="2" s="1"/>
  <c r="K1697" i="2"/>
  <c r="L1697" i="2" s="1"/>
  <c r="K1696" i="2"/>
  <c r="L1696" i="2" s="1"/>
  <c r="K1695" i="2"/>
  <c r="L1695" i="2" s="1"/>
  <c r="K1694" i="2"/>
  <c r="L1694" i="2" s="1"/>
  <c r="K1693" i="2"/>
  <c r="L1693" i="2" s="1"/>
  <c r="K1692" i="2"/>
  <c r="L1692" i="2" s="1"/>
  <c r="K1691" i="2"/>
  <c r="L1691" i="2" s="1"/>
  <c r="K1690" i="2"/>
  <c r="L1690" i="2" s="1"/>
  <c r="K1689" i="2"/>
  <c r="L1689" i="2" s="1"/>
  <c r="K1688" i="2"/>
  <c r="L1688" i="2" s="1"/>
  <c r="K1687" i="2"/>
  <c r="L1687" i="2" s="1"/>
  <c r="K1686" i="2"/>
  <c r="L1686" i="2" s="1"/>
  <c r="K1685" i="2"/>
  <c r="L1685" i="2" s="1"/>
  <c r="K1684" i="2"/>
  <c r="L1684" i="2" s="1"/>
  <c r="K1683" i="2"/>
  <c r="L1683" i="2" s="1"/>
  <c r="K1682" i="2"/>
  <c r="L1682" i="2" s="1"/>
  <c r="K1681" i="2"/>
  <c r="L1681" i="2" s="1"/>
  <c r="K1680" i="2"/>
  <c r="L1680" i="2" s="1"/>
  <c r="K1679" i="2"/>
  <c r="L1679" i="2" s="1"/>
  <c r="K1678" i="2"/>
  <c r="L1678" i="2" s="1"/>
  <c r="K1677" i="2"/>
  <c r="L1677" i="2" s="1"/>
  <c r="K1676" i="2"/>
  <c r="L1676" i="2" s="1"/>
  <c r="K1675" i="2"/>
  <c r="L1675" i="2" s="1"/>
  <c r="K1674" i="2"/>
  <c r="L1674" i="2" s="1"/>
  <c r="K1673" i="2"/>
  <c r="L1673" i="2" s="1"/>
  <c r="K1672" i="2"/>
  <c r="L1672" i="2" s="1"/>
  <c r="K1671" i="2"/>
  <c r="L1671" i="2" s="1"/>
  <c r="K1670" i="2"/>
  <c r="L1670" i="2" s="1"/>
  <c r="K1669" i="2"/>
  <c r="L1669" i="2" s="1"/>
  <c r="K1668" i="2"/>
  <c r="L1668" i="2" s="1"/>
  <c r="K1667" i="2"/>
  <c r="L1667" i="2" s="1"/>
  <c r="K1666" i="2"/>
  <c r="L1666" i="2" s="1"/>
  <c r="K1665" i="2"/>
  <c r="L1665" i="2" s="1"/>
  <c r="K1664" i="2"/>
  <c r="L1664" i="2" s="1"/>
  <c r="K1663" i="2"/>
  <c r="L1663" i="2" s="1"/>
  <c r="K1662" i="2"/>
  <c r="L1662" i="2" s="1"/>
  <c r="K1661" i="2"/>
  <c r="L1661" i="2" s="1"/>
  <c r="K1660" i="2"/>
  <c r="L1660" i="2" s="1"/>
  <c r="K1659" i="2"/>
  <c r="L1659" i="2" s="1"/>
  <c r="K1658" i="2"/>
  <c r="L1658" i="2" s="1"/>
  <c r="K1657" i="2"/>
  <c r="L1657" i="2" s="1"/>
  <c r="K1656" i="2"/>
  <c r="L1656" i="2" s="1"/>
  <c r="K1655" i="2"/>
  <c r="L1655" i="2" s="1"/>
  <c r="K1654" i="2"/>
  <c r="L1654" i="2" s="1"/>
  <c r="K1653" i="2"/>
  <c r="L1653" i="2" s="1"/>
  <c r="K1652" i="2"/>
  <c r="L1652" i="2" s="1"/>
  <c r="K1651" i="2"/>
  <c r="L1651" i="2" s="1"/>
  <c r="K1650" i="2"/>
  <c r="L1650" i="2" s="1"/>
  <c r="K1649" i="2"/>
  <c r="L1649" i="2" s="1"/>
  <c r="K1648" i="2"/>
  <c r="L1648" i="2" s="1"/>
  <c r="K1647" i="2"/>
  <c r="L1647" i="2" s="1"/>
  <c r="K1646" i="2"/>
  <c r="L1646" i="2" s="1"/>
  <c r="K1645" i="2"/>
  <c r="L1645" i="2" s="1"/>
  <c r="K1644" i="2"/>
  <c r="L1644" i="2" s="1"/>
  <c r="K1643" i="2"/>
  <c r="L1643" i="2" s="1"/>
  <c r="K1642" i="2"/>
  <c r="L1642" i="2" s="1"/>
  <c r="K1641" i="2"/>
  <c r="L1641" i="2" s="1"/>
  <c r="K1640" i="2"/>
  <c r="L1640" i="2" s="1"/>
  <c r="K1639" i="2"/>
  <c r="L1639" i="2" s="1"/>
  <c r="K1638" i="2"/>
  <c r="L1638" i="2" s="1"/>
  <c r="K1637" i="2"/>
  <c r="L1637" i="2" s="1"/>
  <c r="K1636" i="2"/>
  <c r="L1636" i="2" s="1"/>
  <c r="K1635" i="2"/>
  <c r="L1635" i="2" s="1"/>
  <c r="K1634" i="2"/>
  <c r="L1634" i="2" s="1"/>
  <c r="K1633" i="2"/>
  <c r="L1633" i="2" s="1"/>
  <c r="K1632" i="2"/>
  <c r="L1632" i="2" s="1"/>
  <c r="K1631" i="2"/>
  <c r="L1631" i="2" s="1"/>
  <c r="K1630" i="2"/>
  <c r="L1630" i="2" s="1"/>
  <c r="K1629" i="2"/>
  <c r="L1629" i="2" s="1"/>
  <c r="K1628" i="2"/>
  <c r="L1628" i="2" s="1"/>
  <c r="K1627" i="2"/>
  <c r="L1627" i="2" s="1"/>
  <c r="K1626" i="2"/>
  <c r="L1626" i="2" s="1"/>
  <c r="K1625" i="2"/>
  <c r="L1625" i="2" s="1"/>
  <c r="K1624" i="2"/>
  <c r="L1624" i="2" s="1"/>
  <c r="K1623" i="2"/>
  <c r="L1623" i="2" s="1"/>
  <c r="K1622" i="2"/>
  <c r="L1622" i="2" s="1"/>
  <c r="K1621" i="2"/>
  <c r="L1621" i="2" s="1"/>
  <c r="K1620" i="2"/>
  <c r="L1620" i="2" s="1"/>
  <c r="K1619" i="2"/>
  <c r="L1619" i="2" s="1"/>
  <c r="K1618" i="2"/>
  <c r="L1618" i="2" s="1"/>
  <c r="K1617" i="2"/>
  <c r="L1617" i="2" s="1"/>
  <c r="K1616" i="2"/>
  <c r="L1616" i="2" s="1"/>
  <c r="K1615" i="2"/>
  <c r="L1615" i="2" s="1"/>
  <c r="K1614" i="2"/>
  <c r="L1614" i="2" s="1"/>
  <c r="K1613" i="2"/>
  <c r="L1613" i="2" s="1"/>
  <c r="K1612" i="2"/>
  <c r="L1612" i="2" s="1"/>
  <c r="K1611" i="2"/>
  <c r="L1611" i="2" s="1"/>
  <c r="K1610" i="2"/>
  <c r="L1610" i="2" s="1"/>
  <c r="K1609" i="2"/>
  <c r="L1609" i="2" s="1"/>
  <c r="K1608" i="2"/>
  <c r="L1608" i="2" s="1"/>
  <c r="K1607" i="2"/>
  <c r="L1607" i="2" s="1"/>
  <c r="K1606" i="2"/>
  <c r="L1606" i="2" s="1"/>
  <c r="K1605" i="2"/>
  <c r="L1605" i="2" s="1"/>
  <c r="K1604" i="2"/>
  <c r="L1604" i="2" s="1"/>
  <c r="K1603" i="2"/>
  <c r="L1603" i="2" s="1"/>
  <c r="K1602" i="2"/>
  <c r="L1602" i="2" s="1"/>
  <c r="K1601" i="2"/>
  <c r="L1601" i="2" s="1"/>
  <c r="K1600" i="2"/>
  <c r="L1600" i="2" s="1"/>
  <c r="K1599" i="2"/>
  <c r="L1599" i="2" s="1"/>
  <c r="K1598" i="2"/>
  <c r="L1598" i="2" s="1"/>
  <c r="K1597" i="2"/>
  <c r="L1597" i="2" s="1"/>
  <c r="K1596" i="2"/>
  <c r="L1596" i="2" s="1"/>
  <c r="K1595" i="2"/>
  <c r="L1595" i="2" s="1"/>
  <c r="K1594" i="2"/>
  <c r="L1594" i="2" s="1"/>
  <c r="K1593" i="2"/>
  <c r="L1593" i="2" s="1"/>
  <c r="K1592" i="2"/>
  <c r="L1592" i="2" s="1"/>
  <c r="K1591" i="2"/>
  <c r="L1591" i="2" s="1"/>
  <c r="K1590" i="2"/>
  <c r="L1590" i="2" s="1"/>
  <c r="K1589" i="2"/>
  <c r="L1589" i="2" s="1"/>
  <c r="K1588" i="2"/>
  <c r="L1588" i="2" s="1"/>
  <c r="K1587" i="2"/>
  <c r="L1587" i="2" s="1"/>
  <c r="K1586" i="2"/>
  <c r="L1586" i="2" s="1"/>
  <c r="K1585" i="2"/>
  <c r="L1585" i="2" s="1"/>
  <c r="K1584" i="2"/>
  <c r="L1584" i="2" s="1"/>
  <c r="K1583" i="2"/>
  <c r="L1583" i="2" s="1"/>
  <c r="K1582" i="2"/>
  <c r="L1582" i="2" s="1"/>
  <c r="K1581" i="2"/>
  <c r="L1581" i="2" s="1"/>
  <c r="K1580" i="2"/>
  <c r="L1580" i="2" s="1"/>
  <c r="K1579" i="2"/>
  <c r="L1579" i="2" s="1"/>
  <c r="K1578" i="2"/>
  <c r="L1578" i="2" s="1"/>
  <c r="K1577" i="2"/>
  <c r="L1577" i="2" s="1"/>
  <c r="K1576" i="2"/>
  <c r="L1576" i="2" s="1"/>
  <c r="K1575" i="2"/>
  <c r="L1575" i="2" s="1"/>
  <c r="K1574" i="2"/>
  <c r="L1574" i="2" s="1"/>
  <c r="K1573" i="2"/>
  <c r="L1573" i="2" s="1"/>
  <c r="K1572" i="2"/>
  <c r="L1572" i="2" s="1"/>
  <c r="K1571" i="2"/>
  <c r="L1571" i="2" s="1"/>
  <c r="K1570" i="2"/>
  <c r="L1570" i="2" s="1"/>
  <c r="K1569" i="2"/>
  <c r="L1569" i="2" s="1"/>
  <c r="K1568" i="2"/>
  <c r="L1568" i="2" s="1"/>
  <c r="K1567" i="2"/>
  <c r="L1567" i="2" s="1"/>
  <c r="K1566" i="2"/>
  <c r="L1566" i="2" s="1"/>
  <c r="K1565" i="2"/>
  <c r="L1565" i="2" s="1"/>
  <c r="K1564" i="2"/>
  <c r="L1564" i="2" s="1"/>
  <c r="K1563" i="2"/>
  <c r="L1563" i="2" s="1"/>
  <c r="K1562" i="2"/>
  <c r="L1562" i="2" s="1"/>
  <c r="K1561" i="2"/>
  <c r="L1561" i="2" s="1"/>
  <c r="K1560" i="2"/>
  <c r="L1560" i="2" s="1"/>
  <c r="K1559" i="2"/>
  <c r="L1559" i="2" s="1"/>
  <c r="K1558" i="2"/>
  <c r="L1558" i="2" s="1"/>
  <c r="K1557" i="2"/>
  <c r="L1557" i="2" s="1"/>
  <c r="K1556" i="2"/>
  <c r="L1556" i="2" s="1"/>
  <c r="K1555" i="2"/>
  <c r="L1555" i="2" s="1"/>
  <c r="K1554" i="2"/>
  <c r="L1554" i="2" s="1"/>
  <c r="K1553" i="2"/>
  <c r="L1553" i="2" s="1"/>
  <c r="K1552" i="2"/>
  <c r="L1552" i="2" s="1"/>
  <c r="K1551" i="2"/>
  <c r="L1551" i="2" s="1"/>
  <c r="K1550" i="2"/>
  <c r="L1550" i="2" s="1"/>
  <c r="K1549" i="2"/>
  <c r="L1549" i="2" s="1"/>
  <c r="K1548" i="2"/>
  <c r="L1548" i="2" s="1"/>
  <c r="K1547" i="2"/>
  <c r="L1547" i="2" s="1"/>
  <c r="K1546" i="2"/>
  <c r="L1546" i="2" s="1"/>
  <c r="K1545" i="2"/>
  <c r="L1545" i="2" s="1"/>
  <c r="K1544" i="2"/>
  <c r="L1544" i="2" s="1"/>
  <c r="K1543" i="2"/>
  <c r="L1543" i="2" s="1"/>
  <c r="K1542" i="2"/>
  <c r="L1542" i="2" s="1"/>
  <c r="K1541" i="2"/>
  <c r="L1541" i="2" s="1"/>
  <c r="K1540" i="2"/>
  <c r="L1540" i="2" s="1"/>
  <c r="K1539" i="2"/>
  <c r="L1539" i="2" s="1"/>
  <c r="K1538" i="2"/>
  <c r="L1538" i="2" s="1"/>
  <c r="K1537" i="2"/>
  <c r="L1537" i="2" s="1"/>
  <c r="K1536" i="2"/>
  <c r="L1536" i="2" s="1"/>
  <c r="K1535" i="2"/>
  <c r="L1535" i="2" s="1"/>
  <c r="K1534" i="2"/>
  <c r="L1534" i="2" s="1"/>
  <c r="K1533" i="2"/>
  <c r="L1533" i="2" s="1"/>
  <c r="K1532" i="2"/>
  <c r="L1532" i="2" s="1"/>
  <c r="K1531" i="2"/>
  <c r="L1531" i="2" s="1"/>
  <c r="K1530" i="2"/>
  <c r="L1530" i="2" s="1"/>
  <c r="K1529" i="2"/>
  <c r="L1529" i="2" s="1"/>
  <c r="K1528" i="2"/>
  <c r="L1528" i="2" s="1"/>
  <c r="K1527" i="2"/>
  <c r="L1527" i="2" s="1"/>
  <c r="K1526" i="2"/>
  <c r="L1526" i="2" s="1"/>
  <c r="K1525" i="2"/>
  <c r="L1525" i="2" s="1"/>
  <c r="K1524" i="2"/>
  <c r="L1524" i="2" s="1"/>
  <c r="K1523" i="2"/>
  <c r="L1523" i="2" s="1"/>
  <c r="K1522" i="2"/>
  <c r="L1522" i="2" s="1"/>
  <c r="K1521" i="2"/>
  <c r="L1521" i="2" s="1"/>
  <c r="K1520" i="2"/>
  <c r="L1520" i="2" s="1"/>
  <c r="K1519" i="2"/>
  <c r="L1519" i="2" s="1"/>
  <c r="K1518" i="2"/>
  <c r="L1518" i="2" s="1"/>
  <c r="K1517" i="2"/>
  <c r="L1517" i="2" s="1"/>
  <c r="K1516" i="2"/>
  <c r="L1516" i="2" s="1"/>
  <c r="K1515" i="2"/>
  <c r="L1515" i="2" s="1"/>
  <c r="K1514" i="2"/>
  <c r="L1514" i="2" s="1"/>
  <c r="K1513" i="2"/>
  <c r="L1513" i="2" s="1"/>
  <c r="K1512" i="2"/>
  <c r="L1512" i="2" s="1"/>
  <c r="K1511" i="2"/>
  <c r="L1511" i="2" s="1"/>
  <c r="K1510" i="2"/>
  <c r="L1510" i="2" s="1"/>
  <c r="K1509" i="2"/>
  <c r="L1509" i="2" s="1"/>
  <c r="K1508" i="2"/>
  <c r="L1508" i="2" s="1"/>
  <c r="K1507" i="2"/>
  <c r="L1507" i="2" s="1"/>
  <c r="K1506" i="2"/>
  <c r="L1506" i="2" s="1"/>
  <c r="K1505" i="2"/>
  <c r="L1505" i="2" s="1"/>
  <c r="K1504" i="2"/>
  <c r="L1504" i="2" s="1"/>
  <c r="K1503" i="2"/>
  <c r="L1503" i="2" s="1"/>
  <c r="K1502" i="2"/>
  <c r="L1502" i="2" s="1"/>
  <c r="K1501" i="2"/>
  <c r="L1501" i="2" s="1"/>
  <c r="K1500" i="2"/>
  <c r="L1500" i="2" s="1"/>
  <c r="K1499" i="2"/>
  <c r="L1499" i="2" s="1"/>
  <c r="K1498" i="2"/>
  <c r="L1498" i="2" s="1"/>
  <c r="K1497" i="2"/>
  <c r="L1497" i="2" s="1"/>
  <c r="K1496" i="2"/>
  <c r="L1496" i="2" s="1"/>
  <c r="K1495" i="2"/>
  <c r="L1495" i="2" s="1"/>
  <c r="K1494" i="2"/>
  <c r="L1494" i="2" s="1"/>
  <c r="K1493" i="2"/>
  <c r="L1493" i="2" s="1"/>
  <c r="K1492" i="2"/>
  <c r="L1492" i="2" s="1"/>
  <c r="K1491" i="2"/>
  <c r="L1491" i="2" s="1"/>
  <c r="K1490" i="2"/>
  <c r="L1490" i="2" s="1"/>
  <c r="K1489" i="2"/>
  <c r="L1489" i="2" s="1"/>
  <c r="K1488" i="2"/>
  <c r="L1488" i="2" s="1"/>
  <c r="K1487" i="2"/>
  <c r="L1487" i="2" s="1"/>
  <c r="K1486" i="2"/>
  <c r="L1486" i="2" s="1"/>
  <c r="K1485" i="2"/>
  <c r="L1485" i="2" s="1"/>
  <c r="K1484" i="2"/>
  <c r="L1484" i="2" s="1"/>
  <c r="K1483" i="2"/>
  <c r="L1483" i="2" s="1"/>
  <c r="K1482" i="2"/>
  <c r="L1482" i="2" s="1"/>
  <c r="K1481" i="2"/>
  <c r="L1481" i="2" s="1"/>
  <c r="K1480" i="2"/>
  <c r="L1480" i="2" s="1"/>
  <c r="K1479" i="2"/>
  <c r="L1479" i="2" s="1"/>
  <c r="K1478" i="2"/>
  <c r="L1478" i="2" s="1"/>
  <c r="K1477" i="2"/>
  <c r="L1477" i="2" s="1"/>
  <c r="K1476" i="2"/>
  <c r="L1476" i="2" s="1"/>
  <c r="K1475" i="2"/>
  <c r="L1475" i="2" s="1"/>
  <c r="K1474" i="2"/>
  <c r="L1474" i="2" s="1"/>
  <c r="K1473" i="2"/>
  <c r="L1473" i="2" s="1"/>
  <c r="K1472" i="2"/>
  <c r="L1472" i="2" s="1"/>
  <c r="K1471" i="2"/>
  <c r="L1471" i="2" s="1"/>
  <c r="K1470" i="2"/>
  <c r="L1470" i="2" s="1"/>
  <c r="K1469" i="2"/>
  <c r="L1469" i="2" s="1"/>
  <c r="K1468" i="2"/>
  <c r="L1468" i="2" s="1"/>
  <c r="K1467" i="2"/>
  <c r="L1467" i="2" s="1"/>
  <c r="K1466" i="2"/>
  <c r="L1466" i="2" s="1"/>
  <c r="K1465" i="2"/>
  <c r="L1465" i="2" s="1"/>
  <c r="K1464" i="2"/>
  <c r="L1464" i="2" s="1"/>
  <c r="K1463" i="2"/>
  <c r="L1463" i="2" s="1"/>
  <c r="K1462" i="2"/>
  <c r="L1462" i="2" s="1"/>
  <c r="K1461" i="2"/>
  <c r="L1461" i="2" s="1"/>
  <c r="K1460" i="2"/>
  <c r="L1460" i="2" s="1"/>
  <c r="K1459" i="2"/>
  <c r="L1459" i="2" s="1"/>
  <c r="K1458" i="2"/>
  <c r="L1458" i="2" s="1"/>
  <c r="K1457" i="2"/>
  <c r="L1457" i="2" s="1"/>
  <c r="K1456" i="2"/>
  <c r="L1456" i="2" s="1"/>
  <c r="K1455" i="2"/>
  <c r="L1455" i="2" s="1"/>
  <c r="K1454" i="2"/>
  <c r="L1454" i="2" s="1"/>
  <c r="K1453" i="2"/>
  <c r="L1453" i="2" s="1"/>
  <c r="K1452" i="2"/>
  <c r="L1452" i="2" s="1"/>
  <c r="K1451" i="2"/>
  <c r="L1451" i="2" s="1"/>
  <c r="K1450" i="2"/>
  <c r="L1450" i="2" s="1"/>
  <c r="K1449" i="2"/>
  <c r="L1449" i="2" s="1"/>
  <c r="K1448" i="2"/>
  <c r="L1448" i="2" s="1"/>
  <c r="K1447" i="2"/>
  <c r="L1447" i="2" s="1"/>
  <c r="K1446" i="2"/>
  <c r="L1446" i="2" s="1"/>
  <c r="K1445" i="2"/>
  <c r="L1445" i="2" s="1"/>
  <c r="K1444" i="2"/>
  <c r="L1444" i="2" s="1"/>
  <c r="K1443" i="2"/>
  <c r="L1443" i="2" s="1"/>
  <c r="K1442" i="2"/>
  <c r="L1442" i="2" s="1"/>
  <c r="K1441" i="2"/>
  <c r="L1441" i="2" s="1"/>
  <c r="K1440" i="2"/>
  <c r="L1440" i="2" s="1"/>
  <c r="K1439" i="2"/>
  <c r="L1439" i="2" s="1"/>
  <c r="K1438" i="2"/>
  <c r="L1438" i="2" s="1"/>
  <c r="K1437" i="2"/>
  <c r="L1437" i="2" s="1"/>
  <c r="K1436" i="2"/>
  <c r="L1436" i="2" s="1"/>
  <c r="K1435" i="2"/>
  <c r="L1435" i="2" s="1"/>
  <c r="K1434" i="2"/>
  <c r="L1434" i="2" s="1"/>
  <c r="K1433" i="2"/>
  <c r="L1433" i="2" s="1"/>
  <c r="K1432" i="2"/>
  <c r="L1432" i="2" s="1"/>
  <c r="K1431" i="2"/>
  <c r="L1431" i="2" s="1"/>
  <c r="K1430" i="2"/>
  <c r="L1430" i="2" s="1"/>
  <c r="K1429" i="2"/>
  <c r="L1429" i="2" s="1"/>
  <c r="K1428" i="2"/>
  <c r="L1428" i="2" s="1"/>
  <c r="K1427" i="2"/>
  <c r="L1427" i="2" s="1"/>
  <c r="K1426" i="2"/>
  <c r="L1426" i="2" s="1"/>
  <c r="K1425" i="2"/>
  <c r="L1425" i="2" s="1"/>
  <c r="K1424" i="2"/>
  <c r="L1424" i="2" s="1"/>
  <c r="K1423" i="2"/>
  <c r="L1423" i="2" s="1"/>
  <c r="K1422" i="2"/>
  <c r="L1422" i="2" s="1"/>
  <c r="K1421" i="2"/>
  <c r="L1421" i="2" s="1"/>
  <c r="K1420" i="2"/>
  <c r="L1420" i="2" s="1"/>
  <c r="K1419" i="2"/>
  <c r="L1419" i="2" s="1"/>
  <c r="K1418" i="2"/>
  <c r="L1418" i="2" s="1"/>
  <c r="K1417" i="2"/>
  <c r="L1417" i="2" s="1"/>
  <c r="K1416" i="2"/>
  <c r="L1416" i="2" s="1"/>
  <c r="K1415" i="2"/>
  <c r="L1415" i="2" s="1"/>
  <c r="K1414" i="2"/>
  <c r="L1414" i="2" s="1"/>
  <c r="K1413" i="2"/>
  <c r="L1413" i="2" s="1"/>
  <c r="K1412" i="2"/>
  <c r="L1412" i="2" s="1"/>
  <c r="K1411" i="2"/>
  <c r="L1411" i="2" s="1"/>
  <c r="K1410" i="2"/>
  <c r="L1410" i="2" s="1"/>
  <c r="K1409" i="2"/>
  <c r="L1409" i="2" s="1"/>
  <c r="K1408" i="2"/>
  <c r="L1408" i="2" s="1"/>
  <c r="K1407" i="2"/>
  <c r="L1407" i="2" s="1"/>
  <c r="K1406" i="2"/>
  <c r="L1406" i="2" s="1"/>
  <c r="K1405" i="2"/>
  <c r="L1405" i="2" s="1"/>
  <c r="K1404" i="2"/>
  <c r="L1404" i="2" s="1"/>
  <c r="K1403" i="2"/>
  <c r="L1403" i="2" s="1"/>
  <c r="K1402" i="2"/>
  <c r="L1402" i="2" s="1"/>
  <c r="K1401" i="2"/>
  <c r="L1401" i="2" s="1"/>
  <c r="K1400" i="2"/>
  <c r="L1400" i="2" s="1"/>
  <c r="K1399" i="2"/>
  <c r="L1399" i="2" s="1"/>
  <c r="K1398" i="2"/>
  <c r="L1398" i="2" s="1"/>
  <c r="K1397" i="2"/>
  <c r="L1397" i="2" s="1"/>
  <c r="K1396" i="2"/>
  <c r="L1396" i="2" s="1"/>
  <c r="K1395" i="2"/>
  <c r="L1395" i="2" s="1"/>
  <c r="K1394" i="2"/>
  <c r="L1394" i="2" s="1"/>
  <c r="K1393" i="2"/>
  <c r="L1393" i="2" s="1"/>
  <c r="K1392" i="2"/>
  <c r="L1392" i="2" s="1"/>
  <c r="K1391" i="2"/>
  <c r="L1391" i="2" s="1"/>
  <c r="K1390" i="2"/>
  <c r="L1390" i="2" s="1"/>
  <c r="K1389" i="2"/>
  <c r="L1389" i="2" s="1"/>
  <c r="K1388" i="2"/>
  <c r="L1388" i="2" s="1"/>
  <c r="K1387" i="2"/>
  <c r="L1387" i="2" s="1"/>
  <c r="K1386" i="2"/>
  <c r="L1386" i="2" s="1"/>
  <c r="K1385" i="2"/>
  <c r="L1385" i="2" s="1"/>
  <c r="K1384" i="2"/>
  <c r="L1384" i="2" s="1"/>
  <c r="K1383" i="2"/>
  <c r="L1383" i="2" s="1"/>
  <c r="K1382" i="2"/>
  <c r="L1382" i="2" s="1"/>
  <c r="K1381" i="2"/>
  <c r="L1381" i="2" s="1"/>
  <c r="K1380" i="2"/>
  <c r="L1380" i="2" s="1"/>
  <c r="K1379" i="2"/>
  <c r="L1379" i="2" s="1"/>
  <c r="K1378" i="2"/>
  <c r="L1378" i="2" s="1"/>
  <c r="K1377" i="2"/>
  <c r="L1377" i="2" s="1"/>
  <c r="K1376" i="2"/>
  <c r="L1376" i="2" s="1"/>
  <c r="K1375" i="2"/>
  <c r="L1375" i="2" s="1"/>
  <c r="K1374" i="2"/>
  <c r="L1374" i="2" s="1"/>
  <c r="R1373" i="2"/>
  <c r="Q1373" i="2"/>
  <c r="P1373" i="2"/>
  <c r="L1373" i="2"/>
  <c r="K1373" i="2"/>
  <c r="R1372" i="2"/>
  <c r="Q1372" i="2"/>
  <c r="P1372" i="2"/>
  <c r="K1372" i="2"/>
  <c r="L1372" i="2" s="1"/>
  <c r="R1371" i="2"/>
  <c r="Q1371" i="2"/>
  <c r="P1371" i="2"/>
  <c r="K1371" i="2"/>
  <c r="L1371" i="2" s="1"/>
  <c r="R1370" i="2"/>
  <c r="Q1370" i="2"/>
  <c r="P1370" i="2"/>
  <c r="K1370" i="2"/>
  <c r="L1370" i="2" s="1"/>
  <c r="R1369" i="2"/>
  <c r="Q1369" i="2"/>
  <c r="P1369" i="2"/>
  <c r="L1369" i="2"/>
  <c r="K1369" i="2"/>
  <c r="R1368" i="2"/>
  <c r="Q1368" i="2"/>
  <c r="P1368" i="2"/>
  <c r="K1368" i="2"/>
  <c r="L1368" i="2" s="1"/>
  <c r="R1367" i="2"/>
  <c r="Q1367" i="2"/>
  <c r="P1367" i="2"/>
  <c r="K1367" i="2"/>
  <c r="L1367" i="2" s="1"/>
  <c r="R1366" i="2"/>
  <c r="Q1366" i="2"/>
  <c r="P1366" i="2"/>
  <c r="K1366" i="2"/>
  <c r="L1366" i="2" s="1"/>
  <c r="R1365" i="2"/>
  <c r="Q1365" i="2"/>
  <c r="P1365" i="2"/>
  <c r="L1365" i="2"/>
  <c r="K1365" i="2"/>
  <c r="R1364" i="2"/>
  <c r="Q1364" i="2"/>
  <c r="P1364" i="2"/>
  <c r="K1364" i="2"/>
  <c r="L1364" i="2" s="1"/>
  <c r="R1363" i="2"/>
  <c r="Q1363" i="2"/>
  <c r="P1363" i="2"/>
  <c r="K1363" i="2"/>
  <c r="L1363" i="2" s="1"/>
  <c r="R1362" i="2"/>
  <c r="Q1362" i="2"/>
  <c r="P1362" i="2"/>
  <c r="K1362" i="2"/>
  <c r="L1362" i="2" s="1"/>
  <c r="R1361" i="2"/>
  <c r="Q1361" i="2"/>
  <c r="P1361" i="2"/>
  <c r="L1361" i="2"/>
  <c r="K1361" i="2"/>
  <c r="R1360" i="2"/>
  <c r="Q1360" i="2"/>
  <c r="P1360" i="2"/>
  <c r="K1360" i="2"/>
  <c r="L1360" i="2" s="1"/>
  <c r="R1359" i="2"/>
  <c r="Q1359" i="2"/>
  <c r="P1359" i="2"/>
  <c r="K1359" i="2"/>
  <c r="L1359" i="2" s="1"/>
  <c r="R1358" i="2"/>
  <c r="Q1358" i="2"/>
  <c r="P1358" i="2"/>
  <c r="K1358" i="2"/>
  <c r="L1358" i="2" s="1"/>
  <c r="R1357" i="2"/>
  <c r="Q1357" i="2"/>
  <c r="P1357" i="2"/>
  <c r="L1357" i="2"/>
  <c r="K1357" i="2"/>
  <c r="R1356" i="2"/>
  <c r="Q1356" i="2"/>
  <c r="P1356" i="2"/>
  <c r="K1356" i="2"/>
  <c r="L1356" i="2" s="1"/>
  <c r="R1355" i="2"/>
  <c r="Q1355" i="2"/>
  <c r="P1355" i="2"/>
  <c r="K1355" i="2"/>
  <c r="L1355" i="2" s="1"/>
  <c r="R1354" i="2"/>
  <c r="Q1354" i="2"/>
  <c r="P1354" i="2"/>
  <c r="K1354" i="2"/>
  <c r="L1354" i="2" s="1"/>
  <c r="R1353" i="2"/>
  <c r="Q1353" i="2"/>
  <c r="P1353" i="2"/>
  <c r="L1353" i="2"/>
  <c r="K1353" i="2"/>
  <c r="R1352" i="2"/>
  <c r="Q1352" i="2"/>
  <c r="P1352" i="2"/>
  <c r="K1352" i="2"/>
  <c r="L1352" i="2" s="1"/>
  <c r="R1351" i="2"/>
  <c r="Q1351" i="2"/>
  <c r="P1351" i="2"/>
  <c r="K1351" i="2"/>
  <c r="L1351" i="2" s="1"/>
  <c r="R1350" i="2"/>
  <c r="Q1350" i="2"/>
  <c r="P1350" i="2"/>
  <c r="K1350" i="2"/>
  <c r="L1350" i="2" s="1"/>
  <c r="R1349" i="2"/>
  <c r="Q1349" i="2"/>
  <c r="P1349" i="2"/>
  <c r="L1349" i="2"/>
  <c r="K1349" i="2"/>
  <c r="R1348" i="2"/>
  <c r="Q1348" i="2"/>
  <c r="P1348" i="2"/>
  <c r="K1348" i="2"/>
  <c r="L1348" i="2" s="1"/>
  <c r="R1347" i="2"/>
  <c r="Q1347" i="2"/>
  <c r="P1347" i="2"/>
  <c r="K1347" i="2"/>
  <c r="L1347" i="2" s="1"/>
  <c r="R1346" i="2"/>
  <c r="Q1346" i="2"/>
  <c r="P1346" i="2"/>
  <c r="K1346" i="2"/>
  <c r="L1346" i="2" s="1"/>
  <c r="R1345" i="2"/>
  <c r="Q1345" i="2"/>
  <c r="P1345" i="2"/>
  <c r="L1345" i="2"/>
  <c r="K1345" i="2"/>
  <c r="R1344" i="2"/>
  <c r="Q1344" i="2"/>
  <c r="P1344" i="2"/>
  <c r="K1344" i="2"/>
  <c r="L1344" i="2" s="1"/>
  <c r="R1343" i="2"/>
  <c r="Q1343" i="2"/>
  <c r="P1343" i="2"/>
  <c r="K1343" i="2"/>
  <c r="L1343" i="2" s="1"/>
  <c r="R1342" i="2"/>
  <c r="Q1342" i="2"/>
  <c r="P1342" i="2"/>
  <c r="K1342" i="2"/>
  <c r="L1342" i="2" s="1"/>
  <c r="R1341" i="2"/>
  <c r="Q1341" i="2"/>
  <c r="P1341" i="2"/>
  <c r="L1341" i="2"/>
  <c r="K1341" i="2"/>
  <c r="R1340" i="2"/>
  <c r="Q1340" i="2"/>
  <c r="P1340" i="2"/>
  <c r="K1340" i="2"/>
  <c r="L1340" i="2" s="1"/>
  <c r="R1339" i="2"/>
  <c r="Q1339" i="2"/>
  <c r="P1339" i="2"/>
  <c r="K1339" i="2"/>
  <c r="L1339" i="2" s="1"/>
  <c r="R1338" i="2"/>
  <c r="Q1338" i="2"/>
  <c r="P1338" i="2"/>
  <c r="K1338" i="2"/>
  <c r="L1338" i="2" s="1"/>
  <c r="R1337" i="2"/>
  <c r="Q1337" i="2"/>
  <c r="P1337" i="2"/>
  <c r="L1337" i="2"/>
  <c r="K1337" i="2"/>
  <c r="R1336" i="2"/>
  <c r="Q1336" i="2"/>
  <c r="P1336" i="2"/>
  <c r="K1336" i="2"/>
  <c r="L1336" i="2" s="1"/>
  <c r="R1335" i="2"/>
  <c r="Q1335" i="2"/>
  <c r="P1335" i="2"/>
  <c r="K1335" i="2"/>
  <c r="L1335" i="2" s="1"/>
  <c r="R1334" i="2"/>
  <c r="Q1334" i="2"/>
  <c r="P1334" i="2"/>
  <c r="K1334" i="2"/>
  <c r="L1334" i="2" s="1"/>
  <c r="R1333" i="2"/>
  <c r="Q1333" i="2"/>
  <c r="P1333" i="2"/>
  <c r="L1333" i="2"/>
  <c r="K1333" i="2"/>
  <c r="R1332" i="2"/>
  <c r="Q1332" i="2"/>
  <c r="P1332" i="2"/>
  <c r="K1332" i="2"/>
  <c r="L1332" i="2" s="1"/>
  <c r="R1331" i="2"/>
  <c r="Q1331" i="2"/>
  <c r="P1331" i="2"/>
  <c r="K1331" i="2"/>
  <c r="L1331" i="2" s="1"/>
  <c r="R1330" i="2"/>
  <c r="Q1330" i="2"/>
  <c r="P1330" i="2"/>
  <c r="K1330" i="2"/>
  <c r="L1330" i="2" s="1"/>
  <c r="R1329" i="2"/>
  <c r="Q1329" i="2"/>
  <c r="P1329" i="2"/>
  <c r="L1329" i="2"/>
  <c r="K1329" i="2"/>
  <c r="R1328" i="2"/>
  <c r="Q1328" i="2"/>
  <c r="P1328" i="2"/>
  <c r="K1328" i="2"/>
  <c r="L1328" i="2" s="1"/>
  <c r="R1327" i="2"/>
  <c r="Q1327" i="2"/>
  <c r="P1327" i="2"/>
  <c r="K1327" i="2"/>
  <c r="L1327" i="2" s="1"/>
  <c r="R1326" i="2"/>
  <c r="Q1326" i="2"/>
  <c r="P1326" i="2"/>
  <c r="K1326" i="2"/>
  <c r="L1326" i="2" s="1"/>
  <c r="R1325" i="2"/>
  <c r="Q1325" i="2"/>
  <c r="P1325" i="2"/>
  <c r="L1325" i="2"/>
  <c r="K1325" i="2"/>
  <c r="R1324" i="2"/>
  <c r="Q1324" i="2"/>
  <c r="P1324" i="2"/>
  <c r="K1324" i="2"/>
  <c r="L1324" i="2" s="1"/>
  <c r="R1323" i="2"/>
  <c r="Q1323" i="2"/>
  <c r="P1323" i="2"/>
  <c r="K1323" i="2"/>
  <c r="L1323" i="2" s="1"/>
  <c r="R1322" i="2"/>
  <c r="Q1322" i="2"/>
  <c r="P1322" i="2"/>
  <c r="K1322" i="2"/>
  <c r="L1322" i="2" s="1"/>
  <c r="R1321" i="2"/>
  <c r="Q1321" i="2"/>
  <c r="P1321" i="2"/>
  <c r="L1321" i="2"/>
  <c r="K1321" i="2"/>
  <c r="R1320" i="2"/>
  <c r="Q1320" i="2"/>
  <c r="P1320" i="2"/>
  <c r="K1320" i="2"/>
  <c r="L1320" i="2" s="1"/>
  <c r="R1319" i="2"/>
  <c r="Q1319" i="2"/>
  <c r="P1319" i="2"/>
  <c r="K1319" i="2"/>
  <c r="L1319" i="2" s="1"/>
  <c r="R1318" i="2"/>
  <c r="Q1318" i="2"/>
  <c r="P1318" i="2"/>
  <c r="K1318" i="2"/>
  <c r="L1318" i="2" s="1"/>
  <c r="R1317" i="2"/>
  <c r="Q1317" i="2"/>
  <c r="P1317" i="2"/>
  <c r="L1317" i="2"/>
  <c r="K1317" i="2"/>
  <c r="R1316" i="2"/>
  <c r="Q1316" i="2"/>
  <c r="P1316" i="2"/>
  <c r="K1316" i="2"/>
  <c r="L1316" i="2" s="1"/>
  <c r="R1315" i="2"/>
  <c r="Q1315" i="2"/>
  <c r="P1315" i="2"/>
  <c r="K1315" i="2"/>
  <c r="L1315" i="2" s="1"/>
  <c r="R1314" i="2"/>
  <c r="Q1314" i="2"/>
  <c r="P1314" i="2"/>
  <c r="K1314" i="2"/>
  <c r="L1314" i="2" s="1"/>
  <c r="R1313" i="2"/>
  <c r="Q1313" i="2"/>
  <c r="P1313" i="2"/>
  <c r="L1313" i="2"/>
  <c r="K1313" i="2"/>
  <c r="R1312" i="2"/>
  <c r="Q1312" i="2"/>
  <c r="P1312" i="2"/>
  <c r="K1312" i="2"/>
  <c r="L1312" i="2" s="1"/>
  <c r="R1311" i="2"/>
  <c r="Q1311" i="2"/>
  <c r="P1311" i="2"/>
  <c r="K1311" i="2"/>
  <c r="L1311" i="2" s="1"/>
  <c r="R1310" i="2"/>
  <c r="Q1310" i="2"/>
  <c r="P1310" i="2"/>
  <c r="K1310" i="2"/>
  <c r="L1310" i="2" s="1"/>
  <c r="R1309" i="2"/>
  <c r="Q1309" i="2"/>
  <c r="P1309" i="2"/>
  <c r="L1309" i="2"/>
  <c r="K1309" i="2"/>
  <c r="R1308" i="2"/>
  <c r="Q1308" i="2"/>
  <c r="P1308" i="2"/>
  <c r="K1308" i="2"/>
  <c r="L1308" i="2" s="1"/>
  <c r="R1307" i="2"/>
  <c r="Q1307" i="2"/>
  <c r="P1307" i="2"/>
  <c r="K1307" i="2"/>
  <c r="L1307" i="2" s="1"/>
  <c r="R1306" i="2"/>
  <c r="Q1306" i="2"/>
  <c r="P1306" i="2"/>
  <c r="K1306" i="2"/>
  <c r="L1306" i="2" s="1"/>
  <c r="R1305" i="2"/>
  <c r="Q1305" i="2"/>
  <c r="P1305" i="2"/>
  <c r="L1305" i="2"/>
  <c r="K1305" i="2"/>
  <c r="R1304" i="2"/>
  <c r="Q1304" i="2"/>
  <c r="P1304" i="2"/>
  <c r="K1304" i="2"/>
  <c r="L1304" i="2" s="1"/>
  <c r="R1303" i="2"/>
  <c r="Q1303" i="2"/>
  <c r="P1303" i="2"/>
  <c r="K1303" i="2"/>
  <c r="L1303" i="2" s="1"/>
  <c r="R1302" i="2"/>
  <c r="Q1302" i="2"/>
  <c r="P1302" i="2"/>
  <c r="K1302" i="2"/>
  <c r="L1302" i="2" s="1"/>
  <c r="K1301" i="2"/>
  <c r="L1301" i="2" s="1"/>
  <c r="K1300" i="2"/>
  <c r="L1300" i="2" s="1"/>
  <c r="K1299" i="2"/>
  <c r="L1299" i="2" s="1"/>
  <c r="K1298" i="2"/>
  <c r="L1298" i="2" s="1"/>
  <c r="K1297" i="2"/>
  <c r="L1297" i="2" s="1"/>
  <c r="K1296" i="2"/>
  <c r="L1296" i="2" s="1"/>
  <c r="K1295" i="2"/>
  <c r="L1295" i="2" s="1"/>
  <c r="K1294" i="2"/>
  <c r="L1294" i="2" s="1"/>
  <c r="K1293" i="2"/>
  <c r="L1293" i="2" s="1"/>
  <c r="K1292" i="2"/>
  <c r="L1292" i="2" s="1"/>
  <c r="K1291" i="2"/>
  <c r="L1291" i="2" s="1"/>
  <c r="K1290" i="2"/>
  <c r="L1290" i="2" s="1"/>
  <c r="K1289" i="2"/>
  <c r="L1289" i="2" s="1"/>
  <c r="K1288" i="2"/>
  <c r="L1288" i="2" s="1"/>
  <c r="K1287" i="2"/>
  <c r="L1287" i="2" s="1"/>
  <c r="K1286" i="2"/>
  <c r="L1286" i="2" s="1"/>
  <c r="K1285" i="2"/>
  <c r="L1285" i="2" s="1"/>
  <c r="K1284" i="2"/>
  <c r="L1284" i="2" s="1"/>
  <c r="K1283" i="2"/>
  <c r="L1283" i="2" s="1"/>
  <c r="K1282" i="2"/>
  <c r="L1282" i="2" s="1"/>
  <c r="K1281" i="2"/>
  <c r="L1281" i="2" s="1"/>
  <c r="K1280" i="2"/>
  <c r="L1280" i="2" s="1"/>
  <c r="K1279" i="2"/>
  <c r="L1279" i="2" s="1"/>
  <c r="K1278" i="2"/>
  <c r="L1278" i="2" s="1"/>
  <c r="K1277" i="2"/>
  <c r="L1277" i="2" s="1"/>
  <c r="K1276" i="2"/>
  <c r="L1276" i="2" s="1"/>
  <c r="K1275" i="2"/>
  <c r="L1275" i="2" s="1"/>
  <c r="K1274" i="2"/>
  <c r="L1274" i="2" s="1"/>
  <c r="K1273" i="2"/>
  <c r="L1273" i="2" s="1"/>
  <c r="K1272" i="2"/>
  <c r="L1272" i="2" s="1"/>
  <c r="K1271" i="2"/>
  <c r="L1271" i="2" s="1"/>
  <c r="K1270" i="2"/>
  <c r="L1270" i="2" s="1"/>
  <c r="K1269" i="2"/>
  <c r="L1269" i="2" s="1"/>
  <c r="K1268" i="2"/>
  <c r="L1268" i="2" s="1"/>
  <c r="K1267" i="2"/>
  <c r="L1267" i="2" s="1"/>
  <c r="K1266" i="2"/>
  <c r="L1266" i="2" s="1"/>
  <c r="K1265" i="2"/>
  <c r="L1265" i="2" s="1"/>
  <c r="K1264" i="2"/>
  <c r="L1264" i="2" s="1"/>
  <c r="K1263" i="2"/>
  <c r="L1263" i="2" s="1"/>
  <c r="K1262" i="2"/>
  <c r="L1262" i="2" s="1"/>
  <c r="K1261" i="2"/>
  <c r="L1261" i="2" s="1"/>
  <c r="K1260" i="2"/>
  <c r="L1260" i="2" s="1"/>
  <c r="K1259" i="2"/>
  <c r="L1259" i="2" s="1"/>
  <c r="K1258" i="2"/>
  <c r="L1258" i="2" s="1"/>
  <c r="K1257" i="2"/>
  <c r="L1257" i="2" s="1"/>
  <c r="K1256" i="2"/>
  <c r="L1256" i="2" s="1"/>
  <c r="K1255" i="2"/>
  <c r="L1255" i="2" s="1"/>
  <c r="K1254" i="2"/>
  <c r="L1254" i="2" s="1"/>
  <c r="K1253" i="2"/>
  <c r="L1253" i="2" s="1"/>
  <c r="K1252" i="2"/>
  <c r="L1252" i="2" s="1"/>
  <c r="K1251" i="2"/>
  <c r="L1251" i="2" s="1"/>
  <c r="K1250" i="2"/>
  <c r="L1250" i="2" s="1"/>
  <c r="K1249" i="2"/>
  <c r="L1249" i="2" s="1"/>
  <c r="K1248" i="2"/>
  <c r="L1248" i="2" s="1"/>
  <c r="K1247" i="2"/>
  <c r="L1247" i="2" s="1"/>
  <c r="K1246" i="2"/>
  <c r="L1246" i="2" s="1"/>
  <c r="K1245" i="2"/>
  <c r="L1245" i="2" s="1"/>
  <c r="K1244" i="2"/>
  <c r="L1244" i="2" s="1"/>
  <c r="K1243" i="2"/>
  <c r="L1243" i="2" s="1"/>
  <c r="K1242" i="2"/>
  <c r="L1242" i="2" s="1"/>
  <c r="K1241" i="2"/>
  <c r="L1241" i="2" s="1"/>
  <c r="K1240" i="2"/>
  <c r="L1240" i="2" s="1"/>
  <c r="K1239" i="2"/>
  <c r="L1239" i="2" s="1"/>
  <c r="K1238" i="2"/>
  <c r="L1238" i="2" s="1"/>
  <c r="K1237" i="2"/>
  <c r="L1237" i="2" s="1"/>
  <c r="K1236" i="2"/>
  <c r="L1236" i="2" s="1"/>
  <c r="K1235" i="2"/>
  <c r="L1235" i="2" s="1"/>
  <c r="K1234" i="2"/>
  <c r="L1234" i="2" s="1"/>
  <c r="K1233" i="2"/>
  <c r="L1233" i="2" s="1"/>
  <c r="K1232" i="2"/>
  <c r="L1232" i="2" s="1"/>
  <c r="K1231" i="2"/>
  <c r="L1231" i="2" s="1"/>
  <c r="K1230" i="2"/>
  <c r="L1230" i="2" s="1"/>
  <c r="K1229" i="2"/>
  <c r="L1229" i="2" s="1"/>
  <c r="K1228" i="2"/>
  <c r="L1228" i="2" s="1"/>
  <c r="K1227" i="2"/>
  <c r="L1227" i="2" s="1"/>
  <c r="K1226" i="2"/>
  <c r="L1226" i="2" s="1"/>
  <c r="K1225" i="2"/>
  <c r="L1225" i="2" s="1"/>
  <c r="K1224" i="2"/>
  <c r="L1224" i="2" s="1"/>
  <c r="K1223" i="2"/>
  <c r="L1223" i="2" s="1"/>
  <c r="K1222" i="2"/>
  <c r="L1222" i="2" s="1"/>
  <c r="K1221" i="2"/>
  <c r="L1221" i="2" s="1"/>
  <c r="K1220" i="2"/>
  <c r="L1220" i="2" s="1"/>
  <c r="K1219" i="2"/>
  <c r="L1219" i="2" s="1"/>
  <c r="K1218" i="2"/>
  <c r="L1218" i="2" s="1"/>
  <c r="K1217" i="2"/>
  <c r="L1217" i="2" s="1"/>
  <c r="K1216" i="2"/>
  <c r="L1216" i="2" s="1"/>
  <c r="K1215" i="2"/>
  <c r="L1215" i="2" s="1"/>
  <c r="K1214" i="2"/>
  <c r="L1214" i="2" s="1"/>
  <c r="K1213" i="2"/>
  <c r="L1213" i="2" s="1"/>
  <c r="K1212" i="2"/>
  <c r="L1212" i="2" s="1"/>
  <c r="K1211" i="2"/>
  <c r="L1211" i="2" s="1"/>
  <c r="K1210" i="2"/>
  <c r="L1210" i="2" s="1"/>
  <c r="K1209" i="2"/>
  <c r="L1209" i="2" s="1"/>
  <c r="K1208" i="2"/>
  <c r="L1208" i="2" s="1"/>
  <c r="K1207" i="2"/>
  <c r="L1207" i="2" s="1"/>
  <c r="K1206" i="2"/>
  <c r="L1206" i="2" s="1"/>
  <c r="K1205" i="2"/>
  <c r="L1205" i="2" s="1"/>
  <c r="K1204" i="2"/>
  <c r="L1204" i="2" s="1"/>
  <c r="K1203" i="2"/>
  <c r="L1203" i="2" s="1"/>
  <c r="K1202" i="2"/>
  <c r="L1202" i="2" s="1"/>
  <c r="K1201" i="2"/>
  <c r="L1201" i="2" s="1"/>
  <c r="K1200" i="2"/>
  <c r="L1200" i="2" s="1"/>
  <c r="K1199" i="2"/>
  <c r="L1199" i="2" s="1"/>
  <c r="K1198" i="2"/>
  <c r="L1198" i="2" s="1"/>
  <c r="K1197" i="2"/>
  <c r="L1197" i="2" s="1"/>
  <c r="L1196" i="2"/>
  <c r="K1196" i="2"/>
  <c r="K1195" i="2"/>
  <c r="L1195" i="2" s="1"/>
  <c r="L1194" i="2"/>
  <c r="K1194" i="2"/>
  <c r="K1193" i="2"/>
  <c r="L1193" i="2" s="1"/>
  <c r="K1192" i="2"/>
  <c r="L1192" i="2" s="1"/>
  <c r="K1191" i="2"/>
  <c r="L1191" i="2" s="1"/>
  <c r="K1190" i="2"/>
  <c r="L1190" i="2" s="1"/>
  <c r="K1189" i="2"/>
  <c r="L1189" i="2" s="1"/>
  <c r="L1188" i="2"/>
  <c r="K1188" i="2"/>
  <c r="K1187" i="2"/>
  <c r="L1187" i="2" s="1"/>
  <c r="L1186" i="2"/>
  <c r="K1186" i="2"/>
  <c r="K1185" i="2"/>
  <c r="L1185" i="2" s="1"/>
  <c r="K1184" i="2"/>
  <c r="L1184" i="2" s="1"/>
  <c r="K1183" i="2"/>
  <c r="L1183" i="2" s="1"/>
  <c r="K1182" i="2"/>
  <c r="L1182" i="2" s="1"/>
  <c r="K1181" i="2"/>
  <c r="L1181" i="2" s="1"/>
  <c r="L1180" i="2"/>
  <c r="K1180" i="2"/>
  <c r="K1179" i="2"/>
  <c r="L1179" i="2" s="1"/>
  <c r="L1178" i="2"/>
  <c r="K1178" i="2"/>
  <c r="K1177" i="2"/>
  <c r="L1177" i="2" s="1"/>
  <c r="K1176" i="2"/>
  <c r="L1176" i="2" s="1"/>
  <c r="K1175" i="2"/>
  <c r="L1175" i="2" s="1"/>
  <c r="K1174" i="2"/>
  <c r="L1174" i="2" s="1"/>
  <c r="K1173" i="2"/>
  <c r="L1173" i="2" s="1"/>
  <c r="L1172" i="2"/>
  <c r="K1172" i="2"/>
  <c r="K1171" i="2"/>
  <c r="L1171" i="2" s="1"/>
  <c r="L1170" i="2"/>
  <c r="K1170" i="2"/>
  <c r="K1169" i="2"/>
  <c r="L1169" i="2" s="1"/>
  <c r="K1168" i="2"/>
  <c r="L1168" i="2" s="1"/>
  <c r="K1167" i="2"/>
  <c r="L1167" i="2" s="1"/>
  <c r="K1166" i="2"/>
  <c r="L1166" i="2" s="1"/>
  <c r="K1165" i="2"/>
  <c r="L1165" i="2" s="1"/>
  <c r="L1164" i="2"/>
  <c r="K1164" i="2"/>
  <c r="K1163" i="2"/>
  <c r="L1163" i="2" s="1"/>
  <c r="L1162" i="2"/>
  <c r="K1162" i="2"/>
  <c r="K1161" i="2"/>
  <c r="L1161" i="2" s="1"/>
  <c r="K1160" i="2"/>
  <c r="L1160" i="2" s="1"/>
  <c r="K1159" i="2"/>
  <c r="L1159" i="2" s="1"/>
  <c r="K1158" i="2"/>
  <c r="L1158" i="2" s="1"/>
  <c r="K1157" i="2"/>
  <c r="L1157" i="2" s="1"/>
  <c r="L1156" i="2"/>
  <c r="K1156" i="2"/>
  <c r="K1155" i="2"/>
  <c r="L1155" i="2" s="1"/>
  <c r="L1154" i="2"/>
  <c r="K1154" i="2"/>
  <c r="K1153" i="2"/>
  <c r="L1153" i="2" s="1"/>
  <c r="L1152" i="2"/>
  <c r="K1152" i="2"/>
  <c r="K1151" i="2"/>
  <c r="L1151" i="2" s="1"/>
  <c r="L1150" i="2"/>
  <c r="K1150" i="2"/>
  <c r="K1149" i="2"/>
  <c r="L1149" i="2" s="1"/>
  <c r="L1148" i="2"/>
  <c r="K1148" i="2"/>
  <c r="K1147" i="2"/>
  <c r="L1147" i="2" s="1"/>
  <c r="L1146" i="2"/>
  <c r="K1146" i="2"/>
  <c r="K1145" i="2"/>
  <c r="L1145" i="2" s="1"/>
  <c r="L1144" i="2"/>
  <c r="K1144" i="2"/>
  <c r="K1143" i="2"/>
  <c r="L1143" i="2" s="1"/>
  <c r="L1142" i="2"/>
  <c r="K1142" i="2"/>
  <c r="K1141" i="2"/>
  <c r="L1141" i="2" s="1"/>
  <c r="L1140" i="2"/>
  <c r="K1140" i="2"/>
  <c r="K1139" i="2"/>
  <c r="L1139" i="2" s="1"/>
  <c r="L1138" i="2"/>
  <c r="K1138" i="2"/>
  <c r="K1137" i="2"/>
  <c r="L1137" i="2" s="1"/>
  <c r="L1136" i="2"/>
  <c r="K1136" i="2"/>
  <c r="K1135" i="2"/>
  <c r="L1135" i="2" s="1"/>
  <c r="L1134" i="2"/>
  <c r="K1134" i="2"/>
  <c r="K1133" i="2"/>
  <c r="L1133" i="2" s="1"/>
  <c r="L1132" i="2"/>
  <c r="K1132" i="2"/>
  <c r="K1131" i="2"/>
  <c r="L1131" i="2" s="1"/>
  <c r="L1130" i="2"/>
  <c r="K1130" i="2"/>
  <c r="K1129" i="2"/>
  <c r="L1129" i="2" s="1"/>
  <c r="L1128" i="2"/>
  <c r="K1128" i="2"/>
  <c r="K1127" i="2"/>
  <c r="L1127" i="2" s="1"/>
  <c r="L1126" i="2"/>
  <c r="K1126" i="2"/>
  <c r="K1125" i="2"/>
  <c r="L1125" i="2" s="1"/>
  <c r="L1124" i="2"/>
  <c r="K1124" i="2"/>
  <c r="K1123" i="2"/>
  <c r="L1123" i="2" s="1"/>
  <c r="L1122" i="2"/>
  <c r="K1122" i="2"/>
  <c r="K1121" i="2"/>
  <c r="L1121" i="2" s="1"/>
  <c r="L1120" i="2"/>
  <c r="K1120" i="2"/>
  <c r="K1119" i="2"/>
  <c r="L1119" i="2" s="1"/>
  <c r="L1118" i="2"/>
  <c r="K1118" i="2"/>
  <c r="K1117" i="2"/>
  <c r="L1117" i="2" s="1"/>
  <c r="L1116" i="2"/>
  <c r="K1116" i="2"/>
  <c r="K1115" i="2"/>
  <c r="L1115" i="2" s="1"/>
  <c r="L1114" i="2"/>
  <c r="K1114" i="2"/>
  <c r="K1113" i="2"/>
  <c r="L1113" i="2" s="1"/>
  <c r="L1112" i="2"/>
  <c r="K1112" i="2"/>
  <c r="K1111" i="2"/>
  <c r="L1111" i="2" s="1"/>
  <c r="L1110" i="2"/>
  <c r="K1110" i="2"/>
  <c r="K1109" i="2"/>
  <c r="L1109" i="2" s="1"/>
  <c r="L1108" i="2"/>
  <c r="K1108" i="2"/>
  <c r="K1107" i="2"/>
  <c r="L1107" i="2" s="1"/>
  <c r="L1106" i="2"/>
  <c r="K1106" i="2"/>
  <c r="K1105" i="2"/>
  <c r="L1105" i="2" s="1"/>
  <c r="L1104" i="2"/>
  <c r="K1104" i="2"/>
  <c r="K1103" i="2"/>
  <c r="L1103" i="2" s="1"/>
  <c r="L1102" i="2"/>
  <c r="K1102" i="2"/>
  <c r="K1101" i="2"/>
  <c r="L1101" i="2" s="1"/>
  <c r="L1100" i="2"/>
  <c r="K1100" i="2"/>
  <c r="K1099" i="2"/>
  <c r="L1099" i="2" s="1"/>
  <c r="L1098" i="2"/>
  <c r="K1098" i="2"/>
  <c r="K1097" i="2"/>
  <c r="L1097" i="2" s="1"/>
  <c r="L1096" i="2"/>
  <c r="K1096" i="2"/>
  <c r="K1095" i="2"/>
  <c r="L1095" i="2" s="1"/>
  <c r="L1094" i="2"/>
  <c r="K1094" i="2"/>
  <c r="K1093" i="2"/>
  <c r="L1093" i="2" s="1"/>
  <c r="L1092" i="2"/>
  <c r="K1092" i="2"/>
  <c r="K1091" i="2"/>
  <c r="L1091" i="2" s="1"/>
  <c r="L1090" i="2"/>
  <c r="K1090" i="2"/>
  <c r="K1089" i="2"/>
  <c r="L1089" i="2" s="1"/>
  <c r="L1088" i="2"/>
  <c r="K1088" i="2"/>
  <c r="K1087" i="2"/>
  <c r="L1087" i="2" s="1"/>
  <c r="L1086" i="2"/>
  <c r="K1086" i="2"/>
  <c r="K1085" i="2"/>
  <c r="L1085" i="2" s="1"/>
  <c r="L1084" i="2"/>
  <c r="K1084" i="2"/>
  <c r="K1083" i="2"/>
  <c r="L1083" i="2" s="1"/>
  <c r="L1082" i="2"/>
  <c r="K1082" i="2"/>
  <c r="K1081" i="2"/>
  <c r="L1081" i="2" s="1"/>
  <c r="L1080" i="2"/>
  <c r="K1080" i="2"/>
  <c r="K1079" i="2"/>
  <c r="L1079" i="2" s="1"/>
  <c r="L1078" i="2"/>
  <c r="K1078" i="2"/>
  <c r="K1077" i="2"/>
  <c r="L1077" i="2" s="1"/>
  <c r="L1076" i="2"/>
  <c r="K1076" i="2"/>
  <c r="K1075" i="2"/>
  <c r="L1075" i="2" s="1"/>
  <c r="L1074" i="2"/>
  <c r="K1074" i="2"/>
  <c r="K1073" i="2"/>
  <c r="L1073" i="2" s="1"/>
  <c r="L1072" i="2"/>
  <c r="K1072" i="2"/>
  <c r="K1071" i="2"/>
  <c r="L1071" i="2" s="1"/>
  <c r="L1070" i="2"/>
  <c r="K1070" i="2"/>
  <c r="K1069" i="2"/>
  <c r="L1069" i="2" s="1"/>
  <c r="L1068" i="2"/>
  <c r="K1068" i="2"/>
  <c r="K1067" i="2"/>
  <c r="L1067" i="2" s="1"/>
  <c r="L1066" i="2"/>
  <c r="K1066" i="2"/>
  <c r="K1065" i="2"/>
  <c r="L1065" i="2" s="1"/>
  <c r="L1064" i="2"/>
  <c r="K1064" i="2"/>
  <c r="K1063" i="2"/>
  <c r="L1063" i="2" s="1"/>
  <c r="L1062" i="2"/>
  <c r="K1062" i="2"/>
  <c r="K1061" i="2"/>
  <c r="L1061" i="2" s="1"/>
  <c r="L1060" i="2"/>
  <c r="K1060" i="2"/>
  <c r="K1059" i="2"/>
  <c r="L1059" i="2" s="1"/>
  <c r="L1058" i="2"/>
  <c r="K1058" i="2"/>
  <c r="K1057" i="2"/>
  <c r="L1057" i="2" s="1"/>
  <c r="L1056" i="2"/>
  <c r="K1056" i="2"/>
  <c r="K1055" i="2"/>
  <c r="L1055" i="2" s="1"/>
  <c r="L1054" i="2"/>
  <c r="K1054" i="2"/>
  <c r="K1053" i="2"/>
  <c r="L1053" i="2" s="1"/>
  <c r="L1052" i="2"/>
  <c r="K1052" i="2"/>
  <c r="K1051" i="2"/>
  <c r="L1051" i="2" s="1"/>
  <c r="L1050" i="2"/>
  <c r="K1050" i="2"/>
  <c r="K1049" i="2"/>
  <c r="L1049" i="2" s="1"/>
  <c r="L1048" i="2"/>
  <c r="K1048" i="2"/>
  <c r="K1047" i="2"/>
  <c r="L1047" i="2" s="1"/>
  <c r="L1046" i="2"/>
  <c r="K1046" i="2"/>
  <c r="K1045" i="2"/>
  <c r="L1045" i="2" s="1"/>
  <c r="L1044" i="2"/>
  <c r="K1044" i="2"/>
  <c r="K1043" i="2"/>
  <c r="L1043" i="2" s="1"/>
  <c r="L1042" i="2"/>
  <c r="K1042" i="2"/>
  <c r="K1041" i="2"/>
  <c r="L1041" i="2" s="1"/>
  <c r="L1040" i="2"/>
  <c r="K1040" i="2"/>
  <c r="K1039" i="2"/>
  <c r="L1039" i="2" s="1"/>
  <c r="L1038" i="2"/>
  <c r="K1038" i="2"/>
  <c r="K1037" i="2"/>
  <c r="L1037" i="2" s="1"/>
  <c r="L1036" i="2"/>
  <c r="K1036" i="2"/>
  <c r="K1035" i="2"/>
  <c r="L1035" i="2" s="1"/>
  <c r="L1034" i="2"/>
  <c r="K1034" i="2"/>
  <c r="K1033" i="2"/>
  <c r="L1033" i="2" s="1"/>
  <c r="L1032" i="2"/>
  <c r="K1032" i="2"/>
  <c r="K1031" i="2"/>
  <c r="L1031" i="2" s="1"/>
  <c r="L1030" i="2"/>
  <c r="K1030" i="2"/>
  <c r="K1029" i="2"/>
  <c r="L1029" i="2" s="1"/>
  <c r="L1028" i="2"/>
  <c r="K1028" i="2"/>
  <c r="K1027" i="2"/>
  <c r="L1027" i="2" s="1"/>
  <c r="L1026" i="2"/>
  <c r="K1026" i="2"/>
  <c r="K1025" i="2"/>
  <c r="L1025" i="2" s="1"/>
  <c r="L1024" i="2"/>
  <c r="K1024" i="2"/>
  <c r="K1023" i="2"/>
  <c r="L1023" i="2" s="1"/>
  <c r="L1022" i="2"/>
  <c r="K1022" i="2"/>
  <c r="K1021" i="2"/>
  <c r="L1021" i="2" s="1"/>
  <c r="L1020" i="2"/>
  <c r="K1020" i="2"/>
  <c r="K1019" i="2"/>
  <c r="L1019" i="2" s="1"/>
  <c r="L1018" i="2"/>
  <c r="K1018" i="2"/>
  <c r="K1017" i="2"/>
  <c r="L1017" i="2" s="1"/>
  <c r="L1016" i="2"/>
  <c r="K1016" i="2"/>
  <c r="K1015" i="2"/>
  <c r="L1015" i="2" s="1"/>
  <c r="L1014" i="2"/>
  <c r="K1014" i="2"/>
  <c r="K1013" i="2"/>
  <c r="L1013" i="2" s="1"/>
  <c r="L1012" i="2"/>
  <c r="K1012" i="2"/>
  <c r="K1011" i="2"/>
  <c r="L1011" i="2" s="1"/>
  <c r="L1010" i="2"/>
  <c r="K1010" i="2"/>
  <c r="K1009" i="2"/>
  <c r="L1009" i="2" s="1"/>
  <c r="L1008" i="2"/>
  <c r="K1008" i="2"/>
  <c r="K1007" i="2"/>
  <c r="L1007" i="2" s="1"/>
  <c r="L1006" i="2"/>
  <c r="K1006" i="2"/>
  <c r="K1005" i="2"/>
  <c r="L1005" i="2" s="1"/>
  <c r="L1004" i="2"/>
  <c r="K1004" i="2"/>
  <c r="K1003" i="2"/>
  <c r="L1003" i="2" s="1"/>
  <c r="L1002" i="2"/>
  <c r="K1002" i="2"/>
  <c r="K1001" i="2"/>
  <c r="L1001" i="2" s="1"/>
  <c r="L1000" i="2"/>
  <c r="K1000" i="2"/>
  <c r="K999" i="2"/>
  <c r="L999" i="2" s="1"/>
  <c r="L998" i="2"/>
  <c r="K998" i="2"/>
  <c r="K997" i="2"/>
  <c r="L997" i="2" s="1"/>
  <c r="L996" i="2"/>
  <c r="K996" i="2"/>
  <c r="K995" i="2"/>
  <c r="L995" i="2" s="1"/>
  <c r="L994" i="2"/>
  <c r="K994" i="2"/>
  <c r="K993" i="2"/>
  <c r="L993" i="2" s="1"/>
  <c r="L992" i="2"/>
  <c r="K992" i="2"/>
  <c r="K991" i="2"/>
  <c r="L991" i="2" s="1"/>
  <c r="L990" i="2"/>
  <c r="K990" i="2"/>
  <c r="K989" i="2"/>
  <c r="L989" i="2" s="1"/>
  <c r="L988" i="2"/>
  <c r="K988" i="2"/>
  <c r="K987" i="2"/>
  <c r="L987" i="2" s="1"/>
  <c r="L986" i="2"/>
  <c r="K986" i="2"/>
  <c r="K985" i="2"/>
  <c r="L985" i="2" s="1"/>
  <c r="L984" i="2"/>
  <c r="K984" i="2"/>
  <c r="K983" i="2"/>
  <c r="L983" i="2" s="1"/>
  <c r="L982" i="2"/>
  <c r="K982" i="2"/>
  <c r="K981" i="2"/>
  <c r="L981" i="2" s="1"/>
  <c r="L980" i="2"/>
  <c r="K980" i="2"/>
  <c r="K979" i="2"/>
  <c r="L979" i="2" s="1"/>
  <c r="L978" i="2"/>
  <c r="K978" i="2"/>
  <c r="K977" i="2"/>
  <c r="L977" i="2" s="1"/>
  <c r="L976" i="2"/>
  <c r="K976" i="2"/>
  <c r="K975" i="2"/>
  <c r="L975" i="2" s="1"/>
  <c r="L974" i="2"/>
  <c r="K974" i="2"/>
  <c r="K973" i="2"/>
  <c r="L973" i="2" s="1"/>
  <c r="L972" i="2"/>
  <c r="K972" i="2"/>
  <c r="K971" i="2"/>
  <c r="L971" i="2" s="1"/>
  <c r="L970" i="2"/>
  <c r="K970" i="2"/>
  <c r="K969" i="2"/>
  <c r="L969" i="2" s="1"/>
  <c r="L968" i="2"/>
  <c r="K968" i="2"/>
  <c r="K967" i="2"/>
  <c r="L967" i="2" s="1"/>
  <c r="L966" i="2"/>
  <c r="K966" i="2"/>
  <c r="K965" i="2"/>
  <c r="L965" i="2" s="1"/>
  <c r="L964" i="2"/>
  <c r="K964" i="2"/>
  <c r="K963" i="2"/>
  <c r="L963" i="2" s="1"/>
  <c r="L962" i="2"/>
  <c r="K962" i="2"/>
  <c r="K961" i="2"/>
  <c r="L961" i="2" s="1"/>
  <c r="L960" i="2"/>
  <c r="K960" i="2"/>
  <c r="K959" i="2"/>
  <c r="L959" i="2" s="1"/>
  <c r="L958" i="2"/>
  <c r="K958" i="2"/>
  <c r="K957" i="2"/>
  <c r="L957" i="2" s="1"/>
  <c r="L956" i="2"/>
  <c r="K956" i="2"/>
  <c r="K955" i="2"/>
  <c r="L955" i="2" s="1"/>
  <c r="L954" i="2"/>
  <c r="K954" i="2"/>
  <c r="K953" i="2"/>
  <c r="L953" i="2" s="1"/>
  <c r="L952" i="2"/>
  <c r="K952" i="2"/>
  <c r="K951" i="2"/>
  <c r="L951" i="2" s="1"/>
  <c r="L950" i="2"/>
  <c r="K950" i="2"/>
  <c r="K949" i="2"/>
  <c r="L949" i="2" s="1"/>
  <c r="L948" i="2"/>
  <c r="K948" i="2"/>
  <c r="K947" i="2"/>
  <c r="L947" i="2" s="1"/>
  <c r="L946" i="2"/>
  <c r="K946" i="2"/>
  <c r="K945" i="2"/>
  <c r="L945" i="2" s="1"/>
  <c r="L944" i="2"/>
  <c r="K944" i="2"/>
  <c r="K943" i="2"/>
  <c r="L943" i="2" s="1"/>
  <c r="L942" i="2"/>
  <c r="K942" i="2"/>
  <c r="K941" i="2"/>
  <c r="L941" i="2" s="1"/>
  <c r="L940" i="2"/>
  <c r="K940" i="2"/>
  <c r="K939" i="2"/>
  <c r="L939" i="2" s="1"/>
  <c r="L938" i="2"/>
  <c r="K938" i="2"/>
  <c r="K937" i="2"/>
  <c r="L937" i="2" s="1"/>
  <c r="L936" i="2"/>
  <c r="K936" i="2"/>
  <c r="K935" i="2"/>
  <c r="L935" i="2" s="1"/>
  <c r="L934" i="2"/>
  <c r="K934" i="2"/>
  <c r="K933" i="2"/>
  <c r="L933" i="2" s="1"/>
  <c r="L932" i="2"/>
  <c r="K932" i="2"/>
  <c r="K931" i="2"/>
  <c r="L931" i="2" s="1"/>
  <c r="L930" i="2"/>
  <c r="K930" i="2"/>
  <c r="K929" i="2"/>
  <c r="L929" i="2" s="1"/>
  <c r="L928" i="2"/>
  <c r="K928" i="2"/>
  <c r="K927" i="2"/>
  <c r="L927" i="2" s="1"/>
  <c r="L926" i="2"/>
  <c r="K926" i="2"/>
  <c r="K925" i="2"/>
  <c r="L925" i="2" s="1"/>
  <c r="L924" i="2"/>
  <c r="K924" i="2"/>
  <c r="K923" i="2"/>
  <c r="L923" i="2" s="1"/>
  <c r="L922" i="2"/>
  <c r="K922" i="2"/>
  <c r="K921" i="2"/>
  <c r="L921" i="2" s="1"/>
  <c r="L920" i="2"/>
  <c r="K920" i="2"/>
  <c r="K919" i="2"/>
  <c r="L919" i="2" s="1"/>
  <c r="L918" i="2"/>
  <c r="K918" i="2"/>
  <c r="K917" i="2"/>
  <c r="L917" i="2" s="1"/>
  <c r="L916" i="2"/>
  <c r="K916" i="2"/>
  <c r="K915" i="2"/>
  <c r="L915" i="2" s="1"/>
  <c r="L914" i="2"/>
  <c r="K914" i="2"/>
  <c r="K913" i="2"/>
  <c r="L913" i="2" s="1"/>
  <c r="L912" i="2"/>
  <c r="K912" i="2"/>
  <c r="K911" i="2"/>
  <c r="L911" i="2" s="1"/>
  <c r="L910" i="2"/>
  <c r="K910" i="2"/>
  <c r="K909" i="2"/>
  <c r="L909" i="2" s="1"/>
  <c r="L908" i="2"/>
  <c r="K908" i="2"/>
  <c r="K907" i="2"/>
  <c r="L907" i="2" s="1"/>
  <c r="L906" i="2"/>
  <c r="K906" i="2"/>
  <c r="K905" i="2"/>
  <c r="L905" i="2" s="1"/>
  <c r="L904" i="2"/>
  <c r="K904" i="2"/>
  <c r="K903" i="2"/>
  <c r="L903" i="2" s="1"/>
  <c r="L902" i="2"/>
  <c r="K902" i="2"/>
  <c r="K901" i="2"/>
  <c r="L901" i="2" s="1"/>
  <c r="L900" i="2"/>
  <c r="K900" i="2"/>
  <c r="K899" i="2"/>
  <c r="L899" i="2" s="1"/>
  <c r="L898" i="2"/>
  <c r="K898" i="2"/>
  <c r="K897" i="2"/>
  <c r="L897" i="2" s="1"/>
  <c r="L896" i="2"/>
  <c r="K896" i="2"/>
  <c r="K895" i="2"/>
  <c r="L895" i="2" s="1"/>
  <c r="L894" i="2"/>
  <c r="K894" i="2"/>
  <c r="K893" i="2"/>
  <c r="L893" i="2" s="1"/>
  <c r="L892" i="2"/>
  <c r="K892" i="2"/>
  <c r="K891" i="2"/>
  <c r="L891" i="2" s="1"/>
  <c r="L890" i="2"/>
  <c r="K890" i="2"/>
  <c r="K889" i="2"/>
  <c r="L889" i="2" s="1"/>
  <c r="L888" i="2"/>
  <c r="K888" i="2"/>
  <c r="K887" i="2"/>
  <c r="L887" i="2" s="1"/>
  <c r="L886" i="2"/>
  <c r="K886" i="2"/>
  <c r="K885" i="2"/>
  <c r="L885" i="2" s="1"/>
  <c r="L884" i="2"/>
  <c r="K884" i="2"/>
  <c r="K883" i="2"/>
  <c r="L883" i="2" s="1"/>
  <c r="L882" i="2"/>
  <c r="K882" i="2"/>
  <c r="K881" i="2"/>
  <c r="L881" i="2" s="1"/>
  <c r="L880" i="2"/>
  <c r="K880" i="2"/>
  <c r="K879" i="2"/>
  <c r="L879" i="2" s="1"/>
  <c r="L878" i="2"/>
  <c r="K878" i="2"/>
  <c r="K877" i="2"/>
  <c r="L877" i="2" s="1"/>
  <c r="L876" i="2"/>
  <c r="K876" i="2"/>
  <c r="K875" i="2"/>
  <c r="L875" i="2" s="1"/>
  <c r="L874" i="2"/>
  <c r="K874" i="2"/>
  <c r="K873" i="2"/>
  <c r="L873" i="2" s="1"/>
  <c r="L872" i="2"/>
  <c r="K872" i="2"/>
  <c r="K871" i="2"/>
  <c r="L871" i="2" s="1"/>
  <c r="L870" i="2"/>
  <c r="K870" i="2"/>
  <c r="K869" i="2"/>
  <c r="L869" i="2" s="1"/>
  <c r="L868" i="2"/>
  <c r="K868" i="2"/>
  <c r="K867" i="2"/>
  <c r="L867" i="2" s="1"/>
  <c r="L866" i="2"/>
  <c r="K866" i="2"/>
  <c r="K865" i="2"/>
  <c r="L865" i="2" s="1"/>
  <c r="L864" i="2"/>
  <c r="K864" i="2"/>
  <c r="K863" i="2"/>
  <c r="L863" i="2" s="1"/>
  <c r="L862" i="2"/>
  <c r="K862" i="2"/>
  <c r="K861" i="2"/>
  <c r="L861" i="2" s="1"/>
  <c r="L860" i="2"/>
  <c r="K860" i="2"/>
  <c r="K859" i="2"/>
  <c r="L859" i="2" s="1"/>
  <c r="L858" i="2"/>
  <c r="K858" i="2"/>
  <c r="K857" i="2"/>
  <c r="L857" i="2" s="1"/>
  <c r="L856" i="2"/>
  <c r="K856" i="2"/>
  <c r="K855" i="2"/>
  <c r="L855" i="2" s="1"/>
  <c r="L854" i="2"/>
  <c r="K854" i="2"/>
  <c r="K853" i="2"/>
  <c r="L853" i="2" s="1"/>
  <c r="L852" i="2"/>
  <c r="K852" i="2"/>
  <c r="K851" i="2"/>
  <c r="L851" i="2" s="1"/>
  <c r="L850" i="2"/>
  <c r="K850" i="2"/>
  <c r="K849" i="2"/>
  <c r="L849" i="2" s="1"/>
  <c r="L848" i="2"/>
  <c r="K848" i="2"/>
  <c r="K847" i="2"/>
  <c r="L847" i="2" s="1"/>
  <c r="L846" i="2"/>
  <c r="K846" i="2"/>
  <c r="K845" i="2"/>
  <c r="L845" i="2" s="1"/>
  <c r="L844" i="2"/>
  <c r="K844" i="2"/>
  <c r="K843" i="2"/>
  <c r="L843" i="2" s="1"/>
  <c r="L842" i="2"/>
  <c r="K842" i="2"/>
  <c r="K841" i="2"/>
  <c r="L841" i="2" s="1"/>
  <c r="L840" i="2"/>
  <c r="K840" i="2"/>
  <c r="K839" i="2"/>
  <c r="L839" i="2" s="1"/>
  <c r="L838" i="2"/>
  <c r="K838" i="2"/>
  <c r="K837" i="2"/>
  <c r="L837" i="2" s="1"/>
  <c r="L836" i="2"/>
  <c r="K836" i="2"/>
  <c r="K835" i="2"/>
  <c r="L835" i="2" s="1"/>
  <c r="L834" i="2"/>
  <c r="K834" i="2"/>
  <c r="K833" i="2"/>
  <c r="L833" i="2" s="1"/>
  <c r="L832" i="2"/>
  <c r="K832" i="2"/>
  <c r="K831" i="2"/>
  <c r="L831" i="2" s="1"/>
  <c r="L830" i="2"/>
  <c r="K830" i="2"/>
  <c r="K829" i="2"/>
  <c r="L829" i="2" s="1"/>
  <c r="L828" i="2"/>
  <c r="K828" i="2"/>
  <c r="K827" i="2"/>
  <c r="L827" i="2" s="1"/>
  <c r="L826" i="2"/>
  <c r="K826" i="2"/>
  <c r="K825" i="2"/>
  <c r="L825" i="2" s="1"/>
  <c r="L824" i="2"/>
  <c r="K824" i="2"/>
  <c r="K823" i="2"/>
  <c r="L823" i="2" s="1"/>
  <c r="L822" i="2"/>
  <c r="K822" i="2"/>
  <c r="K821" i="2"/>
  <c r="L821" i="2" s="1"/>
  <c r="L820" i="2"/>
  <c r="K820" i="2"/>
  <c r="K819" i="2"/>
  <c r="L819" i="2" s="1"/>
  <c r="L818" i="2"/>
  <c r="K818" i="2"/>
  <c r="K817" i="2"/>
  <c r="L817" i="2" s="1"/>
  <c r="L816" i="2"/>
  <c r="K816" i="2"/>
  <c r="K815" i="2"/>
  <c r="L815" i="2" s="1"/>
  <c r="L814" i="2"/>
  <c r="K814" i="2"/>
  <c r="K813" i="2"/>
  <c r="L813" i="2" s="1"/>
  <c r="L812" i="2"/>
  <c r="K812" i="2"/>
  <c r="K811" i="2"/>
  <c r="L811" i="2" s="1"/>
  <c r="L810" i="2"/>
  <c r="K810" i="2"/>
  <c r="K809" i="2"/>
  <c r="L809" i="2" s="1"/>
  <c r="L808" i="2"/>
  <c r="K808" i="2"/>
  <c r="K807" i="2"/>
  <c r="L807" i="2" s="1"/>
  <c r="L806" i="2"/>
  <c r="K806" i="2"/>
  <c r="K805" i="2"/>
  <c r="L805" i="2" s="1"/>
  <c r="L804" i="2"/>
  <c r="K804" i="2"/>
  <c r="K803" i="2"/>
  <c r="L803" i="2" s="1"/>
  <c r="L802" i="2"/>
  <c r="K802" i="2"/>
  <c r="K801" i="2"/>
  <c r="L801" i="2" s="1"/>
  <c r="L800" i="2"/>
  <c r="K800" i="2"/>
  <c r="K799" i="2"/>
  <c r="L799" i="2" s="1"/>
  <c r="L798" i="2"/>
  <c r="K798" i="2"/>
  <c r="P797" i="2"/>
  <c r="L797" i="2"/>
  <c r="K797" i="2"/>
  <c r="P796" i="2"/>
  <c r="K796" i="2"/>
  <c r="L796" i="2" s="1"/>
  <c r="P795" i="2"/>
  <c r="K795" i="2"/>
  <c r="L795" i="2" s="1"/>
  <c r="P794" i="2"/>
  <c r="L794" i="2"/>
  <c r="K794" i="2"/>
  <c r="P793" i="2"/>
  <c r="L793" i="2"/>
  <c r="K793" i="2"/>
  <c r="P792" i="2"/>
  <c r="K792" i="2"/>
  <c r="L792" i="2" s="1"/>
  <c r="P791" i="2"/>
  <c r="K791" i="2"/>
  <c r="L791" i="2" s="1"/>
  <c r="P790" i="2"/>
  <c r="L790" i="2"/>
  <c r="K790" i="2"/>
  <c r="P789" i="2"/>
  <c r="L789" i="2"/>
  <c r="K789" i="2"/>
  <c r="P788" i="2"/>
  <c r="K788" i="2"/>
  <c r="L788" i="2" s="1"/>
  <c r="P787" i="2"/>
  <c r="K787" i="2"/>
  <c r="L787" i="2" s="1"/>
  <c r="P786" i="2"/>
  <c r="L786" i="2"/>
  <c r="K786" i="2"/>
  <c r="P785" i="2"/>
  <c r="L785" i="2"/>
  <c r="K785" i="2"/>
  <c r="P784" i="2"/>
  <c r="K784" i="2"/>
  <c r="L784" i="2" s="1"/>
  <c r="P783" i="2"/>
  <c r="K783" i="2"/>
  <c r="L783" i="2" s="1"/>
  <c r="P782" i="2"/>
  <c r="L782" i="2"/>
  <c r="K782" i="2"/>
  <c r="P781" i="2"/>
  <c r="L781" i="2"/>
  <c r="K781" i="2"/>
  <c r="P780" i="2"/>
  <c r="K780" i="2"/>
  <c r="L780" i="2" s="1"/>
  <c r="P779" i="2"/>
  <c r="K779" i="2"/>
  <c r="L779" i="2" s="1"/>
  <c r="P778" i="2"/>
  <c r="L778" i="2"/>
  <c r="K778" i="2"/>
  <c r="P777" i="2"/>
  <c r="L777" i="2"/>
  <c r="K777" i="2"/>
  <c r="P776" i="2"/>
  <c r="K776" i="2"/>
  <c r="L776" i="2" s="1"/>
  <c r="P775" i="2"/>
  <c r="K775" i="2"/>
  <c r="L775" i="2" s="1"/>
  <c r="P774" i="2"/>
  <c r="L774" i="2"/>
  <c r="K774" i="2"/>
  <c r="P773" i="2"/>
  <c r="L773" i="2"/>
  <c r="K773" i="2"/>
  <c r="P772" i="2"/>
  <c r="K772" i="2"/>
  <c r="L772" i="2" s="1"/>
  <c r="P771" i="2"/>
  <c r="K771" i="2"/>
  <c r="L771" i="2" s="1"/>
  <c r="P770" i="2"/>
  <c r="L770" i="2"/>
  <c r="K770" i="2"/>
  <c r="P769" i="2"/>
  <c r="L769" i="2"/>
  <c r="K769" i="2"/>
  <c r="P768" i="2"/>
  <c r="K768" i="2"/>
  <c r="L768" i="2" s="1"/>
  <c r="P767" i="2"/>
  <c r="K767" i="2"/>
  <c r="L767" i="2" s="1"/>
  <c r="P766" i="2"/>
  <c r="L766" i="2"/>
  <c r="K766" i="2"/>
  <c r="P765" i="2"/>
  <c r="L765" i="2"/>
  <c r="K765" i="2"/>
  <c r="P764" i="2"/>
  <c r="K764" i="2"/>
  <c r="L764" i="2" s="1"/>
  <c r="P763" i="2"/>
  <c r="K763" i="2"/>
  <c r="L763" i="2" s="1"/>
  <c r="P762" i="2"/>
  <c r="L762" i="2"/>
  <c r="K762" i="2"/>
  <c r="P761" i="2"/>
  <c r="L761" i="2"/>
  <c r="K761" i="2"/>
  <c r="P760" i="2"/>
  <c r="K760" i="2"/>
  <c r="L760" i="2" s="1"/>
  <c r="P759" i="2"/>
  <c r="K759" i="2"/>
  <c r="L759" i="2" s="1"/>
  <c r="P758" i="2"/>
  <c r="L758" i="2"/>
  <c r="K758" i="2"/>
  <c r="P757" i="2"/>
  <c r="L757" i="2"/>
  <c r="K757" i="2"/>
  <c r="P756" i="2"/>
  <c r="K756" i="2"/>
  <c r="L756" i="2" s="1"/>
  <c r="P755" i="2"/>
  <c r="K755" i="2"/>
  <c r="L755" i="2" s="1"/>
  <c r="P754" i="2"/>
  <c r="L754" i="2"/>
  <c r="K754" i="2"/>
  <c r="P753" i="2"/>
  <c r="L753" i="2"/>
  <c r="K753" i="2"/>
  <c r="P752" i="2"/>
  <c r="K752" i="2"/>
  <c r="L752" i="2" s="1"/>
  <c r="P751" i="2"/>
  <c r="K751" i="2"/>
  <c r="L751" i="2" s="1"/>
  <c r="P750" i="2"/>
  <c r="L750" i="2"/>
  <c r="K750" i="2"/>
  <c r="P749" i="2"/>
  <c r="L749" i="2"/>
  <c r="K749" i="2"/>
  <c r="P748" i="2"/>
  <c r="K748" i="2"/>
  <c r="L748" i="2" s="1"/>
  <c r="P747" i="2"/>
  <c r="K747" i="2"/>
  <c r="L747" i="2" s="1"/>
  <c r="P746" i="2"/>
  <c r="L746" i="2"/>
  <c r="K746" i="2"/>
  <c r="P745" i="2"/>
  <c r="L745" i="2"/>
  <c r="K745" i="2"/>
  <c r="P744" i="2"/>
  <c r="K744" i="2"/>
  <c r="L744" i="2" s="1"/>
  <c r="P743" i="2"/>
  <c r="K743" i="2"/>
  <c r="L743" i="2" s="1"/>
  <c r="P742" i="2"/>
  <c r="L742" i="2"/>
  <c r="K742" i="2"/>
  <c r="P741" i="2"/>
  <c r="L741" i="2"/>
  <c r="K741" i="2"/>
  <c r="P740" i="2"/>
  <c r="K740" i="2"/>
  <c r="L740" i="2" s="1"/>
  <c r="P739" i="2"/>
  <c r="K739" i="2"/>
  <c r="L739" i="2" s="1"/>
  <c r="P738" i="2"/>
  <c r="L738" i="2"/>
  <c r="K738" i="2"/>
  <c r="P737" i="2"/>
  <c r="L737" i="2"/>
  <c r="K737" i="2"/>
  <c r="P736" i="2"/>
  <c r="K736" i="2"/>
  <c r="L736" i="2" s="1"/>
  <c r="P735" i="2"/>
  <c r="K735" i="2"/>
  <c r="L735" i="2" s="1"/>
  <c r="P734" i="2"/>
  <c r="L734" i="2"/>
  <c r="K734" i="2"/>
  <c r="P733" i="2"/>
  <c r="L733" i="2"/>
  <c r="K733" i="2"/>
  <c r="P732" i="2"/>
  <c r="K732" i="2"/>
  <c r="L732" i="2" s="1"/>
  <c r="P731" i="2"/>
  <c r="K731" i="2"/>
  <c r="L731" i="2" s="1"/>
  <c r="P730" i="2"/>
  <c r="L730" i="2"/>
  <c r="K730" i="2"/>
  <c r="P729" i="2"/>
  <c r="L729" i="2"/>
  <c r="K729" i="2"/>
  <c r="P728" i="2"/>
  <c r="K728" i="2"/>
  <c r="L728" i="2" s="1"/>
  <c r="P727" i="2"/>
  <c r="K727" i="2"/>
  <c r="L727" i="2" s="1"/>
  <c r="P726" i="2"/>
  <c r="L726" i="2"/>
  <c r="K726" i="2"/>
  <c r="K725" i="2"/>
  <c r="L725" i="2" s="1"/>
  <c r="L724" i="2"/>
  <c r="K724" i="2"/>
  <c r="K723" i="2"/>
  <c r="L723" i="2" s="1"/>
  <c r="L722" i="2"/>
  <c r="K722" i="2"/>
  <c r="K721" i="2"/>
  <c r="L721" i="2" s="1"/>
  <c r="L720" i="2"/>
  <c r="K720" i="2"/>
  <c r="K719" i="2"/>
  <c r="L719" i="2" s="1"/>
  <c r="L718" i="2"/>
  <c r="K718" i="2"/>
  <c r="K717" i="2"/>
  <c r="L717" i="2" s="1"/>
  <c r="L716" i="2"/>
  <c r="K716" i="2"/>
  <c r="K715" i="2"/>
  <c r="L715" i="2" s="1"/>
  <c r="L714" i="2"/>
  <c r="K714" i="2"/>
  <c r="K713" i="2"/>
  <c r="L713" i="2" s="1"/>
  <c r="L712" i="2"/>
  <c r="K712" i="2"/>
  <c r="K711" i="2"/>
  <c r="L711" i="2" s="1"/>
  <c r="L710" i="2"/>
  <c r="K710" i="2"/>
  <c r="K709" i="2"/>
  <c r="L709" i="2" s="1"/>
  <c r="L708" i="2"/>
  <c r="K708" i="2"/>
  <c r="K707" i="2"/>
  <c r="L707" i="2" s="1"/>
  <c r="L706" i="2"/>
  <c r="K706" i="2"/>
  <c r="K705" i="2"/>
  <c r="L705" i="2" s="1"/>
  <c r="L704" i="2"/>
  <c r="K704" i="2"/>
  <c r="K703" i="2"/>
  <c r="L703" i="2" s="1"/>
  <c r="L702" i="2"/>
  <c r="K702" i="2"/>
  <c r="K701" i="2"/>
  <c r="L701" i="2" s="1"/>
  <c r="L700" i="2"/>
  <c r="K700" i="2"/>
  <c r="K699" i="2"/>
  <c r="L699" i="2" s="1"/>
  <c r="L698" i="2"/>
  <c r="K698" i="2"/>
  <c r="K697" i="2"/>
  <c r="L697" i="2" s="1"/>
  <c r="L696" i="2"/>
  <c r="K696" i="2"/>
  <c r="K695" i="2"/>
  <c r="L695" i="2" s="1"/>
  <c r="L694" i="2"/>
  <c r="K694" i="2"/>
  <c r="K693" i="2"/>
  <c r="L693" i="2" s="1"/>
  <c r="L692" i="2"/>
  <c r="K692" i="2"/>
  <c r="K691" i="2"/>
  <c r="L691" i="2" s="1"/>
  <c r="L690" i="2"/>
  <c r="K690" i="2"/>
  <c r="K689" i="2"/>
  <c r="L689" i="2" s="1"/>
  <c r="L688" i="2"/>
  <c r="K688" i="2"/>
  <c r="K687" i="2"/>
  <c r="L687" i="2" s="1"/>
  <c r="L686" i="2"/>
  <c r="K686" i="2"/>
  <c r="K685" i="2"/>
  <c r="L685" i="2" s="1"/>
  <c r="L684" i="2"/>
  <c r="K684" i="2"/>
  <c r="K683" i="2"/>
  <c r="L683" i="2" s="1"/>
  <c r="L682" i="2"/>
  <c r="K682" i="2"/>
  <c r="K681" i="2"/>
  <c r="L681" i="2" s="1"/>
  <c r="L680" i="2"/>
  <c r="K680" i="2"/>
  <c r="K679" i="2"/>
  <c r="L679" i="2" s="1"/>
  <c r="L678" i="2"/>
  <c r="K678" i="2"/>
  <c r="K677" i="2"/>
  <c r="L677" i="2" s="1"/>
  <c r="L676" i="2"/>
  <c r="K676" i="2"/>
  <c r="K675" i="2"/>
  <c r="L675" i="2" s="1"/>
  <c r="L674" i="2"/>
  <c r="K674" i="2"/>
  <c r="K673" i="2"/>
  <c r="L673" i="2" s="1"/>
  <c r="L672" i="2"/>
  <c r="K672" i="2"/>
  <c r="K671" i="2"/>
  <c r="L671" i="2" s="1"/>
  <c r="L670" i="2"/>
  <c r="K670" i="2"/>
  <c r="K669" i="2"/>
  <c r="L669" i="2" s="1"/>
  <c r="L668" i="2"/>
  <c r="K668" i="2"/>
  <c r="K667" i="2"/>
  <c r="L667" i="2" s="1"/>
  <c r="L666" i="2"/>
  <c r="K666" i="2"/>
  <c r="K665" i="2"/>
  <c r="L665" i="2" s="1"/>
  <c r="L664" i="2"/>
  <c r="K664" i="2"/>
  <c r="K663" i="2"/>
  <c r="L663" i="2" s="1"/>
  <c r="L662" i="2"/>
  <c r="K662" i="2"/>
  <c r="K661" i="2"/>
  <c r="L661" i="2" s="1"/>
  <c r="L660" i="2"/>
  <c r="K660" i="2"/>
  <c r="K659" i="2"/>
  <c r="L659" i="2" s="1"/>
  <c r="L658" i="2"/>
  <c r="K658" i="2"/>
  <c r="K657" i="2"/>
  <c r="L657" i="2" s="1"/>
  <c r="L656" i="2"/>
  <c r="K656" i="2"/>
  <c r="K655" i="2"/>
  <c r="L655" i="2" s="1"/>
  <c r="L654" i="2"/>
  <c r="K654" i="2"/>
  <c r="K653" i="2"/>
  <c r="L653" i="2" s="1"/>
  <c r="L652" i="2"/>
  <c r="K652" i="2"/>
  <c r="K651" i="2"/>
  <c r="L651" i="2" s="1"/>
  <c r="L650" i="2"/>
  <c r="K650" i="2"/>
  <c r="K649" i="2"/>
  <c r="L649" i="2" s="1"/>
  <c r="L648" i="2"/>
  <c r="K648" i="2"/>
  <c r="K647" i="2"/>
  <c r="L647" i="2" s="1"/>
  <c r="L646" i="2"/>
  <c r="K646" i="2"/>
  <c r="K645" i="2"/>
  <c r="L645" i="2" s="1"/>
  <c r="L644" i="2"/>
  <c r="K644" i="2"/>
  <c r="K643" i="2"/>
  <c r="L643" i="2" s="1"/>
  <c r="L642" i="2"/>
  <c r="K642" i="2"/>
  <c r="K641" i="2"/>
  <c r="L641" i="2" s="1"/>
  <c r="L640" i="2"/>
  <c r="K640" i="2"/>
  <c r="K639" i="2"/>
  <c r="L639" i="2" s="1"/>
  <c r="L638" i="2"/>
  <c r="K638" i="2"/>
  <c r="K637" i="2"/>
  <c r="L637" i="2" s="1"/>
  <c r="L636" i="2"/>
  <c r="K636" i="2"/>
  <c r="K635" i="2"/>
  <c r="L635" i="2" s="1"/>
  <c r="L634" i="2"/>
  <c r="K634" i="2"/>
  <c r="K633" i="2"/>
  <c r="L633" i="2" s="1"/>
  <c r="L632" i="2"/>
  <c r="K632" i="2"/>
  <c r="K631" i="2"/>
  <c r="L631" i="2" s="1"/>
  <c r="L630" i="2"/>
  <c r="K630" i="2"/>
  <c r="K629" i="2"/>
  <c r="L629" i="2" s="1"/>
  <c r="L628" i="2"/>
  <c r="K628" i="2"/>
  <c r="K627" i="2"/>
  <c r="L627" i="2" s="1"/>
  <c r="L626" i="2"/>
  <c r="K626" i="2"/>
  <c r="K625" i="2"/>
  <c r="L625" i="2" s="1"/>
  <c r="L624" i="2"/>
  <c r="K624" i="2"/>
  <c r="K623" i="2"/>
  <c r="L623" i="2" s="1"/>
  <c r="L622" i="2"/>
  <c r="K622" i="2"/>
  <c r="K621" i="2"/>
  <c r="L621" i="2" s="1"/>
  <c r="L620" i="2"/>
  <c r="K620" i="2"/>
  <c r="K619" i="2"/>
  <c r="L619" i="2" s="1"/>
  <c r="L618" i="2"/>
  <c r="K618" i="2"/>
  <c r="K617" i="2"/>
  <c r="L617" i="2" s="1"/>
  <c r="L616" i="2"/>
  <c r="K616" i="2"/>
  <c r="K615" i="2"/>
  <c r="L615" i="2" s="1"/>
  <c r="L614" i="2"/>
  <c r="K614" i="2"/>
  <c r="K613" i="2"/>
  <c r="L613" i="2" s="1"/>
  <c r="L612" i="2"/>
  <c r="K612" i="2"/>
  <c r="K611" i="2"/>
  <c r="L611" i="2" s="1"/>
  <c r="L610" i="2"/>
  <c r="K610" i="2"/>
  <c r="K609" i="2"/>
  <c r="L609" i="2" s="1"/>
  <c r="L608" i="2"/>
  <c r="K608" i="2"/>
  <c r="K607" i="2"/>
  <c r="L607" i="2" s="1"/>
  <c r="L606" i="2"/>
  <c r="K606" i="2"/>
  <c r="K605" i="2"/>
  <c r="L605" i="2" s="1"/>
  <c r="L604" i="2"/>
  <c r="K604" i="2"/>
  <c r="K603" i="2"/>
  <c r="L603" i="2" s="1"/>
  <c r="L602" i="2"/>
  <c r="K602" i="2"/>
  <c r="K601" i="2"/>
  <c r="L601" i="2" s="1"/>
  <c r="L600" i="2"/>
  <c r="K600" i="2"/>
  <c r="K599" i="2"/>
  <c r="L599" i="2" s="1"/>
  <c r="L598" i="2"/>
  <c r="K598" i="2"/>
  <c r="K597" i="2"/>
  <c r="L597" i="2" s="1"/>
  <c r="L596" i="2"/>
  <c r="K596" i="2"/>
  <c r="K595" i="2"/>
  <c r="L595" i="2" s="1"/>
  <c r="L594" i="2"/>
  <c r="K594" i="2"/>
  <c r="K593" i="2"/>
  <c r="L593" i="2" s="1"/>
  <c r="L592" i="2"/>
  <c r="K592" i="2"/>
  <c r="K591" i="2"/>
  <c r="L591" i="2" s="1"/>
  <c r="L590" i="2"/>
  <c r="K590" i="2"/>
  <c r="K589" i="2"/>
  <c r="L589" i="2" s="1"/>
  <c r="L588" i="2"/>
  <c r="K588" i="2"/>
  <c r="K587" i="2"/>
  <c r="L587" i="2" s="1"/>
  <c r="L586" i="2"/>
  <c r="K586" i="2"/>
  <c r="K585" i="2"/>
  <c r="L585" i="2" s="1"/>
  <c r="L584" i="2"/>
  <c r="K584" i="2"/>
  <c r="K583" i="2"/>
  <c r="L583" i="2" s="1"/>
  <c r="L582" i="2"/>
  <c r="K582" i="2"/>
  <c r="K581" i="2"/>
  <c r="L581" i="2" s="1"/>
  <c r="L580" i="2"/>
  <c r="K580" i="2"/>
  <c r="K579" i="2"/>
  <c r="L579" i="2" s="1"/>
  <c r="L578" i="2"/>
  <c r="K578" i="2"/>
  <c r="K577" i="2"/>
  <c r="L577" i="2" s="1"/>
  <c r="L576" i="2"/>
  <c r="K576" i="2"/>
  <c r="K575" i="2"/>
  <c r="L575" i="2" s="1"/>
  <c r="L574" i="2"/>
  <c r="K574" i="2"/>
  <c r="K573" i="2"/>
  <c r="L573" i="2" s="1"/>
  <c r="L572" i="2"/>
  <c r="K572" i="2"/>
  <c r="K571" i="2"/>
  <c r="L571" i="2" s="1"/>
  <c r="L570" i="2"/>
  <c r="K570" i="2"/>
  <c r="K569" i="2"/>
  <c r="L569" i="2" s="1"/>
  <c r="L568" i="2"/>
  <c r="K568" i="2"/>
  <c r="K567" i="2"/>
  <c r="L567" i="2" s="1"/>
  <c r="L566" i="2"/>
  <c r="K566" i="2"/>
  <c r="K565" i="2"/>
  <c r="L565" i="2" s="1"/>
  <c r="L564" i="2"/>
  <c r="K564" i="2"/>
  <c r="K563" i="2"/>
  <c r="L563" i="2" s="1"/>
  <c r="L562" i="2"/>
  <c r="K562" i="2"/>
  <c r="K561" i="2"/>
  <c r="L561" i="2" s="1"/>
  <c r="L560" i="2"/>
  <c r="K560" i="2"/>
  <c r="K559" i="2"/>
  <c r="L559" i="2" s="1"/>
  <c r="L558" i="2"/>
  <c r="K558" i="2"/>
  <c r="K557" i="2"/>
  <c r="L557" i="2" s="1"/>
  <c r="L556" i="2"/>
  <c r="K556" i="2"/>
  <c r="K555" i="2"/>
  <c r="L555" i="2" s="1"/>
  <c r="L554" i="2"/>
  <c r="K554" i="2"/>
  <c r="K553" i="2"/>
  <c r="L553" i="2" s="1"/>
  <c r="L552" i="2"/>
  <c r="K552" i="2"/>
  <c r="K551" i="2"/>
  <c r="L551" i="2" s="1"/>
  <c r="L550" i="2"/>
  <c r="K550" i="2"/>
  <c r="K549" i="2"/>
  <c r="L549" i="2" s="1"/>
  <c r="L548" i="2"/>
  <c r="K548" i="2"/>
  <c r="K547" i="2"/>
  <c r="L547" i="2" s="1"/>
  <c r="L546" i="2"/>
  <c r="K546" i="2"/>
  <c r="K545" i="2"/>
  <c r="L545" i="2" s="1"/>
  <c r="L544" i="2"/>
  <c r="K544" i="2"/>
  <c r="K543" i="2"/>
  <c r="L543" i="2" s="1"/>
  <c r="L542" i="2"/>
  <c r="K542" i="2"/>
  <c r="K541" i="2"/>
  <c r="L541" i="2" s="1"/>
  <c r="L540" i="2"/>
  <c r="K540" i="2"/>
  <c r="K539" i="2"/>
  <c r="L539" i="2" s="1"/>
  <c r="L538" i="2"/>
  <c r="K538" i="2"/>
  <c r="K537" i="2"/>
  <c r="L537" i="2" s="1"/>
  <c r="L536" i="2"/>
  <c r="K536" i="2"/>
  <c r="K535" i="2"/>
  <c r="L535" i="2" s="1"/>
  <c r="L534" i="2"/>
  <c r="K534" i="2"/>
  <c r="K533" i="2"/>
  <c r="L533" i="2" s="1"/>
  <c r="L532" i="2"/>
  <c r="K532" i="2"/>
  <c r="K531" i="2"/>
  <c r="L531" i="2" s="1"/>
  <c r="L530" i="2"/>
  <c r="K530" i="2"/>
  <c r="K529" i="2"/>
  <c r="L529" i="2" s="1"/>
  <c r="L528" i="2"/>
  <c r="K528" i="2"/>
  <c r="K527" i="2"/>
  <c r="L527" i="2" s="1"/>
  <c r="L526" i="2"/>
  <c r="K526" i="2"/>
  <c r="K525" i="2"/>
  <c r="L525" i="2" s="1"/>
  <c r="L524" i="2"/>
  <c r="K524" i="2"/>
  <c r="K523" i="2"/>
  <c r="L523" i="2" s="1"/>
  <c r="L522" i="2"/>
  <c r="K522" i="2"/>
  <c r="K521" i="2"/>
  <c r="L521" i="2" s="1"/>
  <c r="L520" i="2"/>
  <c r="K520" i="2"/>
  <c r="K519" i="2"/>
  <c r="L519" i="2" s="1"/>
  <c r="L518" i="2"/>
  <c r="K518" i="2"/>
  <c r="K517" i="2"/>
  <c r="L517" i="2" s="1"/>
  <c r="L516" i="2"/>
  <c r="K516" i="2"/>
  <c r="K515" i="2"/>
  <c r="L515" i="2" s="1"/>
  <c r="L514" i="2"/>
  <c r="K514" i="2"/>
  <c r="K513" i="2"/>
  <c r="L513" i="2" s="1"/>
  <c r="L512" i="2"/>
  <c r="K512" i="2"/>
  <c r="K511" i="2"/>
  <c r="L511" i="2" s="1"/>
  <c r="L510" i="2"/>
  <c r="K510" i="2"/>
  <c r="K509" i="2"/>
  <c r="L509" i="2" s="1"/>
  <c r="L508" i="2"/>
  <c r="K508" i="2"/>
  <c r="K507" i="2"/>
  <c r="L507" i="2" s="1"/>
  <c r="L506" i="2"/>
  <c r="K506" i="2"/>
  <c r="K505" i="2"/>
  <c r="L505" i="2" s="1"/>
  <c r="L504" i="2"/>
  <c r="K504" i="2"/>
  <c r="K503" i="2"/>
  <c r="L503" i="2" s="1"/>
  <c r="L502" i="2"/>
  <c r="K502" i="2"/>
  <c r="K501" i="2"/>
  <c r="L501" i="2" s="1"/>
  <c r="L500" i="2"/>
  <c r="K500" i="2"/>
  <c r="K499" i="2"/>
  <c r="L499" i="2" s="1"/>
  <c r="L498" i="2"/>
  <c r="K498" i="2"/>
  <c r="K497" i="2"/>
  <c r="L497" i="2" s="1"/>
  <c r="L496" i="2"/>
  <c r="K496" i="2"/>
  <c r="K495" i="2"/>
  <c r="L495" i="2" s="1"/>
  <c r="L494" i="2"/>
  <c r="K494" i="2"/>
  <c r="K493" i="2"/>
  <c r="L493" i="2" s="1"/>
  <c r="L492" i="2"/>
  <c r="K492" i="2"/>
  <c r="K491" i="2"/>
  <c r="L491" i="2" s="1"/>
  <c r="L490" i="2"/>
  <c r="K490" i="2"/>
  <c r="K489" i="2"/>
  <c r="L489" i="2" s="1"/>
  <c r="L488" i="2"/>
  <c r="K488" i="2"/>
  <c r="K487" i="2"/>
  <c r="L487" i="2" s="1"/>
  <c r="L486" i="2"/>
  <c r="K486" i="2"/>
  <c r="K485" i="2"/>
  <c r="L485" i="2" s="1"/>
  <c r="L484" i="2"/>
  <c r="K484" i="2"/>
  <c r="K483" i="2"/>
  <c r="L483" i="2" s="1"/>
  <c r="L482" i="2"/>
  <c r="K482" i="2"/>
  <c r="K481" i="2"/>
  <c r="L481" i="2" s="1"/>
  <c r="L480" i="2"/>
  <c r="K480" i="2"/>
  <c r="K479" i="2"/>
  <c r="L479" i="2" s="1"/>
  <c r="L478" i="2"/>
  <c r="K478" i="2"/>
  <c r="K477" i="2"/>
  <c r="L477" i="2" s="1"/>
  <c r="L476" i="2"/>
  <c r="K476" i="2"/>
  <c r="K475" i="2"/>
  <c r="L475" i="2" s="1"/>
  <c r="L474" i="2"/>
  <c r="K474" i="2"/>
  <c r="K473" i="2"/>
  <c r="L473" i="2" s="1"/>
  <c r="L472" i="2"/>
  <c r="K472" i="2"/>
  <c r="K471" i="2"/>
  <c r="L471" i="2" s="1"/>
  <c r="L470" i="2"/>
  <c r="K470" i="2"/>
  <c r="K469" i="2"/>
  <c r="L469" i="2" s="1"/>
  <c r="L468" i="2"/>
  <c r="K468" i="2"/>
  <c r="K467" i="2"/>
  <c r="L467" i="2" s="1"/>
  <c r="L466" i="2"/>
  <c r="K466" i="2"/>
  <c r="K465" i="2"/>
  <c r="L465" i="2" s="1"/>
  <c r="L464" i="2"/>
  <c r="K464" i="2"/>
  <c r="K463" i="2"/>
  <c r="L463" i="2" s="1"/>
  <c r="L462" i="2"/>
  <c r="K462" i="2"/>
  <c r="K461" i="2"/>
  <c r="L461" i="2" s="1"/>
  <c r="L460" i="2"/>
  <c r="K460" i="2"/>
  <c r="K459" i="2"/>
  <c r="L459" i="2" s="1"/>
  <c r="L458" i="2"/>
  <c r="K458" i="2"/>
  <c r="K457" i="2"/>
  <c r="L457" i="2" s="1"/>
  <c r="L456" i="2"/>
  <c r="K456" i="2"/>
  <c r="K455" i="2"/>
  <c r="L455" i="2" s="1"/>
  <c r="L454" i="2"/>
  <c r="K454" i="2"/>
  <c r="K453" i="2"/>
  <c r="L453" i="2" s="1"/>
  <c r="L452" i="2"/>
  <c r="K452" i="2"/>
  <c r="K451" i="2"/>
  <c r="L451" i="2" s="1"/>
  <c r="L450" i="2"/>
  <c r="K450" i="2"/>
  <c r="K449" i="2"/>
  <c r="L449" i="2" s="1"/>
  <c r="L448" i="2"/>
  <c r="K448" i="2"/>
  <c r="K447" i="2"/>
  <c r="L447" i="2" s="1"/>
  <c r="L446" i="2"/>
  <c r="K446" i="2"/>
  <c r="K445" i="2"/>
  <c r="L445" i="2" s="1"/>
  <c r="L444" i="2"/>
  <c r="K444" i="2"/>
  <c r="K443" i="2"/>
  <c r="L443" i="2" s="1"/>
  <c r="L442" i="2"/>
  <c r="K442" i="2"/>
  <c r="K441" i="2"/>
  <c r="L441" i="2" s="1"/>
  <c r="L440" i="2"/>
  <c r="K440" i="2"/>
  <c r="K439" i="2"/>
  <c r="L439" i="2" s="1"/>
  <c r="L438" i="2"/>
  <c r="K438" i="2"/>
  <c r="K437" i="2"/>
  <c r="L437" i="2" s="1"/>
  <c r="L436" i="2"/>
  <c r="K436" i="2"/>
  <c r="K435" i="2"/>
  <c r="L435" i="2" s="1"/>
  <c r="L434" i="2"/>
  <c r="K434" i="2"/>
  <c r="K433" i="2"/>
  <c r="L433" i="2" s="1"/>
  <c r="L432" i="2"/>
  <c r="K432" i="2"/>
  <c r="K431" i="2"/>
  <c r="L431" i="2" s="1"/>
  <c r="L430" i="2"/>
  <c r="K430" i="2"/>
  <c r="K429" i="2"/>
  <c r="L429" i="2" s="1"/>
  <c r="L428" i="2"/>
  <c r="K428" i="2"/>
  <c r="K427" i="2"/>
  <c r="L427" i="2" s="1"/>
  <c r="L426" i="2"/>
  <c r="K426" i="2"/>
  <c r="K425" i="2"/>
  <c r="L425" i="2" s="1"/>
  <c r="L424" i="2"/>
  <c r="K424" i="2"/>
  <c r="K423" i="2"/>
  <c r="L423" i="2" s="1"/>
  <c r="L422" i="2"/>
  <c r="K422" i="2"/>
  <c r="K421" i="2"/>
  <c r="L421" i="2" s="1"/>
  <c r="L420" i="2"/>
  <c r="K420" i="2"/>
  <c r="K419" i="2"/>
  <c r="L419" i="2" s="1"/>
  <c r="L418" i="2"/>
  <c r="K418" i="2"/>
  <c r="K417" i="2"/>
  <c r="L417" i="2" s="1"/>
  <c r="L416" i="2"/>
  <c r="K416" i="2"/>
  <c r="K415" i="2"/>
  <c r="L415" i="2" s="1"/>
  <c r="L414" i="2"/>
  <c r="K414" i="2"/>
  <c r="K413" i="2"/>
  <c r="L413" i="2" s="1"/>
  <c r="L412" i="2"/>
  <c r="K412" i="2"/>
  <c r="K411" i="2"/>
  <c r="L411" i="2" s="1"/>
  <c r="L410" i="2"/>
  <c r="K410" i="2"/>
  <c r="K409" i="2"/>
  <c r="L409" i="2" s="1"/>
  <c r="L408" i="2"/>
  <c r="K408" i="2"/>
  <c r="K407" i="2"/>
  <c r="L407" i="2" s="1"/>
  <c r="L406" i="2"/>
  <c r="K406" i="2"/>
  <c r="K405" i="2"/>
  <c r="L405" i="2" s="1"/>
  <c r="L404" i="2"/>
  <c r="K404" i="2"/>
  <c r="K403" i="2"/>
  <c r="L403" i="2" s="1"/>
  <c r="L402" i="2"/>
  <c r="K402" i="2"/>
  <c r="K401" i="2"/>
  <c r="L401" i="2" s="1"/>
  <c r="L400" i="2"/>
  <c r="K400" i="2"/>
  <c r="K399" i="2"/>
  <c r="L399" i="2" s="1"/>
  <c r="L398" i="2"/>
  <c r="K398" i="2"/>
  <c r="K397" i="2"/>
  <c r="L397" i="2" s="1"/>
  <c r="L396" i="2"/>
  <c r="K396" i="2"/>
  <c r="K395" i="2"/>
  <c r="L395" i="2" s="1"/>
  <c r="L394" i="2"/>
  <c r="K394" i="2"/>
  <c r="K393" i="2"/>
  <c r="L393" i="2" s="1"/>
  <c r="L392" i="2"/>
  <c r="K392" i="2"/>
  <c r="K391" i="2"/>
  <c r="L391" i="2" s="1"/>
  <c r="L390" i="2"/>
  <c r="K390" i="2"/>
  <c r="K389" i="2"/>
  <c r="L389" i="2" s="1"/>
  <c r="L388" i="2"/>
  <c r="K388" i="2"/>
  <c r="K387" i="2"/>
  <c r="L387" i="2" s="1"/>
  <c r="L386" i="2"/>
  <c r="K386" i="2"/>
  <c r="K385" i="2"/>
  <c r="L385" i="2" s="1"/>
  <c r="L384" i="2"/>
  <c r="K384" i="2"/>
  <c r="K383" i="2"/>
  <c r="L383" i="2" s="1"/>
  <c r="L382" i="2"/>
  <c r="K382" i="2"/>
  <c r="K381" i="2"/>
  <c r="L381" i="2" s="1"/>
  <c r="L380" i="2"/>
  <c r="K380" i="2"/>
  <c r="K379" i="2"/>
  <c r="L379" i="2" s="1"/>
  <c r="L378" i="2"/>
  <c r="K378" i="2"/>
  <c r="K377" i="2"/>
  <c r="L377" i="2" s="1"/>
  <c r="L376" i="2"/>
  <c r="K376" i="2"/>
  <c r="K375" i="2"/>
  <c r="L375" i="2" s="1"/>
  <c r="L374" i="2"/>
  <c r="K374" i="2"/>
  <c r="K373" i="2"/>
  <c r="L373" i="2" s="1"/>
  <c r="L372" i="2"/>
  <c r="K372" i="2"/>
  <c r="K371" i="2"/>
  <c r="L371" i="2" s="1"/>
  <c r="L370" i="2"/>
  <c r="K370" i="2"/>
  <c r="K369" i="2"/>
  <c r="L369" i="2" s="1"/>
  <c r="L368" i="2"/>
  <c r="K368" i="2"/>
  <c r="K367" i="2"/>
  <c r="L367" i="2" s="1"/>
  <c r="L366" i="2"/>
  <c r="K366" i="2"/>
  <c r="K365" i="2"/>
  <c r="L365" i="2" s="1"/>
  <c r="L364" i="2"/>
  <c r="K364" i="2"/>
  <c r="K363" i="2"/>
  <c r="L363" i="2" s="1"/>
  <c r="L362" i="2"/>
  <c r="K362" i="2"/>
  <c r="K361" i="2"/>
  <c r="L361" i="2" s="1"/>
  <c r="L360" i="2"/>
  <c r="K360" i="2"/>
  <c r="K359" i="2"/>
  <c r="L359" i="2" s="1"/>
  <c r="L358" i="2"/>
  <c r="K358" i="2"/>
  <c r="K357" i="2"/>
  <c r="L357" i="2" s="1"/>
  <c r="L356" i="2"/>
  <c r="K356" i="2"/>
  <c r="K355" i="2"/>
  <c r="L355" i="2" s="1"/>
  <c r="L354" i="2"/>
  <c r="K354" i="2"/>
  <c r="K353" i="2"/>
  <c r="L353" i="2" s="1"/>
  <c r="L352" i="2"/>
  <c r="K352" i="2"/>
  <c r="K351" i="2"/>
  <c r="L351" i="2" s="1"/>
  <c r="L350" i="2"/>
  <c r="K350" i="2"/>
  <c r="K349" i="2"/>
  <c r="L349" i="2" s="1"/>
  <c r="L348" i="2"/>
  <c r="K348" i="2"/>
  <c r="K347" i="2"/>
  <c r="L347" i="2" s="1"/>
  <c r="L346" i="2"/>
  <c r="K346" i="2"/>
  <c r="K345" i="2"/>
  <c r="L345" i="2" s="1"/>
  <c r="L344" i="2"/>
  <c r="K344" i="2"/>
  <c r="K343" i="2"/>
  <c r="L343" i="2" s="1"/>
  <c r="L342" i="2"/>
  <c r="K342" i="2"/>
  <c r="K341" i="2"/>
  <c r="L341" i="2" s="1"/>
  <c r="L340" i="2"/>
  <c r="K340" i="2"/>
  <c r="K339" i="2"/>
  <c r="L339" i="2" s="1"/>
  <c r="L338" i="2"/>
  <c r="K338" i="2"/>
  <c r="K337" i="2"/>
  <c r="L337" i="2" s="1"/>
  <c r="L336" i="2"/>
  <c r="K336" i="2"/>
  <c r="K335" i="2"/>
  <c r="L335" i="2" s="1"/>
  <c r="L334" i="2"/>
  <c r="K334" i="2"/>
  <c r="K333" i="2"/>
  <c r="L333" i="2" s="1"/>
  <c r="L332" i="2"/>
  <c r="K332" i="2"/>
  <c r="K331" i="2"/>
  <c r="L331" i="2" s="1"/>
  <c r="L330" i="2"/>
  <c r="K330" i="2"/>
  <c r="K329" i="2"/>
  <c r="L329" i="2" s="1"/>
  <c r="L328" i="2"/>
  <c r="K328" i="2"/>
  <c r="K327" i="2"/>
  <c r="L327" i="2" s="1"/>
  <c r="L326" i="2"/>
  <c r="K326" i="2"/>
  <c r="K325" i="2"/>
  <c r="L325" i="2" s="1"/>
  <c r="L324" i="2"/>
  <c r="K324" i="2"/>
  <c r="K323" i="2"/>
  <c r="L323" i="2" s="1"/>
  <c r="L322" i="2"/>
  <c r="K322" i="2"/>
  <c r="K321" i="2"/>
  <c r="L321" i="2" s="1"/>
  <c r="L320" i="2"/>
  <c r="K320" i="2"/>
  <c r="K319" i="2"/>
  <c r="L319" i="2" s="1"/>
  <c r="L318" i="2"/>
  <c r="K318" i="2"/>
  <c r="K317" i="2"/>
  <c r="L317" i="2" s="1"/>
  <c r="L316" i="2"/>
  <c r="K316" i="2"/>
  <c r="K315" i="2"/>
  <c r="L315" i="2" s="1"/>
  <c r="L314" i="2"/>
  <c r="K314" i="2"/>
  <c r="K313" i="2"/>
  <c r="L313" i="2" s="1"/>
  <c r="L312" i="2"/>
  <c r="K312" i="2"/>
  <c r="K311" i="2"/>
  <c r="L311" i="2" s="1"/>
  <c r="L310" i="2"/>
  <c r="K310" i="2"/>
  <c r="K309" i="2"/>
  <c r="L309" i="2" s="1"/>
  <c r="K308" i="2"/>
  <c r="L308" i="2" s="1"/>
  <c r="K307" i="2"/>
  <c r="L307" i="2" s="1"/>
  <c r="K306" i="2"/>
  <c r="L306" i="2" s="1"/>
  <c r="K305" i="2"/>
  <c r="L305" i="2" s="1"/>
  <c r="K304" i="2"/>
  <c r="L304" i="2" s="1"/>
  <c r="K303" i="2"/>
  <c r="L303" i="2" s="1"/>
  <c r="K302" i="2"/>
  <c r="L302" i="2" s="1"/>
  <c r="K301" i="2"/>
  <c r="L301" i="2" s="1"/>
  <c r="K300" i="2"/>
  <c r="L300" i="2" s="1"/>
  <c r="K299" i="2"/>
  <c r="L299" i="2" s="1"/>
  <c r="K298" i="2"/>
  <c r="L298" i="2" s="1"/>
  <c r="K297" i="2"/>
  <c r="L297" i="2" s="1"/>
  <c r="K296" i="2"/>
  <c r="L296" i="2" s="1"/>
  <c r="K295" i="2"/>
  <c r="L295" i="2" s="1"/>
  <c r="K294" i="2"/>
  <c r="L294" i="2" s="1"/>
  <c r="K293" i="2"/>
  <c r="L293" i="2" s="1"/>
  <c r="K292" i="2"/>
  <c r="L292" i="2" s="1"/>
  <c r="K291" i="2"/>
  <c r="L291" i="2" s="1"/>
  <c r="K290" i="2"/>
  <c r="L290" i="2" s="1"/>
  <c r="K289" i="2"/>
  <c r="L289" i="2" s="1"/>
  <c r="K288" i="2"/>
  <c r="L288" i="2" s="1"/>
  <c r="K287" i="2"/>
  <c r="L287" i="2" s="1"/>
  <c r="K286" i="2"/>
  <c r="L286" i="2" s="1"/>
  <c r="K285" i="2"/>
  <c r="L285" i="2" s="1"/>
  <c r="K284" i="2"/>
  <c r="L284" i="2" s="1"/>
  <c r="K283" i="2"/>
  <c r="L283" i="2" s="1"/>
  <c r="K282" i="2"/>
  <c r="L282" i="2" s="1"/>
  <c r="K281" i="2"/>
  <c r="L281" i="2" s="1"/>
  <c r="K280" i="2"/>
  <c r="L280" i="2" s="1"/>
  <c r="K279" i="2"/>
  <c r="L279" i="2" s="1"/>
  <c r="K278" i="2"/>
  <c r="L278" i="2" s="1"/>
  <c r="K277" i="2"/>
  <c r="L277" i="2" s="1"/>
  <c r="K276" i="2"/>
  <c r="L276" i="2" s="1"/>
  <c r="K275" i="2"/>
  <c r="L275" i="2" s="1"/>
  <c r="K274" i="2"/>
  <c r="L274" i="2" s="1"/>
  <c r="K273" i="2"/>
  <c r="L273" i="2" s="1"/>
  <c r="K272" i="2"/>
  <c r="L272" i="2" s="1"/>
  <c r="K271" i="2"/>
  <c r="L271" i="2" s="1"/>
  <c r="K270" i="2"/>
  <c r="L270" i="2" s="1"/>
  <c r="K269" i="2"/>
  <c r="L269" i="2" s="1"/>
  <c r="K268" i="2"/>
  <c r="L268" i="2" s="1"/>
  <c r="K267" i="2"/>
  <c r="L267" i="2" s="1"/>
  <c r="K266" i="2"/>
  <c r="L266" i="2" s="1"/>
  <c r="K265" i="2"/>
  <c r="L265" i="2" s="1"/>
  <c r="K264" i="2"/>
  <c r="L264" i="2" s="1"/>
  <c r="K263" i="2"/>
  <c r="L263" i="2" s="1"/>
  <c r="K262" i="2"/>
  <c r="L262" i="2" s="1"/>
  <c r="K261" i="2"/>
  <c r="L261" i="2" s="1"/>
  <c r="K260" i="2"/>
  <c r="L260" i="2" s="1"/>
  <c r="K259" i="2"/>
  <c r="L259" i="2" s="1"/>
  <c r="K258" i="2"/>
  <c r="L258" i="2" s="1"/>
  <c r="K257" i="2"/>
  <c r="L257" i="2" s="1"/>
  <c r="K256" i="2"/>
  <c r="L256" i="2" s="1"/>
  <c r="K255" i="2"/>
  <c r="L255" i="2" s="1"/>
  <c r="K254" i="2"/>
  <c r="L254" i="2" s="1"/>
  <c r="K253" i="2"/>
  <c r="L253" i="2" s="1"/>
  <c r="K252" i="2"/>
  <c r="L252" i="2" s="1"/>
  <c r="K251" i="2"/>
  <c r="L251" i="2" s="1"/>
  <c r="K250" i="2"/>
  <c r="L250" i="2" s="1"/>
  <c r="K249" i="2"/>
  <c r="L249" i="2" s="1"/>
  <c r="K248" i="2"/>
  <c r="L248" i="2" s="1"/>
  <c r="K247" i="2"/>
  <c r="L247" i="2" s="1"/>
  <c r="K246" i="2"/>
  <c r="L246" i="2" s="1"/>
  <c r="K245" i="2"/>
  <c r="L245" i="2" s="1"/>
  <c r="K244" i="2"/>
  <c r="L244" i="2" s="1"/>
  <c r="K243" i="2"/>
  <c r="L243" i="2" s="1"/>
  <c r="K242" i="2"/>
  <c r="L242" i="2" s="1"/>
  <c r="K241" i="2"/>
  <c r="L241" i="2" s="1"/>
  <c r="K240" i="2"/>
  <c r="L240" i="2" s="1"/>
  <c r="K239" i="2"/>
  <c r="L239" i="2" s="1"/>
  <c r="K238" i="2"/>
  <c r="L238" i="2" s="1"/>
  <c r="K237" i="2"/>
  <c r="L237" i="2" s="1"/>
  <c r="K236" i="2"/>
  <c r="L236" i="2" s="1"/>
  <c r="K235" i="2"/>
  <c r="L235" i="2" s="1"/>
  <c r="K234" i="2"/>
  <c r="L234" i="2" s="1"/>
  <c r="K233" i="2"/>
  <c r="L233" i="2" s="1"/>
  <c r="K232" i="2"/>
  <c r="L232" i="2" s="1"/>
  <c r="K231" i="2"/>
  <c r="L231" i="2" s="1"/>
  <c r="K230" i="2"/>
  <c r="L230" i="2" s="1"/>
  <c r="K229" i="2"/>
  <c r="L229" i="2" s="1"/>
  <c r="K228" i="2"/>
  <c r="L228" i="2" s="1"/>
  <c r="K227" i="2"/>
  <c r="L227" i="2" s="1"/>
  <c r="K226" i="2"/>
  <c r="L226" i="2" s="1"/>
  <c r="K225" i="2"/>
  <c r="L225" i="2" s="1"/>
  <c r="K224" i="2"/>
  <c r="L224" i="2" s="1"/>
  <c r="K223" i="2"/>
  <c r="L223" i="2" s="1"/>
  <c r="K222" i="2"/>
  <c r="L222" i="2" s="1"/>
  <c r="K221" i="2"/>
  <c r="L221" i="2" s="1"/>
  <c r="K220" i="2"/>
  <c r="L220" i="2" s="1"/>
  <c r="K219" i="2"/>
  <c r="L219" i="2" s="1"/>
  <c r="K218" i="2"/>
  <c r="L218" i="2" s="1"/>
  <c r="K217" i="2"/>
  <c r="L217" i="2" s="1"/>
  <c r="K216" i="2"/>
  <c r="L216" i="2" s="1"/>
  <c r="K215" i="2"/>
  <c r="L215" i="2" s="1"/>
  <c r="K214" i="2"/>
  <c r="L214" i="2" s="1"/>
  <c r="K213" i="2"/>
  <c r="L213" i="2" s="1"/>
  <c r="K212" i="2"/>
  <c r="L212" i="2" s="1"/>
  <c r="K211" i="2"/>
  <c r="L211" i="2" s="1"/>
  <c r="K210" i="2"/>
  <c r="L210" i="2" s="1"/>
  <c r="K209" i="2"/>
  <c r="L209" i="2" s="1"/>
  <c r="K208" i="2"/>
  <c r="L208" i="2" s="1"/>
  <c r="K207" i="2"/>
  <c r="L207" i="2" s="1"/>
  <c r="K206" i="2"/>
  <c r="L206" i="2" s="1"/>
  <c r="K205" i="2"/>
  <c r="L205" i="2" s="1"/>
  <c r="K204" i="2"/>
  <c r="L204" i="2" s="1"/>
  <c r="K203" i="2"/>
  <c r="L203" i="2" s="1"/>
  <c r="K202" i="2"/>
  <c r="L202" i="2" s="1"/>
  <c r="K201" i="2"/>
  <c r="L201" i="2" s="1"/>
  <c r="K200" i="2"/>
  <c r="L200" i="2" s="1"/>
  <c r="K199" i="2"/>
  <c r="L199" i="2" s="1"/>
  <c r="K198" i="2"/>
  <c r="L198" i="2" s="1"/>
  <c r="K197" i="2"/>
  <c r="L197" i="2" s="1"/>
  <c r="K196" i="2"/>
  <c r="L196" i="2" s="1"/>
  <c r="K195" i="2"/>
  <c r="L195" i="2" s="1"/>
  <c r="K194" i="2"/>
  <c r="L194" i="2" s="1"/>
  <c r="K193" i="2"/>
  <c r="L193" i="2" s="1"/>
  <c r="K192" i="2"/>
  <c r="L192" i="2" s="1"/>
  <c r="K191" i="2"/>
  <c r="L191" i="2" s="1"/>
  <c r="K190" i="2"/>
  <c r="L190" i="2" s="1"/>
  <c r="K189" i="2"/>
  <c r="L189" i="2" s="1"/>
  <c r="K188" i="2"/>
  <c r="L188" i="2" s="1"/>
  <c r="K187" i="2"/>
  <c r="L187" i="2" s="1"/>
  <c r="K186" i="2"/>
  <c r="L186" i="2" s="1"/>
  <c r="K185" i="2"/>
  <c r="L185" i="2" s="1"/>
  <c r="K184" i="2"/>
  <c r="L184" i="2" s="1"/>
  <c r="K183" i="2"/>
  <c r="L183" i="2" s="1"/>
  <c r="K182" i="2"/>
  <c r="L182" i="2" s="1"/>
  <c r="K181" i="2"/>
  <c r="L181" i="2" s="1"/>
  <c r="K180" i="2"/>
  <c r="L180" i="2" s="1"/>
  <c r="K179" i="2"/>
  <c r="L179" i="2" s="1"/>
  <c r="K178" i="2"/>
  <c r="L178" i="2" s="1"/>
  <c r="K177" i="2"/>
  <c r="L177" i="2" s="1"/>
  <c r="K176" i="2"/>
  <c r="L176" i="2" s="1"/>
  <c r="K175" i="2"/>
  <c r="L175" i="2" s="1"/>
  <c r="K174" i="2"/>
  <c r="L174" i="2" s="1"/>
  <c r="K173" i="2"/>
  <c r="L173" i="2" s="1"/>
  <c r="K172" i="2"/>
  <c r="L172" i="2" s="1"/>
  <c r="K171" i="2"/>
  <c r="L171" i="2" s="1"/>
  <c r="K170" i="2"/>
  <c r="L170" i="2" s="1"/>
  <c r="K169" i="2"/>
  <c r="L169" i="2" s="1"/>
  <c r="K168" i="2"/>
  <c r="L168" i="2" s="1"/>
  <c r="K167" i="2"/>
  <c r="L167" i="2" s="1"/>
  <c r="K166" i="2"/>
  <c r="L166" i="2" s="1"/>
  <c r="K165" i="2"/>
  <c r="L165" i="2" s="1"/>
  <c r="K164" i="2"/>
  <c r="L164" i="2" s="1"/>
  <c r="K163" i="2"/>
  <c r="L163" i="2" s="1"/>
  <c r="K162" i="2"/>
  <c r="L162" i="2" s="1"/>
  <c r="K161" i="2"/>
  <c r="L161" i="2" s="1"/>
  <c r="K160" i="2"/>
  <c r="L160" i="2" s="1"/>
  <c r="K159" i="2"/>
  <c r="L159" i="2" s="1"/>
  <c r="K158" i="2"/>
  <c r="L158" i="2" s="1"/>
  <c r="K157" i="2"/>
  <c r="L157" i="2" s="1"/>
  <c r="K156" i="2"/>
  <c r="L156" i="2" s="1"/>
  <c r="K155" i="2"/>
  <c r="L155" i="2" s="1"/>
  <c r="K154" i="2"/>
  <c r="L154" i="2" s="1"/>
  <c r="K153" i="2"/>
  <c r="L153" i="2" s="1"/>
  <c r="K152" i="2"/>
  <c r="L152" i="2" s="1"/>
  <c r="K151" i="2"/>
  <c r="L151" i="2" s="1"/>
  <c r="K150" i="2"/>
  <c r="L150" i="2" s="1"/>
  <c r="K149" i="2"/>
  <c r="L149" i="2" s="1"/>
  <c r="K148" i="2"/>
  <c r="L148" i="2" s="1"/>
  <c r="K147" i="2"/>
  <c r="L147" i="2" s="1"/>
  <c r="K146" i="2"/>
  <c r="L146" i="2" s="1"/>
  <c r="K145" i="2"/>
  <c r="L145" i="2" s="1"/>
  <c r="L144" i="2"/>
  <c r="K144" i="2"/>
  <c r="K143" i="2"/>
  <c r="L143" i="2" s="1"/>
  <c r="L142" i="2"/>
  <c r="K142" i="2"/>
  <c r="K141" i="2"/>
  <c r="L141" i="2" s="1"/>
  <c r="L140" i="2"/>
  <c r="K140" i="2"/>
  <c r="K139" i="2"/>
  <c r="L139" i="2" s="1"/>
  <c r="L138" i="2"/>
  <c r="K138" i="2"/>
  <c r="K137" i="2"/>
  <c r="L137" i="2" s="1"/>
  <c r="L136" i="2"/>
  <c r="K136" i="2"/>
  <c r="K135" i="2"/>
  <c r="L135" i="2" s="1"/>
  <c r="L134" i="2"/>
  <c r="K134" i="2"/>
  <c r="K133" i="2"/>
  <c r="L133" i="2" s="1"/>
  <c r="L132" i="2"/>
  <c r="K132" i="2"/>
  <c r="K131" i="2"/>
  <c r="L131" i="2" s="1"/>
  <c r="L130" i="2"/>
  <c r="K130" i="2"/>
  <c r="K129" i="2"/>
  <c r="L129" i="2" s="1"/>
  <c r="L128" i="2"/>
  <c r="K128" i="2"/>
  <c r="K127" i="2"/>
  <c r="L127" i="2" s="1"/>
  <c r="L126" i="2"/>
  <c r="K126" i="2"/>
  <c r="K125" i="2"/>
  <c r="L125" i="2" s="1"/>
  <c r="L124" i="2"/>
  <c r="K124" i="2"/>
  <c r="K123" i="2"/>
  <c r="L123" i="2" s="1"/>
  <c r="L122" i="2"/>
  <c r="K122" i="2"/>
  <c r="K121" i="2"/>
  <c r="L121" i="2" s="1"/>
  <c r="L120" i="2"/>
  <c r="K120" i="2"/>
  <c r="K119" i="2"/>
  <c r="L119" i="2" s="1"/>
  <c r="L118" i="2"/>
  <c r="K118" i="2"/>
  <c r="K117" i="2"/>
  <c r="L117" i="2" s="1"/>
  <c r="L116" i="2"/>
  <c r="K116" i="2"/>
  <c r="K115" i="2"/>
  <c r="L115" i="2" s="1"/>
  <c r="L114" i="2"/>
  <c r="K114" i="2"/>
  <c r="K113" i="2"/>
  <c r="L113" i="2" s="1"/>
  <c r="L112" i="2"/>
  <c r="K112" i="2"/>
  <c r="K111" i="2"/>
  <c r="L111" i="2" s="1"/>
  <c r="L110" i="2"/>
  <c r="K110" i="2"/>
  <c r="K109" i="2"/>
  <c r="L109" i="2" s="1"/>
  <c r="K108" i="2"/>
  <c r="L108" i="2" s="1"/>
  <c r="K107" i="2"/>
  <c r="L107" i="2" s="1"/>
  <c r="K106" i="2"/>
  <c r="L106" i="2" s="1"/>
  <c r="K105" i="2"/>
  <c r="L105" i="2" s="1"/>
  <c r="K104" i="2"/>
  <c r="L104" i="2" s="1"/>
  <c r="K103" i="2"/>
  <c r="L103" i="2" s="1"/>
  <c r="K102" i="2"/>
  <c r="L102" i="2" s="1"/>
  <c r="K101" i="2"/>
  <c r="L101" i="2" s="1"/>
  <c r="K100" i="2"/>
  <c r="L100" i="2" s="1"/>
  <c r="K99" i="2"/>
  <c r="L99" i="2" s="1"/>
  <c r="K98" i="2"/>
  <c r="L98" i="2" s="1"/>
  <c r="K97" i="2"/>
  <c r="L97" i="2" s="1"/>
  <c r="K96" i="2"/>
  <c r="L96" i="2" s="1"/>
  <c r="K95" i="2"/>
  <c r="L95" i="2" s="1"/>
  <c r="K94" i="2"/>
  <c r="L94" i="2" s="1"/>
  <c r="K93" i="2"/>
  <c r="L93" i="2" s="1"/>
  <c r="K92" i="2"/>
  <c r="L92" i="2" s="1"/>
  <c r="K91" i="2"/>
  <c r="L91" i="2" s="1"/>
  <c r="K90" i="2"/>
  <c r="L90" i="2" s="1"/>
  <c r="K89" i="2"/>
  <c r="L89" i="2" s="1"/>
  <c r="K88" i="2"/>
  <c r="L88" i="2" s="1"/>
  <c r="K87" i="2"/>
  <c r="L87" i="2" s="1"/>
  <c r="K86" i="2"/>
  <c r="L86" i="2" s="1"/>
  <c r="K85" i="2"/>
  <c r="L85" i="2" s="1"/>
  <c r="K84" i="2"/>
  <c r="L84" i="2" s="1"/>
  <c r="K83" i="2"/>
  <c r="L83" i="2" s="1"/>
  <c r="K82" i="2"/>
  <c r="L82" i="2" s="1"/>
  <c r="K81" i="2"/>
  <c r="L81" i="2" s="1"/>
  <c r="K80" i="2"/>
  <c r="L80" i="2" s="1"/>
  <c r="K79" i="2"/>
  <c r="L79" i="2" s="1"/>
  <c r="K78" i="2"/>
  <c r="L78" i="2" s="1"/>
  <c r="K77" i="2"/>
  <c r="L77" i="2" s="1"/>
  <c r="K76" i="2"/>
  <c r="L76" i="2" s="1"/>
  <c r="K75" i="2"/>
  <c r="L75" i="2" s="1"/>
  <c r="K74" i="2"/>
  <c r="L74" i="2" s="1"/>
  <c r="K73" i="2"/>
  <c r="L73" i="2" s="1"/>
  <c r="K72" i="2"/>
  <c r="L72" i="2" s="1"/>
  <c r="K71" i="2"/>
  <c r="L71" i="2" s="1"/>
  <c r="K70" i="2"/>
  <c r="L70" i="2" s="1"/>
  <c r="K69" i="2"/>
  <c r="L69" i="2" s="1"/>
  <c r="K68" i="2"/>
  <c r="L68" i="2" s="1"/>
  <c r="K67" i="2"/>
  <c r="L67" i="2" s="1"/>
  <c r="K66" i="2"/>
  <c r="L66" i="2" s="1"/>
  <c r="K65" i="2"/>
  <c r="L65" i="2" s="1"/>
  <c r="K64" i="2"/>
  <c r="L64" i="2" s="1"/>
  <c r="K63" i="2"/>
  <c r="L63" i="2" s="1"/>
  <c r="K62" i="2"/>
  <c r="L62" i="2" s="1"/>
  <c r="K61" i="2"/>
  <c r="L61" i="2" s="1"/>
  <c r="K60" i="2"/>
  <c r="L60" i="2" s="1"/>
  <c r="K59" i="2"/>
  <c r="L59" i="2" s="1"/>
  <c r="K58" i="2"/>
  <c r="L58" i="2" s="1"/>
  <c r="K57" i="2"/>
  <c r="L57" i="2" s="1"/>
  <c r="K56" i="2"/>
  <c r="L56" i="2" s="1"/>
  <c r="K55" i="2"/>
  <c r="L55" i="2" s="1"/>
  <c r="K54" i="2"/>
  <c r="L54" i="2" s="1"/>
  <c r="K53" i="2"/>
  <c r="L53" i="2" s="1"/>
  <c r="K52" i="2"/>
  <c r="L52" i="2" s="1"/>
  <c r="K51" i="2"/>
  <c r="L51" i="2" s="1"/>
  <c r="K50" i="2"/>
  <c r="L50" i="2" s="1"/>
  <c r="K49" i="2"/>
  <c r="L49" i="2" s="1"/>
  <c r="K48" i="2"/>
  <c r="L48" i="2" s="1"/>
  <c r="K47" i="2"/>
  <c r="L47" i="2" s="1"/>
  <c r="K46" i="2"/>
  <c r="L46" i="2" s="1"/>
  <c r="K45" i="2"/>
  <c r="L45" i="2" s="1"/>
  <c r="K44" i="2"/>
  <c r="L44" i="2" s="1"/>
  <c r="K43" i="2"/>
  <c r="L43" i="2" s="1"/>
  <c r="K42" i="2"/>
  <c r="L42" i="2" s="1"/>
  <c r="K41" i="2"/>
  <c r="L41" i="2" s="1"/>
  <c r="K40" i="2"/>
  <c r="L40" i="2" s="1"/>
  <c r="K39" i="2"/>
  <c r="L39" i="2" s="1"/>
  <c r="K38" i="2"/>
  <c r="L38" i="2" s="1"/>
  <c r="K37" i="2"/>
  <c r="L37" i="2" s="1"/>
  <c r="K36" i="2"/>
  <c r="L36" i="2" s="1"/>
  <c r="K35" i="2"/>
  <c r="L35" i="2" s="1"/>
  <c r="K34" i="2"/>
  <c r="L34" i="2" s="1"/>
  <c r="K33" i="2"/>
  <c r="L33" i="2" s="1"/>
  <c r="K32" i="2"/>
  <c r="L32" i="2" s="1"/>
  <c r="K31" i="2"/>
  <c r="L31" i="2" s="1"/>
  <c r="K30" i="2"/>
  <c r="L30" i="2" s="1"/>
  <c r="K29" i="2"/>
  <c r="L29" i="2" s="1"/>
  <c r="K28" i="2"/>
  <c r="L28" i="2" s="1"/>
  <c r="K27" i="2"/>
  <c r="L27" i="2" s="1"/>
  <c r="K26" i="2"/>
  <c r="L26" i="2" s="1"/>
  <c r="K25" i="2"/>
  <c r="L25" i="2" s="1"/>
  <c r="K24" i="2"/>
  <c r="L24" i="2" s="1"/>
  <c r="K23" i="2"/>
  <c r="L23" i="2" s="1"/>
  <c r="K22" i="2"/>
  <c r="L22" i="2" s="1"/>
  <c r="K21" i="2"/>
  <c r="L21" i="2" s="1"/>
  <c r="K20" i="2"/>
  <c r="L20" i="2" s="1"/>
  <c r="K19" i="2"/>
  <c r="L19" i="2" s="1"/>
  <c r="K18" i="2"/>
  <c r="L18" i="2" s="1"/>
  <c r="K17" i="2"/>
  <c r="L17" i="2" s="1"/>
  <c r="K16" i="2"/>
  <c r="L16" i="2" s="1"/>
  <c r="K15" i="2"/>
  <c r="L15" i="2" s="1"/>
  <c r="K14" i="2"/>
  <c r="L14" i="2" s="1"/>
  <c r="K13" i="2"/>
  <c r="L13" i="2" s="1"/>
  <c r="K12" i="2"/>
  <c r="L12" i="2" s="1"/>
  <c r="K11" i="2"/>
  <c r="L11" i="2" s="1"/>
  <c r="K10" i="2"/>
  <c r="L10" i="2" s="1"/>
  <c r="K9" i="2"/>
  <c r="L9" i="2" s="1"/>
  <c r="K8" i="2"/>
  <c r="L8" i="2" s="1"/>
  <c r="K7" i="2"/>
  <c r="L7" i="2" s="1"/>
  <c r="K6" i="2"/>
  <c r="L6" i="2" s="1"/>
</calcChain>
</file>

<file path=xl/sharedStrings.xml><?xml version="1.0" encoding="utf-8"?>
<sst xmlns="http://schemas.openxmlformats.org/spreadsheetml/2006/main" count="19838" uniqueCount="150">
  <si>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</si>
  <si>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</si>
  <si>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</si>
  <si>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</si>
  <si>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</si>
  <si>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</si>
  <si>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</si>
  <si>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</si>
  <si>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</si>
  <si>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</si>
  <si>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</si>
  <si>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</si>
  <si>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</si>
  <si>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</si>
  <si>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</si>
  <si>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</si>
  <si>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</si>
  <si>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</si>
  <si>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</si>
  <si>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</si>
  <si>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</si>
  <si>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</si>
  <si>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</si>
  <si>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</si>
  <si>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</si>
  <si>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</si>
  <si>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</si>
  <si>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</si>
  <si>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</si>
  <si>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</si>
  <si>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</si>
  <si>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</si>
  <si>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</si>
  <si>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</si>
  <si>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</si>
  <si>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</si>
  <si>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</si>
  <si>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</si>
  <si>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</si>
  <si>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</si>
  <si>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</si>
  <si>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</si>
  <si>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</si>
  <si>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</si>
  <si>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</si>
  <si>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</si>
  <si>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</si>
  <si>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</si>
  <si>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</si>
  <si>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</si>
  <si>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</si>
  <si>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</si>
  <si>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</si>
  <si>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</si>
  <si>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</si>
  <si>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</si>
  <si>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</si>
  <si>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</si>
  <si>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</si>
  <si>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</si>
  <si>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</si>
  <si>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</si>
  <si>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</si>
  <si>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</si>
  <si>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</si>
  <si>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</si>
  <si>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</si>
  <si>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</si>
  <si>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</si>
  <si>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</si>
  <si>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</si>
  <si>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</si>
  <si>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</si>
  <si>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</si>
  <si>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</si>
  <si>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</si>
  <si>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</si>
  <si>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</si>
  <si>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</si>
  <si>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</si>
  <si>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</si>
  <si>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</si>
  <si>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</si>
  <si>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</si>
  <si>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</si>
  <si>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</si>
  <si>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</si>
  <si>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</si>
  <si>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</si>
  <si>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</si>
  <si>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</si>
  <si>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</si>
  <si>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</si>
  <si>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</si>
  <si>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</si>
  <si>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</si>
  <si>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</si>
  <si>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</si>
  <si>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</si>
  <si>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</si>
  <si>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</si>
  <si>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</si>
  <si>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</si>
  <si>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</si>
  <si>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</si>
  <si>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</si>
  <si>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</si>
  <si>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</si>
  <si>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</si>
  <si>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</si>
  <si>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</si>
  <si>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</si>
  <si>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</si>
  <si>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</si>
  <si>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</si>
  <si>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</si>
  <si>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</si>
  <si>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</si>
  <si>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</si>
  <si>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</si>
  <si>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</si>
  <si>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</si>
  <si>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</si>
  <si>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</si>
  <si>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</si>
  <si>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</si>
  <si>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</si>
  <si>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</si>
  <si>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</si>
  <si>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</si>
  <si>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</si>
  <si>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Column1</t>
  </si>
  <si>
    <t>Sum of Total Sales</t>
  </si>
  <si>
    <t>Sum of Units Sold</t>
  </si>
  <si>
    <t>Sum of Operating Profit</t>
  </si>
  <si>
    <t>Average of Operating Margin</t>
  </si>
  <si>
    <t>Row Labels</t>
  </si>
  <si>
    <t>Grand Total</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</si>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</sst>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quot;$&quot;#,##0.00_);[Red]\(&quot;$&quot;#,##0.00\)"/>
    <numFmt numFmtId="165" formatCode="&quot;$&quot;#,##0_);[Red]\(&quot;$&quot;#,##0\)"/>
    <numFmt numFmtId="166" formatCode="&quot;$&quot;#,##0.0_);[Red]\(&quot;$&quot;#,##0.0\)"/>
    <numFmt numFmtId="167" formatCode="&quot;$&quot;#,##0"/>
    <numFmt numFmtId="168" formatCode="_-* #,##0_-;\-* #,##0_-;_-* &quot;-&quot;??_-;_-@"/>
    <numFmt numFmtId="169" formatCode="0.0%"/>
    <numFmt numFmtId="170" formatCode="[$$-2809]#,##0"/>
  </numFmts>
  <fonts count="14" x14ac:knownFonts="1">
    <font>
      <sz val="11"/>
      <color theme="1"/>
      <name val="Calibri"/>
      <scheme val="minor"/>
    </font>
    <font>
      <sz val="11"/>
      <color theme="1"/>
      <name val="Calibri"/>
      <family val="2"/>
    </font>
    <font>
      <b/>
      <sz val="18"/>
      <color rgb="FF2A3E68"/>
      <name val="Calibri"/>
      <family val="2"/>
    </font>
    <font>
      <b/>
      <sz val="12"/>
      <color rgb="FF2A3E68"/>
      <name val="Calibri"/>
      <family val="2"/>
    </font>
    <font>
      <sz val="11"/>
      <color theme="0"/>
      <name val="Calibri"/>
      <family val="2"/>
    </font>
    <font>
      <b/>
      <sz val="39"/>
      <color theme="0"/>
      <name val="Calibri"/>
      <family val="2"/>
    </font>
    <font>
      <sz val="11"/>
      <name val="Calibri"/>
      <family val="2"/>
    </font>
    <font>
      <b/>
      <sz val="36"/>
      <color theme="0"/>
      <name val="Calibri"/>
      <family val="2"/>
    </font>
    <font>
      <b/>
      <sz val="14"/>
      <color theme="0"/>
      <name val="Calibri"/>
      <family val="2"/>
    </font>
    <font>
      <sz val="14"/>
      <color theme="0"/>
      <name val="Calibri"/>
      <family val="2"/>
    </font>
    <font>
      <sz val="18"/>
      <color theme="0"/>
      <name val="Calibri"/>
      <family val="2"/>
    </font>
    <font>
      <b/>
      <sz val="20"/>
      <color theme="0"/>
      <name val="Calibri"/>
      <family val="2"/>
    </font>
    <font>
      <b/>
      <sz val="18"/>
      <color theme="0"/>
      <name val="Calibri"/>
      <family val="2"/>
    </font>
    <font>
      <b/>
      <sz val="14"/>
      <name val="Calibri"/>
      <family val="2"/>
    </font>
  </fonts>
  <fills count="6">
    <fill>
      <patternFill patternType="none"/>
    </fill>
    <fill>
      <patternFill patternType="gray125"/>
    </fill>
    <fill>
      <patternFill patternType="solid">
        <fgColor rgb="FF2A3E68"/>
        <bgColor rgb="FF2A3E68"/>
      </patternFill>
    </fill>
    <fill>
      <patternFill patternType="solid">
        <fgColor theme="6" tint="-0.249977111117893"/>
        <bgColor rgb="FF2A3E68"/>
      </patternFill>
    </fill>
    <fill>
      <patternFill patternType="solid">
        <fgColor theme="6" tint="-0.249977111117893"/>
        <bgColor indexed="64"/>
      </patternFill>
    </fill>
    <fill>
      <patternFill patternType="solid">
        <fgColor theme="6" tint="-0.249977111117893"/>
        <bgColor theme="0"/>
      </patternFill>
    </fill>
  </fills>
  <borders count="11">
    <border>
      <left/>
      <right/>
      <top/>
      <bottom/>
      <diagonal/>
    </border>
    <border>
      <left/>
      <right/>
      <top/>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8">
    <xf numFmtId="0" fontId="0" fillId="0" borderId="0" xfId="0" applyFont="1" applyAlignment="1"/>
    <xf numFmtId="0" fontId="1" fillId="0" borderId="0" xfId="0" applyFont="1"/>
    <xf numFmtId="0" fontId="2" fillId="0" borderId="2" xfId="0" applyFont="1" applyBorder="1"/>
    <xf numFmtId="0" fontId="1" fillId="0" borderId="2" xfId="0" applyFont="1" applyBorder="1"/>
    <xf numFmtId="0" fontId="3" fillId="0" borderId="0" xfId="0" applyFont="1"/>
    <xf numFmtId="0" fontId="4" fillId="2" borderId="1" xfId="0" applyFont="1" applyFill="1" applyBorder="1" applyAlignment="1">
      <alignment horizontal="center"/>
    </xf>
    <xf numFmtId="0" fontId="1" fillId="0" borderId="0" xfId="0" applyFont="1" applyAlignment="1">
      <alignment horizontal="center"/>
    </xf>
    <xf numFmtId="14" fontId="1" fillId="0" borderId="0" xfId="0" applyNumberFormat="1" applyFont="1" applyAlignment="1">
      <alignment horizontal="center"/>
    </xf>
    <xf numFmtId="164" fontId="1" fillId="0" borderId="0" xfId="0" applyNumberFormat="1" applyFont="1" applyAlignment="1">
      <alignment horizontal="center"/>
    </xf>
    <xf numFmtId="3" fontId="1" fillId="0" borderId="0" xfId="0" applyNumberFormat="1" applyFont="1" applyAlignment="1">
      <alignment horizontal="center"/>
    </xf>
    <xf numFmtId="165" fontId="1" fillId="0" borderId="0" xfId="0" applyNumberFormat="1" applyFont="1" applyAlignment="1">
      <alignment horizontal="center"/>
    </xf>
    <xf numFmtId="9" fontId="1" fillId="0" borderId="0" xfId="0" applyNumberFormat="1" applyFont="1" applyAlignment="1">
      <alignment horizontal="center"/>
    </xf>
    <xf numFmtId="3" fontId="1" fillId="0" borderId="0" xfId="0" applyNumberFormat="1" applyFont="1"/>
    <xf numFmtId="9" fontId="1" fillId="0" borderId="0" xfId="0" applyNumberFormat="1" applyFont="1"/>
    <xf numFmtId="164" fontId="1" fillId="0" borderId="0" xfId="0" applyNumberFormat="1" applyFont="1"/>
    <xf numFmtId="10" fontId="1" fillId="0" borderId="0" xfId="0" applyNumberFormat="1" applyFont="1"/>
    <xf numFmtId="14" fontId="1" fillId="0" borderId="0" xfId="0" applyNumberFormat="1" applyFont="1"/>
    <xf numFmtId="166" fontId="1" fillId="0" borderId="0" xfId="0" applyNumberFormat="1" applyFont="1"/>
    <xf numFmtId="0" fontId="6" fillId="0" borderId="10" xfId="0" applyFont="1" applyBorder="1"/>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170" fontId="0" fillId="0" borderId="0" xfId="0" applyNumberFormat="1" applyFont="1" applyAlignment="1"/>
    <xf numFmtId="0" fontId="4" fillId="3" borderId="1" xfId="0" applyFont="1" applyFill="1" applyBorder="1"/>
    <xf numFmtId="0" fontId="0" fillId="4" borderId="0" xfId="0" applyFont="1" applyFill="1" applyAlignment="1"/>
    <xf numFmtId="0" fontId="7" fillId="3" borderId="1" xfId="0" applyFont="1" applyFill="1" applyBorder="1" applyAlignment="1">
      <alignment vertical="center"/>
    </xf>
    <xf numFmtId="0" fontId="8" fillId="3" borderId="1" xfId="0" applyFont="1" applyFill="1" applyBorder="1"/>
    <xf numFmtId="0" fontId="9" fillId="3" borderId="1" xfId="0" applyFont="1" applyFill="1" applyBorder="1"/>
    <xf numFmtId="0" fontId="10" fillId="3" borderId="1" xfId="0" applyFont="1" applyFill="1" applyBorder="1" applyAlignment="1">
      <alignment vertical="top"/>
    </xf>
    <xf numFmtId="167" fontId="12" fillId="3" borderId="1" xfId="0" applyNumberFormat="1" applyFont="1" applyFill="1" applyBorder="1" applyAlignment="1">
      <alignment vertical="top"/>
    </xf>
    <xf numFmtId="0" fontId="1" fillId="3" borderId="1" xfId="0" applyFont="1" applyFill="1" applyBorder="1"/>
    <xf numFmtId="0" fontId="1" fillId="5" borderId="1" xfId="0" applyFont="1" applyFill="1" applyBorder="1"/>
    <xf numFmtId="0" fontId="0" fillId="0" borderId="0" xfId="0" applyFont="1" applyAlignment="1">
      <alignment horizontal="left" indent="1"/>
    </xf>
    <xf numFmtId="0" fontId="13" fillId="2" borderId="10" xfId="0" applyFont="1" applyFill="1" applyBorder="1" applyAlignment="1">
      <alignment horizontal="center"/>
    </xf>
    <xf numFmtId="167" fontId="11" fillId="2" borderId="10" xfId="0" applyNumberFormat="1" applyFont="1" applyFill="1" applyBorder="1" applyAlignment="1">
      <alignment horizontal="center" vertical="top"/>
    </xf>
    <xf numFmtId="0" fontId="6" fillId="0" borderId="10" xfId="0" applyFont="1" applyBorder="1"/>
    <xf numFmtId="0" fontId="13" fillId="2" borderId="10" xfId="0" applyFont="1" applyFill="1" applyBorder="1" applyAlignment="1">
      <alignment horizontal="center"/>
    </xf>
    <xf numFmtId="0" fontId="8" fillId="3" borderId="6" xfId="0" applyFont="1" applyFill="1" applyBorder="1" applyAlignment="1">
      <alignment horizontal="center"/>
    </xf>
    <xf numFmtId="0" fontId="6" fillId="4" borderId="7" xfId="0" applyFont="1" applyFill="1" applyBorder="1"/>
    <xf numFmtId="169" fontId="11" fillId="3" borderId="6" xfId="0" applyNumberFormat="1" applyFont="1" applyFill="1" applyBorder="1" applyAlignment="1">
      <alignment horizontal="center" vertical="top"/>
    </xf>
    <xf numFmtId="0" fontId="5" fillId="3" borderId="3" xfId="0" applyFont="1" applyFill="1" applyBorder="1" applyAlignment="1">
      <alignment horizontal="center" vertical="center"/>
    </xf>
    <xf numFmtId="0" fontId="6" fillId="4" borderId="4" xfId="0" applyFont="1" applyFill="1" applyBorder="1"/>
    <xf numFmtId="0" fontId="6" fillId="4" borderId="5" xfId="0" applyFont="1" applyFill="1" applyBorder="1"/>
    <xf numFmtId="0" fontId="6" fillId="4" borderId="8" xfId="0" applyFont="1" applyFill="1" applyBorder="1"/>
    <xf numFmtId="0" fontId="6" fillId="4" borderId="9" xfId="0" applyFont="1" applyFill="1" applyBorder="1"/>
    <xf numFmtId="0" fontId="6" fillId="4" borderId="10" xfId="0" applyFont="1" applyFill="1" applyBorder="1"/>
    <xf numFmtId="167" fontId="11" fillId="3" borderId="6" xfId="0" applyNumberFormat="1" applyFont="1" applyFill="1" applyBorder="1" applyAlignment="1">
      <alignment horizontal="center" vertical="top"/>
    </xf>
    <xf numFmtId="168" fontId="11" fillId="3" borderId="6" xfId="0" applyNumberFormat="1" applyFont="1" applyFill="1" applyBorder="1" applyAlignment="1">
      <alignment horizontal="center" vertical="top"/>
    </xf>
  </cellXfs>
  <cellStyles count="1">
    <cellStyle name="Normal" xfId="0" builtinId="0"/>
  </cellStyles>
  <dxfs count="27">
    <dxf>
      <font>
        <b val="0"/>
        <i val="0"/>
        <strike val="0"/>
        <condense val="0"/>
        <extend val="0"/>
        <outline val="0"/>
        <shadow val="0"/>
        <u val="none"/>
        <vertAlign val="baseline"/>
        <sz val="11"/>
        <color theme="1"/>
        <name val="Calibri"/>
        <family val="2"/>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4"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0"/>
        <name val="Calibri"/>
        <family val="2"/>
        <scheme val="none"/>
      </font>
      <fill>
        <patternFill patternType="solid">
          <fgColor rgb="FF2A3E68"/>
          <bgColor rgb="FF2A3E68"/>
        </patternFill>
      </fill>
      <alignment horizontal="center" vertical="bottom" textRotation="0" wrapText="0" indent="0" justifyLastLine="0" shrinkToFit="0" readingOrder="0"/>
    </dxf>
    <dxf>
      <numFmt numFmtId="170" formatCode="[$$-2809]#,##0"/>
    </dxf>
    <dxf>
      <numFmt numFmtId="170" formatCode="[$$-2809]#,##0"/>
    </dxf>
    <dxf>
      <numFmt numFmtId="170" formatCode="[$$-2809]#,##0"/>
    </dxf>
    <dxf>
      <numFmt numFmtId="170" formatCode="[$$-2809]#,##0"/>
    </dxf>
    <dxf>
      <numFmt numFmtId="170" formatCode="[$$-2809]#,##0"/>
    </dxf>
    <dxf>
      <numFmt numFmtId="170" formatCode="[$$-2809]#,##0"/>
    </dxf>
    <dxf>
      <numFmt numFmtId="170" formatCode="[$$-2809]#,##0"/>
    </dxf>
    <dxf>
      <numFmt numFmtId="170" formatCode="[$$-2809]#,##0"/>
    </dxf>
    <dxf>
      <numFmt numFmtId="170" formatCode="[$$-2809]#,##0"/>
    </dxf>
    <dxf>
      <numFmt numFmtId="170" formatCode="[$$-2809]#,##0"/>
    </dxf>
    <dxf>
      <numFmt numFmtId="170" formatCode="[$$-2809]#,##0"/>
    </dxf>
    <dxf>
      <numFmt numFmtId="170" formatCode="[$$-2809]#,##0"/>
    </dxf>
  </dxfs>
  <tableStyles count="1" defaultTableStyle="TableStyleMedium2" defaultPivotStyle="PivotStyleLight16">
    <tableStyle name="Slicer Style 1" pivot="0" table="0" count="1" xr9:uid="{6B026EA2-5FE5-41C8-9A64-E12CAE5C42AC}"/>
  </tableStyles>
  <extLst>
    <ext xmlns:x14="http://schemas.microsoft.com/office/spreadsheetml/2009/9/main" uri="{46F421CA-312F-682f-3DD2-61675219B42D}">
      <x14:dxfs count="1">
        <dxf>
          <font>
            <b val="0"/>
            <i/>
          </font>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[Jeevanapriya dashboard 12012479.xlsx]Objective 1!PivotTable2</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'Objective 1'!$B$8</c:f>
              <c:strCache>
                <c:ptCount val="1"/>
                <c:pt idx="0">
                  <c:v>Total</c:v>
                </c:pt>
              </c:strCache>
            </c:strRef>
          </c:tx>
          <c:spPr>
            <a:solidFill>
              <a:schemeClr val="accent1"/>
            </a:solidFill>
            <a:ln>
              <a:noFill/>
            </a:ln>
            <a:effectLst/>
          </c:spPr>
          <c:invertIfNegative val="0"/>
          <c:cat>
            <c:strRef>
              <c:f>'Objective 1'!$A$9:$A$21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'Objective 1'!$B$9:$B$21</c:f>
              <c:numCache>
                <c:formatCode>[$$-2809]#,##0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4DAF-485A-9B25-BE91C31C4251}"/>
            </c:ext>
          </c:extLst>
        </c:ser>
        <c:dLbls>
          <c:showLegendKey val="0"/>
          <c:showVal val="0"/>
          <c:showCatName val="0"/>
          <c:showSerName val="0"/>
          <c:showPercent val="0"/>
          <c:showBubbleSize val="0"/>
        </c:dLbls>
        <c:gapWidth val="219"/>
        <c:overlap val="-27"/>
        <c:axId val="1271094704"/>
        <c:axId val="1271074320"/>
      </c:barChart>
      <c:catAx>
        <c:axId val="127109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074320"/>
        <c:crosses val="autoZero"/>
        <c:auto val="1"/>
        <c:lblAlgn val="ctr"/>
        <c:lblOffset val="100"/>
        <c:noMultiLvlLbl val="0"/>
      </c:catAx>
      <c:valAx>
        <c:axId val="1271074320"/>
        <c:scaling>
          <c:orientation val="minMax"/>
        </c:scaling>
        <c:delete val="0"/>
        <c:axPos val="l"/>
        <c:majorGridlines>
          <c:spPr>
            <a:ln w="9525" cap="flat" cmpd="sng" algn="ctr">
              <a:solidFill>
                <a:schemeClr val="tx1">
                  <a:lumMod val="15000"/>
                  <a:lumOff val="85000"/>
                </a:schemeClr>
              </a:solidFill>
              <a:round/>
            </a:ln>
            <a:effectLst/>
          </c:spPr>
        </c:majorGridlines>
        <c:numFmt formatCode="[$$-28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094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[Jeevanapriya dashboard 12012479.xlsx]Objective 5!PivotTable12</c:name>
    <c:fmtId val="17"/>
  </c:pivotSource>
  <c:chart>
    <c:autoTitleDeleted val="1"/>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'Objective 5'!$D$31</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multiLvlStrRef>
              <c:f>'Objective 5'!$C$32:$C$62</c:f>
              <c:multiLvlStrCache>
                <c:ptCount val="24"/>
                <c:lvl>
                  <c:pt idx="0">
                    <c:v>BevCo</c:v>
                  </c:pt>
                  <c:pt idx="1">
                    <c:v>DreamCo</c:v>
                  </c:pt>
                  <c:pt idx="2">
                    <c:v>FizzySip</c:v>
                  </c:pt>
                  <c:pt idx="3">
                    <c:v>Sodapop</c:v>
                  </c:pt>
                  <c:pt idx="4">
                    <c:v>BevCo</c:v>
                  </c:pt>
                  <c:pt idx="5">
                    <c:v>DreamCo</c:v>
                  </c:pt>
                  <c:pt idx="6">
                    <c:v>FizzySip</c:v>
                  </c:pt>
                  <c:pt idx="7">
                    <c:v>Sodapop</c:v>
                  </c:pt>
                  <c:pt idx="8">
                    <c:v>BevCo</c:v>
                  </c:pt>
                  <c:pt idx="9">
                    <c:v>DreamCo</c:v>
                  </c:pt>
                  <c:pt idx="10">
                    <c:v>FizzySip</c:v>
                  </c:pt>
                  <c:pt idx="11">
                    <c:v>Sodapop</c:v>
                  </c:pt>
                  <c:pt idx="12">
                    <c:v>BevCo</c:v>
                  </c:pt>
                  <c:pt idx="13">
                    <c:v>DreamCo</c:v>
                  </c:pt>
                  <c:pt idx="14">
                    <c:v>FizzySip</c:v>
                  </c:pt>
                  <c:pt idx="15">
                    <c:v>Sodapop</c:v>
                  </c:pt>
                  <c:pt idx="16">
                    <c:v>BevCo</c:v>
                  </c:pt>
                  <c:pt idx="17">
                    <c:v>DreamCo</c:v>
                  </c:pt>
                  <c:pt idx="18">
                    <c:v>FizzySip</c:v>
                  </c:pt>
                  <c:pt idx="19">
                    <c:v>Sodapop</c:v>
                  </c:pt>
                  <c:pt idx="20">
                    <c:v>BevCo</c:v>
                  </c:pt>
                  <c:pt idx="21">
                    <c:v>DreamCo</c:v>
                  </c:pt>
                  <c:pt idx="22">
                    <c:v>FizzySip</c:v>
                  </c:pt>
                  <c:pt idx="23">
                    <c:v>Sodapop</c:v>
                  </c:pt>
                </c:lvl>
                <c:lvl>
                  <c:pt idx="0">
                    <c:v>Coca-Cola</c:v>
                  </c:pt>
                  <c:pt idx="4">
                    <c:v>Dasani Water</c:v>
                  </c:pt>
                  <c:pt idx="8">
                    <c:v>Diet Coke</c:v>
                  </c:pt>
                  <c:pt idx="12">
                    <c:v>Fanta</c:v>
                  </c:pt>
                  <c:pt idx="16">
                    <c:v>Powerade</c:v>
                  </c:pt>
                  <c:pt idx="20">
                    <c:v>Sprite</c:v>
                  </c:pt>
                </c:lvl>
              </c:multiLvlStrCache>
            </c:multiLvlStrRef>
          </c:cat>
          <c:val>
            <c:numRef>
              <c:f>'Objective 5'!$D$32:$D$62</c:f>
              <c:numCache>
                <c:formatCode>General</c:formatCode>
                <c:ptCount val="24"/>
                <c:pt idx="0">
                  <c:v>663200</c:v>
                </c:pt>
                <c:pt idx="1">
                  <c:v>172000</c:v>
                </c:pt>
                <c:pt idx="2">
                  <c:v>889000</c:v>
                </c:pt>
                <c:pt idx="3">
                  <c:v>2409050</c:v>
                </c:pt>
                <c:pt idx="4">
                  <c:v>551750</c:v>
                </c:pt>
                <c:pt idx="5">
                  <c:v>135000</c:v>
                </c:pt>
                <c:pt idx="6">
                  <c:v>678500</c:v>
                </c:pt>
                <c:pt idx="7">
                  <c:v>1635000</c:v>
                </c:pt>
                <c:pt idx="8">
                  <c:v>573000</c:v>
                </c:pt>
                <c:pt idx="9">
                  <c:v>153000</c:v>
                </c:pt>
                <c:pt idx="10">
                  <c:v>790250</c:v>
                </c:pt>
                <c:pt idx="11">
                  <c:v>1485250</c:v>
                </c:pt>
                <c:pt idx="12">
                  <c:v>396750</c:v>
                </c:pt>
                <c:pt idx="13">
                  <c:v>118250</c:v>
                </c:pt>
                <c:pt idx="14">
                  <c:v>568500</c:v>
                </c:pt>
                <c:pt idx="15">
                  <c:v>1107750</c:v>
                </c:pt>
                <c:pt idx="16">
                  <c:v>363250</c:v>
                </c:pt>
                <c:pt idx="17">
                  <c:v>104500</c:v>
                </c:pt>
                <c:pt idx="18">
                  <c:v>490000</c:v>
                </c:pt>
                <c:pt idx="19">
                  <c:v>1163000</c:v>
                </c:pt>
                <c:pt idx="20">
                  <c:v>516850</c:v>
                </c:pt>
                <c:pt idx="21">
                  <c:v>137750</c:v>
                </c:pt>
                <c:pt idx="22">
                  <c:v>692750</c:v>
                </c:pt>
                <c:pt idx="23">
                  <c:v>1353900</c:v>
                </c:pt>
              </c:numCache>
            </c:numRef>
          </c:val>
          <c:extLst>
            <c:ext xmlns:c16="http://schemas.microsoft.com/office/drawing/2014/chart" uri="{C3380CC4-5D6E-409C-BE32-E72D297353CC}">
              <c16:uniqueId val="{00000000-CB56-40B6-98E9-5B04F4AFDBED}"/>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908225039"/>
        <c:axId val="908226287"/>
      </c:areaChart>
      <c:catAx>
        <c:axId val="908225039"/>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908226287"/>
        <c:crosses val="autoZero"/>
        <c:auto val="1"/>
        <c:lblAlgn val="ctr"/>
        <c:lblOffset val="100"/>
        <c:noMultiLvlLbl val="0"/>
      </c:catAx>
      <c:valAx>
        <c:axId val="908226287"/>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0822503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extLst/>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[Jeevanapriya dashboard 12012479.xlsx]Objective 2!PivotTable1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Retailer</a:t>
            </a:r>
            <a:r>
              <a:rPr lang="en-US" sz="1800" b="1" baseline="0"/>
              <a:t> wise analysis</a:t>
            </a:r>
            <a:endParaRPr lang="en-US" sz="1800" b="1"/>
          </a:p>
        </c:rich>
      </c:tx>
      <c:layout>
        <c:manualLayout>
          <c:xMode val="edge"/>
          <c:yMode val="edge"/>
          <c:x val="0.3332082239720035"/>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'Objective 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0F2-4777-952C-9D99F2DCC10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0F2-4777-952C-9D99F2DCC10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0F2-4777-952C-9D99F2DCC10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0F2-4777-952C-9D99F2DCC1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'Objective 2'!$A$4:$A$8</c:f>
              <c:strCache>
                <c:ptCount val="4"/>
                <c:pt idx="0">
                  <c:v>BevCo</c:v>
                </c:pt>
                <c:pt idx="1">
                  <c:v>DreamCo</c:v>
                </c:pt>
                <c:pt idx="2">
                  <c:v>FizzySip</c:v>
                </c:pt>
                <c:pt idx="3">
                  <c:v>Sodapop</c:v>
                </c:pt>
              </c:strCache>
            </c:strRef>
          </c:cat>
          <c:val>
            <c:numRef>
              <c:f>'Objective 2'!$B$4:$B$8</c:f>
              <c:numCache>
                <c:formatCode>General</c:formatCode>
                <c:ptCount val="4"/>
                <c:pt idx="0">
                  <c:v>3064800</c:v>
                </c:pt>
                <c:pt idx="1">
                  <c:v>820500</c:v>
                </c:pt>
                <c:pt idx="2">
                  <c:v>4109000</c:v>
                </c:pt>
                <c:pt idx="3">
                  <c:v>9153950</c:v>
                </c:pt>
              </c:numCache>
            </c:numRef>
          </c:val>
          <c:extLst>
            <c:ext xmlns:c16="http://schemas.microsoft.com/office/drawing/2014/chart" uri="{C3380CC4-5D6E-409C-BE32-E72D297353CC}">
              <c16:uniqueId val="{00000000-B472-40E2-B140-1FF6F04D70C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[Jeevanapriya dashboard 12012479.xlsx]Objective 2!PivotTable3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Region</a:t>
            </a:r>
            <a:r>
              <a:rPr lang="en-IN" sz="1600" b="1" baseline="0"/>
              <a:t> wise Analysis</a:t>
            </a:r>
            <a:endParaRPr lang="en-IN"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'Objective 2'!$B$22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F8C-4C37-866E-18E87F8B34B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F8C-4C37-866E-18E87F8B34B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F8C-4C37-866E-18E87F8B34B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F8C-4C37-866E-18E87F8B34B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F8C-4C37-866E-18E87F8B34BE}"/>
              </c:ext>
            </c:extLst>
          </c:dPt>
          <c:cat>
            <c:strRef>
              <c:f>'Objective 2'!$A$23:$A$28</c:f>
              <c:strCache>
                <c:ptCount val="5"/>
                <c:pt idx="0">
                  <c:v>Midwest</c:v>
                </c:pt>
                <c:pt idx="1">
                  <c:v>Northeast</c:v>
                </c:pt>
                <c:pt idx="2">
                  <c:v>South</c:v>
                </c:pt>
                <c:pt idx="3">
                  <c:v>Southeast</c:v>
                </c:pt>
                <c:pt idx="4">
                  <c:v>West</c:v>
                </c:pt>
              </c:strCache>
            </c:strRef>
          </c:cat>
          <c:val>
            <c:numRef>
              <c:f>'Objective 2'!$B$23:$B$28</c:f>
              <c:numCache>
                <c:formatCode>General</c:formatCode>
                <c:ptCount val="5"/>
                <c:pt idx="0">
                  <c:v>1150110</c:v>
                </c:pt>
                <c:pt idx="1">
                  <c:v>1788347.5</c:v>
                </c:pt>
                <c:pt idx="2">
                  <c:v>1291535</c:v>
                </c:pt>
                <c:pt idx="3">
                  <c:v>1618935</c:v>
                </c:pt>
                <c:pt idx="4">
                  <c:v>2835100</c:v>
                </c:pt>
              </c:numCache>
            </c:numRef>
          </c:val>
          <c:extLst>
            <c:ext xmlns:c16="http://schemas.microsoft.com/office/drawing/2014/chart" uri="{C3380CC4-5D6E-409C-BE32-E72D297353CC}">
              <c16:uniqueId val="{00000000-6F64-47F2-B9DE-882323C983C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[Jeevanapriya dashboard 12012479.xlsx]Objective 5!PivotTable10</c:name>
    <c:fmtId val="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'Objective 5'!$B$3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'Objective 5'!$A$4:$A$10</c:f>
              <c:strCache>
                <c:ptCount val="6"/>
                <c:pt idx="0">
                  <c:v>Coca-Cola</c:v>
                </c:pt>
                <c:pt idx="1">
                  <c:v>Dasani Water</c:v>
                </c:pt>
                <c:pt idx="2">
                  <c:v>Diet Coke</c:v>
                </c:pt>
                <c:pt idx="3">
                  <c:v>Fanta</c:v>
                </c:pt>
                <c:pt idx="4">
                  <c:v>Powerade</c:v>
                </c:pt>
                <c:pt idx="5">
                  <c:v>Sprite</c:v>
                </c:pt>
              </c:strCache>
            </c:strRef>
          </c:cat>
          <c:val>
            <c:numRef>
              <c:f>'Objective 5'!$B$4:$B$10</c:f>
              <c:numCache>
                <c:formatCode>General</c:formatCode>
                <c:ptCount val="6"/>
                <c:pt idx="0">
                  <c:v>0.38688271604938351</c:v>
                </c:pt>
                <c:pt idx="1">
                  <c:v>0.77191358024691625</c:v>
                </c:pt>
                <c:pt idx="2">
                  <c:v>1.1143518518518538</c:v>
                </c:pt>
                <c:pt idx="3">
                  <c:v>1.4762345679012381</c:v>
                </c:pt>
                <c:pt idx="4">
                  <c:v>1.8297067901234607</c:v>
                </c:pt>
                <c:pt idx="5">
                  <c:v>2.1786265432098819</c:v>
                </c:pt>
              </c:numCache>
            </c:numRef>
          </c:val>
          <c:extLst>
            <c:ext xmlns:c16="http://schemas.microsoft.com/office/drawing/2014/chart" uri="{C3380CC4-5D6E-409C-BE32-E72D297353CC}">
              <c16:uniqueId val="{00000000-163A-4138-9A89-6DAE8D9B22B1}"/>
            </c:ext>
          </c:extLst>
        </c:ser>
        <c:dLbls>
          <c:showLegendKey val="0"/>
          <c:showVal val="1"/>
          <c:showCatName val="0"/>
          <c:showSerName val="0"/>
          <c:showPercent val="0"/>
          <c:showBubbleSize val="0"/>
        </c:dLbls>
        <c:axId val="1793535408"/>
        <c:axId val="1793535824"/>
      </c:areaChart>
      <c:catAx>
        <c:axId val="1793535408"/>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3535824"/>
        <c:crosses val="autoZero"/>
        <c:auto val="1"/>
        <c:lblAlgn val="ctr"/>
        <c:lblOffset val="100"/>
        <c:noMultiLvlLbl val="0"/>
      </c:catAx>
      <c:valAx>
        <c:axId val="17935358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353540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[Jeevanapriya dashboard 12012479.xlsx]Objective 5!PivotTable12</c:name>
    <c:fmtId val="1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'Objective 5'!$D$31</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multiLvlStrRef>
              <c:f>'Objective 5'!$C$32:$C$62</c:f>
              <c:multiLvlStrCache>
                <c:ptCount val="24"/>
                <c:lvl>
                  <c:pt idx="0">
                    <c:v>BevCo</c:v>
                  </c:pt>
                  <c:pt idx="1">
                    <c:v>DreamCo</c:v>
                  </c:pt>
                  <c:pt idx="2">
                    <c:v>FizzySip</c:v>
                  </c:pt>
                  <c:pt idx="3">
                    <c:v>Sodapop</c:v>
                  </c:pt>
                  <c:pt idx="4">
                    <c:v>BevCo</c:v>
                  </c:pt>
                  <c:pt idx="5">
                    <c:v>DreamCo</c:v>
                  </c:pt>
                  <c:pt idx="6">
                    <c:v>FizzySip</c:v>
                  </c:pt>
                  <c:pt idx="7">
                    <c:v>Sodapop</c:v>
                  </c:pt>
                  <c:pt idx="8">
                    <c:v>BevCo</c:v>
                  </c:pt>
                  <c:pt idx="9">
                    <c:v>DreamCo</c:v>
                  </c:pt>
                  <c:pt idx="10">
                    <c:v>FizzySip</c:v>
                  </c:pt>
                  <c:pt idx="11">
                    <c:v>Sodapop</c:v>
                  </c:pt>
                  <c:pt idx="12">
                    <c:v>BevCo</c:v>
                  </c:pt>
                  <c:pt idx="13">
                    <c:v>DreamCo</c:v>
                  </c:pt>
                  <c:pt idx="14">
                    <c:v>FizzySip</c:v>
                  </c:pt>
                  <c:pt idx="15">
                    <c:v>Sodapop</c:v>
                  </c:pt>
                  <c:pt idx="16">
                    <c:v>BevCo</c:v>
                  </c:pt>
                  <c:pt idx="17">
                    <c:v>DreamCo</c:v>
                  </c:pt>
                  <c:pt idx="18">
                    <c:v>FizzySip</c:v>
                  </c:pt>
                  <c:pt idx="19">
                    <c:v>Sodapop</c:v>
                  </c:pt>
                  <c:pt idx="20">
                    <c:v>BevCo</c:v>
                  </c:pt>
                  <c:pt idx="21">
                    <c:v>DreamCo</c:v>
                  </c:pt>
                  <c:pt idx="22">
                    <c:v>FizzySip</c:v>
                  </c:pt>
                  <c:pt idx="23">
                    <c:v>Sodapop</c:v>
                  </c:pt>
                </c:lvl>
                <c:lvl>
                  <c:pt idx="0">
                    <c:v>Coca-Cola</c:v>
                  </c:pt>
                  <c:pt idx="4">
                    <c:v>Dasani Water</c:v>
                  </c:pt>
                  <c:pt idx="8">
                    <c:v>Diet Coke</c:v>
                  </c:pt>
                  <c:pt idx="12">
                    <c:v>Fanta</c:v>
                  </c:pt>
                  <c:pt idx="16">
                    <c:v>Powerade</c:v>
                  </c:pt>
                  <c:pt idx="20">
                    <c:v>Sprite</c:v>
                  </c:pt>
                </c:lvl>
              </c:multiLvlStrCache>
            </c:multiLvlStrRef>
          </c:cat>
          <c:val>
            <c:numRef>
              <c:f>'Objective 5'!$D$32:$D$62</c:f>
              <c:numCache>
                <c:formatCode>General</c:formatCode>
                <c:ptCount val="24"/>
                <c:pt idx="0">
                  <c:v>663200</c:v>
                </c:pt>
                <c:pt idx="1">
                  <c:v>172000</c:v>
                </c:pt>
                <c:pt idx="2">
                  <c:v>889000</c:v>
                </c:pt>
                <c:pt idx="3">
                  <c:v>2409050</c:v>
                </c:pt>
                <c:pt idx="4">
                  <c:v>551750</c:v>
                </c:pt>
                <c:pt idx="5">
                  <c:v>135000</c:v>
                </c:pt>
                <c:pt idx="6">
                  <c:v>678500</c:v>
                </c:pt>
                <c:pt idx="7">
                  <c:v>1635000</c:v>
                </c:pt>
                <c:pt idx="8">
                  <c:v>573000</c:v>
                </c:pt>
                <c:pt idx="9">
                  <c:v>153000</c:v>
                </c:pt>
                <c:pt idx="10">
                  <c:v>790250</c:v>
                </c:pt>
                <c:pt idx="11">
                  <c:v>1485250</c:v>
                </c:pt>
                <c:pt idx="12">
                  <c:v>396750</c:v>
                </c:pt>
                <c:pt idx="13">
                  <c:v>118250</c:v>
                </c:pt>
                <c:pt idx="14">
                  <c:v>568500</c:v>
                </c:pt>
                <c:pt idx="15">
                  <c:v>1107750</c:v>
                </c:pt>
                <c:pt idx="16">
                  <c:v>363250</c:v>
                </c:pt>
                <c:pt idx="17">
                  <c:v>104500</c:v>
                </c:pt>
                <c:pt idx="18">
                  <c:v>490000</c:v>
                </c:pt>
                <c:pt idx="19">
                  <c:v>1163000</c:v>
                </c:pt>
                <c:pt idx="20">
                  <c:v>516850</c:v>
                </c:pt>
                <c:pt idx="21">
                  <c:v>137750</c:v>
                </c:pt>
                <c:pt idx="22">
                  <c:v>692750</c:v>
                </c:pt>
                <c:pt idx="23">
                  <c:v>1353900</c:v>
                </c:pt>
              </c:numCache>
            </c:numRef>
          </c:val>
          <c:extLst>
            <c:ext xmlns:c16="http://schemas.microsoft.com/office/drawing/2014/chart" uri="{C3380CC4-5D6E-409C-BE32-E72D297353CC}">
              <c16:uniqueId val="{00000000-860F-44B6-9DFB-99F0624CE81C}"/>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908225039"/>
        <c:axId val="908226287"/>
      </c:areaChart>
      <c:catAx>
        <c:axId val="908225039"/>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908226287"/>
        <c:crosses val="autoZero"/>
        <c:auto val="1"/>
        <c:lblAlgn val="ctr"/>
        <c:lblOffset val="100"/>
        <c:noMultiLvlLbl val="0"/>
      </c:catAx>
      <c:valAx>
        <c:axId val="908226287"/>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0822503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[Jeevanapriya dashboard 12012479.xlsx]Objective 1!PivotTable2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Monthly</a:t>
            </a:r>
            <a:r>
              <a:rPr lang="en-US" sz="1600" b="1" baseline="0">
                <a:solidFill>
                  <a:sysClr val="windowText" lastClr="000000"/>
                </a:solidFill>
              </a:rPr>
              <a:t> sales</a:t>
            </a:r>
            <a:endParaRPr lang="en-US" sz="1600" b="1">
              <a:solidFill>
                <a:sysClr val="windowText" lastClr="000000"/>
              </a:solidFill>
            </a:endParaRPr>
          </a:p>
        </c:rich>
      </c:tx>
      <c:layout>
        <c:manualLayout>
          <c:xMode val="edge"/>
          <c:yMode val="edge"/>
          <c:x val="0.40867905345823868"/>
          <c:y val="3.28638497652582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75000"/>
            </a:scheme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lumMod val="75000"/>
            </a:scheme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75000"/>
            </a:scheme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lumMod val="75000"/>
            </a:scheme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lumMod val="75000"/>
            </a:scheme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80289560579122"/>
          <c:y val="0.165536013400335"/>
          <c:w val="0.85031538396410122"/>
          <c:h val="0.73731881190730553"/>
        </c:manualLayout>
      </c:layout>
      <c:barChart>
        <c:barDir val="col"/>
        <c:grouping val="clustered"/>
        <c:varyColors val="0"/>
        <c:ser>
          <c:idx val="0"/>
          <c:order val="0"/>
          <c:tx>
            <c:strRef>
              <c:f>'Objective 1'!$B$8</c:f>
              <c:strCache>
                <c:ptCount val="1"/>
                <c:pt idx="0">
                  <c:v>Total</c:v>
                </c:pt>
              </c:strCache>
            </c:strRef>
          </c:tx>
          <c:spPr>
            <a:solidFill>
              <a:schemeClr val="bg1">
                <a:lumMod val="75000"/>
              </a:schemeClr>
            </a:solidFill>
            <a:ln>
              <a:noFill/>
            </a:ln>
            <a:effectLst/>
            <a:scene3d>
              <a:camera prst="orthographicFront"/>
              <a:lightRig rig="threePt" dir="t"/>
            </a:scene3d>
            <a:sp3d>
              <a:bevelT/>
            </a:sp3d>
          </c:spPr>
          <c:invertIfNegative val="0"/>
          <c:cat>
            <c:strRef>
              <c:f>'Objective 1'!$A$9:$A$21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'Objective 1'!$B$9:$B$21</c:f>
              <c:numCache>
                <c:formatCode>[$$-2809]#,##0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605D-47A4-BB4B-98CBE3343A67}"/>
            </c:ext>
          </c:extLst>
        </c:ser>
        <c:dLbls>
          <c:showLegendKey val="0"/>
          <c:showVal val="0"/>
          <c:showCatName val="0"/>
          <c:showSerName val="0"/>
          <c:showPercent val="0"/>
          <c:showBubbleSize val="0"/>
        </c:dLbls>
        <c:gapWidth val="40"/>
        <c:overlap val="-27"/>
        <c:axId val="1271094704"/>
        <c:axId val="1271074320"/>
      </c:barChart>
      <c:catAx>
        <c:axId val="127109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074320"/>
        <c:crosses val="autoZero"/>
        <c:auto val="1"/>
        <c:lblAlgn val="ctr"/>
        <c:lblOffset val="100"/>
        <c:noMultiLvlLbl val="0"/>
      </c:catAx>
      <c:valAx>
        <c:axId val="1271074320"/>
        <c:scaling>
          <c:orientation val="minMax"/>
        </c:scaling>
        <c:delete val="0"/>
        <c:axPos val="l"/>
        <c:majorGridlines>
          <c:spPr>
            <a:ln w="9525" cap="flat" cmpd="sng" algn="ctr">
              <a:solidFill>
                <a:schemeClr val="tx1">
                  <a:lumMod val="15000"/>
                  <a:lumOff val="85000"/>
                </a:schemeClr>
              </a:solidFill>
              <a:round/>
            </a:ln>
            <a:effectLst/>
          </c:spPr>
        </c:majorGridlines>
        <c:numFmt formatCode="[$$-28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094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[Jeevanapriya dashboard 12012479.xlsx]Objective 2!PivotTable1</c:name>
    <c:fmtId val="2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Retailer wise analysis</a:t>
            </a:r>
          </a:p>
        </c:rich>
      </c:tx>
      <c:layout>
        <c:manualLayout>
          <c:xMode val="edge"/>
          <c:yMode val="edge"/>
          <c:x val="0.3332082239720035"/>
          <c:y val="0.11472003499562555"/>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2"/>
          </a:solidFill>
          <a:ln>
            <a:noFill/>
          </a:ln>
          <a:effectLst>
            <a:outerShdw blurRad="254000" sx="102000" sy="102000" algn="ctr" rotWithShape="0">
              <a:prstClr val="black">
                <a:alpha val="20000"/>
              </a:prstClr>
            </a:outerShdw>
          </a:effectLst>
        </c:spPr>
      </c:pivotFmt>
      <c:pivotFmt>
        <c:idx val="9"/>
        <c:spPr>
          <a:solidFill>
            <a:schemeClr val="accent3"/>
          </a:solidFill>
          <a:ln>
            <a:noFill/>
          </a:ln>
          <a:effectLst>
            <a:outerShdw blurRad="254000" sx="102000" sy="102000" algn="ctr" rotWithShape="0">
              <a:prstClr val="black">
                <a:alpha val="20000"/>
              </a:prstClr>
            </a:outerShdw>
          </a:effectLst>
        </c:spPr>
      </c:pivotFmt>
      <c:pivotFmt>
        <c:idx val="10"/>
        <c:spPr>
          <a:solidFill>
            <a:schemeClr val="accent4"/>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'Objective 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B51-41A7-A8AD-4E1956D9396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B51-41A7-A8AD-4E1956D9396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B51-41A7-A8AD-4E1956D9396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CB51-41A7-A8AD-4E1956D93968}"/>
              </c:ext>
            </c:extLst>
          </c:dPt>
          <c:cat>
            <c:strRef>
              <c:f>'Objective 2'!$A$4:$A$8</c:f>
              <c:strCache>
                <c:ptCount val="4"/>
                <c:pt idx="0">
                  <c:v>BevCo</c:v>
                </c:pt>
                <c:pt idx="1">
                  <c:v>DreamCo</c:v>
                </c:pt>
                <c:pt idx="2">
                  <c:v>FizzySip</c:v>
                </c:pt>
                <c:pt idx="3">
                  <c:v>Sodapop</c:v>
                </c:pt>
              </c:strCache>
            </c:strRef>
          </c:cat>
          <c:val>
            <c:numRef>
              <c:f>'Objective 2'!$B$4:$B$8</c:f>
              <c:numCache>
                <c:formatCode>General</c:formatCode>
                <c:ptCount val="4"/>
                <c:pt idx="0">
                  <c:v>3064800</c:v>
                </c:pt>
                <c:pt idx="1">
                  <c:v>820500</c:v>
                </c:pt>
                <c:pt idx="2">
                  <c:v>4109000</c:v>
                </c:pt>
                <c:pt idx="3">
                  <c:v>9153950</c:v>
                </c:pt>
              </c:numCache>
            </c:numRef>
          </c:val>
          <c:extLst>
            <c:ext xmlns:c16="http://schemas.microsoft.com/office/drawing/2014/chart" uri="{C3380CC4-5D6E-409C-BE32-E72D297353CC}">
              <c16:uniqueId val="{00000008-CB51-41A7-A8AD-4E1956D93968}"/>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[Jeevanapriya dashboard 12012479.xlsx]Objective 2!PivotTable3</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Region wise Analysis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'Objective 2'!$B$22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CC8-402B-A211-621824DC6A4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CC8-402B-A211-621824DC6A4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CC8-402B-A211-621824DC6A4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CC8-402B-A211-621824DC6A4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CC8-402B-A211-621824DC6A4A}"/>
              </c:ext>
            </c:extLst>
          </c:dPt>
          <c:cat>
            <c:strRef>
              <c:f>'Objective 2'!$A$23:$A$28</c:f>
              <c:strCache>
                <c:ptCount val="5"/>
                <c:pt idx="0">
                  <c:v>Midwest</c:v>
                </c:pt>
                <c:pt idx="1">
                  <c:v>Northeast</c:v>
                </c:pt>
                <c:pt idx="2">
                  <c:v>South</c:v>
                </c:pt>
                <c:pt idx="3">
                  <c:v>Southeast</c:v>
                </c:pt>
                <c:pt idx="4">
                  <c:v>West</c:v>
                </c:pt>
              </c:strCache>
            </c:strRef>
          </c:cat>
          <c:val>
            <c:numRef>
              <c:f>'Objective 2'!$B$23:$B$28</c:f>
              <c:numCache>
                <c:formatCode>General</c:formatCode>
                <c:ptCount val="5"/>
                <c:pt idx="0">
                  <c:v>1150110</c:v>
                </c:pt>
                <c:pt idx="1">
                  <c:v>1788347.5</c:v>
                </c:pt>
                <c:pt idx="2">
                  <c:v>1291535</c:v>
                </c:pt>
                <c:pt idx="3">
                  <c:v>1618935</c:v>
                </c:pt>
                <c:pt idx="4">
                  <c:v>2835100</c:v>
                </c:pt>
              </c:numCache>
            </c:numRef>
          </c:val>
          <c:extLst>
            <c:ext xmlns:c16="http://schemas.microsoft.com/office/drawing/2014/chart" uri="{C3380CC4-5D6E-409C-BE32-E72D297353CC}">
              <c16:uniqueId val="{0000000A-1CC8-402B-A211-621824DC6A4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[Jeevanapriya dashboard 12012479.xlsx]Objective 5!PivotTable10</c:name>
    <c:fmtId val="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rgbClr val="FFFFFF">
                    <a:lumMod val="95000"/>
                  </a:srgbClr>
                </a:solidFill>
                <a:effectLst>
                  <a:outerShdw blurRad="50800" dist="38100" dir="5400000" algn="t" rotWithShape="0">
                    <a:prstClr val="black">
                      <a:alpha val="40000"/>
                    </a:prstClr>
                  </a:outerShdw>
                </a:effectLst>
                <a:latin typeface="+mn-lt"/>
                <a:ea typeface="+mn-ea"/>
                <a:cs typeface="+mn-cs"/>
              </a:defRPr>
            </a:pPr>
            <a:r>
              <a:rPr lang="en-IN" sz="1800" b="1" i="0" baseline="0">
                <a:effectLst/>
              </a:rPr>
              <a:t>Bevarage Brand Analysis wrt to the operating Margin</a:t>
            </a:r>
            <a:endParaRPr lang="en-IN">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rgbClr val="FFFFFF">
                    <a:lumMod val="95000"/>
                  </a:srgbClr>
                </a:solidFill>
              </a:defRPr>
            </a:pPr>
            <a:endParaRPr lang="en-IN"/>
          </a:p>
        </c:rich>
      </c:tx>
      <c:layout>
        <c:manualLayout>
          <c:xMode val="edge"/>
          <c:yMode val="edge"/>
          <c:x val="0.18407772132596537"/>
          <c:y val="2.748331370239497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rgbClr val="FFFFFF">
                  <a:lumMod val="95000"/>
                </a:srgb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772834308307862E-2"/>
          <c:y val="0.30542299349240781"/>
          <c:w val="0.80429140605496297"/>
          <c:h val="0.61432296559459354"/>
        </c:manualLayout>
      </c:layout>
      <c:areaChart>
        <c:grouping val="standard"/>
        <c:varyColors val="0"/>
        <c:ser>
          <c:idx val="0"/>
          <c:order val="0"/>
          <c:tx>
            <c:strRef>
              <c:f>'Objective 5'!$B$3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'Objective 5'!$A$4:$A$10</c:f>
              <c:strCache>
                <c:ptCount val="6"/>
                <c:pt idx="0">
                  <c:v>Coca-Cola</c:v>
                </c:pt>
                <c:pt idx="1">
                  <c:v>Dasani Water</c:v>
                </c:pt>
                <c:pt idx="2">
                  <c:v>Diet Coke</c:v>
                </c:pt>
                <c:pt idx="3">
                  <c:v>Fanta</c:v>
                </c:pt>
                <c:pt idx="4">
                  <c:v>Powerade</c:v>
                </c:pt>
                <c:pt idx="5">
                  <c:v>Sprite</c:v>
                </c:pt>
              </c:strCache>
            </c:strRef>
          </c:cat>
          <c:val>
            <c:numRef>
              <c:f>'Objective 5'!$B$4:$B$10</c:f>
              <c:numCache>
                <c:formatCode>General</c:formatCode>
                <c:ptCount val="6"/>
                <c:pt idx="0">
                  <c:v>0.38688271604938351</c:v>
                </c:pt>
                <c:pt idx="1">
                  <c:v>0.77191358024691625</c:v>
                </c:pt>
                <c:pt idx="2">
                  <c:v>1.1143518518518538</c:v>
                </c:pt>
                <c:pt idx="3">
                  <c:v>1.4762345679012381</c:v>
                </c:pt>
                <c:pt idx="4">
                  <c:v>1.8297067901234607</c:v>
                </c:pt>
                <c:pt idx="5">
                  <c:v>2.1786265432098819</c:v>
                </c:pt>
              </c:numCache>
            </c:numRef>
          </c:val>
          <c:extLst>
            <c:ext xmlns:c16="http://schemas.microsoft.com/office/drawing/2014/chart" uri="{C3380CC4-5D6E-409C-BE32-E72D297353CC}">
              <c16:uniqueId val="{00000000-F831-44AF-8866-DC3B333EFDDF}"/>
            </c:ext>
          </c:extLst>
        </c:ser>
        <c:dLbls>
          <c:showLegendKey val="0"/>
          <c:showVal val="1"/>
          <c:showCatName val="0"/>
          <c:showSerName val="0"/>
          <c:showPercent val="0"/>
          <c:showBubbleSize val="0"/>
        </c:dLbls>
        <c:axId val="1793535408"/>
        <c:axId val="1793535824"/>
      </c:areaChart>
      <c:catAx>
        <c:axId val="1793535408"/>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3535824"/>
        <c:crosses val="autoZero"/>
        <c:auto val="1"/>
        <c:lblAlgn val="ctr"/>
        <c:lblOffset val="100"/>
        <c:noMultiLvlLbl val="0"/>
      </c:catAx>
      <c:valAx>
        <c:axId val="17935358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353540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City Wise Sale Analysis</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Calibri"/>
              <a:cs typeface="Calibri"/>
            </a:rPr>
            <a:t>City Wise Sale Analysis</a:t>
          </a:r>
        </a:p>
      </cx:txPr>
    </cx:title>
    <cx:plotArea>
      <cx:plotAreaRegion>
        <cx:series layoutId="treemap" uniqueId="{66381773-C44C-46C5-9237-9249E5A8DF53}">
          <cx:dataLabels pos="inEnd">
            <cx:visibility seriesName="0" categoryName="1" value="0"/>
          </cx:dataLabels>
          <cx:dataId val="0"/>
          <cx:layoutPr>
            <cx:parentLabelLayout val="overlapping"/>
          </cx:layoutPr>
        </cx:series>
      </cx:plotAreaRegion>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_xlchart.v5.3</cx:f>
        <cx:nf>_xlchart.v5.2</cx:nf>
      </cx:strDim>
      <cx:numDim type="colorVal">
        <cx:f>_xlchart.v5.5</cx:f>
        <cx:nf>_xlchart.v5.4</cx:nf>
      </cx:numDim>
    </cx:data>
  </cx:chartData>
  <cx:chart>
    <cx:title pos="t" align="ctr" overlay="0"/>
    <cx:plotArea>
      <cx:plotAreaRegion>
        <cx:plotSurface>
          <cx: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x:spPr>
        </cx:plotSurface>
        <cx:series layoutId="regionMap" uniqueId="{EF386E94-1C16-4333-9801-22A371C2D4C5}">
          <cx:dataId val="0"/>
          <cx:layoutPr>
            <cx:geography cultureLanguage="en-US" cultureRegion="IN" attribution="Powered by Bing">
              <cx:geoCache provider="{E9337A44-BEBE-4D9F-B70C-5C5E7DAFC167}">
                <cx:binary>1H1pc+O20u5fmcrnS4dYSACnTt6qgKQ2W97Gs2S+sDQehwQ3gPvy62/Ly4zNoznjW/Fbt6SkFEc0
pBYeovvppxvwv2+Hf91md7vq3ZBnRf2v2+GP3+KmMf/6/ff6Nr7Ld/VJrm4rXeu/m5Nbnf+u//5b
3d79/q3a9aqIfsc2or/fxruquRt++59/w7tFd/pM3+4apYur9q4ar+/qNmvq/3Lt4KV3u2+5KnxV
N5W6bdAfv93cDbv6t3d3RaOa8WY0d3/89uJXfnv3+/yN/uND32VgV9N+g7EEnVCXcMoRsu8f6Ld3
mS6ix8uWECeEECwYw+L+wZ8++3yXw/hfmnNvzO7bt+quruHL3P/3+7AXlsOrn397d6vbotlPVwQz
98dvHwrV3H17977ZNXfwtVWtvYdf8PTe/A/v77/v7y8n/H/+PXsBZmD2yjNM5tP1q0v/Acmf2e7r
Lt89TcwbgIJPmOtS7NriARTyEhTunnBqAyz2Iyji6bMfQHmFQYdh+T5wBsyfZ0cJzFYXza54Q2Ao
O4Fpd5Bg9CAwyBYnLnUQdgl9CckrTDkMyfeBM0i2N8cJiSqKu1o3bwmKe0KoQJQIftiF0RMkOLEJ
xjNMXmPLT1D5MXSOy/lR4gIrv07fEBQXJp3CSnDEowuDuX8eV5CDTzDbwyLAuT1Es+/O6xeWHIbk
6RvM8Pjz9Cjx+KTqW13UqnianH8eVSg9cYkQDoGw8vB4CQkXJwwiveMI8t25PQfmVSYdxubZ0Bk8
n9ZHCc86y1ShFTCStyJi1D5BmCLqOI/oANF6vmAAHUS5SxwOS+r+8fTZD8vmNRYdBufHyBk26+OM
+n9WatJvGfUJPcECogdH9GHm2UtoEEInQNcc4Tru/cpBL6F5hUGHkfk+cAbMn1+OctF4u0z9ratC
vWGcIewEO9R1BXqMMzD3z5cNQsDIEINQYz+C9xKb19l0GJ7nY2cIeX8eBUL/Pdl67tpe/Ob/a44p
ThybOK7LIPzsH7P1AzmmjYAJYADx/uG+xGiWA/7crMMwzYa/+CbHkWB+vKtySGWeZuVNqIDNHAz/
zDJLhsGTYVe4/BEq5+lDH6LMKyw5DML3gbOF8vE405g/q3RX1G8qxNATLiCDIXvKvH/M4r/AJ5Dh
IMdxHrOcGTKvsegwND9GzrD58/oonNgLq0Eh+3RXN+8+qipSbxtpOKT22GEcPYouMy/GbQg0BFyc
/aikzfKaV5t1GKXZ8BdfGr7zx6OEaqvqev+vMerJz/xz50ZAPcM2Z9+JMqhjzykBMGkgatimGD/k
ObNw80qjDsP0YvAMpO374wRpV43Zrvj2hgjxE+FgRpwZMsw9YTYsLyIeudpsCW1fYclPYPk+co6J
f5SYeBpktNtG3bZvyQrQicNAsgGF86CQBuSAEQ5pEJ7FnldacxiaF4Nn6HjHyQ48nelq902/7YoR
HLQB+uiz5mmO7Zw4lHHizpbMa0z5GS5PX2IOysVRLplPuzqGUl2j31JSYycU7YM+eqwHzFVObJ84
DtTXEJ7h8jprDiPzfOwMm0/HkXe+sBoo22rX79QbUoD7pB8ogGsfLgkAjT6BAETFf9Rpfm3JYUye
xr34ZvDF1ke5Vvy7DBCp7t7QgUGOvwcEQ9B/eLwkZcyBOjR3KUGQBe0fsxDzGosOI/Nj5AwbPzhK
bNbFN/WmRU0iTvbCCyhkDzMvZqwMqs0Q87ntikdaQJ9ui0fl+dcGHUbm+zeZAbM+zhLaAuKl+rZ7
mpx/nshgfuJAOQZixxwR0AI4IxSDaHb/mAWXV1hyGJHvA2eILI6zErC806ACvCEikFq6FBgwf+qG
mWsA5IRSSqA74DHuzIB5hUGHgfk+cAbM8jjj/XZX17vbuK3vmqZ+uwVD8QlI/QQYF0SP5yk/gwKN
Dd4LMpsHHzfrYnq1PYfRmQ2fYbQ9TozW33bxG2YwUH0mXNgMapzfIXgOEUJQnobSM4MU5+mOeIwv
vzLkMCiP9s/AWB9nvn9R3UVvmriQE0E4EC7iPgb9lwsG3Scu0BRI0Eswfm3IYTSexs3guDhOiXmt
+zeMKuC2bEZdh9HDXWWCQP3Mtl1kP16fCZa/suYwIg+jZnisj9NXXcTqLV2VDVm940BTGftOr567
Kg46GLQtORw/ujKgZ88bZX5lzWE8HkbN8LhYHWWOcvrWxTEOhJcC6WKPiIBXeo6I4BBcoIYMVeYH
dwa87Dkiv7bnMCZP42aonL4/TlRgStrbdHyam3+eoUD3xV7Hx5we7vLjDqSOgBmlj2FmljqevsKi
nyDzfeQcm7+OEpv/hXolYAO1FJuLw1GFQT1TgCBD8Y/O/+dr5jUWHcbmx8gZNh+PM7qc6VbVb6y5
2CeCw7zzeQOGQNAGgDg0mz2qMbMV8ypbDsPybOgMl7PjxGW7U8UbSpTUgT7yfR/fsyDyPMi44gQj
F5R+0I3vHzNofmnOYVgeh80g2R6nOPlet038zt+lb9vhT6H3BWbeYex7eH+ODCykE0ygwQ+5M0xe
a89haF6OniH03j/KQHN+97V621Z/CmVjzKAKBuWW+8esCAbtfeDq9orZ4c6l11h0GJ8fI2fYnB/n
6tmq21hFu7csUEJXGaNMQNfSw8qZdZUBQWOwBQOW1eP1WWr5GosOY/Nj5Ayb7foo182+sUe3lXpD
8gxJi8ugnY8+ErD5ugGVnzGo6DuPJbH/wObXFv0Mm6eRc2yOs7R/fte/W+1yAwX+t6xZUnLicsdF
kOof1AFAVYaI5ALH/pH9PGfQrzbrMEqz4TOozo9TGTi/63ZvWSOD4iV0llMI/Y+lsJkygJALsrJD
9nW0exDh+kuMfmXPz8B5GDdH5eNROrcHouPtKg3bmnZPM/QG+gDIzDZ08+Gn3eVQD3tO3KBndp+e
gs58OPy83q7DKM3Hz9B67x0lWnvHsLmr6rs3VHL228+gdRl2Bx4ORgyqM9BRC+ccPPAIMSPar7Pp
MErPx84QOt8cLULbu0HdvqEqDbvQYB0RhugjzZ6tJWS7J8iGfRuwnJ5W8EMBbT+/v7bm59g8jZ1j
sz1KbK5jODni3bp+25ZmSIJczGH37CNXm2/f2HMFxKGJBrYJ3j8Avedx6LVWHUbp5egZTtfHSbj3
d+1fukqf5umfRyOos0FrOYYWs1nbBjSfwX4Am3I42eH+MSsfvMaUw8D8GDkD5fyvo1w857oCfed/
gShAPyaB4r8DyegTAs+JAoPdz9yhmD5KCPYcoVfb9ROcZuPnaB0nUbi52x+2Ud+9oUhKHDh6BqQc
aNZ8AGouKOwP4yCwJfcnOdGrTDqM0bOhM3hujrNh8GExvblYCj3pcKQTsIDHLZziJefei6VQjoP9
7E9U7snDPrKF+6Xwa6sOg/TyO81wOj9OyfQizaAV6k0PeAJ3xwnA9Cgs2LOsVUDtDqicbT8J3oDh
c7bwGosO4/Nj5Aybi+M8J+USXFw9Zt3uTfd6QjbEBRwq8BRt5vgwdsIJ5/t2hO9e8Dk+r7XqMEYv
R89wuvzzKInDh2YXP93D/5zJ7VUfTBjA86Pf4zlduD+Rg0EVFbsz0fRXdhxG5GHUDIkPN0eJxKdR
w4mC0duBsafVQsCpAT/ZuQ61H9gEtT8Nyn5cLU+f/RBwXmHQYVS+D5wB8+n/E7f++RGD309g9HfN
Lrg/uvHZKYP//er9d4fTJGdD3z34m4Nr6eHS+hsc7wh5DTC070dC7t/kceTj5B/aLP9s5N2ubv74
zQKHx+CwCNicY3M4a4XasKx6GAqXoBvOhV45BHt2KaTAYn+p2HOIP34DNwpEBPDnDHZacZdBhQOK
KPtL0DkEh7KBksFcOJkFC1d8PzbzUmcjNLt+n5XH/39XtPmlVkVT//EbdhAkAObhF/fWOhS2PjLE
9yVi6CQWBIEV5nZ3DXc6/D76P9FI+6xIonjdW06y4Fjf5V1Ze7hXFzVrqtOekCzIjLZl2ba7puX5
erTO0h61591ijKm77tsukUW0VO2UeEWRhr5Dc0vWfbQwLtupJLxoB7sItDuEso4i4aWlCZdZEo+y
j8Ktck/NOLn+aG8wGYVXRcLyWlylQdhPn/odSAMmmNqS+e204q3pfRaZVW932Kt0Wi5gA07QNcSf
ynJd8UGvKbVyvxutRuKi37Eozs8o7xeJW0QeCofTLsqms34a5cRS4UdxeZF3kyWRKL0McRmnsewz
jNYiruNlERZbS6PSp0nnBgi/b+Nc+SRtu4VNu21mk+lycLUV5KNLg7LutKybpJJoTIVnGiOCgYjK
c1CcLynXpdSRZQeZSltp8PA+bR2+cJRfdUMsx6JUHm73e7KppHCO6UUibOVnmEW+SeTYDn3gjmZb
9UMrmWKW75Ypk8gaEhllTelHZdkBTmrRqzZZxLFJfGyiRTyNww3p+HXOa6+GTbjrwWlyHzv1lqNc
olVu8I1puv7Mjq0bhFEwNvVHN+6vHFp5Xe8uShdJtxplUZW+Vp8mrKQSY1Da1mlvxIWrp23Xig82
MztahLIzYytTUi2adKx8q+Hr/VWSRYVsYiajov7SJ0J7ThFFXpOLTsI5seeNqnppu029MJk+JcOA
PIWKXloxWqWNu+mjJpMj6TaRdrJTbndb3Nmfla7Ts2nE3McD0ouYuLIo7U4qbIV+pk0jRUrRMukm
4xPutH6I3GaZ0HqhuziVeY27QMMNLhsnrz27ZM5pq7Ly80S8qilOG8YquOEi7ZfcbnyDpt4rce7p
EUfLLI+Ux4fbJo9ubJybBaJV6/dRusVVnMjQJtcG4bM0dK5wJi50Gkde2X+hUcaCCiWfSxNXF1Vm
y0FN/coiIZdpy6SjBh60eVUHVi0WqkKuHKw0PqudTuaZihd9gZapjSeYyXJTd2aStBdLMrajX6Zu
HETE6pdtFAZ5237CWZavo1AnQRtXPngCWGaD8WyL1dJU4VlYWVcddkqfldVFTPptWFdLVHe9rylx
pM51kOWMB0jF79Oa2t44ic5raiRLw84bmpdbprpF1zT9h/iGYnOtqmueY2upaeFI20zfkiYvZKHx
N4eX52E4LkRhw1qkdb5ssyrzWGdaOU5VH2jexJ975zLM3GYlBmX53VSToAnZKu48WDafk+S6dDIl
2974HcMqgJNhzlmVlAsVxV41firQcDdaHVvGnXNeusO6RRVeMFR62uHjYkqR9uOhuxzHOPNb7RRe
x3Ejq9byk75doUyUSzeMrsBVL4QdXtXdRYjrKahEDO+QnbNCO+AAXOJhg42ENoLS6yZn8CNNck84
rZCxsld2vRPj5Hio3g1Dm/vMZv4Y2Tt72gMUTbEH59otWNguWReDK0vqaGXxovOcqLptsZ35eU7p
MqumdYkFPsv6bpQ2Ca+HUoQf4jzblNn7PC510EBtamxj6msSR5u6cOHL6PjOGDtAoicXqq8jmRF2
QaKw2wxx/5EJkm9i+jF0k1K6Qya7nq9VGvOrjgwyNV3uDd2Ue1xUkS8ibYIsjp2gN81Zzp07N/lb
We7HbGqUzEfR+E6K7/q2kH1u93J0x1Fajn3D8rwO+vo2UqQ/J45OYdO9bcsu1wsCrMgX7Csv3MjL
Rx77goDDaohHEl753IBnKvW0HHQXyTaj0ZW7RKytto015p5RBtCtVL4MndF3m6qWnSUsSUv7LGW9
LFJyOpjWOY2F8qqYfsiNnUgSm9Kvk/U4ZWoTFkpyneGAWI3ZRMiSuUL2IsYRzDFrt2UefSjtVc3L
i77rl4Mx3LOSIvI7iJJhFeKrXNheSk0BqyDvN7VjdT5yAjiHyK8tgWWHhyDqOw5zM5igTHNbusj1
+Vi8r7Jq9DIRJcspFV+g2bRb5X+LrPmccJp6LCuv6tEMa7QaprCQPB0vMvucZq4LHg7cS2NaP6Y4
lFVDuK/sKpN2VC2Ja3IvFGXsqyw6LZ3QvsxaESQOgXtHfYRYUHphaqdLZkXovIvJuqsgrPV5eUnS
ml9qRL3cKqRLWfF5wDQ+dWOrhBip1m1TGD+rGn2mXLOtVwVxrQvaRDKJ3e6c0RYiZGefgrb1XtUW
2ejOSi+t1oanrM/XVuKuYlOvnIQFqGnfT6z84FBxk4Zwo0Tpp1gXXA68/wTF6nyDhnLRm3Zca1YO
XumSZR5Zk98TsS6VmVZdvQa/Wi5Gq96oqbzgfdxdpfzU9NwjJavORT9iqSduJOwFLRfVJBZjJ64m
Yo1XYVtWGzpO39oxzKQaSr6ApfbFVP1124zWuo7g/hdl5+UGbkzgHP1KhbjxppFsYiwxkLQA7t8L
p3d8rVPjt4WIfd0bI6m50w5tF+Wg78p2dD23HLmPVC6rjlYL5fRooXu+qdOx2HR1/Fc+kJuq5emi
o/Q6AgKisqSTrRBtEIejFK3mnp3b63Bszuoqzz0C4UhV1uh3dupBUOi2rPussFqF08D9vBylm0cr
Z8jzC7viQaxw9KVkrF4oZKUruytjmJb4Q6dDxxtz/CUO1bKfBAT4xBOiHj65VWoCXOY3KGWfnHZY
wBt77kb3drgiBsVB2RR45YqmXUwRAKoR6haD2jnW1H+u7OhWx6hYVjxdQhZ66pZ9DQsIZsy2CJJw
hOqHrmh9prh7huHIqIWIeuS7TEAYc/DHPAPe5brZLmnsRmZNLlkZtdIptetZVnedj83HrO0mX5dx
5Osm9NlUrsdINGfRkGVwo3YfSkEiOSXguereSrc6IfAubDJbPdBatpJj89UOS3JOCks6zG38QQ3J
Zhqbda7iK4WMc5oaZ2c6VQWomq6UZaRyIs+dos+jEeARyy9uZd2kSUN9EoehpBHWMhysejWyeFvT
tJZxNl1lymllSRLnKuTo7zyPI0ndTgJ94OsK6JNX9SxZQ2dOkPFk8HX4Kd3fqBVOFgxwXgNbyc44
GoAiga9TfVgt8rqMgqbuTcAjR3sq7cZFOQ5wf1XbKGTZYmJfk9T0cugzs+wzmaX4q2UNnddh03sW
tr/WEf5CsXbXtaUuMoiipygX1M8nU0rrorDBRRf9ZAJrLK7DsrxArNbSaZPrZDovdXwV0jQPGlcB
pcyokYXgykNTlUuj8xvWR1LX9GosKuzbbeWNpU0WVW1f66ErzhvgPiwGii44xLHexNLBe+ee0HI5
7bOG9tqxe+QNurqCI5DOeN5sw3SiUndDu8osF8JLWCaSWnUNUXYi/jB01go8UhtM9VT9ldPyE1Be
4HZ113qk08grTH3ZFmMue2QJj+p4bSgpb9Km4bLoknaLsq6TNbE4rG6Yb8ZiaWBMJIZhSbv2w8BQ
B7S8KqTiQ7iYmnw87axE+ZQQmQ4kWjfT0PthgttNZv0NPiYBTt7mX5xuzUq0CUn7sbLrhZUwIKkU
n3cRJx6F7yz7SWOJTLUeO9L5g2CDrJ0qlBz8KkMCuJk18UU9ciIbi6UXSWhPQKzb8ktpBkcWxLSr
KZwgrllRHLh5Sb0u7D9SxZYTK7YjSxKpm7z/HJrktuPARpN0uKjj7q4lNfES6kZ+mTuXNiQbZ04L
HkUl/pBHXJLQRetofwnuPx3Seu326mtNulObwz2awgLw4wx/jbMzK3fgoyytFnFffhqd8Q6X6XWd
2GbPWAvZDvis3lLLWRZlsS0QBZvqmvpOUqWytrhkdvw1SttJAhP5ktfVmrsjxL3LKlGbujU7yKKu
3G782FvVwraKycf4NM/KL43VN8uoQKVUk7jOu2jphDSScSNjO6H+FGWdN127Rlw7Q7TjPIIZroLK
qWSGbe1X0S602rWokOdQtIggvWG03+I0wzJErS86vdEZ39gZW6s8VhJ37tKhse/W7soN468CfRim
KZgge+sG85epEw+54gNlg5J1IAZxE47iFtjnX6wDH0JD27PMXxhtBU39ys1kAqGF2xnkBsXl1ID7
Y+HlFOHTIjYfldUFxurlxOtLKqJONhm7dpLJz+KphlSpSGScpKUcEo83kG9G3Wb/VkmWXxna+J1L
NihPRz8PcS6xNVw4bnxm+uoymfDnotKrpO89p2s2RQge2gqDzNGndhGda6eOJRpwKcEvDDCbcDu6
5WKI8JW20UdSVquMogyCtvM17fxQ6+1kcVuqMr0RlGwTU12MzLrEYRbU7l+t0YGV6rOIhx6rLd9U
NJjgTLuzz5UqkgW0pt3Ehb1qE/DKaB1q7ILzphdDRb+U2tzYNd5GZXjepgG2LCCFLIiG9Auc/QB8
r3S+trk4A/6LvTQeuES0vR1KdzECxUnD2DMo89NygFAARMAdZAnUzk2Kc4bbIK/jW+EMV1k4gCKQ
QNqH2aXDXZ+Y7kYp7JU5iAZ7aApVeI7IF3m1EjEk7zmko7h8n+go9VGfSjYwITHvPWPlm0HjTSPI
KibGg56gT3xqey8B395DRNrPudXzm0rTpYjim9Bsu97smL1UBR5l2Lmu1A7zp1Fctrj/GHXGM3UX
iDAx4II8kEE+AK34COpFBjQKsmcrDi9Tt1tEiSok7ajz/tq4cXVaWKgNhiY1ss3Ty3Sw1Jr0wKdA
cdlaqW2fKade2nqq100HTsPEwAAmyKN0jiUHmDLbXUedkIlbG0iUrdIjvFtC7G83EWm2KrIvhhYU
AAhciaxNvnV7673SeGFBn+nKCukliFGVDxmgkTprhiAdw9MiGs6mlIHfFXlQ6fJOu2BAOHYe9PEu
poFlF3XJPom861YasojY7Sc5tHUDt4Ro5WRN51kSytQKV7g1kL7a8FdlgNaprpdhpvMAtjmekcgs
QbkCGheRcydO2gU7d/m2KoEWJDGGZD7eAnf8yjry1erXdQU0LukhWriNSDy4e87HkbRygBRNDpla
TUZ/Narj65yazgOBr/dQ3i9iUV+aqIy9xtKfXDc5HZjhMqztr5XVjze2uih5GEkRFtoLG+eGRnwL
oe+yI4klXZst2WjduJ110ZL+I65BgtE1qFW2EQtL4QvmZBAX9fQFpWUpCYnpouEjrLZ2BfflAld2
6ZlcRLIv0q2yOT9XETpNQxwvuImDalLxxkqzRRemxtNlD3IT3HcOqttlbPAXojWQaHNLuyb0hsr1
E505a2KzIIHNIp5O9U6HJpN942cTO0sF1uc2/OGbm0Kl61AkQRxXzWkGiqfv2PEmmpZ2H3OpOneS
rCaZdNPIz4g5LVAolkNEIW9H/bc8qY2XMSuX8VStagNuA7obeZCn/RnpOxQMDJ9iB1IOPbxP4s4H
uhV6edF8gW1fiWyA2PRZ5ffUGtcOMtqLnOZ0jEFga9rwc0RdWVaW8vrUXhSirv2pImiFqv5cK6Qg
HwVxEs4/N5BR/J13sEBbVkIm6XSf3SaFfKF/n2VW7kVV1UqlE/DiArKSPmPkVFSTu8DGumozXPjw
22kQY0j8coctB9KkK4xDyO4mZwUxlcmMYxAEuhqyBCBnIoFg27MmW6eOsxoHd1PFWSXLnAWUhhbo
KCBv5Gjsrof2myb94Pe1riBy96BWkW3ZUr5Gkd37gtaBxi3wgnw4awwIlZmpz/ukumSDXiKQYmU/
dENQWosUlbdOCFJg4ibfpsFlXgoJnQdM9JaFzl3OULHos9CSLWfJaWfs95WoV7Zlap+20WVjR1dE
Wech7+CuFiz36FgCxesNcMGh9fZnHsk0Si5NRm9VLRKfJ92Z0tF2QuEixdV+iZLcr1iZeNpoy4tS
a13gm3Aqgqlj8MZZ7Q1jdp7ZIF8WSXOVaXLTWhrEgdH6UliY+DmzN03HCGRjbuxFtrUNCTATyyyU
7Zaeq4C32SRdOnlne2xZhc1HXUegx0ZuYESSBzTtPIpJ7RU5KKNFhDdtHcR9Jb5ZNv7gTqBIuUmU
ernTTUsQVFdhl69CBnmHpbJRsmooNlGjliZKNBCyvAwKBuR3aLkXd8Kb8LoMzzJUy6YqbyuL4iCE
W3mfMl2JbMQbtn+KaoM3cZI5CxfVl2Ro0EolyLPSBLiFdtmmj+vHn6qomoK+L/Z+w7I2sFAgI4Rc
x3c4aJ/3T3mcuZsR/v7RBo8l3ID3LzZCjR4msNRr8JmbNlLtgoBgtU4ILjdRi85BkHEWuszrjSns
2AdpBktXGb2h+ycSRXEmmy7Sm7EY4EcSCSVBhYFkI0ErOqpxCXJyuTFTt+rzfFySojAb0lF42v/U
N0Bq+LjODASwzI3Xrb7KUamSoE6r07AXkIrcf3qMRLUxNPTdQovMB02ee/efe2/M/U8giWuAHWz5
8RqwUH9IDF7VDoDY5aWWvWCh31cT93AMug/I0HhTuPjxKS4gbYXKyieC8mIzOA5oXbkWo3f/I+OK
pbKEPyGy4SrMN6qB+FNg56xUNlyoqXPaaZUsYeWZTaPichObLpRItdRDBUzi/VMLqybosb378RJ2
+AZYrlmWuAVJ7ccFM5LHUfevJWOO/LEB1/7jQq+hgEFKIHPagHuLqnoJqaTe/HgSFYkysA5eVKoJ
ygprLxGwCngtGpnj1lqy1toUddT4TYRTn+fle5aF+VZHwIc7C6JpDwJ2mYenOSvsNadKZnY3BahF
yLe7nPhVU3lZm3M/TtcaJUAf2hqOIYVkJRGWBY4ntZYQCa7yAgJ/P7b2dRZW58oAR0oglsoBTxji
aa/OWBJNMp9A5HVxGgZx595N2GpWpujWkBM4Z+2ollXD88CAKmUN73FUNl4O7BZUSFdGlN/0sAx9
ZIGqOKr8w5jU/ZKOvWRwU54mlNwqDIFlcECBSMfkBoWZObNMCgI9iwPw0ZsxGvZBIFKQZ/Y40GF7
STNRn9pTHCA9VgtTFIuJlyHEG5KsGpCGPMOizUSE64Gb097UtRhkGHvw8tReFfbYbnTY/VVa+Qd7
qHGQgB7k6k3b51eQJxIvdgxbZ2EL6VLFPHCSBOpBSytp4UkDicPRV8h9s0tjIbVww0xA0cZrC9r7
VWG+lVhf1PZ5RPGqJJCqkHGZMdA9c+djippOphW5yy33fQVJdVaa0ywbszUZNUifNPRolmzhD599
SEsxSseRecrXLm0rKJ4oR0bd8H/ZO7PlyHF1Oz8RHeAAgIxw+IJDjlJqLqnqhiGVqjiABAmAJEg8
vVeqe/f27uOz7eNrX5RCWSkpOQL/v9a3wGez8VMrnpdAQm8J7V05R4+JHo82aS+k2fJRDd8gxqPf
l9uKVlK+bBFGXDe4bJmXH3Wf3F8/dox9WCW9STkbSV437See95IuUPBhxG1vpSJFX4Z16pH+CSuv
vkYeHJwFomxXkzc5Y2QdnP60OnybsIe0hTAyzRh05sB8rzdo2EPwpKdrJpulECp5Gm3m9bp3WQS5
4VYw5vaJm975Ut0nHorzgWIrawxDqCem5dJWMTq3KO0JfR5L1D8Ot0c3dnJfjuRFTet+CRy6xGb+
NHZCeYU+Fwo45srgOJLIO5vpOWjXsqCknzCexcdANfsm0AXGRszyqtepbfpfIoo6OCbLkMstbZtB
Z3WlMVvSNd1K7dLQ357HIPnJKurOZoQG5c9WZmIz0523MZsmVqHumyi6+1pDcdjTGTJ97HGahSJe
Dqpu2L2EijlQ16cEXgZIDln0epoz6bALEs7e9dDBKArfldiKJfR+XPoBXWpQwoTgM33zmM2riT35
c7uHSxndBrDg2mXysjKA5l36EHxLdatZ2KTX86FhJO90rZPUG8ytv8WviybvGCvDXA7h92XQMXpZ
7LPSS9ot20+htzH1uqIKdLWfbGfxtn5mkYCAsDEUNuFdJcdxZ63SO+g1Im1aeuNDrDswPpBTN7Uf
m4zhhZiHhpnfXEAIdU6kWz8s0AU9mzWJ6zIBI4LgLObhWqWyDn+4McbpSeJMRcmNS9RjOYeftl90
akporoOR6TjJLo3wzfWtpuEqFcJ8BoakQxx9Yw1u0rJZcDsO3zT375JtsTsqFlvoyNt36huarCQD
KRBnVRexLLK6PSZllRmBlrLv6TMc9QgXKcTfxHJ0bqEHtVEVYSvatDELSuemydV3MjuV077ErNrg
lMT6TPnwSjx6iZq+yyEjtLV7NYs6BpG9m/xq10wMn4zlQzLRzEfPUv+wsPq5ranaxUxfy1SYd7EX
7atqQ23sKQyc7bV2R7eVBPvNMAgjwYz2/QA1+82rw2pXxpjMz4L7N1qzHwolmKEyxFwq8nKMH1XC
PmIO5waXjQznX8HgHkZ1z4Oh2CLIgGuJa/H6RksFjGBVvl0veF27Ym6SwouqYxh5p9UMECfm6EEI
nntb+26W6pCwYYdNc/nMoMUlltxvJZQYFAtBTrf1pR5GnbXCe+xFdzMuH15V6jRepqOj5LipNsqY
rsI08mEe0rgIzZw5OldFMMZdqniSl6F3EGy7QKd6YJzdh930IGcvlZLlQxfefX3uNnVtSoSo0e11
O82Hx9qQIQ1AJfgOJXdEGlydjJcpCiRURGLbzVH3wus1getaGdAE2y8vmfZDHNSYea49IoXIRgNV
tPOj4biXFsKHLNbyNpHlI/NFHm5W7/voPYGOmyJw93PEuGU3uLZavbSq3Rtdn6n0LmGynJoao+Ka
3MdQk8IJQlE11RjBovDddNvJ2/iPKY5/x90HGUqRwjt7lmAfTNvmRHI/FQNcd00OGFwtRGEorCs5
OKt/QMZFsxi3aCOnvcRA60n13lb9I2CKO53QrBsjd5iWssuXnrsCNchNTaoTSaJnLK39Og44Zj12
ALXlsdl4lyfYFsAoKt2gvI9AKUbYMKkH+RQ1eQH39dRSVsAOfCczJOO5G1/aZT0tzSOh009SocYJ
RDZZs+9wn2Ci3XfTckcwGfg1LJtoO44DZGLfQZeMR7/PlA+3XXto4zd4YmMb7DVxkJiH4DZummIj
0Zty5OpeleehnHIJOmHmW4cuEV4KoRlX4/d2Xl6NmEgWNM1dWOsxndrmwU7yM46hIIlofos7VZjJ
fKgt+tEr+U12KAvm5kWx5XvEhUgXuT6g1pA79I8cE0CzZp0V7/UU7hK4Eynk0nSW+oPifJbxGuBm
4Ok6+EXc+eIQb09V600P7UBuxjUPiFIZvL7wriv9LsNMI3P0bS6juJWGMG84zug4r2shbYMrgWoF
n3J8g6Cf4ykeBIbXBF/SF++TAhFQYqKALRbu2KRuSQ+/OMKBAU7Q1nB44d8G1XfjsR3Z1FlOqHyi
GDMlEJIzlNd76pE65fWxXaN3u4gIh/o53vx3iGZd5ttl7yVgGsJeYoHK6KEcKpWZiWWQ2MasDyaX
rRF7xiogx6VeMPowuHA23G4oh9MWa9anLOAbhtL5UPGJ3plZoAENvJ+Dwl+h3jeJUZMYNaesR91C
dfQKNOAQSaYLrPG2HWtIxl/lPp8+AwZ9aqo8nSaef52a7+RSolBRGDKdPPli+ulF2Arj+R9GV5nz
bO6SHpePLBhAnizQNAHW4R8Ffu/gnZTfvIhAzrtqEBSN1T0RbXOe4ZSE/dU2c3BkBhikQ/mcNOyN
1PAFqnK93UT5bSLLmZlYFL4y53KuDT5l/LUpiSEjcA+ydXveiD41vTgPaIegKsAKmWKV8rAF1cTf
Q9O4VHCa87X1ISS1BRPrQfZ+EcHhz/yhYlkNGSSFe2D3g0dflWvsUZkeKp0Pf5I3rypwdzOKyH0Z
ByRNAvGAEgiMwsbfAN4ctNNJhnJLZyXZsEchPO55K3wiVdHNlw3i6jKrFUMG+7FCrijcgHEFJzfa
Sa9+VKpShV8OZWrbHRuqu6E2b4Fr/cKuocs9gEkmCaGE8mrvhzLF0Z9PSTVNJ7g3GYfjCjPoPBp0
FYOhF79c+D6M1xdcChqTyX1ArT0C+3nwePtiSSehW2OqbSQmMlVORbvaIQcepnIUaz6qZuw5hqij
BDtUbtB9jOlwq+BeSTclUORxD8AUS+adbaU6jNXROdukFRpCokLY8xZ2qT9FFjoBu082gCEDbW47
6FZ7eM5kv/jikY7hx1iJ9obQYyIuGk32w+y781pX4RGW2UQcTsnUo7LBhNW3i0hpFbtjNDqbjoSm
bmzBSkHNG+cedWRNUp2sLxNkIRvIx2mwN2oJWAYP/9tkhj4P6Vsy/mQTN7lnmjIlQfPYN+5RhpDp
NDzLzVT2sRQP8VCdHTQR7kEWG6Des7mzu855v7VzsJQayzAsr0k2BMuR0vl3kPQs78ptH7XkJfJ+
dIL9IpHLrAzkOZQgZ8KluXF+5YqkCijK97BorLwErvsWUVzWMhnhYIAncCbv407uPFaz3TxWB2um
y+KvJI+2AOLgNO3K2m8K6NFxGgjlUhcSjImbzOsQcwjOGmqb9mjm7eoH1tnWlZkbkj1bo/gwSL6P
12+QZ6ARMo/v4mn5kAFsmX4sn+zK3/xg/QY54mWWASY4lei917PLKmdo0dunr6HIdjNKGg3XpupY
k/VzqTBMHN1I5r2IZ5v6tqI55lBcpp25b1lUpzWev5dzsewmSY8qgVZfxe2769C1zf2b7YA/lfMP
Uyc7PIUbvvxYKhRU9haG+O22wjkgqmIP8GZ5KH8xucSZKOF6zPPa5hbtZ+X6g3H8Lm5iMGdu8bMN
U/aBueCOVhEKLUidNNzVptkvNhDpuPofdpNTJjo/76v2gLmv2g/+y5xEfQabGPBJ18td6NVp3PX3
La1rVGfLQyKDp4V/mrbPsbBMnaFa/xin+Y21WTnq/rajLWob/HNAltKEd92+LN1NSGa0uYExqQyi
E+zug2hYMSUOWrohB3R9HnS/wqIR02vBhv6laea07kOXjpEO84S4NZ/qrJzlbyXFUCRz5edxwz6i
bR1T0besWBr/sY7IdFytxNC8sbf5Ix6C+iAU3CRIjDP3SUq3DnLPhJZLjru6REsr7EtM1W0dsGYf
xyydnNxyql6a0qh90rsnFnji1OD+RcHXtcUUjFE+r7XZ6W4OClAy+2Ca4KzJgx9ONoO/9eSqMsDN
ekc1lHW/bN5ZHDTHJVjujEfhzq/zkndr32Z1s265i+g+kQt/9OiWMUZuWi+0RQ15BTilzOZBz1mz
RsAVuwPMnLIYNrscqHcIxmV+EBW2LGgXEHoLPNxqLEKyfn7Rx3+i0f+C9v5E+aXBsk1/kL5/vfwf
zzDZh/7rie3//M//jke8//MVVpfRgxl+T//2p7Bq9pVyNn//oevW/PW38Ol/bt0Vjv6XF8XfSe3/
hMV+/GXmbvpP3vy/A7UR9Pm3nPa/PCXnn3z3H7/2D0jb/28c/LUPzhqrxlyf0/MXpM3DK7+NxTMR
moh8aIYIFP0D0sbqs5QiWI5nYQRYbyZCsv9PSBv8doIcDKJKlHIfbLf/X4G0Y07/zmjzEPlbghSn
zxEGCMi/Mto0wETGhmY56I4cYMqCTKrUDZz+JqudxLQ+TW+T9xsK0SOo2BZSvZsKOWP4Fy3DHX2t
8hrPxAAdJYr56I5M8TPEfXFCb16eF/V7nbubJUbpyj12aQa08aQ5djDcU47rNtvmCGNFleDlUq5p
BwtTbmA/JMO8J91Lk2D03Xx38WvvYUwwHY8hfzereOFJ8NDB6AWiZsEBABXh96SgJcwlkMmpr4A9
VD42EoDTjYV8HvrvrS9HVPYiJ+tLGcO3CZroIdkely55vjp2npPP2tW/a80ujLYfs03uDKtvLWDW
dZInQfRF+G4Bft27dJ4ZycZFv7l6fK7L4XEp1XfT6f1G1sKQaYZNzr9FYX0/c/F7uXpIjI5v3YBn
slZTiNodhxmr2TwwwEGa+jeBxHESFba54votGooRRG7YBxhHTdFizpxAGoBn3iOYe1mS9q1byn3l
W/jUzpC8kp+hagutQVwSHLby2jEDES/ako7pkpQFKoow5Z0oQrYBSfBWYFE4qxHaB+gNou4VMGVs
Q7eMYUra7kAimVcB9NeaxcVI4mO0sh+wMn6WGr/XgCVKu9bLBtufG9nTDKOqgQ95vVI8AwAUTiNz
eRvpcSeuIpdYqyNTmDrRBTw43jmczuBw/cNtBET562yXxvuMxtdqw3EYuxCK9Bq/tjOcbNOCRquG
7sFU6kQV+CMMo83VzhUjJldqAR0ugF1A/0IlsRcgdJDhYA2BzTNw4BlOvKtehAGBUPI5zpNB/jah
S4qulYehqS4Nx6WDf/spNhSzhvGzaeCv0JOXc9JVP8vO82HLJM8tx6zeVLdVCEqigylQY/Y3pMWw
3rduF6GdTn2+3XuL/zPQP33ReI+BKXMwwHVazRA4wzqHMFJmtDxFjgjIBrwBl3yysYbsaLCtlqLj
KfmxXmT2dbOUSbJmpF4Kp4BUOvJ75AvJ/S186BfcM5okz2qtXhvXXUSD8+vjABH6AOQsyAK/eoDR
3kDTRjMeQWZtlcRujjD5I5RKJbjQoPu5LmU2QkuHkxI8JhNK6OqR2HnKsGTZJQCkAE4NwmCX/ELp
XDf94xiEhS+hKEfkNytBQ7jgeuMpcexqCGo9pZd1E7/XRKCGx3McUtgLr9Qe6g5wWyRwJ5BXH1o3
rtE1XaAa5pG+iSwuEb7AU+2vtEgFsiR1tnrzBxPn08AWXKYmybTRb7YFYeMdQRdBI+lwi3m46SCR
7wHP3pQhLocmfOaJbkE4iUPlu5MTH0JVOxH3aItxrGdsBfGr35H289nuItc8N27d+cK/j0F9ZTHH
TaOXEdQKFFox9EcVrR5elOcp5AIAM95ncfsRQg0Bl5TA3IWGJXW9HWacQmDcz4EOvSyO5gLvQGRI
mgRkyyryjmE8DWXZZBUwp5Tarki4eeMCn8u4ClOMtfvabDcxRk/BeJvZ8V7CL8t6E/s71VudjqL/
8DCQZe2kjv2IgQV2IurzOusCQwvgBCQNSIi2AWW17vzHOQ67rK3UfOhNO4I1t/BcNHiJJLjeszP6
j63hlxW9ZjZo/R4Mye9g7UTmmS43tVqhJEBsF4jaDJC1AXas+6kK70XtYEGHIJ8VdiipvxmD4Uhw
cDSbDW8a9EvYn8Hkysx1mkzRDiyWxGQgbkMciJT2MXDDM2kAfydN+ORFE2ATL8pisHqRL4actOI3
YJIyqz057JaaXqyHM4iGAGZsxWZoKJKn9Ra/kJkehtgHCk/Tq2IBD2mYYbcSGE/AwwcMb72lKa/m
oqqJ3NtyirJVLMXiS5IvIh4yGyX3fhjsovDO63EqvFLeBGP5UwQ8q3wocACfP2fZPYUWZ0vQNzvZ
HrCocDuojslebePHKKAcSUOfF0y+GQuRC4g6yE9eUGVhhMvlOpZUJnjYtGhzEKePvKufiJ4/13l9
Ac0FbmaaMFiw6p6Lz6+rfE0Ok0BN3kIon9jeRrbG1bA16ciHuyZsdnFvMdzKSB8VGuH0a8KiQHKh
VWBDB8+U2WIUxOskXLKWNh/hMt6tG5wPlNh11O9bN38fFC4D3+8+iXftdMIpyaqgh+AY0KJZoiOY
lAUUv0fTjtRn1SbqvJpyT1e6VxjtN5hVXtWAPgrYxVl+ay3JypZgBC4Rr1J1CXGXFiiOME858gvh
nG+xg6VWdxuA6h4RKqm+I/jF07HCZAQlCkP5iiqeM9zLbtEak1N3QYwF+yVj1Bdt/06seNUjOfkO
WOWKeRKg4EjIL/B1ANrK9cdUgtUSEVQSVr3jwTEgWMcbar/X09DlWgP/Kn30lXqFlGehvOSJYMdk
xm/zaZI738hD1Tck19ZkXoeIDoSeqZhHDD6We89mcRgqYijK5Rw8LCBVFSS2nbsOkGyFrLsYzMQk
JF3WLWcFfVhVLZS9BTthZzj+bW2r/RYB9fAvIcd57ci063kXpl/TIW6eENSqfuuu1VfbXFlIf780
GBC9ynsGbfy2CieAi8FSlnBUNI0eiCdyJBAQOZkxU9bhLZ2Ga/2GssGj45NnsS91chsaHxAUchR5
rYi8MX5RDV59uZYuzRjccmPgQQTw/B15+7pyEuA+1xxHFnvbqZYeK/jqDemMKW4HbU0UQGwh43sG
OYfytWl7EH5UpdUl4aArkECBxQY9KF8BmwXO1vnUcpx/UkJ4Amw0TFsKmO9XbH11aigbd4qUiAlS
WixLXdRz2aYc9j//BmNqKISHMouJHU3KlA9Tm7JxgSztR4845PIQMDadp2D984vahums7WLQFGqJ
kqlg65KcQt/sYxAwB1Tg32vFMEvA9Dam/yqO7UnrBLLU0L12ZM1rz1z/2iOt+XvFrxHHcQQVCYvO
B52BL3+8JsZ1OZBglgajK0/10N21bbTmc0ie4ngGOvGXiT9w6OhVWzQzNECLwNeJzmQ+jU07n75e
fn2Zr2+Uu60y84lFHxaSJJgObk4MLn/GNusgKwf1WfTxXXQFNIRh0ymJYb3p1gfyHppzEuh45007
FtvggCBGsZro4ve1vycNowgqlnUeRQpASSvmZN8HEtTABAJLXrdF4jie1r57oTrpdurrDSVwySFn
h7SjqqaTg9l02uaiUSAcWr9C2Aci8hFMTxrPWpxredmglxcyqICMbH51A2b+ZpzrOdMdVBXdm+qm
nMABDwHZh8jeneJuZqckCouaReuBAWvTUj6BOmKrLJ+MgzVhkuXnMOjlpuYE4v9DV7PLqEKRhl1M
T/iUF1b/GOOKncKSpk21dEfYhB2YB1wwsSErCJHS87OvbwUPUOKw7vfXq2bsBCp+7mAdtE9tDyCm
9fV6+vquQ7JO8urMGR/P7QBOZg34d+m5OVe4WDM3szdOGIKBgR+CzBHhiWGVPpiJf70OgMIWTNaf
/QS6hzQr79M/vo1ElG0cGDtIBJ56GtyP75VQvbs6OffWNDCpoA8i2ef2AC1vFEIyZ92CMamQQPt6
BXIR7VRSMZmt8YJ0W9x5568v5vrDf7y047ewKUtosBMv0Kg0YFIne56SyS8CC2wPyeHl3JMFvSEC
NLmQjb0BscwRwKBRuunqAi6DnhFZpmfVS/bHd2WkeR5NXph+/d/Xj8yqBE/iTj5ro+Lrf/CkInpm
EglPrsc1mw259UN6W9p2+TViY8eV6O9ClzKPKWEXW5Y9Opp5OVtlGThx76a9ojkusk/NZLzL1NOz
tAHg3NB2Z8Vn/9kzMsnBVVT7r5fU1Rco8NDVLGqz0ZLguQNBdWMc8rJ26YZs85G77BIQ3hNyZj9G
V+0B5YoHcXWYtFi/9zPvv41zQotOokAQkqI8B1MWzjjaNWdYruCvHPj/JlPtX7vxf0lUQwtgYPMY
w8USY8GYf+3Wu8QLXARF6ABKQu6DEkBm/bsRCAOFMn6eNaqakKAtWcBuRA1mr/+Xz48A4QUsJjwk
f1MLEgBiyOQhHWD4+kKdumiOYhLNXtiITxT7EPmA9rD6VPpu/+8/G9LLf9x1jhxbEPlYFDH+20ej
+PeixknENTb0ideG0czJ89ptPpCeLXMRYpG1qbBqFI74/9e+/g+LFAQ+vUpVf12c/2GRgr+vvXxN
/P/5S39KX3imO9auTPCImOuj3aE7/bk4QYL1rSHNJOxLjPqH4oVlCbBCCAMMH4foRa4f/qfiFTI8
pjQKMLZgxVKspRhH/xXFC+uN/O0mQp+KKiWCwBbHeEwwvS7G8L8uS4B0W6tmVdWnALhLjPzn6Mtp
LxC2OnV1MJ020dE9FVhG4Prq6wur/UIT0h7IJsbj4n/SK9749SUeNgNT9foayTjA45ND793nZVS7
tJk6dmjj4cdEEBtI0MaCT6EwK/pfzAAzbqS+RSMLHSWxuw2dLlp4dJhN396Ua5VXa4DExezflT3S
+yuDMkcktHhtx0xCFys2/2rWz+5p2XyxH507zzOQSCZYciw9uEQKrUCOULJC15YaLBeSY8JGrCtY
xZ0QBbP8pHTiXjHxSbXZbE66m0Hgl2X5YUbEQquhBAKDHBOmNGZEAkVH9cjpC9h/CJzmUDwZCKvV
ngIK+a4sx6VYvRDgSHVNK1yDoPD1VMMgG9hd4KHvDRExbEw5YWRFjmCp1r0flHdrVb/7jUD5qFtM
UiP5FQbPifG3XbvJoDDeJpD7qHWKNTGA8cSzSIcIqbUOZaUbl5eR9IDmwX4UcQC6YjiP4Sj2bdX+
Zi1/FCoIjhPgcXQuArI9v+/q6j4GEDn5yMgRhrlSqCGLYLP6wbzsY1eY2NV3VdcUTQH0Isj7bTgr
2Yw5Kqzy1pYMVXOAIHyr+D3KLz+VEwjfRJg77UG8QeIPkoPAFnOH4yFK8exkCwIcfvepqdpTPzy2
/uzeTbBblf21Jk157EtgIz7Cg3bTaLU7gpll6J6oTfIxVgSSNBJOarp2z+haU5EMa+F4OcEFb8td
P6EjbDy7HmuvO4EW3mJZH0CoTXCAo+ek1/pUTt4xWuLbXo/eEYfmzNXgnysa/kIq26ZzOfk5KsoQ
rYF33yzYTOqDk/T3K8He6a5bDlwbhl6Cw6YWS3sokerNq5GYzFVyO9phawqh/QfnfJ4NbVA/gzwr
5Cax9IdCBlahpUFlM3l3BKwBE6I6UrJ8X2cErkNMe1mHnlX6TBZ2ywNrljyOYPtWXjfsF7XWKBzw
+NvuARl7YI6CbHfORjMUAYr8aYKtD+iJtBbrKIQEoep1OnoBVLww1I+sasFSgqGvJ9xnsbY44pRu
yLZM2RxHn0Al+h+1ORqFlRqiHnHeeE79RdxEPuxYHj9XTn735eznZdNEh7op3c4Mj9W4NbshMock
lFjMxEPCGCnUFJ7yvoVEtqOo9/Y9z5PY4uzVUF3h6yOXXsPz9rZg59fzeWkAkzTdeBl63DxK1+m0
GW9vh2zR+9lVILyRFKBsB/TSZf0CY3GSEe7woCb7qW8PIw+QaR62XT0SAOVMyMzqCutd9IAsYcfi
kbZH2tVYP8Jv7oIV+SmYStf4fL+9oGByewoPL/PiQ9B71VOIH79tY/CbJEbODLOtnRWYWX4z9NE9
3KsZmFqynMeAfpDEy6/5hz0zOMc3DfouiLKA41CpJceqecEqAXM6C13vqt48XENwE3MZ4HBbAAKF
tCghcHazB7+wF7g26P22OHe3GPPmLfVrGwms7hING8KYajjqMt4N+BsjHT40uiqswouAKmzUoHJb
UUmoQF5C3iGLp8gXlejWAQ7aCuxN/7vultOcjJ8lRNBLEDuMTVghIaWC1uj5OcuwXAwYR4L4YLlF
IFD0FKUg1JZZqgyLv7T5NMYgmTnsWa85IPnBd1Hnn51jd6idx/3AxrEQs/nAOjUg05LkV6Oit1m1
+hjIpgY5N95Br0UFvYLcqwMy7kMLcTOK2hykeJhvDTsiXeTttm1736ItzDiS6WAazIGAWyxIU9+G
VXi2C0ABeOM3aDYgp0g77WLRnwK9HEzXBPc6AOdbHlpOhv04VSNM0QpJk2q7ALme3De+RlMGDQf0
kIs/LcS/Adk8SADzDYTIe8UrdUB651Mtzc9Wxu25XOo5HTy57OrtlU8iLvQWtzmNV3yDNF9E3btu
EHHxkdLGH2LJfvSwWMoYgHrRTWcPgtjf2zoMhS+iW2uSDTAiybt2RaZFOq+Qq1ZHTC0PJHpSw0A/
uQVK2b1NgKOebJPQFPE8jNEWK7t0xP6akOgCArM8lpTFeZysYAfD5GyAg2eRT340+sbG4raVJQIR
AP2BwOu1BypY+mg8sDrMCA++KyvQOlcbKYHOhLDC8rOnr1VfVU8Eru5gDEaV/rJhEds9cRtCxAn5
FpqHOdRdwUD5Xz2LsVirzaXJhx+jPQTBBosfVNMGDZMMvbgEdY2BWYnDNK4c64WAHV0rg9tPXUUW
9cPbNleEHXiNJLHljkCpzrpyuHa6KzpW99ZEyKUxIJ++Bd2I6+MHSMGwGMj0fWJxnDlWwbz2uc1A
Iu4MFqvh4Spx80Mlor7Dgig1LJGtMVOW+M1byIP2TJn3iZgHZBpKTKFbsDZ4xDUWCUmUujQbIBcs
odTc2qQrqF2OCE2HWMkBiy5UEqeVqwCoDDP5hvxxzkb0rsIsJxq5tuALhF6E3dm+R7HRKYGZwpBy
j7n2jqoauogGOE2G+gQa8ughqpavVTLejBwQGhKEB6Ur8Mxzx3YAeb/NZHkLG0gFm5EFCeEirVeS
fxDhz3qDUaEpVMAxQgRf7CWymdlV68lGCeV99h5ZvNzDTegyoCZEG9zGjfF+IpMXRtZ7Tkh7V4UL
8kVATZBh6CYHqaRpNngbMUadzb2JETdvFCzJoara/8neeWzHjWxd+lX6BfAveDNNb2lFUuIES67g
EfDu6fuLoEqUdKtvdc97EkIYIFNMIHDM3vsARyzbj7x1nF05N+FmQrlnRWYVVKQOvLgDXtxbRrNi
2wTIRDizRX4m9NrypDVQq3VhnMoOPA35z3Y3uNWxmdrXcBEkb2YvOZEE/J502BnwmQ6pBojT8aJd
bUE4n1tfh75RLFunEDDSfBiAnm0Yd4a+5JDQ8qdJuquEn421Z+rhTTOWy7bDe12jU5BdspQwIFTg
bh1/1AzrI99yXreB5K4ZWvQMQXzeesHejjxr3w8YkQ3wgwoS9TYrnPTE44WqhU6A2xHLERQViSve
1pu2KNjBfOtiSxSynyW8BasIla0kwyIFb3IviFc4xGGRKYPhXRi7AiwQdqjr7ktCp63hHNpBEuoc
4wbaiXnWJxJUo2N/a/xAHNy22ywOFkvvfOD+hG4xorgyu0SSbVGctKHw1wWxU+gRBIchzW2g43Zb
P/BLTLMDuIj4HFjAF4seVHyjmd+jzGqBj7uvdmfXm4nM4FRmQN4idHbKwVmloz3vqkzseOfEm0mL
CFOn6M0k/D1nQYYnkltnDjtX09tbq7JfJ5N7JbGbM0DAdFNkziuJ8W47e+3wodNjfWP2vB5Vtx5K
YzWkPI1drfMGCYI7UpvmcXacY8fDsenTHs5LLkgC2CWh3wRBMV3u3wQi1hVk0T0B8IhdUDzUaCh1
EMt32TDUz0XUniYyyVunJnKKOZKedb28khQqNo4Tt4gmbOr6XkMgYZOXXgwgnWB1gpsCpDsl9uLd
GfgYcGYaGLv85EXKzl1UCUF9TzwPdeFelxB0a7G8VJoUuTI0+2zAAjARsGrFgVDiuPVcRyNZme3b
sMcaFmF6Wczsy5Qu4TqHWo4m0Fhs8sA820bnXjBEboN4aJETAkXmwqSy+nzng8K6ugmww7ZGgsOt
t1lr7VG7w//whh0+R/uy5DCFsiI/z0GCUaCLR8g24daIrW7VjahrGcK9jNlCJj5r9rbHxR1Qnr75
MJn9pzYJjmbsfZoFaTI9iy2QNg6hddIy6cg2OhmkO4LU2sFhBn2fxHzTa6Mt2Y1u8B/xYV07Eak7
v223S/QaV/N8arp1GuLB4Dh8bHwbALbJa9Xshj1b49ekKWzwCsW5KQIy54s4WqD11k1Vuidk6A7R
KW69cB9Hw1fH8/2rwYt9HQKLTWc7fNTS4RsUIwjzTtJtyCUPUdM9x45b7JP4Gwk4fUeOGx70kp5z
DbbrfFrsCVpC/ymAx3iLK6MvQXL16nFNxA8SdEIesmlAk9XLx4Ff7fOcEqGbsvKvaKunw5XfHECS
bvT7oF5uq87jmY4BlpqDae7yaUlAve76kciX5xw9fRSrvDGjY+MmQLpA0PODu0Az/K+mq2Fmaaa9
QvwBeurQPqHwkh6cahMZPKRx2RCWm7mPkFsgjX4pIw0+Q73wHvD8o7ANoIV++6DpqVgjf2B/LlJn
K1KxTVKt/GamoCoGg0e7QqXPyUuyhQVPMj4wKkkZyefpEkXJbdOZ+QcERtigoX4gl6I1J2sactRL
wmOuWc62KXVsZf4ua0QG4FzoRECX3BD7zFs7+tzeVu742CeIheHuR3udCHOIUMehLXitkk+4ncbl
k1UVd5Nu9pfBHsxdAjpsVbT2GoKNNKzach2CqAD8s2wjYrwrUrv35mCN61LPEWpo7J2Lcz/ZJpla
ZwZq4w3HaajcXWI7074vItCwrvnSEXBDymccj1oOOiMwvra+n/OcFn+h3rCLyatejWG4hXVNmhKg
B2Io8DaHcPgQZIZ7bmwoE3HGO36yvE2EXXApzRFjrKjztWWFmJZwbtEr+V655HVE3G2d3HtE+i9Z
pxaknMw39M1cEQEIyqq+1im0hbF5brwo2QbsAzsQ29bO0Afj6pMD6nQdBDXCAl2prafcs7eBjbZD
m7w0biPzkqh3wJ19jDsX23HwTrPmAav2yOWm0LrRIwQSw3fjZxu+t4nx1E6RffSildVEZz20E4w5
XBh9G4HLjjf5wGZSBb2z783swZ7tswnPeDcmbYHeQ9Kt3RCgsjGVaFNk7QkoPCiiTJf0bLTcNGSU
APiQlnDKJ1Mk8Au5XAHfgnc7D/+Uf8Hy/WyaTkrEAY2gkXu7FDxtehEYK7Au9g0UeoPt6ODOHqKB
GG+EnHkcPP4LJYJ5q6rWX1ziAzEo13CYq7WDQp7mf0jGzAGu4/cEn/s7RTxVFFT2KfIBqr/0wvqF
klqRcerRT/DdFj0Z7b5uRLoJEDY8qaZ20IoRslFdNm8DSYoxh7ucm6dKNnE+2ryOmvjGRXFgjz6X
g9UW3LlhFh7Vp7WSBauayqrb0+CR0Pj7S+hwulcOSANY9uHCHI06+qduC1xBlFp79OQX1AtHP7Xe
Z6GXxlF11PBkwkrIhua73hjlBhME13smnaa+sToCUHybY+bv+im0wH3JWS1ZULpLoiPUH/NURP0P
yq6VlrBrTSNb2z3UaLfrB2wRy0tPfXzXdWQovc60N7Omd4eeVGDNxnMSslFHAfG5t6OGn0mt6DAA
zC1c9GTjjraJ0iFYdJWFs1pkpQZdjButHyJjvaD6d7LkedPU4oDyM9lhoB+aAZmpsh5OZD1/NFOX
BZCZfw6ic4mtWcOIxNe905psPIW6N2BGchTI5n2sxFo/lHa6RgZ1PHWu8aPJtaEB5pJ8mFwZbvOM
h6gGaUP0T5yGeDRWVT8kUvmtOr03Rq7DvpZNHaAU4OvQk0bhJkdETMFsaFl1mHk9n/I+r08eNjo3
dIUCUqPV/EJlucbw6t+6KIIgxddDR7ZlhFBlyjKexKPhfuqjaDyBuin3sBEvkyXG0yAbNe6LLCqI
gw4afLrFWYuulBbw3A8nYMUD8oQBFAAt60gxF5+M9Kryotnk5O1BJUs1YAXrcSQT2kZVd3pvcpm5
hM817cRUAiNjks9PT9DxUn0BohAZMKoXTaZlJaOdaJ21mmej2kfCO1kOXPi0IkdZyJTqe6Oyom8J
UjV4Z8krqERoIi9Yyw/q51zHhpZ9pNagWuYelIlGfIB8g61qkw7UpmQTwfPqPBgFlo6bVJa6u/Kj
CfnR7jkYK8z1IGNPN+zXYaq7VZqNxEUW9yvqSBAzU+s4ZggaIGXnN3CmtHAGkZV1MPq1DEy+QIB3
cMJPvifuo7jZD/rg7PrUeKyt4GUuyhGpAZRC0ngv6vQumYcJV7rurnGHOmfhut9S7dEOoKVNRRyA
ZvSfZye6WKmd73qs9VUQj8GumL8VyZSDtp+2BdBKCLAIMmi2s0vRQDyM5ZBtSpyGA5g/c+P6J80s
0q2w8ufIn9CbkbqqeQEDNejxLxApspv8UVS+tYmK7i9Muv7YO1ilWvacZFDI3ZT9El5FPjuIkHIL
ujJcTmZgtcCq3gW+19+mgsv6GrCeJRJXa4LfW9Rjtkub0l0hgLnSO6RQYXN2pJHzLsCfcIOMb659
snXuCzEjqdCRP7XCKdzA8QDyFbiftfy5hde2cRpXWwU5DpcJlxEcgrYTo3dsg9Q5+WkDgy5v3KtX
NscsHZ4BfF+HRsynWuCe2fzPVjn0pDtgUWtUDp/qYl6DVgLOP2ovwio/aGi2AEyQXmY57Mn+Oisb
dsrioH38aQigE1MLdpefirJ5SZwcyIDrEtvQzKNnGJ96i7eqB0dqK8rJPEbjc9qNzQciWRCnxn0W
LP06yEfpdub3U4RSUIuGkgOkYV0HxrT1jP7j4PiYezUBqM79TMIm/+IO/afSm+BGe/GXDgwBtBAt
WM0jP4YWwZbRxvILf3BUYlMoat4u6KSmqSX20WB+G4rhMUHWTUPVOIoQqAq9eTP1xD0Dw9l3AQEQ
whKryZ1g80OczArbZwcHZAmKK9gSfr8tx0OoT+7GGUIQAsLL9oGN3iBqF/E+n6LvCKk6KwuDnNyC
jK4N90utLQeD5O1S93h2euWtDJFfZjutN1YbPOEhQPKZcDE7bISkfSVW8DpOqH5FzgQgjAgjqRBe
JXEi7qBQJEQ5oDBYCK+Zc/w0NKW5ar2GQBXx1XVbxufCuGseFpP/eAalAxP802L5wC4q8pYFRIDO
lbQjMcKwz9ItsnXAH648WtxdQHzRc+hhKjuf7CIpDmX/IApgcpM1PesG7Klo6F7RGsul7gaarh63
WZuCjIEHve+Fhkpz+Snih8EPR1MyQuwHAUTCNniMrZ8eGzShVyWapWujlkmoIgRAxDeFCCt2hhR5
M5z4ysO1kqmM3ENuETGOfD0U3hHpblLjCShSr+jTB/uuKtBUsLwok6EtiCOmBRvK/xz50BFDMYDy
C53bykQM2UnDYd0T6ptdDTXR9HW2fe0UVgCjDBA/URKvkzg37o1Qh1qSvRLYBqoWCZhN1RG2SHRm
b92WottjxG0RDHK32oRrF7uVASRvAqQhNdu6BBSj2XyAY4saRfNN0/g3jK15NUyA1nh7bVB5cXcg
Ib46NmhuoLR/SVjXuEzGs0jGBclWCMzYRh/cEQqqmw1ECsKs33p24O6KcEKveCD+HLANY0+HYBZH
wM9xAZhOW+XlfKpi92nMOvNOP7SQPwV3XljVzlGgJ7PONPdz2YqnckJNDHTZJqutYhf59aF2gEaV
mTNskrk89Ei5rmB6pdsygqEc8TpFtPGT38cDFKb5Ylrw9zt0YdME58a0ej6b0CTO5U2cPztD4sBx
rp9h1IUnzRp2Ndw54rPJ8jwOvtiAiCOytjjHBqCemC1CtOauspr5kBsJTIDgOauSZt35trk3EMEj
HlLs5zm5Dllk4HQVKzsHQxHPXyKtXfZpOGXAx90PGJ4vegx7OgUd6gW8/0XcoKaO3gTa1tckQYNa
D176cE5hGeQGz8z4HIcV0WTvpI8WzkgVGOhZeY+jbWyXWd+DPrBWKfkYHD6nwlVGTiofXmoyB5B7
MxB4w+dEjCZ+rfHQTmAAOxP13TpsYFdG42XQ+9u2yL8TDLQhasYzfM7BJi5G3hIOpQiTYyrH1IRq
Eq0uT0Xul6c0yp+Ja6IkvGClqKauMU57Nl0fSTdwZGV0SFz7ZpwR0guaBySKx33krJt6POVD0+9d
gc2gmhCA59vRHHbo90FqC3dtaGyqaevXQIMrk9RKrw3nGenBvU9iwjeWY5/o0TYhJkmaDq0b0p81
aDOCq7ZYTp7dToc8zK5FzosnCKrbeOI1HqSGj1rlCFIJTaVjpuszFn4ynSZUItheKxMlc+xXXpIt
FgpQMtfLoRS14qjG6yU396CMcer9ezRBBXr5pCeT7AHELHxfqwA1R9mWExDEqXOSU6UkagpoigGp
rKMnEW4u+qK8VJ1xW2oC/qWuV/Cq8+JsLX5+Xoy+ONvRSEQE9yqaQVqtRmTTwEYKZw0ZhmfPhLhq
R5idrmzUkWrGNMelUodlj7aPBAXr2blE/eA8ZZZBftj4XvVgoWafZzu3MeBmBHe2RMu+RXranDrN
hUsg2uakurh6sOnRk2nmkfiH/Mm8MPnxa3nDglRM2lzqyas3vkk1gaVJEcTxoB/nYZKtA5y/dSI/
yp5KYudoYiwETtNovNeLRNtbtlscgLqj6Y8Z+N7Ak8RMNUHur9ShmpkRSAypdXxAWaA4x10EDblM
btBx/JTJexKaSb2g49BcUULxdr+MdW57HcCp8aDi+YExjwCkDSRUJYNZnqqOyEd3x758BkKPBjFc
8RNqlzwJ2UqTeAY7SKq3xpAuwrLYWb6KYcAj8U1sRnoRQYU/oY5U46Sw0o1RVJsWWNrZHLR9WhKn
TlJA2hbxvJPWUvagjU5JABrRtSYP9HmN1AI33XCy4R+tTK/hHpOmvmq8pA92ZuTdFNKt6xL/u5iJ
kvJaP4JaTHorxgzHhCsT7h3ElfqTF7UebgtM2ERiOkjYJflqajvkdCrPQ0tzBokp1aXeG+BG+cGI
cGHLGNUB/q7Fdkm0v1A+rE5aGtdvTfDzyKqRNrA87lGni32EivubzAr/Rov08J4ztzps5njxJI5Y
Nw+dix6iRGqissLT5lj4MxFxXPVDRA7aS/kyg+ZoGw8pb9LXRD66kSQ+JnklQKQh/QCqzjLOHSkg
ApTFpO0XKUAFgJh4alAdYq8j8xZVYtj3s33opQ4V1NYHWCOIssmfHo0tlJ5GR255bRvacKLG+85f
SOd4PbZ6KAj82h1fdrAPvtmvR+UIaQ4M7kx8bKV6lqWgLlK52A68ZZ36VnmSL/hTLWdV1y6bbm8F
3bGTTt7AChCKuo4urc1GaUlfMIjrhDdHjwfSLmSGYhJP/kBQ2Oq/uOaMKnDa7kzphVKuvTrlGawf
XoL0p2gg5tkk/C0G0Z/RNE+OFWEFBcGZlMyYOhTy/mxaqzmQPdiorx7XH2c3BxUvvylMNBwiy+xA
NvMTDpkJc1VT9zMs0aUOdhEfIvTZOsbuQV1y7hNuJXWoGj1L3j6bVFV9Uo3ZTnzR9/4wSJk4e7nX
+uwVbvfeRdBw3w5S3MKUdxd3iLHAtdMO4SQ3FznW2FDTPbIQG/U/toHl5ySZ+DukWvtxAaC3Sadp
pcs/R3xBO9FCEg5sLIJ/azFm1tuzqb4i3FdUD+aaPJ10y5vC/xLO4imX4ZG2nqO9K0MpshfOybdh
Koatt4QCdeGpXNtx2K4N9JdO6quq50V1VYPQDtJIAHY3Q0DMXX3zadbqnYUsfAATP7Jz0CX8uqnn
xPzdZpRTrV2W4AQOY38ciiI7uRaPfNGTD6/mj7zBtFXqFvm+ypp7LZdiVI8WbJVDkPU3RmngPkQh
7BZUxSZiLSvocNch0e+wIAhGsnOZeQeMf4A1kdTRvLJcwte1EfMMaieQn0Svq+FrRVwTfZ/iwa/M
j2nnfnJz/6aujGCDR4mCalXa/LWdS54uy75KU17nendyKnFuveqT01vkOxwdwi5EucIDlTNTlGHV
Fq9RYAK9Hsxim1cwGOOQjCuRxcFCtrxO7Kd+PsOMuQKxJ9nujBtkdG7SMX8Vbc4+a1/7EeVALxNf
Cce3DwOxyiGfyFnHM2po+qHDHvOlmBlWIRLQWrehHFe4aXL3Spj+zk9DuH33hhdO28pGSGdyk9sp
xzJOkCva+rO9tZABWWOkYqh0aCI04itPJPQDDaPMTMBVmnoLfS41wfS3wB/IFpTnuXZc5DbKIzVk
+i9Cv0N2w/4ah9RswT/hLS+wUYci2vij/hzZ2m1A4GKbGll2dMfuLyPArq/j4X6qkatshRbs1MNI
0Lk/pAhBTGWj70fX36tdJICAvqzVIVxBlBDnIzAE9rW5M24NZAh2QVwGgM89/fj/sZ6KLf2G9fwq
evQD5ofvUSLKv8t9KdimpBf/n5GeT2XSff/2vx67z9339j/O+wH2dN3/CTwA6x4pOJNivj/hnoZn
/g+3LvRmz6GUyK8sZ+ov8zLxrDdeNGf8AHwaPjWBTVn31zBRI/dM7/8F8GkZ/G9+QQ5TFRUMoh64
MLU8amz65h94z9wgxIOesvOdNPrVKXXraapzc1PFS7A3Btd8Gu0adN8CY0vN6r6GIS5nzaa03mbz
PPsx+0/nvi/+p3ON4HMSkUiOhqo+q8bP2dhQzvu7D3KlPnuy+WMMqUMUwN4Gtfbilt10iOylubw3
OEm/dhNwR2eRIc0VWC8R4K8Lxnm01mS3nkuEJcfY25tubb+YiN1kZTfeRhOglRjCjdeku2wZ51cH
6cSyM4IX0JkQatIOfI/uLTYyH0t4xqYMz+rIrQLkl8PIRftczqh+FhrWaQAUns24K7YHrq1rrFTu
D4txRmLFqylm5Btn1Y/d/lYToQ5TLkkPc2qXAPljccllE4cYiLzl4D/8PqG6qkFrTVyyKiNBpA6r
A7Ufsouay6dJg903pVu0zCgngbdxk7YNstZV6N/E8miZeJGiUyU2lbGHXNU+E/DX7rpcIPWtxcSO
qkHcDLIJ0Ru/CT2Yj/CJxhU1iaDxruzCLRA4RGTP6robIwL+G5EdfyR927J/h9GumRrnMY6q8Ura
k9BeEW6ABDjDQ5alZOxjGODs9r2edw/8P4ZDmSSSFc6YauSzQmQhjY6qi6xH9PDfTlIXyp3hYDVC
HEci69BKE149YKF+bdRYBVf3lwk1hgXy9OM3962bOR0OtjHmtw1J8McwRG+fN4OxxkaJH6eWMNYw
ttMmNRHNr7POOhvgZ0+Vh0iFj1LrjTMhz1H6i3gwJ8JkvGHjlyz3oMtNEj5IPa0Nlhp01LFNn9VR
/vOIShvJ29j7kWeZ5iGF17M1cjKHhleinxEjjbRWfWLLzj5CwfowGDOWyQLuWWvH+NEjs31YmqE+
RJPuP1Qtcn6DVqTfYiqfdXVcQA2ciR/ZWgI/zgwvkZXZm7Cbwx1cOomDCAl3YMU6sHdDAbTKFDfx
HCNgjcNyM8uGmi7OimIAiIvIicafY4Pnhhkt7pyVX1dfMbOvRFlfzbSAtVkFNfpQdMtSsoSEt2gn
qxevPJ78h352G6ic9+1yNICxnBens0ioZDZapSV2MarRAgrxuCAzJwff5tPW+OJWRXzwCichf6sh
PEp1CZ+g+VetK6Zr5oXWTYGOg5/Cwn8ecnDjep1IFrUfUQzNcKqZ0GM23wWoubw1JfU8iKb9OhIh
bibqZtlD5Z7vJojw5K6VvGhyL5DdX5lzU3wl0HuY0n56cdqGIle11BMLkRWnYdcLz47cR1S3UJvJ
e58f8BYsVAIryEgvHXn+a9xIMIfnLB+jUL+4rel+i5Pl0V6c5KXwg3GrO4BOkAItrkkQ/FgKwPCS
2oV4+eVV+E+MHMP64+0CF8W0A8cl5IdIu6nLt88vRQ49o0j62I397xkYsyO5GbwIUzrOypVALfZv
r+LP/p9Lf+n/x+Gf5xICgozdTfbWthb9CTYDhcvm6bZIkvRJjIBeWwo2CdRicvkzqwYdBps9rMgu
JdAkNVSYIibzIJf48oxJawDQyHXvp/08433cMRcIruqMf/+MGooD6NTycfZlXY5BjPconjaX0CUm
77hd9RkQ+Smi3slzgbrH0fZJQEUwKT4P5y6Jss9tIdpdlwj/4OZZ+6xpxRFgEr5k9zgBx77T3M55
KOL+Gs1e/xEYVXxYXOolGl7XfyxBLa2Kpo1vCwert4k8Y200gEWCZo5fh7Cd14WuT5ehRD6vyOo7
T463/hRv9WIJKQvllC9Ljwy4HO8D4L5zh0IgOOX41ehuxxnZqHAutQNcX1vKdMevEeToLq2Spyjw
4YfaC4pRY5S8Wmb6b3wsXxK+3glhNgW8PDgspk2GAQuHW/H3u29JLb91dTf5hrltZcmaVxcU6+XV
phQcoQUTm6EKrYd+QW01EvOrnqNArEVde1na2XqII+1l5oHdEbNJN6hlZZcGxMilqJofR2pM84u7
rES46Y9xtXbq3alFrJFz36dTt75rwGYc/ulyakxv0z2J1HvPgbs7kde56FD2Llnjp9tCUBOpc9Nb
Tz7cTujc1a6tv6ilZmz/WDosaIL9XCq83PsmNOsurQrjBXwHMGPqSm0awmZg5TVbW6ryDomuI48k
ym02Xqg80gkJRghyxD+Ofp/9cx352d2UkZ1W577PCr81TmYDA9YvA/2iwZH+pQkqA8l0tzn+Mf6+
NkNB+KK6riMuhO7DA7S+mbJS/3A5NeaI8hYYx3RQp6oLq/E/T6OW3IOWmSBsRYaCfD5/4OVJRRnf
aD66MxmspPPHL6Snr0sWIZKZAsBPEq2n/B7s8s4hkE2hsQY6SPkEVSa9hW9gPv3sLUFkoddVP5lD
kd4asifnVM/kTfW+8v/qvEV+ws+rvH9exCeo3s+598+Tc++9n9/MIb1+JHXRkzEAM+9XEfoOjinI
k9nRVY2po/cGjgwTCPKuXWP6se6fFsdTGB7++3vEkbVwf3mQ8Z0s6SaBGdLNAF7aHw9y1c/C4+71
v2lRbjhUEDNqCTHB/xDGHqkx7YPqZNlhdCrtQ5W44jGZP5OKO6PpGF1dt8Ge+NmtQggm2FTh22yQ
eM19EM2IuWqQFmrzYiGBQKUM3bw48siSY+pIjb3PiirU9u/r1NGYjA9GuSSX0aNupWeb0w7CSnub
LdGPRk2IPphwJ/4eU0sIWGLXyInKycFDN/I8Qw6qy6jVamGQzcHqv/+Nvd/rEdvyb2zZPj6ga9iB
dCx/3yynONHMGB2Wb+gZP3ZL499ToyK9thn5SLVrYnZ97UvLl7Tx5Fr/HPcZb3+OD+hjUvvEnKWZ
9nXykuCX9Wrciryvefg5aQIUdPIFPopfGBd0Dn9sCm9HckyH0bJNyRoBnGjBn6nnWE2rRj3R6kgt
xAKxCZrbXFENvl3cN0As1gsoY03geNQ5rLpyCErkJXA8ClhQ+1i3UIuWXR1g8j04/LeekENE4KhE
NxXinDivS5ejkzE757zu0G2A9g2nPyu+1vxEKeo+rwWuyPZ9het8Cx3qxPruEaWxDA6Cy4333q+s
f7G43P/8FT2cQ5vkiu34Jj79779iREJT06fY+uaUHYLZSWJcCMv+aNwW4auV6gPtwjqsoq3VJWS2
5BI1VJc8XnkyWET4SbFrIEhuspYUjRW3Vxs5shtTNmo8AdeyDWa0lv6YULMTgK2uoUwsQBWtO4ol
8fIbXQwpgb3iYz0lxtERTnvbUmvo1pJHclwgyXB4W5vBbLq1++w8gBV9WpDZuUMDClmKynqyYHXf
ybla93+Za2XPtscPQuTzVphaDTOrSs/qKB3nH0f5z6P32fejiAKB58xsm/1/f8L8/9jFHNO1fZi1
kvILW+mPJwx0rZ7OWYlEDsBQw/Bc6JzwRdETxXFxDb84qy4VRA1UeMlbiIWA+0pN/7Ew9WOSNW/L
1aJJXkOtfF+uLqm66pJ+5dzmJkn0JO3mm8S2KnPVhUjQVmc1siAafJOpYa+CLxmNOopzPIKEi+UZ
ap44FhWw0UjbL0Yy37xN/7iKgV9NcrkAfhxtq8bvO3zIHlJvShWSjTpUTavllMKItqqjA067/LL4
fdksZ2LdD84gapOq4nJq6O0w7BM2Vs8Kd2Gbi2tblrASsGKQJxsElZQZUw0MEYDE6tAfvUulz83R
jbv4x9j7wjjoflxBjQWVE5z++w1gWP9xB1i+57s2wC89IB5o/0HTj704zNNZb74BOVtae+tReAod
LO2a+zVy+NNwVL23Ic8Ikdop+3kTIf8Aq0715Wo1n2bJfBq9hsCzr12RanCgVAXil8uoCbU2QTcA
YbCxWyFFmlIZbdE+OQjhIsRkRCsiZHMHWhip97vJLOvXMazgkHWlDskLhkAptPBaV3p6NJOyplAg
IjkZVtPWoAjSI7rUKfSbOHqVV4wzD8ArEmVhlD34SH3vbQ19oo6aC19tHdmxaZw/JkMRbhcwzCcj
d8M7tQIA2EihMWA1ndqv5P402b1+8dSmNSIXtXKoxLLrf868L6Q8E/CaCJ5kOcI+Cybg9nBhH+06
iB/NsTc3SeC3JEwY+7mim2pKyU3hQy0DCOhdlDszBLXayq4aS3KvABCC8e+pkEP0s1/iqt+rhWpM
C4jUL0ba3quJ92sVKnKBsuvKoNDYya5lKVe/vOmBLN6oI88sxE3lkL0ED7n9Y1ytUJPyTLX0/SRH
ntnIM39eVq1Q42qZmUxvl1VDf5z++2VbuET/crfbfzj/nu4Euo37hf/PDWr9KUoRwZ5ygqrTvmQt
rHJiF+hUNT48WdFPG/WOeH+X+EMw3fivaiChwAZFB+R7Zi6sepMtSNyq9WpMHS1o0N0MX7mR5FXl
W+rtWr9f/+1Dk9T7y2MDyyb4tYVsEJSNdbu+e7P8pPmHC/4+EvmU76vSiw13dGIXus+63HkMNHDJ
kJ6o/UC1kcdyof6cW0MLVbOTMTmP8gSbsoZvJxBx5QREpfJW6pFIc1UjVQe/wRcH1QW035PFNMRB
l7Mx8Km3WRV5f59VkXc1q8vFf5xroKL2hPZggdLy9Fc4m8VdDDvzrdGi4dtSZcZRDanJ3s+HI1ms
vwoEu+5yytlvJgic/E8KeBi71IIXLq2adGiz9WzOzm096+SSUYraOm0YvVJxYd0AFvu4LOEmimqk
zycQg+wt8eNQW/GjkVENI4LDroYo9SswsqAKkVtni+uRZaaUcbmLtQS2iCGC29oO/FtPHlVOBDnA
XXJqzf09MWWk/wAnrtWy93F1EWpkD79MECukBoyuYWwkob2ch6YmupFhk6eVuNM192s3e9PHeRAl
VFMH4bGK3GrYi1u398cHlOP+5TnwUKr9zXkxoMfatm47aMgamNd/xMD6MfQbvV6mL1NDpF9flaBr
V2g0OVfstHtBfZJq7XX2X9aAYNGS6sMjYdv2kHmoSaquaobqg1su9YPqmAn3je15FMaV6yn+7Fyj
1LlXvT4sh0eIOn9led1LlEl1Q2z1R9RqnrWtGEftrGJYb7Gq3A/iXTygYPi+zlJRrKAPt2A5Nugl
KCOsoELaPqsQQVN2l/i9G8xBsem8CnSk6VwtSHoquK8aVBjvoqGpblQv5CfY5pbnbt+yASno35/r
BQzwNUg4+2Snk7VRR4U7+R/qGcqyjNOocXvO7FPQhf4HVDr/HLdGnbdhCjJvNPQo/BdLznBkVgyT
MRKlzAnapNBdD4oOnEzUFWzim7+b2X5ttggQuOJLC6B3U4Zhc+wK0tVoeZJZLuPpGolmuqojkZXt
0W3aG3yN1qH0K4tltxhDCLOB9QDu3bsGAgxrFQQxkKuxuHrpgmBcWUyP2FEokyVJ8dkrpnPW/2/K
zmu5bWRr21eEKuRwSjGKSaKyTlD2eIycM67+e7qpGXq8p/b+/xMUVgeAtkige603lFT26xQDXzAZ
P5wJF5pctU4IlpVHkvg5GS53oq4kPARmLCoXdjrhporBGngUKFKob4e9nkR/QrjHrWMKszsEIurD
7WCHUXNwxeHW1qMfjx0c4q86Em8eb/f2UvT2LvfrbaaPxpsRhwUgAxOZWdhib9CuD2Czygu+U8Ml
bv09j8DktXTOkm3LR0kO8kwe3LkGFYg70r5oUm0r22oP2qOuB+rmuqWj8PSM76K/uW0C5b7xFspN
n9wT/j1WNskRtlKufAtnmwaS//52mGGS4GucbbOs1beGESDreOu9xk5IwcpGns2KB/M84+yEC0J1
NEQkmxCmr/ZqOx5lxDPmq70v1Gg9xepwd2uTQ6jhfGrd1GwGcrz19xhZqtXQjvbOyAHKp+UUfGRG
bqCWFU37AuLBm4aqo2wvfL/YTWEM4I+M1IdRNOSibM07m0iKPWpm+4ILaPhhsXlfJ97ob3IFAZIC
ADaYQ78atWnfj4P9lBtF9NIWa5l4MgG8ikDmj8zQDf8OUjEs6H8ZFkRr5CzD1X9fLRgqJe3fflI8
G5FDclydlYNti5/cL6WC0Rjy0stn43sW8ntxTNU9yIOCEDV266i03NrMsJ3AZJAIv47J01Q98Muz
/p4lx/4WyvFQFXMBse3XTtU+hco83ccgdB7kYbJUdCxYidyawLmrOFvoObChwrwOQ24vWdsqut6y
zRgSbWlVXrVGmWu8K8cm22lj5T1XtqKubKOkoivCEsHHbdK6IatOQpR7qAcWZQsXjrBzLe3cq+ZR
RojFFs+BdZ0oWzK73/px7OBYhuaEmuV70O7BtjORyZQlsEmsP39rU0Vb8s9xtzbFonJ9rbX9Nq8z
3GlvwU/H/zf4wEkoeW36XllpesgrZQr8oz2rCPVbifqBZvQOhI39459DE4e3jymGWlUPVnsch41b
h1h/FX14csWhUknn4icMYSCFXmdVmbqQvTIe3PHEWt/cKTVALyi5jPF6KzzVUJvujHCCHHubVym6
s0ldcABVGKZnY24/ZwcxihjS3t7MSNzIsC4Hc4N+MH6oorfRUTAy3MHHul0MThGi0oEj72UYKNU7
4KzubAe19homzR3C8392fkcx0TKsp8mqomNpa+/yLSabqM3t2d5EZ6fwnEOQmBdzKqhzyvW4hpYf
HE0ygreF+m1VLnv1iuzfb8t1Bdmj3ahF7r0Ha3hYtt0U34OY2oWjmsHBcSm5T83eEIcgKxsKhpzN
+AnztPNgBf3VJM/kMDlChvKgtg5OIz7ynlTdYRcHHc4NvoOERhFF73ZRIL4zT/MxQfPi1ZvO4BGj
d9W3/P3sQyiSIUYn5tKx1WwnQ0hpe8j8/iWu4w+/sb8l2gSX1vbHe5R9spc2TPd12k+fsj0S7bqp
/mu7Q079PlJwvJDl0BHm0UqGsiYqq6Gy41Y2vbV1M96Xs7pTYDMcfTUEAa0nKkVvwtvB+zv0Vdid
VmVGG9mLxisADXlaV3p8nKMdFAX81r24WgWjmSPRY7jHkV3YIhiG6oN94wxBw0bcn/zyS9mhSzlG
1YeZ4BkH0atdNzCnPyrdPEa82Z9cE21ZOX0Ww36bnnXKUrazVDJX2EkdospFQOBv+INRwD2JMweI
o2hjJaCd0Vbl70CE0Ul7ZyGAtYZxnpyd7iUafcddkINic0CxcTlGCqSDmAKWbLNsJEh058Xrin8M
y633ZGDnswhLxXs0pwsGNwhAal6uLBMdSWXL6JBl9ipfdFYC++D39vm/vyE0S+THfl106SSsgEjB
qjcsG7P533KbToZ7Wp/35Wfpo0ycsf7ao7aZ12CnNY7Xc9u38JF1SrzGQkDFluy6DpBd10MNQSIe
gKtS/Kw2fZan13JCKUKX7+ZKbrl8BIs2KELj+y6gUHZffPXGfVY8Ije/lvgFiWeQZ13TvdROF+1u
7TcoBDpP1045XmIibsM8dXjB4udSQOeZ8yR6SWKoZX02v+taym8qyhQyHPX07sHAQS1kDE+JN1yH
KYBNjyCe9Tu54GF1oa59C/PtW4b8thL6Ldt+G/zbcuq38HZl3lNQhUS6/nZRfewPrRG7Z29sT7Iu
mUXDo6Ykw5tZW9XKjNP2ACXVOygBtCRFibN3wMcnOO7Tt04miIH4BxcQ18lCK9vqbFqsffH5veet
Pb0bjYWNz4RskwzlMB0o0wHGe74o/AkPG5L0D7fvcjBlL4jSq/fXL7Nhl+MWr4gKdRG+7vLQirPQ
Ll66AUPMW/ttrLzm9UejWMX1ejEKbnfNjJ8Xm9TkQiYauG1jeavSs+KLPOhZ9DlneD7KyB8098FP
3mUg54SOr6Nv4WHgIOb823XQXFH/xxLLErKSv/2ADPgQlgfIyBBJ6N92LcmYNJmP5+NnG+rZPVno
8JiaXnAcmym7S9h8LC2cKZulbPy3btnRltZH05jlXm40Ww+Tx6C/yCCpkYvRfTfcyFAZO+2o+uPl
uslNEvXPqnCCQ1+7OLJr2P344wjSN8azaGlUZbEc6sneVnH3hl0GRMMoBMAzz97ZMgfNIVtuvLkw
ue9lmy3yA/GkUCfyq42M5snsBNYObNPQlzwBoZIhPuB75qMr/DLFzjjTyTyoiR2u5G7ZL7rwkVI1
ZJYA/QoxojZTynB5WuxkWDlwcAeR6JGhZkjrvmjA02HODyVa1S2rpROkRXLkVUtWHUj1sAo6BTEh
FxWopexqFPXTK11zO3kwVQL03bbFhJNEMI64MzkI+c0kdy5BgmjTKM5i0VZgKndU5LId6SKPd2RE
KT0NH6xQp2wiDo2oEsp2Nn0PMprRg6KO7e1dO3EeZqX/kI+OpgjmdV8q2Uarh2DftTFqarn/2KZj
c5SQtVbPk13o1T6FNB7p8oBjhDAVbY4yuo2QkDc56+9ryBFRgNSYwS9+cXsuyoedrjXhsfV//NYs
Q6fXwyOpKhncHpny+Sj7/O7H7WEpzyrz2DcuVjTiZVW6cXIwqLjes28EDBNb8Em1QjAG05F8Xxjx
n2rFr10IMzhrq+JblbUPXmr6P+32e59PqM8rWrkqQBD+aFrtE4NP6KEJij85+e77UmdDrSuGc8Rr
zTnGTusc0eIqdrmGKVySIw8GweSrI3ef4DlGrOYVsQEfg/gu7/UARqb+lZob8xT5u/7It+DRhXr6
x98nMBmvLYhz3roQLzsrYZ/sbTV1j0rYdPNiqEktotZSsxWh0dOEH2DV+uUaulP0CM3Vui/VEc34
rkVRH3/1YKmoibeWiwOePvVjPJ1Txd1UgNgOt+efw//GmvVehrWWWC/0zaUNXQWiMzBLuG3pM+Pf
Nd/svmMWjdC0Rq7fMr3m3lFLrLdhzn46cF/liKLTomVb1zDvus452b6JGUTl6Du4z7x0ha51KcSw
a3GQ4e1QV0DfjTTc3Zrgjg8bA5uu+VWrmw5NF0C0phqedKqRDyNV1gdXEbKH4+zgRWgirlO4Map8
FWZEstsUA6MxxFxQDShkoiLmRrDwjd7wNnFaI7uNTsMhTVpt3SFh/thjhHDXWL7zVjnWH+Ns5X+W
uLU4Hi7hizmYtgrSQt8TBSyF3uFhg/Mn+C8cm58wCMAPUrcf08atnoq4i1a4siZr2WlErXP2wfvL
TtkUaDgNtiQkdzJU1HTYW8LDLIMmW5KnSV/S2EiPc1Wi/GGBx11XjZqtooziX5hSSlRNm4qhPJWN
8pCI7uuZqluoq+SUGm9jZMjj1t64GLfco22vY5xq1tE9VOn3sRi9s19l3rkXZ5UeKShCldNKdgxJ
MW79OkDWPpsdrPciHivuOL2jgsROxnkre93fB2MJzYcUT5WZ8fw657CdOkuPL/IQKC8YBfp4AUGb
bK183GtT/XnrN2oT/7sStV/ZBgnjm1uMMQsFZ5jGTYq1xzQE5bfWQofGs/UCKxXVOWkair18U7I/
/mVEGajaeijNd4Pt2SUg/2mwyXiRUWwFv0Sij5UGJWcxstCU1S0SfZNtJ39mJHH3KZoEDx2Yuevv
DZ/nfDOSCb0u1yXwOG/6PT61a36kiCa2mvJquc1dXc/9s680/UXVYIKnhfJqopV+qAx4v4MYFZeD
s4kr1NhlbxqHzTJsStDFJUAQeWm9SNMHDc3m2+agH/piU/vx1yeIAyPDiAaz1yZBkW6c9UuHOANa
N1OUrnqbSp82uM1FHiiXnWDpW6vWb86WBFXUGACwC29J3ovF37URUQl0Z1HXWPpBzCvMVtib6Un+
UBp9DhRWGc5xuJMtt+bb0FCzsgfZkWbaKIaqjuJt+hJuxDYqVB2HWaNZgC5NETZaj1rh/+lkbkSF
oG1frNQDso9K8GEsNW3vKEhU3LFIVJZXoEka3Xv23L+ogVPf94H7S7s5GvGxmIvvWZAZF14+d2pq
eM8y01LgHwlZvbzIKPadd633/WteRicJimJsVdzLzj5o0R5W5nQjw8iw200cOfpSXs2e6une0RXs
D1wfQUOtiElpepQK/do6qCaVFfzPoQ/5bfid394jFMjgxTR4gZV6ZqzVqKiOk6hwsZveNLUS/cDr
BOZmknZP/hwomy6cpi0Imf6SzojxyiFxQrYFFMhnOij8RfoQ8Jqe9f8jB27+y2LSUR1HczHisSFk
/rYbM8B1BrCX0k/Bq7f7qnvQDKW5JEju3ZdNgnss9Y6LbCsdjMKSKu02MpQds+H8PmtUtO1UIKLz
ZNk97nZ37uhlKCagQ/7XCaX17BHhYh2TE4WKsGO0zV4e/AyL9sJSv82K0uzzwMH8Und0VC3FQQ6R
oZm3zJOnt8m/zJHXGaf643/sXmVtv/ilZKA7vIdg/4CDBpn6H/9fTa024ZAZw4fe59k6CzDkNcR6
QhMHeVaGKa/1SG0vdeTEO9kWiUXFUFl0UAdoNo5QD5eNXRKhU60bziHpMXrBFprNqK2dfzvrsXC9
to1/n/3/jxv0et0i6beRdUoLQPAiNEmsyW2xDAMzTva6qGLKMDHH+JdQ9t4G3+a2RS/8v/8x+BYG
Tc2NUsW/U0fNObhFUZzdKdlmopAvD+TrjbvMM4wNCdjwKZ29/Gw7xp2pq9X3OpkUFFPz9hGehr4t
EzaRoWsm7AsMpBLG3v4htJP5a/+wE4QhMkQT70uNR7JdNuXCHdP8PZh45CvhqKHXQ5iPzrNSOPlj
rlOMAzmGf7yRvUdp0WxDBQ2Qawg3cmEP/nTEoGN6xZk2zub8fUhzPH9NV3yzuRZMg2hZuGqD9hO9
k6ngCpbXAEbVke0En0BeDGZ8sJaf4Bqa3nPh9vlj5+XVpemtUxaE1sqy4mjXAY9cotRsUdIo/Yco
FhjZpIq+8+P4iNzCeDJUNJDsSAvXjRXXn67zXWkRqPltot9pb//j+2+Yxj+fGBbYTQRIPRg5mHqa
+MX+luFX1SrH0jHEer6jdNeNmY40aaQgZ2EF7xGebBr6PS+uUwP7Mlm3yvYg7hwkfyMN3aU8fPdU
CMTgCuwT0JHpJavTOzksL6x8H4TCAFBcjQcB4kjxoO5sN0KHbmxh6KvD9wI5lp9ZefIssw6Q5jIe
nM53P7KsweiNYvzF9EnRZWpVHdq0d+61pho2bW3OD0WFLKs+afqbuE7f+tHPef66jq6worQXSlCW
cJxCHPf6Iu5PvjEf3QDuOqYdtFWu2Z0cPeiOs/JSD113kqNkswynrpq3Zq9+k+2ySXbKw9RXpBJb
y7673kE2NuKSjTb2iy7PMW4R4S83c50Wrnvc7H9py3j6HFq1WmIH6Xx9KHkrK+/UjZ5iFCovc22T
YxSrLpa9lfZL2fjbp66HnowxgKdNju/kLlCbByMdnXwdmxq2XW5K9Slh3XmIhWxHlWh+uUCTpN/L
uMBQ+64NsK12jWmVkiguQGsm093gudHWsdvsyelC5zib/hm7aCLR1KFmu2ha3MHRvc6eVOQO94qZ
/byNGCwVO+QYTSf8C6m2M1O3UeZpYcos5DU8cSGchrHF6qyjHGEixrytWFSyiKJTtsFzWjUYsT9c
75Shy52hR02GlRFeVO18yPhnp95ETTLCSaNVb9Dt1DzNWV2vUPjVowGW63ZRSO388pGt3sirmnPp
n6I0uEcS3hLyZm1855U+GjPq9T5t4Js4rGZvcri8zjjz/4jvpsj8ck+f59q9ovHSk6E8VAEkR/T+
DnJW4AbKti75m8hPJdsMPb/PHdU9yfGRGdUbwIdo74tLTqP/KcqLBxcCwrmuRBHQpJ4hDsY8kpnW
DG/V2laIIwWSCU7kZI9ySDOjkuwoIhOu68VKj8124/XryWrSbzCp0vU4m3BZFL18TWd/q8FO+GbW
frO020LfG0M/XpS+/65VfvItyAewaNAtT27gJWfdn9nciY7cHn/2laM8Rn6RQNiA2i5v0FvZHjTR
+1T008lJlW7n8O5YyZuk/nNResbH2KK/lpaDt2kAn72DgrsDlecjqdDEa/Jg5kVp9wMiq9UdPuKs
kAsr3mlA254wJMjvywEjg3KMVCGgT9IVnb5H2avZEYrbkRJsZBgqnnloivTzeqma73AFhOzkep36
pKvYIvj6XCDGTAgTSD3HkbW9jm1HNAEqbS6ANxr4o3Jrp3QUoeFl3fES1p50ZTQvGRVE0XdtocqP
bFuYXD+qq2DJS2ZeReWLIUaKkEXnsb/Fyu5ujJq/PnNpdsvYn8ON/BxdoZrg3/Ovzwzz/Nx2aX79
zOLrAHvPEiL1XDK10L5FhnQrI3kX+blNfRiun+u/fWY5aWyU//jMQVKrcCuK8Nzm43pQEmvT1d6u
TACTr5SutO8VdNHwkBenUwq16K5roSxHjrUFpEWPq+C9l+apdneNlZbiRWy5AOxm3M3kxEHFsdCP
3LfECMuvi6l504YH2X1tZfuKOygKSDny4OSQkFhKnuKmIjVQ4/FVYwL8BDAyfaqyN5fv06Mc0Dmo
z6tuUa9kWKqJfmGyHCinZCmmVEM4oEEvJjdAKslfI/RkTLsC0d2vaaIrbNGP7ypEPZA7eFIDqz1P
mr25jcgqxBI9JPC28loUvDxyeSSc7qqypFbLB5ZT62DEHk0dm51sy0d1ENJuH3M1dzvXqNKlprrx
xmxHDEKSPDsGaH/fofrt5+QjkqJ+mdU8w1WtnP4M5zXCxs3PKZ3/GNRMf3WR81vG+I+doIO5O7Ct
Dr41bfA4+uEkkl/ZJ0vjPfajzU/SIBueCPq32DLAorZzdpF3HqfCuo9jUBDQsTela9ebRJ+dfRuH
fxoDooqhpajb3natI0uZYG2WgbZSch9xi6Ty7lTfdV+UZlWZwqE5GrRvbqDiF4K9w2JUH0J35D8Z
N4V1GOnFD6UL/qjU3n63Rwx3zGHCIi8IFLLNiXp2jfnr3kGuIyLyz/tGXeA++tbs4WocDq9dRGJD
1/zf7jdUEQKTRVOuvanU1ij4GOsajaeln/qo3Paas7SmXvumdBoGl3rz4TW5gzTxNG7VpChePdO+
rzJx1drDcW8uOmQZe+2Mnom1uM4UuLWwmp58T0MIxsSdVU7I8g3cL/fT1MN0rbVDsxMQtOfZsx9k
P7jF/K7WquEUkh48OQqJvutEL3icNdN55mfX7kY1TNYVOq6ffo2TLp+ESme/0ruZva+Kq9IQ1u/X
D5LN1kKhYHFOpqE/6k6l3eFCq32L0BVBpzt/nV3MfnWXtGLWdt0H6aOFHKAYtQsvQ8sEvbW6eC60
M3mrxmpQYWPV8IBGTnewexT8ZIdiNWuPp+YbuicYmJb1tAmTERlIk7+8uGdZFdVyDt0UWes5frSV
HoK3+I9myU+iiGXfxVbcbu9rtXG9ZB3jdAyA+aPFJ2IzzmW9tQd3ep0LfSdnJplhsVLNMkAPinfO
k1hH+Ton/5DlL/hCYabqVtm2CJL2ymaQlAa84RHmCxG0utEctMB5UkZX34m3aa3E1qUUBzdlbVcZ
Mbkl8XKNQDlcSvePEOrg9YVaZhHmhSX2PHKSHNXjhDuxnDzKyB47ZD9ckRQrCiTJEC1F9QblorQM
X1JTUR6ToNxrfh+8jQ6ijkGS2ditRMFbXWtIZ6uUW2SvjQbSUjGnnqQNvf1g/kxLVz3JSFxRH9zg
JRdX7GckGcQgC6nQxZzVFjUSEBkJQoi9e6AS5R46q2d12lejvh3QGdVFBxY1SrX8pVsZEXhPahv8
agyuR8Oa8+BbyMNfT6eQ3G07jz8C7XMwAzyVuh6B+cIzkJp0whZKDvr3FShMaL9ButHRVDo1VpFd
5lrFDyZTz1+DcwVwxdih+C8n6zmGS3pVtTvQGlysyZ8CW40f08hLL4NlBXsr9P7s7JQ+vXNRnEFD
aHW9EeXwP7pSeD96gHyiLgKzWNjxWxqgCJ4pHlkxEVYDYqR+mJQHGY7YuUfwdy5m4QsIMQWHKU/e
0JrF5LnEOISFdPLmYs62qVXU/mRvnGKFreY+Wi+it1edb1gv1GfZqQSr2VDH1xrRjAeAI/ixcNss
N3GFFR8qE9eHyvPvH0r2ZrV2/VCKgsCnkSQVlQoomr7gYMlcnwzzIcKvmJ3MNf8n29xQ8LJcSeOS
IwNF+JyJQZg1CibW3xe6DpLXjMQgK8NspmqD1YQzZZd58VNgZfMLMLAVye7uIiOE81miRdajjFzN
2MHoTq4RcLiDERTDg+zzKUSmU+GeZQRu8Am4aHGNfMN460ZHO8m+PMi+a6EVnZx5nl9UH7xxk5ro
T4jbu2qNQFVm+wfZq2VBvci9CRlz0QtMGMN0JOL2sjfnPU/iG2eLa69t4XOhp849eAv1xaZCAH/6
2Np1soMTVjzPOJSjm4HsswwDrL7Qf/ffHXB+fIsr5MkmX73ITrXlVoXReBh6KcUz3tvFOo/RyZa9
g29kBzjKMP/lXMSOEjd9lkOpXiB06QUs3MVNw27o0S2j4CR7cUko7sHFpoh5nlLDRA4e15ElVOLm
ZGGQpS06cRqHLnrpMcKL18YqhOi1qBrtIcZda6fjZYbeibiGinhhRgoEhuWOosu8yRM/f9K8ITtV
UXhSFU0pMK2d2bBphrOTvRaS+nt/Io+Ld1/xJNtIYH9aFGcPsinC6WcrN0IUeLnApDXbRi8anr5c
fdTQ/PdD/GNlKGfo6EokvXqRLVrIWm+yUki94gbhlAwPXT9dh8sRw+jwtSutZCtDN2z7Y1z0l9kZ
P3O/R/Ff3KglpbPgC9rfyzBoKvPe5w2zkKE8DLX+bLRpepR38mZEtikMtiiUMl8eVGspXD34oqQP
gzmqK0Pt+hVPmmqdt4WzlBN7SguX4c/rv7ahIofmujGv5QUgsuvnJEV8HtDbkxxu5TNGDOqsf318
NzDZA1lv8AsCKkWzvYYljpnPX0WxBHgbAAz3/tYkzxIcl6hKjkcZXZsGhMW9chw3YdV91dSaJDJA
LmHYMQYUiMvRWaXISl6hRLfKod+4FzXCUeoKusgaiA7jmH+NM3DYXneO0628sIyWAwqpR81K26OF
gOMyGdPwD38nmUK3ftXs/2u/nM+rOWPzlxbrrAdkVkWFSXHbnBcS3HoLJR37Fkq0ayEGt7bKYEHI
vvXKuU2HBmwN2mbnjqV3Rt34Z4VI7rvthuFaqWsbXziWYazajlgSehecLF05yo+dl2nQQIVlSH4D
ZWSOrr30XdQ+ohJVPaboeYdpMr2XceCunRImWMer8x0bsYnM4SIU1mSxqKSg5AdLQ6mzQ8h+J0ki
ykC3IZGooCRjiFVP2I+raSjAwTpe/uAreryzqOsdr21VjsSyPbYANLw67HblWKsrHYTMprdVl/+0
GALKbKobN+9ddG9740X2Jg4yKKWrL1LQf+sR9Zi7Uhnw5tP0Qj2GibfS6nZ6MMRhyqLpAUTh90mv
k3sZyXa307+myjZ5UG1lBDEeOZSXsMCKRji50gPIShAwRnOmWQ8gIJ5NRXN2doyZvOwtzJgqZG1C
faNTNpXAS1FV0x5l5Jdhv/AmCLtxE/TPt6tR8YuC2n6U5QclOXZ6DkRJ1CwG5K12nt/iTvh3zcIO
0ECHy0xC6O82Lzm2dadTKs9Ot4nI5aPyLa4jD7eJRm5Rd2fSIO6EG+LXneSEOMv9baHjS3LKeWHn
AwUsBXupraLkOqpRg/0fZ6zwoVb4r7Pakj0ik0aWwlQvOHw9DVVvHWTUId+8DzXjm4zkAR+s6S5W
c2NjZIN26Xs3uPTkU8VkeRk/ahXx646WMH7w7hFXbEPLOkAUCS82XkhKmh+oIL/q8p8UT7q9NEPb
xW+Mf7Y8xHW9Tw1DOcoIVkR2GAftVUY1ekeHGq+CTQoB5hAFoXY9gFT/OrPwidu0SfUhR6Ra9dUu
Q+Qg7yyzjI+wnjHrFBpcMyB7FOUV5zRgd3BWRQequtNnYfp4nakUgMNioGg9al8z4tj7OZf6tvet
dNe3UXsxtNl8NJONP+vNJcu79uLwaIf3TxpFDpBtw4iYvWKWX5OQ6DMfHW+dO0cbP2s70aODhdfk
SR4Gb4QcPcfBuq/RApdtoYuB0mISPWavrUaDlJocJ3uVoXnuc5+/Nurqx9yzkRWy3f1gI4WE1js/
ZtkhY9Gr+MEfrhX0j2EI5SrHTebpdhYoU4izC21IzGNRn3i/9t7GjYV1oND2PRSQVZKz42Lgz3/C
/E6/VKX3KNtrCPOkzZpyC4ik+gjZJmVjab/2HQse6nRsuUX7bXpe9gH0bCd5aHXqNjPcvDc2Egik
i7NatMkz2SZ75bihr8PfexEq+ppb1OhTe0Oob5TZCI5gMwGtheg1T2AQZNOtXZ4VdhscO9dsNujV
z89m6h+Vshp/iJME+LQ8CauvFqc23IUXB73y5POXwF4sxDpEe0h99hCR/MvJU6zgKkBGExqk4o9t
i4PsMGYdzNFfM1z+pSc7yyC8I7dXb10HTI5ejO1mcCvtmT8lpqVpkC9lmDZWe7BI2yxk2IwJ2zRW
Ckiroi5rKPp6GOL4UXZ6SoE7FL+8vdIa2rO8cB1XJFZFGGKpsPFycu0+Gd5nfYYeb0HXK0N9PEmW
oyQ/qkCAenOhpCXaXabxpsbxvG+SrATLm5pvip2TrQVlu239yniry+Zjsoz0ISD/+fwvkxRtUpd5
odvHvFsqgDrRoZwhBPacKOYykifDvOSNZW9tw7bWmaLnmynzM/LjYCpkaDQmOyvx8pVh23rV3ZyF
1eM0pSZYN2SkJehTVTvsXjsrQ9Fg6t807Zib5vQuR4UlxbO69MZ3z53IoItRRq/IUXLyv40ylEpb
YqUbkg1J+jcTYrW4Qtl2X7eV4W+3ZVSDGcS6UgZtOek6OI6/D7GxKcipABH7qznTeI8v4LwB8rDK
g+yAJpGfmq7oDmrZI8KU8VvmPfMi7bAz9ETXiala7z1QyrSpo++xA4IKCRr3EDuOfh5701mg0xd9
FzN9BLZfUKOwt3KmRvlazpQDoIx/zaz0zLjOLDQ3/F6llESLdhv5cfVNwFQsP/wJlI/sS9nbL1bj
NauiH6JjXSnJvlbQvAeOXTyRaaG25fQIgbC3k7OSYvrowjl6a0nGL3NrCE+h6Zf3mkX+zsfx4BI3
kCqCLK2+R3DlyN1HPxMfZIBSotYbedUytlCgKjq8vNy6+GDRny2rEedxuAX9XdBO7icLzm2EvvBP
XBCxaqz1jzzDPtkvrAjMi69vXText4WhUSSKyAVa+jB+mHZx9DzerRiCfHS8EDrN8k4+pkHPvRP5
mNkmyFoj0PqsUqra8raYcRAMy+dhGtRzC9iOn2zxLEdYo7sN5il9kE127TVIO7vhTo6fA1T1qkxL
l7KXJD5Sh6PzKG8lm9xwXCKb1z3KqA0ND/seNbiX10brX1nbRWwtZWgHCHH2Qfkpx45FVp+yyFIX
LpQHsFVR9kzq6tSnefFpYBS+NCHx3teuW71qc75ucDf9nHy0zfgW86XApue9VL/L4YrmRpvRZWEv
Q1fDP7QdPgqjq7YISgJQERed+nTZmnH2lteZviv0EGsGcdFesVCF9hRoqK23ig1zh0JuckkK07mL
zJwFhNPjPVD0Pq/Cinc12eRL2RbpGRvSFVn5AWOCoO62bj8oFEhF/P84+Xopcbd/vYAW9Dj9tMWO
hAcp0Xa4i/Xee4m1vDl2WmktZHsOJHBZBoNxHVbn4y/DWjf9dZjNYmmHFFF9xKSW9caCIuKPKEHQ
vMHt5dC1s/kGAp/MQBO9qqoXnm27ChezeIiyPujxFchROBChXVnWIiFRgFE8oW+89IGNNyGottOY
BYi+iYv1eLE4kL9xU+0XdjZ1fzRNvVT1nOQEy/99jB7sp4ktl9ApVC+ljc/jmLTK3vdgWdXk5NYo
jysAOrUa/FkSf1o9pWA5f07cRTdE9Y8yB/w3Ou3wMhqYWJa+l5+ccup2Co6uyO437TmbFKyjk9B/
pUD0Zxb34c9A3Vq6weeoNP3FxX383RG/PaUsjIc4rjQh2t/dt+EcHps+t1YRYqbPqnhQUMYcvyt2
s1YqcmJm4PXbxFD97aTAi28b3RDiuu62rEhCyHAyUnuLsgQ+0qIX60Fjq3tNcg2HgF9plivpUi1i
8yVVR6rlRp7zfiVsUdcntLHsEHMdytXbysa5RvbiCdpuESfl/1QMDguHdV4attfe0qZ6glgnztti
Lh5GGb7tgKfk3Mxqk23nquC8RS9a8tH2/yg7r+XIcS7dPhEj6M0tyfRSyqtUfcMo1/QO9Hz6WYS6
J+tU/Gcm5oaRAEFKSmUSwN7fXl+sKcvn2WKrgY5H/P7k2bXIogMpdhRg2w8SDomQtDWMz7PUh1sH
KFvWZzNJVWyTe9v+bDK3aYd16NzPaysMEw+6FXmfZ7VRn2F3tqZfLHiwu01/RIL1pvUzjNZ2LLt7
eeDf+8+rzIAQt853f46Qw5IEuBmJvOIgm13TqSC5rSKs58h7KE0dQfHaB8XYRA8UYCDWSkhu7ts4
WT875Th5iOvsu5Na2km25BV4WhL6Lad9tl1/G5phJbVDvcj2Zfsxt0Ovq696VWxWIP9e0GExcHET
8EnU8SNw2i6IssoLWxFBVN3GaSUPHwQ+9bW04u5y+2FR3UPAV+rHvFd///lTzqSKaj/bybG3H+bo
+QkpZnN36x9ipTzbkfIuf/Lt3mmluwGBMe3zHs5L5GgNMe18+DwoqYmXpZdA2W2gJPzbXRSJ1fuy
rTfq7aVFKq1m4gWgoZShiizk7vOlHNo3heInfed9nvkfbtcXKSV7IMHlmGW7D2Yg7Ipk21wUN4gr
D2ZL5rI2y1fqiDQPV18+5bJpW7nDvimp7ykgid8FxY6yX4NLe2qxbw51TBI+tA7Ld7tzh/ukGcw3
XO4D2Z+X3nxaE+r1P28Ou5ocSTr5xEBY0FJhfycPTZ95d2I7yGbfo9pTI7A9sm/CVJAMw9ZWgYkS
mfpXa58XXThgVHxhEjaJjW0n7MgZdwS+mFekAF+K8uUZjdJ2Ofqmyb/dyou0fy6TF3xeK2LrDNoD
80p0u/iC6ModkobCNUvYPBwWM8WwZDvIV7IvJWGEH50KZOD/PZEwJf92WabAIlCxDPmjX95EXkqa
PNoLlsufP/E//TB5rSY8dKLqFpkj9FsgMNurW/G+5CLdyEmfOKXCdr2THas7IVFMtzGTEauB6inT
Qe+czLcoxHlRdBGfHAwvD1OCl08a5U8GJVQ/1i7K+Fj0v4/wkv5/GREpbR8uaw/z09PLO2/oCV71
cXWnqw5Q1sw83bqcIsOG/da+XSH0fDgCaL53t5vI/s/BzqI64VjiLWANQ/+4NMzQiC+JNRI7wXRk
Ec6xBgPlt4vVP352NhXV9jolnLKv3k50guJf9thqKG/zeULDVZWimXZ342jNyqIGRRENwa3vE8Al
239Suv4ke/12Xo7vOoipf9zuzxvJ9v/M9JLwL4n44lvHxC4vcat2DkZcJIgDwFfFHwHcAWCIRSvJ
7NStiqMYsHIjoSnPDFGnD2EMGt+3+C/vZactbIOwyGJkYS4wrjOm7rlFl+qDc3NOrpcTLplE/qS7
H/Kc7Gm9KAPd4GEOu42XfbaVmn5aFZt4xhLPCVqB5/rzlDyP5Jplu+o6nz9D9pmJmgW5k3RHvXan
o1aqaGDKkqqHdCruO2Ifx2RYvrRRrU18dl2O8owcQ5V5H3TaaITaNlqecChB2dejgWng5udaWziV
vUZlVu6sFot2LOBfoEDPX7UyZ5tmlT156Fbs54LywqXqlvPS5vaBhWP8uHl9ATIztfecrbM/UeP3
08jAt3jWhIUT+FRnNjw0S+ZmaZgOr0pEEm80RHGdHLU4qUWenZRt3aXWLW4yuC+/Nh1MmNRGhKm5
+enzTjAkCa5E/c9x4OtXlNU1WsuwNvrmYlg6eVxnKRqyQ/+25St56FKsxs3OuGJ/Fd/b/30gtBbf
U0Oh3JWpqx9Ut/sqT976/xi7zm2yadv+4z1ulya5O577Ut/Je9/65atb34rN0F3qvtx6bkNvffKX
ydd7XXEprNt+WTmKkr/00OLATvLB6u7dBCdNxYmN/eziOw8orw7X8slzeutFqXv3tan0x8ZZ8geV
ROprN2irvzp9cRmn0ntdo6ELibs4vAecNbvJ3hss/ylFoukti3eiXg7f6+1O2Si0ey9JvsmTFlVk
zxFfF9bcdyK3mlO5xJTb5PIYpSVVNfmIlkG25cuSD9EZRWt/sebZeysj5y++lBPcd1r6oL2UlTo9
fLYSk8CWOz9+tmznWK61+iRbXk6ExC7M58pwvqh6ve7KqV8f5IHyYBDykYEB6dZXteY/JwSKSpDH
rrvrVQt75UKe0fCQjGEPHm93aPMM6VmcHCrAj3e3/mFqvF1loL7EDK0K0R+aux4mzmOP6ObRrB0c
CUwHT0ccuB/b7WAQFbkvSxJVEbsRVqX0DUZ8MMQK2H1rybFZii+wsNP8aA/Z+DgMoY0N3p2aYnNe
Etn6noXsne3vYuiHUM1LgKxK41yXkbSaPNFaPJmMTv06TpZBArn/5ZXUsS2bjVUZjRg5/PYy2+yj
SOt22DHFm+WVZjc7NijRaUNG9NRSPNqWaF4hINVkzDAhJbjXvJYscA4CI9tQni2d2boXU/lOMLro
g4HaO3dIO1D5ZGenFJ8Yy5mgFcVeeahHiLt+NVTquQPa93nIq+n35ndltcug0jB5JCoUX+SraK2T
35ryxB99xXZF41ZZ7ctLtLXf8WyxjoI81JwkZDyWElZcoorLGKfZk2bhgZe0Xfu9w3fQm1XjNR9m
E76UGe2LZoy+QD0nLNCI7+1a4rs7Lv0VvohxP5PtDKhtqx7mNFG7AzWry65C5fWI42N00jpAz2an
R4/6dmDX1F4nwwzbjHD/Dg0si/RuusqTchhT9C/C19lZ3kMeIMkiAo/3pKnQpSXm+i7Wdh+bxvKX
0TTTbiCRfpqdITukI4rwaMN/ZEaWXus2iQNgZDaRCJq3E8nWLM0e6ZOxIL347ysU+CI4wam+01aA
PKrO+TDiCGv5RDhYczTNlwlzra0b4qt9GrbgIFmC1kfBHB81tVTusJhV7hoQPXcdyuvdFMMrkSdk
nzxraWxzqbBjDHLYFuNYYBOUxj14PQpx1zHT7+pSPHdtC6YYadexWwGMF22lfEBeDeQAaDN5OLS5
eSevjCqkOvHABKGo1XOpqeR3P7U2Xm9R1wnb/CGzLf2BiOS0j0ul/K1PnhU4s2Fr7on94i1jvsvZ
GY3L7PLB5Fp5sEShX736VTaMmgeEXyL6O82189MRy5DvWHcXO7N3y/B2VbtdHxvN6HdL5BzkCfmr
RGgffDLQKd7n4KCAqKDW7JL3penzh7EBOklCn4CzWJeD03bOTg5zI1IEeAkw725n/89XAb9t34ah
8xVDHx9xghkfqUYYH0HwnDwySXe3/iGtSBSvq8t2kGHyRF6o4CYpTZUXyX7+3uW49NMW4nKMB8AZ
RNgn1/6iWupHWdTm35mH9/Xi/FLiLkEa4jbvTqfYmH6hrzPipD91lTseUWYZD1bT/XM17+gH6uG/
jXj4xe3ie0h22eS720unLZP7xBJukEYF5olb3+1EP84P+FqoGzUQMXDn3kvsj2T6UONyiFWqgmRL
9m9dcpS3JtHhM/GrVzWCvw3S0Sx69KSUz4iEkxd5oHxGCTPgvHvZRC5KRCBql0ObUaNINftdp/XL
g7WW4+tA1j1wUQKe5MkUi579iqnuTp5VnWK+lJWxJS24VJRD8ryg45InZReVFkhtzeVBtqyIGEPU
3UVsbyoMh6byLGkDI4JSDPxsYhEbquBGJYDWx1sm2/M2psPyK1gjs/JVx51PAtLVi+tCjtQV3cWJ
M1lfFBVsl+vNb8vWkl2qrr9XbV3cy/EdH9kDkB5mnW2Ei4zoaUxMAvjczKOYQughSjE9SGY9vdqg
cqZy5unTFE+LarN6NNN78lJqyC80Pa0WDh/AT3luPs1ibBBXYnG7lAu4RGX8QG79EYOQf8TnjYfN
kwNRqFgWsq1F6RxMout7F+eovVkXiAQaBZG+rQQJ6ckj6diT4oj0ydsMTrEnmP5yCXSbvbrsNPwQ
wpqt7FW+wvxYC9tG1/a6zb81Ay4XCIP64YK0PvEnZmlCsUTOmJInNcLGGefD0K11orh4lGn50Zmf
Fm9bEXlA4GJ+vl8h1T0buliDN3zRLm6WFWe+/1SHivzHBih7blQjPoHR/OqN8bcki71DlGoeNH6F
2BbbYWbJlE/R+malS3GwN8GD282nTDT8rR4Wj+kVebvlL2WTPDat4e2T4VGnvJhCbu11MLS/cBtx
fRVFWGgOEdFOiiwF5jCBuiD8wXsoGCe+PUQJqiRc+y7DvHBQHz0Pj3mVPKGvr+D8Udf0O0TPjnJu
wHaFZDqwgBqYl9Uiu8zIFv2k7u9xTG7wNEh/5lalIRg0+l1ca+0etim2y1isWzCjAr1JETqlXzV7
WL/17XCIrPTUrdaD0Qj14sGh95mcxp2XisoHnvx3NHwTVZkG7H1/ZbPGe9F9rbB/ybzqy1giJtGb
YW9QdayjVvMngTu0rnyJqzywqIz32WPfizoxv1FKZjf53uCdqTxBXsbpfqksE0LLfKcaoD0jOWZ3
IrDhMylH26uKMgX6WhUIrKy/9M14FMnxyi9WgzEfl6+wrXZNxQS7lGN3apv8mtooq1fcT3dW3u3F
XFPKGY3f8DCvXofo79bLCSSK7k0hOso6Yb02sEYCCtdg2M0Fk8fqhKqmX9Fj8pesbXaE5bsgkZx+
FVksrtpiTOFYvA7jqL0ZznlEQRkoUfKqURcS1qC1QJTaW8TTPNWiuprrjGGymjyveXmd4E/vNEpk
dmvOP4NE73jAG0Wc0/iE+/TO0RvzFNXCoPJleoJHIFh89u0htZPGH8fhEelHaOJoiwrZPGu1q/gq
vEWUdsOLs9YkLJd6DYF/iHOSTScxoM1VsRoAVhxkyqAep4kas9qsEL6i64pqbN7Jub7FNWXvWT+4
GMdaA49z++o6a/vsmLtkaO1DP1CfXKUqIJk5SCrXPq4rdQwmXBbYCZV2ZlvuBhOFieiDN2Yky622
X1BxqOcMIv6ZVUSq71r8K89Dbs8CTisvW+reCv+3c6uu0lHV9nhArXmqGwJdqCMZKu+iydOfN4gr
Ache98vNbZNiD0xRhSlw84JyMoOsPidequ+tQX1Q9aY9IyRf+Yalrngo2B+HHUi7w6Avv5jEbMpk
Vu+pw2AsUFgZ+Mx+8dnW97lSxRh9Ozs3Kdyfz9U8fM1cNnCLsxmu699BBL5gWeXr5PROsQE0wcmw
pez49yTe+tiYdnpWG6SlZOChtATIZr0HUeDv0mNUWtvJa5WueMwOCJHF8Kt0ckIYADRghjXNblVS
92EU0alc3S3nj2Xvkl40Y3irLAiIWdN87asC2EWEXWhWamgeovFetZORFD6Jaq2rX7p0/CsWZr8v
rNQ+5DYJlWYa9tEoqoDfN7+U5XzwUt6QsilxJy+t8b6tebO0InktJ/L6esvWJUoOeVbuVwLKRzvp
7sqyFnts1N4m6FVJFpXn1SW5VsReQ0Yz3/d1dCca8bJg57ZTtfGxibSPVHcI1XTiorLfCIZ1HHdU
LlpnRQc+kWi5eSoSdQpF3/6daHXtm6DzVPG3jlEPkIdsDtquCL0ofuorQztm5VnEgxWK1q+d7kUt
kvfWVFMopTNbX7e8po6NZ5sxAbSO0aYKrzxREo9Fu5t/9MIDSJK7S+B0dw0uWa692H7iVbrvlI27
r0n3XAckiyLu+mtFTfNlLZt9NLOGou5G9T0FQhYx/QxEqfVh1DEVWYScHhLVO05F0BOhP9fK8guz
RR0Ttq/WVD7nljGd4Cogwk9IFzM5z8FiIeercRIJCEPjAVPx8Xe2ivSibC/Z1PMMdmdzb0e27g/K
PIWAFt6LopnRroIuX1wvzJoRK+Cc4tRkyi7yMCZWdiE7eilKQd0R5YTIeMcXN6fAgsgSFE7FH3rx
d2ZY79a0/BB6Tw4sNe8QY1+wHPWBtYKXtCFgG5H40oEahvBavLrpYF3hIEXYJRTi2MRd+Vji5+5C
FHlKKPw2h7LYlSzqQp3CrBBkFLZd2oSWtsS3TOvKXatviJrazY+idOO7LCHL1k1Gelm90jpFrNRg
eeTaOZsMKjTTar3UWT4dqzlb8DWxDazrk+V+TMuYxSxlrchj2v04TTqS6k7bNRkUobKP012MXdVA
WY+Z2CRTl8F6xg+2CqvWqI4pVAjoC4UX9LlK3txEfW4lifVqG94UTHjNvXXdcVRszF+rzH3rSdoH
wrGGd5Glig9VMfliLKPlZyjqv6wtOyetHesPpSUn6uX9fGos0wqpce38nsflx7xZzKbUtXxQVtwj
Tkb7gE4VnuYAm5oJbPB7SrU+ZnsYYCYk6kedWgMsBgScsVWib67X6YN4Ohu2vB0/NC+CDYRK6sOz
OmKLqys+4ppHxBwV7QclZLOvjaZ4jBXjnC6skLAp9AhIOFEom1my6tdKoYpoTj/WPt9AN1iSxEvc
71tzZpI1zXNqsyeOYnO89n06XTv+1svsij2CM/bKTEBh45WUWhaOdc9am4iS96isQnntc96yCZts
m9+yibI8GPJ58htFy3dDbGxR0AGRZoJrthnj8W3PphbYSMb3qqp0e1ytvrljQYq5A6zbqsCZ1XXZ
j1ncgxxv7KAlRArKxygeWmty/CXJjV1OCNg3MBbQ69x7gpkz7dfmOubtchy6LLqu/C3Qdu7QLL4V
aZQ8EkgFwMUmguWGoj5o8SD42q+PtrkwYdcCOIoKVHxMtkV1xE5WHbMhoJih3xuuFcQDXgKmauQP
9jTUJ2/V3LOWrkY4Netf9VDve1Gvh7abWFE03jvi4HAQU0bhC9//aEXxu7Ruwp9iow1xJ4pGUGtD
mY7yNPajgkArrpYLj3yKsbKMkqEkomQF/8ZHuCVXfXt0xwWBK7scxAb5DZVGWEzcCYUPBASCaois
YPBKx1fLmkQk00OP78vz1HgE1a1y3w1G4081QY3ai90wr2MbK/FF23VpY2MyLcYzbEP7PkvAPzT5
im6hI1ymmTxQK5bQYEOzu8rAkBrBwKL01m60cC2htqPFZ8ix+M0elHFuj9qSXxOliy49X1V8n5sf
prMOgUWW8Tiqxl2aZoSQF0fb4U5aH+o4KQIze+tsrX2MF3zoiaj9xdObDPOULGfwleMyYnTTxcoD
6IHhOtu4TVek6+/BVgBFxXVz8FTvnPbU89WEefJePBLtRtwwIPyphWceK6uJDo6mwWEAjOE3lL+r
Wn6lvHHPR2K+9h3ZxhxV4jmO3CooS/e+UFkFxkrhj64K86+Ldoa9LL7WK+feq9+SxHbuql75JWb+
UbOlGfdm01a7bsl/dgb6HYHrQpgPj/UgsrtinGZfyRbwRd700DPvO5SeA0u0y3OpmtFuwYcxTEYq
pYcoOldTU0LtUn6Zszld4PYbhxln6nSYraBL+JwMDZg8sFuUgBoERpe5PrnLOFGkU7d3EOmuqmBL
ZSAVMUBE6UoGy4/qwl1S2hcxe/MZD0Lha2LsDhTZ7tIZBqjbJuuxtIoOaWXz2nf1kwI4M3AH0o5O
133VkkIPDKGZfMMKvnwexOlhpkoOyq4bt1d7i4kOoJJ206ZfonR+ATYzBo2XJmdqlFSyV+tfXWeg
lWNZEPKlwJ5j4am8znMS2oP3tYiw8O6dkVhHv5/mQlzmzobp2s/XGZFhxQN2X7jxuwMmeTd7ehNk
ADHXObbZDI+8Qbhx7m3sJXeJU7zX5TyHLSGzXSFQlBcpasJaia9rqTd31Zyuuy5iiiptqFhO5BV7
JRudoC8z6HhReiAGV5zztTrZqm5fWONjTmv1RxOUnaFpyqHhi0QV0WOBgGMqs+SpYz8bWySaMZxg
zqeupG87dqwqcEhHZ2fXGPF8KBtbCzMENn7iBo6VPWB0a7G86QCHopAMLSd/Sr3kYluu2PVeDxrN
LNU9JqDWcXVUj4rfFssULGcxos/LPeip3TrY9T4l8+zHCu9ctKi7znGFT7lysccSgidJlMS7Puu/
ahtfsB266UUrCQvBF6WUUk981fOioDdsYk9RNoeFLl74V7kb5u8b4c8CS4QmjBcjdAo0MjFBOdT6
jthNhcAKXMf80QBd9p4Sn6HONVDQBiJq70UwsqTYtxZE0xYSBOrwun9uC0q4DBKBHjl/MaOgL2Zz
8VVW0uagFdvz5zuYhemSZMWTErVrMKpadJ90xlfbJA+/4mCfDXlyghJv+qaCnKsmm9E4F4ddJqWn
l9FQQ20lHN62mspzL6J0LkKnlHfnHo4pxLDCR7rf+pFtqQcVbt15bC3xebBWVBBmXY4hDIGnyMvX
PTWac4ARb8lCVmGnPpcZQgCvPWnZNJznKRnP8tXtENvmcMbxkojNwDdzdgi3o28/LFXhHvjnNmej
UJuzTbxr36840c75ek5aJoasZNPmUZcUyLu5PcmAoZgPLQlG0/UuRC9cn1D/NdE8cc7b6l24JQGU
ypzEcU1xOWKi/kt3i+UMbGQ5T8ZQ7Ubcavza1kogwlbl8yaYp1EpRsILh3lZqzOzSMUmaI521lC/
2ymqgB7vSe5PqKWz4DebdaCkNTY0ixud5YHlK+vQNL9ahN33kaKK8zpgrFNM1kHwODwLqH6wFliW
+q2oXzEp/NH11fD5XslX8m1KV0tjpRKtrk/gMTlEgO7Y0bLPkK/crTmz4+D/HYqmmvmlOdhzNJ3t
+I2ipoYH3U4baoPdBVlZz8lA28SVFnRqm5/6fiXhvoa4iT9pipftqpk/jOSbpTUbCYIVfNdFUcBD
avsFWoBy3TVXeFwkeNqn+RJBtlIjUNxFe5y6dqPZRq4P1mbqqUtUWKwhg52Ns/wNgHmQF3bWN9J2
zZmJYaPqbC9B2TdsfyMD70ZElKBCKP9+rSuPrdVkEq/pXO2M0EE/J9SYB41DHVv73V2L78RdXN7Z
aOaTq1suu2PalT76eOMlQHP4XzX6XJ/FdpBNeTCBefAx//+djhr799GY/3X7BctlFyW01kxBO9pf
2ZwMABoL3d7ZiglgpMqPeLN6JHUYEDf9eYVi6ONi6wtPoM9MnBbJHYcRxd9++ZlE8KIAHGpKf4el
V3oqlDL17YehgUo/pONTFTV3Oc+Bc1UaRVA05belxM5BgTXmA2ZUzqv+0JUeriKr4u6cXED0sxPS
CXG2PoP/q3h2ryVOqPGTQ1YsKl9SZ3wTqmscxi1MoFpWeZ5jz5+F0C+LtoaU8HuT8zIIvsPe6KKX
LOtXT5ZBOoQQYwopx+mk1HbOVwd+arKkQGkcpWPVRJzRA97QjsUZZrd6xEqGZRXFWBfemhMsGMXy
V7LOvjIj0nIN3c+92HyZLb9qmvzs1etP/tlOsCBaPZkTtCpXz/owJUWmT713nZLVOBBUbqgaCzK2
EKEluvpBLSlqHNlGBUkBV3so4vrBysg41zV+gUN1oNB+haGJCG2s08g35kQL1I7U8Zp/oPoXl6iC
JBvB1gg7ZW3vcsAZhgbPr+Exu3dm4Z6KntoNT2GnvFpr/2POk4Oz9ocRscyL4yT1ga9AdYyIo7/X
FfbxVaZ8GzZopulqI4rRpLgqKvuezht3TZEm32K8dIkkBbUzm19HeKJ2lDq/yoR4GvOCXin2QxGx
fKnirPWFuhxbs7O/E5l3iQXwjHLUfjgSLHkmNUiNy9BSaEW0JKzjLj/pCjlNpzTX4xB562EldRCi
0jTCVem7HcvHsG6m7KC2W7wDAGhXEWntk8G+IvQHjJmMz7g6PBlZnX6N8GmmEpxkgv6SN2q9Fa8A
xDTs9bmb1K99p31UU99eopGCSbL95GHqkpLnzIMDNFVhnFP5m2R5SXFrvvCQ2vVLWVzasoGSuUXv
FqS+kyHaozcK5U1dsl3iGYRUqdgLo6HYwWGN31AKfk96d703Bbahhord4TKC63WHEmWjVaf7Qszu
V0H8Wngu2vouWi4EPmOoyOCURjLIR2MhQl2xoeq8yQic3NEe2AEYJ9Gk3aGj9uwlNXuq3smE/xLq
0bS87KdY+MAQYjGevLpoIKaU5tHD8ufJwOE86JWk+lE0v8AKpORI08Zfhe29oDbGhy91KBhu14oF
db4+EGL4uej9aV2S/mXqevdpAGyRVuiZl5FpoUgFjyOZ/y74Zc8y552TSyv8W/vztBwpO2VbHuTw
29W3vv94C3naXiP5nI/0UjnhTuFQ/ZEyq3y+rCeNRfTWlq/kfDOmKoNk+7eXt/O34bJPHv7ok/eR
fYvWV6GhNrPP3q4ofCTBDZPq9lJ1WMIQTv231xhNFgTb+UJBsrvTt/Oy/Xnp5zFZSAMqlrKP86Q9
y0OzTbOTia2kL9tmt/zbVhKPVeSIp/qix8+WpvJ1cEsjQEQUP8u+prR5umfmdJB98qBSm66mU3T3
2VXa+WPMY+x2UT953snUkfncLqq6VZDfYcP/W1+mQNrVRvV062PHia2WbTzUZqHtUreJD1YTw7RW
WuuqNqZ6jTAqZeqb+2/C1d5LhMgvuqrM5zVKyp1dJfZTvaxsn+LFhzBef01RXBwyo8mPJEaoWqY6
cQI1p+neGI6iIJYSVfd2PXZ3cJ8PLnPsRdgzS6Q1L05Ujh1ytvyXSjjdAbjLWyUKZ/P2UHcK2y4e
K7F9P/Vzxgpfvc/n/gwMpbx4E2vPls3NERXVClkPVOailPDj6vVb4hhxwBvtvRDQv696oX6Ft1aF
yWRXO3XVILEmA1vMoQnsOp+xQm2rgylqMj0qQCZNp1COpXeYj6P61joTgtE+36opiCQVpYUe3oyN
j6z5aXRDx04ZQeMQW+/rZDZhSe3cc5ECKWjm+juxfCyEti4R68PVg9YvW/JAoXC87yj9DuV42dcP
+ptnjeJOtsa0Xskwzfd9v3jo1PokrMt8eq6SqKIMNp12Cs4Sz7IvrVnsIo66ypY3tO0lbctfYGj+
GbDOlgMOY0SDst1DHkr973Sykid5G69Z05OKha1/GzAOzba8F8VJ9rV8b+96Jbp6+L7WCy4RVO8+
amuJVTZExb3jxlt4gse27INP/FRWZFBll1WPK2zh+od8rsuudFqXQG00/SCb2dLVz1Br/7lDle8V
HaGS1LxKkSty0MesyZxj1vF8Bdnyr+j2c0iH6Y2pRV9u/X+OI8SPh4Jq6Ht5v9vAUUtfZrJx7Gzw
VoPgVN+DDDRPxrzxc1p8QmWfPIy1Wt/32yHOFIxa9WXd/3HiNljLVwdkq/p465Kv8H2v7299blb+
Uj3B6keknu+KDgStTso4mdN/Xt36bKVHRCC8sxyhkGH6HFbFbXFUdMQwvR6Bzm/MaKO39G8xgaBd
xJphL5taAvycPQl1147VYS0YbSKfLVa4DU6npDxmCRhh2ZySoTnNKToTUE3svRL7zfAK9G3Y8X42
TZLqR71Dud9Pg/02V2I6Yt/XhnIw/Pj82ItmCWOTWvmxt51zJFiU2DnROVXREiBphf3qjBVbMC95
ly2r1PKXLU8gW6kb2a94rUFJ6ssn2VUPMauJslnvZBPFlBnks/W1hfMQ6jOmSVaKKZEypMrO8jz3
VWNpdFQrFnWyWYN6gb/GIkcONnhcPFLBcJEnIxQdr190PtZjMC0G36umeVS3m+Y9y93e86o7ObAF
6BpEy+DxxbILX/ZNzDy7BJ7+3mN/76XNSBENU9wsJzY5N7m6ExHu3LZX/Ui5SGDY+np0im6PP06B
9jNODxW0kNd4emoaUe49pc33xbRxLyf7hSCBRfJXG3Y1qqw3JR+JThXqF5xcmN2XqnyztHlhnc9T
znPsgrW44VzWlHJnZ2uOCk4cgxe9g90t3pAI41cymAfZaptJvDrGiadjurPX9uCgCgJUrHuUb+Xa
ca6i5K2biWQVLSkpymj0owZSN0jICWxRPicYUbrs0sIc9oSxttiYy3IeZuBgVLBXy/jo6aG9VaHa
6iie5EEvjoapPBiV+DLoSgqZv10e+KXBcNQz8eqCvYtiUBaZkTwOYruh1FCHIQg1q/6GyeNjFLXq
axZDmkRx4wvTi15K4lp5y1pdVVren0VDXbQd5KtkW2PYtXkfV3Hx2aXNUXpWjPE564ofje0ax84w
KBW34MMtLHEvZVt+sPbufrhmch3nUvsl4DfkXmexWXroltVnQV6Rw+575BIWrno69Kl401+DbvVj
V7PezKw7pQh5f2glYDjlsfAs61m364vQ1Gpfa8RpKyWrdghYGpLe6RcWfZjQAKYNkt5L/IjKrkcT
gDyBADv9IZJvarzaB6/TNnV+5UKYJ0ZY4biHYa1L0FZFGYtvAfaPU/U6DdlWXVgkZ9nEA/Ke1It2
R+W9/RgNC3moYWqp1TDmx1SYW31Z1u1RBWfHroURYinV0RjzKsgKWxwJ+omduZWVszM3nln68+NX
cpAkKEJEULtMIdFPUguLcL1PCd7Yvqk/Tf/F2Hk1R4p0YfoXEYE3t+WrVPJq9XTfEG3x3vPr9+HU
fEOHdmZjbwgySVAJkiTznNco7UswMwIZDLWHwNcLlHBzUF94LHzSnbZ5RO//2WK19qmfXe25bfSD
HENc1LvrsNPdjPbPjsH5kxk63isWVhvb1q1PvWVMrzOq/nJsRAiOWLO6lZKK3uJL1RO5X87DTXN+
yfV8LyV04MuXxksOoV9auNtVyjPx/aMc6zxLfXZwMryVSrN6bof5bKqJiqyFfkqqdH7Ilk2rDjh0
tjrhGkpl1/SH3lVstIx0+2HUNYc175RtiOigGSCVWM7YD7HFN2aasrtMx65CHTSO+lM7780IA9Rb
WQ7JhgSm2RT9gxRul8qqBhH3piCMmg3haeiRxWYwLvAZsOoQwhDKYVIslj9AEsDm7AX2TNYCOBHF
sdVpPbvqfEYz/O1WlCNaXfaXyEoesrT/yyzi4pwR8Xro++rvDQqYzr5M7Gr74cCgeuO9zk9Z27aG
oxkoKmvVBgA50iLLVaKWYNCoxwgGYBz5aCTueAh7yJRaqgaPvEmQBOx+nq4R8Cqpk3buVAaPUnQr
8wnGHVGG5fy1fq4a5ItqW0GXMaiZyvnaLpz8EMYpmzxucwDGUCyHtCSJvNRFJqMnQkABcA67fcus
/FPpV+GDlDxv8hdoZc5il4NDGytHZbBjFtJ596bauX5vl85nECMtoBdaYB0ByNPENYZCWJNjyupk
vkpRa4FyQMZLscLhaDnl8dkfPJDDSxEZz+xxHqLbH5Yq25q2UZ0GOOnQwMoGQqwDmihSjAbcoGxz
CUTL37Kt8gIXw8aShsap7lhPNRRcKcnvawP9lNpZ/SS/PVtwXqMVKzja0L5agEWTjt2JFMtQnema
+WJws/w2O0MGKUYIainJ1SK/f0pLQrwklkmtWVqubpWqqS82yQICyVPFWG0iga3aZIYCW0s/OSNj
dBwEzjcAxHc1eyEMkyeMnObfxC3eJyKhX0o0rLck5cPXHF23DZaqxaZnvfIAgiM9lYXtX1pjDrGm
U6ITecj8VCDi+ahn8XuKPNtPrHzx1wvHd8ctf+ZZYW8KMxkvWhnZj24M+obYT/TzTCK+IYLPwkAL
3PghHfMYJE4Q3JEiPcbj/GbPubFBjhP4Rpna9+3cFfMmqzS6N29qn2aPslGwIXgkGmoAqPrmoPC4
7RMY6O5QkU8Lqh7AFdBzOHQqGpsdLBavHe8Ay8/nuqm+l02qYGqcTW9WV9HtxifNr/V3ew5/5LOL
B2Jy30+lfwjt8FfVZcljhJPAXksd5QBNX30vrVhj0toeNFe3P4X2kZRY+tmY5+FgKFG8d5X0LlC8
H0zX1Qv2Hb/MqPjejaFJeqdyThqIUbJs7j4uERob6zhFgQnygxcaydeBJBFWDi5QpIpkpcOLnVSj
t9ND0ksVQICXojgSkY9J+eF50ebxa9qiTkyWQPtczYF3sjwynwDf030VIo9pOoCVBrDwTdP7V+ur
C+v7Yci1FwO5c4joFTZNOYr1BRExC7lLAi8j8V6VuXntGI/j+FVvmSQ9F63tnqasQ/5wBKBcb4kz
KidNIa8Gp6k6wJ3XkQfxjcsPoB7qQ0oEbIe+kr3L7XxjoFZ55vOIxKYdfKkyt36ddT7aVOmPDol7
wN1OSMSUjWKO4XX04h9TrkT344B27jyXv2doMGWre1+DLmi2Fm4KzyRvNeTmrfASWDlR+ah0d0Gu
Gu8gP79jcV3+NlHBJBf0K+o67MGdkGB9USIOMbTdRkWkDt/cYHhRCy16qkCpSEk2lYXrDMR5gmNL
C9n4pQ7SZfQW55DhBRkVDdhffAIbsY/tgQmPZqqvE6nVvaeT65aihZDiQxZ791LqQRe+DgZk7NHu
r1JlwD44OpFd7Ro30V693mhBeQIgWkpShQkfgm9tmlzkhOXrczb4MjN3iU6F5i9qn2X3OvlAWs2o
fJZSkWnBPnX9/CDFkZUN+eoWrzGaerrWvUZKCkLA6adbnT552rn3chskL01kw6TkwKuRPckJgatM
+6TCDk0OMqvGZUUn+7BcTVk240DgT4E0cJYWhLqHi1+gArVeEheoC+Krye03401XbCNvep1iwh2T
pemvje+gLVeHlzQL+dIVbfzbbm10pZk7vTih/ZIOP0tvNt6IaW4nwxpf+E4Yb+VY/ggThCbkGCFa
dYs4pXcCMWq+2VoLnqv3hr20zQ09uFQ4am7l6KCS6VGbyDr65hPf+xIwTD1lFy9kBgEVLXqRDeIo
xb5K/GKf/FOnT1G2CSoP8W5bj16mYATl5Xtof5vHNIyMV7fojNdkVhj0wbScpRgrXnfWZuAh0kQb
bOOVD9jkZNGtfd6QRh5RaT3Zy+lVUB+Au/sIosNtq5TOeZFNEjeMds0wnp0gdl5atNEfxliBZo6x
GijIAHZ0NhPnWc4gIhg+oyXHmsZv8y2o32bPDRr3AJv/vl7d/S4yxd/D7AcYpU/KC1w6/aBoTXcr
Sl1r1rta43smJTVoiuNcAbC7FXWfs+bs6APceJQqvLBI53WxusXXPniVumn2L1rOiyGlulX6U2vV
BS34o7Lp7emxBBxyf6uCBXkemP9vDCePnhyX17xFO8uedHNDbpdMsTEEL7Lx1PCoFsb8IKXRxz4n
qt1joadRsp2bJQpcV85GjhYRX/nU0gmdNUl8WOsML/nlqSofvb5snrUIbtkvpztYY6O+yIZ+hIJH
T7Z6rfPN4VONY8QVRR/1pQ/8+Fpr9l9rg4R1CsobTXNc69wdYf/xdtGmHxCsQEZoa432dMVI66nF
b+WBb2CGo3l26SFBXKRkYy+FddNywEvDF6012/MfdXKa1RTf69YPdlpZZYB8cudZNm5NlNCBEABD
nbpSVQDpkouph10CR/W1jv3y1U9KwmteHB2lLotyYpUxEPMwL8rtVPl4MUeZf5bGpuF+DQpUig0T
+E+p2u0+ZZjFeS+qX+u5fGkJFN6j94oTV4LIrRkuRiLQQfF6GO6czuy5ARwMgU/tSKSClNLs+lWd
6vixid2zHJQqTHA0gveNd9amoXyYzPHOrkNsV+bB+NSYQ3nxxroDFTQF2X0dlPu83CvqUO6axql3
GsYpAI9wADIXr5d+MW6Jez+5Zqa6t+zqc2P4BXz4/uqX/b3VByi2h+Sk4CV897v4YIUIHiQWK52C
GYBXatVpjLBbdnMQbPVZ7QOYE0oIplvt9V3LHGTbMPvIva9NrGebGZTwFqdXiKQ+X3PJ9oGPgV1v
gkFXleECYuKTVjvRMeCDQIBbBZIOSLnv9Tt1RmsOCyqD5ALsJFc5pqP+zrqLwQb0wq401IesS8+T
4ijXqiuhx/aDe856CHCG8Sluhpjln8s6GbRn1ofu65xZGqrtyoV4R0sw0Sg2WT61cKY26mh0aNIQ
rYdO1Oy8sk827cw3ksXwvdo/a2HjPS0ifBMkBnuqTHiPgXE1G/xOlQG54CJ6R9P1jYzQLmq18lDY
rXvXZ7iAEQhgd91Mg31hBKzuEC37DMJiPPtq2x9KJ/Q3IDX8hz7/yWXCC3Irxgbd52HrYMx0mApF
u2bMVTNrVJ+NlCsPVTZj06a+YsOi7zNl3heJDicPn5pGG+pL3fn1XjXdYdc4mF+mbj3v1Fb/HIz4
B4CY6vYBjr2VOpfPFvCP50o3PylxVJ0y1BqvyCSCK+Gbsk8bp72WRUGURB/gb83+Nqim/gqQ4NTV
CDK2dbLN6/LoZaN3zo2pwp8bQJTdmyEWuXAj6r47WdWCCAw6bW8OuJgDEP6OVNM3RrnsZJIl33K3
+i1wuG6LOhsRPPqN3SjA9ZK2vdPYopMAXAstCVbsncHX3rBh26jfq0Sf4NWZ9d0A0OCsLAEPo3mW
GbW2TKuZotCNOvIgeFNWaLEiGRENrfpJz771tvKQpvB8EUfZpvEz6OXfs2tUF/JvKl/CpEZzTb1M
RaW9mDA8TLo96V67HhLwN061NfIwunZ5FVyCkRlGpvH+TmGxhd5ZIrc3LL23xCqPqQeaFE70acIf
YG8kxFDtqq6PoT19dxf7+NHFXZxQYBsSCr2BHRoIbnVvO+egD3GECCDTaOhyakW9REo+QwTIt0Mc
/Wyy8kIY2TzxLe8TECvIW9UHbujvOsUiZiQMT/YBU462sp4IjOibGHTZzo+bV/zW4Ji5jcFLbBTn
sGYcjBUTz7++2ZYdMYE6f0LTVL32UaRd22XjmJNFqh5qR74J9cDfmx1IvVDTWaEoTsfYazX7IEnc
LaCsQ1QEPxUyDygxRCgKEcr40VtD+d4ia85H+9TlPr4nLpwmPSAHoo7QUz2mx/dBA5BnfmZF0m7J
e1al+VCPabZRiUGmsRry5x1rgVDvJsjFj6NHgL3Wu4mscPCCsAqfz7YCoeSjFF2iLHUdQV5iJQ02
i2AsgHEVDo/ZErye0+Bge4v6bNX/DFw/Q6DMAN7o6ikgBjMHeOgfw9lBbx/C/KbToDK1vwZIgxGw
333jAeerbYeos7PB50vdIjRd7NWiA6HcKRiwaKqCfCR6MUHgk1go3depml7G0G6uhBqz7dxNiKJl
7SPs5Rcizc3GQk/+7E24+EW6b50XK1jF772LkvjuxVpwOrjVfmtc71pGDLNmozCMpVV1mlFYarXw
6wAQ9Vh13Ve8Dww4wXawV8pkuh/wKro6BI+LhUAcpPpr6rh34B8mZtmjzx0cvo6s2oluBMCXYpzj
jA6zqgISRRZXBCrawCTrVlqnyq2KjZVgPQd0vQAU51mAbvgYHCAzX5ycpJReoLmFdOxraXUuUZ5C
2yVxfCyn1jz2deX9lXpvcJk6tfV/zHa9g/POt9RbIDLKj8jot7mVBRd9DMatXqnNjpW6d+oBnh0t
cKDgTkhJKT6Ltw7CvYMlYOer5o4Z4L2Hwe9TOqBR5FBCTCbZt2bwlmeKfbduqqFwbkWbmf/ZrqGI
1bP1YPnMHb3BAsfoZgA9K887+IHvbUMP9TWNoW/LknmjqwGvom8ad3MdkzZl9vEzzfV9jpvuRZ2R
b0Io6hn70l/W4hAFVeeKBbp0RlZnfIiXzSKeY+YjdsJm3T4PfTs9tPEyclPyyqB9riOmulWdHsvA
UcNt6vAYwYSdlZb1R9enzDys6D1JdXQOzeLJMkb7MOYR6+9l47v3s9fBQ2u1eN90z6nTJJeQ5cEl
9Z1oZxQQAGBjR3eWbT7rgQF7wxvpUVi4DyCuiO/F+0Gpn2fdJ7hGDIb+j8CZlp0EA2YvGWmowsAS
TWvxugKB+c9G6cgXYV5+KjzsMowQSS2/BKkxZl5LmAW/BgfZ8yURoMxYbPsXpcJwC45Et088ONZB
DxprCoaJFafPuYRGrghKn+moxV1jTk9qOI9QO3x7N6JKs52WIjIF07Y3eVhm6gI0c8IUXkmH9OSs
gS7yzOIORMZpmGCkAFd66MzuWWnxf8LhOdnpXYUDoGDmwoXAb4E/2zvDlMMpmN2HMdU0poJd9uiR
mrvETfU+Azf6hNcGaMPiW4i5+yc1xwvGa3+6hU/nliiBs4QK6llnpZPSoRzP1e5lM/EJA2DlKTtf
WqMBHjCplK0C2NMHKTDVuXmRyxSz9hbVQX7O4pIhe+ycXW3FwENIKQCCK+ZtgWJa5BS4Eyv2Fn87
837QoPTWAAWUDmBV0vD3kBzx72MCrKdkDt9DpOAQHz1MgV/uHAejyQU5twOgvUs0ni76v6mC+lb9
m3VNe9cO2bEeaz6ToAITJ/GPKt6yhB2hCtZnJ/xS5KXxGQl5FDnHFz0JrFM6KC8zQYCF3qoeK3Mx
Hoi/qp1xir0xJFu/8+LZw2zeeohJpW1THfnSVs0R/jNAjNt3rqlPVy2N30aVVWpYBcgohlCGF5Om
ykfXJmn4e0CB3m8KEEFWdwebhDdYrtK+CUek0+9ucLRXYLsu0tjKxELAZJzWFlx9nvbNrkht7wkW
gPOoTm8zCL4nAzCCnQf43cbJ55KJAfKVEdDKkmSqFOdUz5jzlRkATUU5Jp0bMn8yUuAv1i4POmOL
vXh/gh1RvHVm3ZxG2CJbKep4W4M3rq1N2CgN5roV/0/b2Tu9DH5OtjIdizid7xD+eOpnwN4mptqP
AVIuj0Gj1WSGkcJ0eifdW7VdHUto4EYAO0NJkJjL+HkLU8MdkAp2QpKMRbBx5jHbs4p+NIhzMIrv
suyxCwGL4Wn1hmlZe84WzEy54OpCEBZn03mMFtxobUzqGWBEuCBJZTPp0buiGP4+/qdK6qV5trx2
9aUMuK9eC51ukxUpWwF6NjrIaa2ugp1/mFSDiWH4FjcgBfzXsQnSQwCd124NuEXD+IpQOeqGeN7d
dDUEIyS4ocxkweDGDkrei/aGHOj8FJLk+H1ym+ACLsua90xW+SWyK2+0VcElO8luMhNBgoXFvzfU
BWhft9VRECqV47RACpnLAhzqgVsHDV4P/iZRtCWOQG0AFmtPVuWLo+S7BI/X5+mn2Q+gmJcb1yxX
lL0Vn2hriTrvBaooleOcTdlJWmKpyZ1BFhFvdjnWLheRPdzcp43tZOlOfmWC1jQJWITPFle/Y9Co
R1EYcbwtJPfhDIbzR7c8v9GMnFOOGrXkgGWTyP2X3ZglMiktjO+kmGXVMSwVHf+Z5Tfl4D4DvDNO
8iflZ3jBYxhVA+IkfbX3yvKnnJeOARzz5THenrBUCl4K1/uY1SWk0bVuLPXuiNQKnkyAPm7YX+kN
0G7JUI9TOu5Vvf4meGDZDMCouxp+HfFUJEeyarAxI6qclDHebfaS9L7hvEI1+NrDXNx7TcgTtZEQ
PbRJ8yrP3k7cx4G4z2GuDYZ1CxfxM+G4JVNWXFKH5V+LszCgyf89NLDDOhDqJtjJ45KnIXvYc5LW
lV3pBVao++SVu41X9PkFX0cP9JnsLhuICPQN5VhprKLQF0xmgAjAnFNWNPP+j10528GRAiSya+SX
2+6c9qCh7Ogkf29sGmLUzS5uk8/zqF/kzt3uEtTSTWGl007utdyVpC1Y/7ca4isLBkCeiZwhe1J3
6w5Slo2R4hjSdCEQTUQfh+5FHvyta8qtWXuDHKmJfG4qMOw7uRXyI/W+5v60QaFviaAzy7Wq7+1i
G4Lc5e3+mrnTzwCvjEPGbIBe96pVeQvTNjzkM0TnVp9e9GXokM92FtvOcQ5mkMC47m1U6Jwo4Tbo
CVlJXvxff/iP3yC72F5BdtdD/dby9vRQk8lBmhj6ToYA+b53yI2fbABZ40sKl/d2c29wij/emj9A
FR/voEEar4hgTc4N9t25Nu9jN/yqdJm6X+8wg+BFd1wo3evgovZPGSaWB/ktvV89pvasHtBo7Odt
k4XXdtAVYB7LOLS81nKm7P1nndeVM8IBYbKTntDH6YEpDEuXpSPoI9JOJhzrtfssDexqpoGpbwck
2E7Sg8fOGk5TbrEsqfa5M2B85C7gyv/8u3aRnv0QrLCXG8AVFkDK2vfm+N7VFwCjUdj1Im/D8LYM
y9KTpLjWFUR/lhHJ0mdn7zvVAGYlfXIChTFS2stmfVv/6KK3XTk+V95w8hpzKz3hdgq2AkflvW1I
EMhYyIK9OaLQfV7f8LUvS50Ug6UXqn1/aADpHUMnOsgxUzq7tFjP/9gFpSxPTfZu50j5tvvhuBQ/
1N26bVnh9X4berCVI8GfmucArtwmBR5TpIDcehuE8/Lh0D2IpoHOQnXSD/hQkKdnXiBPfLB1jEGd
x3xunx3mBqwPrzoRi1ktNi3UiRxQylB3d9aCVZ3H8jkf3O5gmjNTiUZXd2pQELvpEZjZkOA9CO9g
yhe7SHMe6l0QlY9OVv3x4OWvSj+4vU5rWSrXbrL2FWlSDGl76rEflM4om3oZrmVPT6AvmTGcJ7n7
cpECPOMEZoVu1/vQ6rfylsBqp1Z2/6gdXOOv3EJESdYtE67Be0h1X2zhUoTcsC5W0jNxcKgh8YJv
GBP9U9QDd0fGZC/3WDby2ONleoJQLmvkKf2eT/rFi43soM7jXWKWCJR53UkGGY1Ru4WzW6KeuwuL
4PYFMNqfkPKzs1xQnrzsMdK3CxvGjoaf8+A9YS/n3jDLfmK/+nieHXLpEetgoGqqc+a89ffp7ajt
+gni/XoXy8xhJE2Wz0zmZtbOt6ALCakEXsBf4JINZuIe8qPShNwalBMDXZRRs/Y3HTOZbIHXrY6T
65wngDnkc4/QI9EojuxthmPYbXZ1W0VFWlCQc9O12yAMl/qhNhLjINeX3+Xb0Xhu9cfZyNuDahrP
8lTXRyt7edf9iI0p2oxFgdI/FPK/F2jrwKHIt1/Kt4kdy9MSRxqWD2D891pm57Dz23y4R5DdPAFN
qy7C2hmirrrQF36XYZbdnq88iXWMWR8MH+hfKfRMc/LqnQVBGlkMLL9jteAlcBnBdygE7ktumTwZ
6daBSuzRAh7sF/iG/DOYS4N1RF+f5K1DL+P9ehPWo7InTf7fl2KuNsJeupf3SWYK8mOkeJuLr2XZ
u1XOEbYfTGgRZpCJrtLZJxWPRWkif/Y25ZJdHDZ51W675LX/htXfPpTyO/+YZdzOLXN3CyzgSkIQ
eww+9DJ/JTlC6Fpek7lADmYbTOZXtFaIJ4d9ciqaMFT30vy26y9f0AgwCN7ht3mc9FSZ0a2btW6a
M1IOGkqRGjCxZRIm/866uaEkpfzHXPb268t5hIlzPxbouvXsN8DTDzZZqnmLXm9BEuq7Kz/ErC+6
q6tnudkyqZO99d6vdSSC0LwOIICsjeWvr8X1XNlbH+N6YL3eh3Oj/FOHUAdjGGOmDJxIuIEtkrK8
edzxhGX8cvz24+dSKzaRMqh/TCPlEd563vwtgGh/lu4a6aoDaHp5BmHXIbkhPeXfd+Xs21AFKKc5
uWW6+0gFCWCKrEu4D5wQIXjI0fXAugaUA7JZ20lx8H8MWp2fb79+6ck3ssf6ztzmM7fOLLWennfk
T/5572Tv1kp2P5blpNtV/2j18Q98PEvRSGy09ps2IzUr48o6e5Bz/61ubSJHb/Ns2V038jzWouzJ
ef951T+WM9JaGn74U/9W9+GqH/5SsAz4GM3VXQijb3nF8XAmV1HNt7WqvPCyIZQCORMaEYv3Jcy2
bta6OcMTFPodbarWYPfWSIZbufja9I8jsuubAQghUvC3Hi0vy/rGf3ip1hdofdGkbj1NzvjPug+n
/dvlb6/rnC/k/iIG7TfuXBzamNYuc2H5cK2b20p2Lf8Rq/i35h/qbuuJ5bK3vyDX+dDm9heGxLtq
yvBb7bxwK0ODrEFlb/1GyxiyFmVvnZCtjT/UfShKO79HMKD/odVIIiSFDZGPl5PcO9Nb6cK3XamV
8kwom2V1VmUH3Ste1+EdMBW08bWszAuNXMoy8jMXCogoWZnl3kJHfmC181aGB6L/SLI2KAP/TVe7
DRq2SgxBRpeinCFhIv62kycpm3W4laJ0BUcW/WubtRusdR+60HqZMWhSQhYuTK9Bnc1d5+jpvJX1
bwLAgHBRMr4F7RAdbm+83JR1cxtW17Lcrv8syoH11ZViQCDl7+Fbyh+uIHVzloCd0BJeo3Wwv02s
b8fl+axnNniVsHjLzhaBEWOJkPyxclybybmykYnBWpS9D+1kEF3r/vjH5ciHUwavUvazcQ8q8KmG
SoFrgLQgUm5oIDmWD1eJI177KkOXnyVZdpI7UyZ9np1m1dk0mWOd5AmvT/T27v8RzPxjqrA2lT15
+FHRE9G7NboFuXIH0RMjjpBJ0dHKHmavJB2Dmos2PcgreotTSg8YZz1u/pIX+e+oVq0Ge6yzSZ00
JAfzPDsnSATDEoe0Jpu6IVu5Wcu+FSjon4XWplx0h53ZwoCMAXmNfFi6FhxN3b8TzrZFAiBS0a6R
uyrPpc6gMulV8VbG8EyET64vD3huEd1pb/HMD7dfbuofj+i2dL3ddVmzyO7tNY9ITs6eOe3lLsuf
XTfyA9ai3NgPdbdVnRz5SOZcW8rh9V/Sw1Df2ljrbbAxxCouyP33rojHo4EQ4F6HMUsR6hkCpMUZ
n0mOWjq5M8NBpmc56nnAPPUkwbupDl4jLTtqyzXUpM7uy6BuN9Jq7rLxpMyluVP7DJDeMBSbJuJV
l42XuebW9gB4amCKrmniHtQotPI9kkEYLrOy3xOVBDU8OedGD5pHOFnkmhGNhXieObgXxeo19ce3
BdH+EkBKeYF/U+9QjRtR5aAodRmCR1lCeqIeUYGI7Sp9iT0HZUGzu59itBAcYAsHndz+0bP8+Smt
mh/wHU+9qZXvY27iqpX6X/OSKXmND/zFD1SQ4lnz1nuz9c0jWk9m1w9IOGgt6jjDsAmauv5cz2B6
WZKXn3Q1tbco6gCvipDtUovFFsAklDznVoV+k6oiZRSTZGpKcNwYMVYP43KEUBJmAgOOAmGiHZvC
Lh/mKakeZE82WVE46J7lOcLCBOGtIg52ZYX8kD8NX0ySZ8dWXaT8MrUysCNBiWO3BIA3rs/KLS5i
VK9VCJ+Gj5GoioLhrs0KMEFeO7Aebgr3AlKD9JpHsL1F9Wvqp+hpWDYQXaInX02+IqupnKWqzDDp
RncRVa4C4TPDIlvjBE8NathPKpnQp1TRtO00jgErCA7Etge0KrW5lzmWonjIbqZh6B60pPMe52VT
Z8D2bPoW7GparAdCPUu3WungijaQnTEnzObGUUcXxv81JdH8cCuB5kD516HPredXkeU9ojITbauw
3aB7auwdzTJ309TkaLwBpi8MzbzYDlBnYK3aTrf1pN1gBY8MBg7gpReW1wqq3bVZNmuR/nlMCmKo
A9JGNty0Ur/ks5kaW800tItsiin4X2XRV8p28mC5e2FKsBlRg7feBzDq2mP/JRnyvwxS6eDCofvz
bpnwmUEmglYoKlRi+vkX6c7PYZ7oX6YmAa2AIM5bMGbArtHBepw1csnWlFh3lZv3F72P21OaxsUD
j0CD8t+qL82o0Lmy1LxXjf6tRjXo3o2Sx8GuGqivSv0S9ySOHMQe91KUA6RCPyG/nu/rcdNj3LGZ
luaxlmLKF4PlWs4jg02Vo0C7ZczY/XGylX910tm8k0vVjak9OF54ghyGU2eGLNqBD061W39BGyS/
w3BObtetjbl9bLp2n6vI2mx9LJb7IHvFqHAmaF80rJVt8w6iRfMC97x/IHR8lhJGu+0LpnWQobIR
saalhdQ5RvnxpMR9U130uHANBKgN7YeIxbKrwKC7op/WX+uBsHKZonYiBxyULM7IYCag2bgVuqm0
R8Q2ta0U5fZkqbp8qhwwYcv9sccRoEu1TPTioz3+vv07aZL7R7uo4Zwt9w/BaRB52eThQE+fGQcT
5RTZlU0VzDDc17L0trFFQvKPSjksRzrIHbvhEeAMCLwAnWti9d/QD2VQ0uu/6joIT709BGi8h9XX
sjzI8XgI60Oqo9pUzYpDwFpxcQsnHnhugii4dstmSNA9cQ3/+MeBvk+xk3kPfDveQ2GI78oxw8Nw
2cie1JmssgtIASiqxVrU4Df4Hw3llFvr9exuxBzw/+eU1B3AV6ja8eNl2q5A5PZ5fChVooHbD79O
WssfmYpSb65pu/AoSDuaVgsDFkXK+2jZ5AhM3Etx8n0UCyN/gLyuxgTXl8OlinL5Zm0kezjo3fHh
68gjc3LsElUJy8rDE2NSlIvzbgHFR1lKjn44VYryh1tUR08OQuC3U+Wv/XFGppv7rgSg8fHA8qum
Mobs+DwX9l8p9qQgl2Y3vWunKr1zxwjAiYbyZpeRZ1TJVuyTItRe1TIcrq5ef89DTX0d7EJ91cP6
oWOAfSA3DdMF0UG+fr2B/pdTt/qdDbTk3c24FMmc8j5FzeA9qpTP8JGDRzlolsG9X8T2kxwDKbxP
IdS95EvLsX5PBs180/yo+KQlZ2nCNyd7VZsG+uVDWKfTtQ+09H5cNoj76cPGTGp27WbeMGaDxluK
0gaiKYkc3/2lJgPupS6xS5hL6Xvm1ehoa0a7laLRN8PJwDV1V5oWivgb2+r6F0yvkC6yRn0fQah8
b3psEVT4eseFX/kOFKzc2ZlvnkYsM59Ke3wDQtN9scpvs9u4ny3FbS9ZGSGdZOvdl2YGSKE6Vv6E
iA5aumH/O3Ds9guQLX03x7iI243/pgE+Q8O2HcB7sheH7X7GGha+8P+qoEX+ffBDnW45oGKz+VoO
Xr3Hr61EYc4p3jLFsi9N2k1obvfFmw5j+gXr940cVICxvYHA+AyTV72XKttvyC+4Q3mU4oiaxFnz
pmQrxTp2zaeZLJ2U5IrdoN6raL3pMKLvgmkGl1BYoXFXoxUDLbr2UWGz83uC7nG3A4uHrCfSsvvK
H5yLHOlb39ub2mDR73A7mX1GHgRjovderfotHJ/oIkUnUm1gClF/J0UbIyJ8IHX/KsVZmb65fPMf
pDT12RPjdf5kxOB7/DE4hdGgPKdZq95HPjTi0MeuasirJ4A+e2Qn+ufSaz8lcaveAVYYnnW95VWJ
UZWvEvcqDaQeXcRDqdTZg1TJxkTlKLIhMNSdjuFqgXtsZgfP0jyGjvaUm89NUxzczq0wLKz3yJiX
d/bkFHdRB1luEQsu7xSVTdNVLjKz6rSLPVy0dDtqHkPNwQp8st5QCEu/qFbl7dHNLE9ShKMDpF4v
3ktzRJLS6MESLM20fvI3aPqBqslH3JXVFqB4lX4BRZ0doeM7B53cxxfbMu5yV7FezTBz7svEAmCx
NGsn9dcEWvLMp027Z1qn4UbEnrtsZi31t0TwGvC7/6tbm8iepbS/ql7Xjv92vt4CgOns+LEe5+Zh
VCrg0oWL9B2oLpMv0a9c9T+Z42C/N86IPlCuF9csNGyUjasURNwwf+4r91majkZ6rSPD+6tucnXn
1rF1n5YeBix1jVoKurCfoCP9UBC/2sfF1gU2dFVLXip3jL91GgAxy3CbR8/sgotiO8kxSkP1FVWV
eiOXd+a/1NJrfnTkjYARmTE6jJNxImZborpbWs+ejeY4r7uDsKWWb5KsLlDGRaPqWjKmXu0y3PW+
Hl9qxMn/PnBrI4fLtRYeCeBnZPx36hyo8U6Oh+Aer3K12HGptCvohJVjnm9FOax7WjIeeLWjW8tA
058tM7GOqj3A3f4/jJ3Xcqxcsm6fiAjMhAm3VZQ38vaG0JKW8N7z9HuAult/79gn4twQuKJKCJMz
M7/x/R7ClOJk0V5+lIGpbBIt17Gl6uXepN/3gNdNfdYMIbdWnI63Iz4ubteo9RN3o0rrjy3fiZ3v
YPMo37XzaPcxIemQm9u7B6vJxSeaRGCRguc8Vx83bRpLRCr+tKnKsrpGelPthVH2x9BuTNx9vQJb
glbCx6JZlQcfyky9AIvldd5b5A9PcSiUvwqdlj9flGYaqLjc/BqT/iNQFPmqWXUK7VibHgILNjgh
in+DhNrepTNUXFW85NQlkbkjHZDc2EiB6HGuTfJnPMgsbwreeAC/Iz5UvnQfH2S6k4iwCcJj3xZ/
U8jIets9+lhz1M1919KzDKe4fnQaxoRtV2o39G20tOfgsITuSrok1zxvr+sGHlSDnJEGapKeJq1N
T8uclBUlQBAIlzYG64J/zb0me+cxS5xXbYyUi+gch3MAvrcKkuq4LLYG5LlMRu1BjzrAVBpx2aEt
aHXLa9t58hGkr8o+UC9dWXhPYTW96aavX5elae4Al7p5s+zqaPIUaqZ3uywFnb9rkiK5F7nuPXkT
tcTcrB8KQ8onbzd4qXyLeFXumkFtdrLp/fdc31V9Zb0XdGRhmVNW+97v81ds7tadGdr3jCPPmDzk
18pTgOf7iDfaLtBWP+vmDWFOxRln3VnJMuyAHY3cRIDXjND4u9gdmsDUAum3T7871EZluKXVmtse
S8FrO0+4MEa3xhvZXRaXDRRs82s94baFZfWJZie+2W9LuhswHF2Ru8uvxjyxQPGebMW4ZLKc7skC
vLZFOL6P4dzo0aDngAMFci/RX6OpH9+HKjTXw7w+nNf/9/42yKXf/T3b4zi0p61r3wb49u/j/67/
fx3/v/dfvlcve5TbjtiIzIzWPQP2u6IfqztdCn1nzevAZVR3y4aMwe/PumUXQJH1XTGv+1+f5c0J
zkpxdpHOO3GZmLPa0ilrdcuVkf5rnYp9tJOJ7e9uy8YhcpxVVaE38IsbJW1MBJNovgat6v2N5F53
Ozg2bjpo+c0yGQT/r7x71ldaXW70IFbPfokQj4fUsgChXT0382RZtAwF0f3Pclq6HcM1WI//3rqs
/11cPrGsg213ykIa2n5X/RzpdznhoTcN9k3B6frosP+ASOa8xeiZuKiK7OB4aEn1Qd6PVud8GADo
yBY6/Y1p2xiOxvBW8kQNqb6iJkZ4fKgLZWvozvQCkaHftRx1AZ4+I8s6LN8RpLTzdWVjXnDCdq5e
q1Homo+NecWNzll7om/ExHXAMLZ63QxHvQpgdv/HYefHXMcMcsS5DL6WDcukg9W9sWmyQoneyYNI
RAFcp/HuUhkrdwCiW1ffO9iIxdME08WAHQOEXIoVIQi6mGiodkqZdjsGf2Dxje9SNO8gRvqXMMIJ
Pm6b7iasO22vRk168IZEXANfxxNDKabnJEi+aTpMv/lwgB38URECOhbWv3f4yeyMofWvZV7Xd/k8
MVTCwyAHlzjvYOizFKmmZcNsiquWoIsHmaxueidvr8v+y24YPG0wjRwxQANOE8+e7LTM4yXbxXc+
sI4NvpTJLdAhDCJMjNGMVh22+KBVV9Nv412JtOYSp4gqjEFMZ2nTWYw63jrJtA8POSjjkyNC80Da
Iz8649Qf03IYDooaFqfUyDH28brwHNceiKde2ue4GPF6rUiShG3sbaOmUXFgUKut7eQDQlegywCg
ulvqE8UmiWR750F7ghtM7yBPHLqByq57mFqsfjB3Hh5DEzxyK1ZdG5CU8nP1qaYGvQ4G1XgebBuW
N9zTF7xnulUZjsPFw4cKBHWWuOUYhJCw4MfxbkLw4SXTn7i2Nx5+ZK9Ur2u4NuGstZ/CB3pJv0NL
nf4osfGHxC/yctMnUe7b+jZteDl7vdh18xHsCP8O+sAKLB4GBlTWCKSTFpM/OX2Jeis+HHoNGAKm
/Qk26nBbxVKfafwT0LXq4phjCwqZO4CRUbFPaw2QDPC+4RpBayEoH/aZUMJHT3HkVWqoaRcj+EB0
SO5Mr993ST++Couxk6b5j3bOnaKNWQ42QB1eQxoAN37Rd/vlU3oUHyqj146Z1HqXXGJ+RBEUMVSd
O4NNB0MOr1n9rBIjQMRll2XuHyutecuy8n9v+d19SBc+IV/we5xlXVna6NAo4K1THAOvZtFg5dgo
7XOLgeVx8NQUfAWnJIW3Td6yR+kxL0K0czZjk+NzOS/qYkS0JMz8sCx6SaWtUCdGK0weEMlZkkHB
PNGzAL+nQozFaXDiEgcL5pbJ7z7L3LIOp3H2rnValPqMbqz/j89NAKMKBOr/dexl8R9fLfEROBAJ
rf6x7vcjy/cPYTEd0+S1HoPgkWeut8ojaR50D21FlxkPqiO9ndEHynrK+DdLJ49urTLfL0vLh4Th
PDRt6lxMU9mDLpquTlsjKWyy5qUbZLkyeul/NL7yiKDI+RKats1sHgdwwNe+lukhOwDlbdPom2TG
DXSQ6E8ZVhGvnbp5ne3u17HZFhfy3CcViPsFoUB5ybQy2IIznVaxUMvL74ZlKwHWv/YTWPLkjVyr
7TMtMjg3z0dYPrLs+LvYWYNcyb6iZvmfL/lfh1aGGL2Q7j0n9KgCzJy/5PcAy2LSq3uKX9HRtXtF
ntvBx4AI61AcX5QuQEKiy1sByfE2seanr5bTYSAC+2cdSl8slRJ7L0kVXKSKcUmkgvr/WZzX4dTd
X8J5sqyjBVPb4ItGFWTe+rth2W9ZV1ZquhU9rgDLYmMZ2SYEC+O20Uh6v6z+hAgXnFyt3jR/RP7W
FeOzLBi0V2PtPWRT1rm0inV3ehtBw5RDemMbQFUiIG6X0ez6fU5XLQTHkJ59bKsOZuLABJmf4r1U
w2uWqOU2Zax7q8LaJWNA9joxK4XEep4+8euCNTlv+yW2IKCYkxDveIq+enVifRamd1RJZPqQcNA1
xVVMKP2UF40Fvo8kAwWN9nsYnbOXZfmnUUcfiiBLzdOSBnq6hkyzww1LgFowQXqmU9o/eVVfwzRn
ALFsHWRQnIIUKeCyNcPC8+x1U71atkZJkOJ5CVNu2To2VnKtFPEez0ei4pHdJFX5sGyLhE3OCdAS
MXl4UzSqco1wEmLeN6fwZplbJmrqv026Wh5+Vy1zuKEGboSPz8+nfreqMpW7iELUalkn6wDcpF2j
OwUOuv7d7/d71D691CK3jt6ks+8U4UqFEulhiJ2CEpFH8URLtJNjt9pJRUeFZj3UdskEKmbZsEwG
G2rQWpn3qRRlLLe/n9E85bOYCsh2/znMP3YxZYSGbDn479E6bDrWnRwL9+e4y2YvifiKf+w5WYqy
xg5LuIblIASbD6/0FRJBFKz/+OCy4ecrlx8YpKq3dYR4/llnLL/g98tHJ+YS9GSrHuqgcf/Pv+l3
738dV/tKfbgNP79hPgvL3D9+7Pzjfn7TsuXnS9sivYkAuyIV35mNrZ7yebdlB09UpHmW2WXLMhmX
07/MCrsF3dD/cagIXZS23xJtYKc21Jc6Dst1hYGFHyI18+vsw8zrEYYePY2derACb9pJp/1LW+7o
JoAV1fCz02OsI4WFH4UDH8zp20OQNF9V6jlbYqaTDcI0LPXQ1axxRtk6n5aCRXbUrpSKBzmgWQEO
33bIMda4W9lV/Mw4c48I70nUnbPquO3geoyPlVfSXNw+af7AwZD5QcSOr51an2WE/rKk64mEziYh
u5UL/SPI+7NC1XPMsUQcQTAUc8EvVyg6xOh99+iIGaY68SlUtLuqiZVbNWLIW+BndFt6J0Esgr3c
vKofOmRSSXz5Wadh4rKa8j49/H7KJ5PnphXIJXxTldtlAxq0j2ZCcVU2HVLO6aEuH+pE9Lc9gVAj
K1joGUPyfqJlBHhZxA/xn5QCkxUccrA9KFsJ2aEZVgNSU+HQb2gm104bcACbJ2Pi3VU9Ov40P0m/
N+n6Z5KTLV6jMRu2eg5rbFmXQWDYTbiskTD997p2IpAAaarvSlz0ctv0btJ5Ao7CKWR521jgmpIG
Ls5ADHM7zZMwMYq9PcpxtSzyBDFuI2gUCIbqn1W/62tLvIRmYxyXVbZS6nDJhgm70DrfLOuWiaF7
OmUimI3LLv/YADHPGOufL15Wm3pOfXfMs8Pyxcs6L+hXltMYbjNWVKznH7lsDGM1O5kWAMJ5lUla
/Sql4vZ+EN3lxSZHEHzbaFp4R838ewhL79BrxgUQeXIeMKu6XSb2BOsfrJW5/V2XjF2GiRtk/lhV
IgVJo2fged0eYzM2b0n2mz+fbUNrM+Ue7kdBU6+zzGbQ5iV4DE1mYe9+lnFIKrdVnog1fb5sDwpT
P83Bc1TbN5NDdNBNJbWishW3jhMrN2Z48ucFI4z+NRnM6q0la3kcRTIPC9H74P5HY8bvfkMM5SiZ
ePQuB5JqbuFdEd5ieNdei3x0f66oqQh9eo2bFVTk+iavUv9OkCS706P8ofD84bTstkwIyfQVtkDF
fllc9tWgrLtmSef48qllHYqKBElCfGEMN6wd1Xduk8xwbuFyT0fDaN99r4ISMq/XZdrhJBWtvMhG
+b/sBgHzQOU+uCx7EPndqqFmnMKJ6y8fw2av+I51i1hU3uIgVm60wMbLYJjk7bJBa4B7qgXFmWVx
2QAwRVzLhIAR5w0FcmzQUEo2jHUX8vyNO/P8u29A7hQzs1ruEr2MtvZIxwQ4y+CuQA3hYs8SbwwJ
GW0tm9LbGo4BORx+yx2o5/BONDXaUCMmfzCQD7WNBFOh2ctkmRC7TLhl4eapTwPRRuFjh6dgFuLN
pD4P8PC/5uZF+HovWYOXH94aDv13s7WKhzn0cZnDrjmlfn1sZpVQO7cwLnPLpF8aJecJg1oaJ5eV
oGvbnaNT8R4igC/5+Bj8NF7Nfd4qYXf1quoTaZaGUewsfPidECMjdViW00X10In0RczCo3ZW0lTz
T8CbCOWRteiPzBKwGzRIkgJwd4/LRC+bYcLgqJr5G/+Z1RPnM4x1GBh1BvZx2dx1EwrRZTYCOwPy
P44ocwDOp2gHZe/njNkjFiQxnJHItighLmfxZzOwl9OcldnBPsHuAIUZ8gWxUUZDQWLX/h1b8eVB
i0jycjdg/+Wa2oOPr+Mxb7tXyWk9hdiBbRtNvAejcDbD3FUbc5jcOfHESTfL3/t7tpe55T9ADSvY
CJ9zpeCSdlJb3a1iX+wbjNqOlpEXB4tBQlxG1UpR210vrKeEv9o0BxT6iDpU/sNcAlpFTG4DpJ8U
040qRMyzKC2bO67l/M9a5lKgDZsSLAjv3U471pAt/NKi0GUUkPjiZDj/48QgUea8WU4NQlFqa0VJ
PfL9JNzKwPwUaaBsDPOc99VwrAOr/5kYIhyOnj6fuXR8TzW9PCL5LY9OVgIdX2Yz2+m0zTK7WK8u
c8skll5Jt5MDDWPunc9nO5bCKBHoEHT8nxdW4cjsEKaAAGaN6PxnLpPlD/5dbFMDsoyGb6Y3a5im
uUdxOR35ojldZpuJhFeWytH9/c8s1+nv4jLnaD32Vgh4eXjncAKZGHPb3+/EbEWwa4V5iufe++U6
WCbhvNhT4thOYX1eVhWeibmDbxONLLYG3eJoYCkd/98uz+8Tra5wHzUyNGCzauxnVrZ6f4iBfCGS
55zOfIhSYGOwTJbFKIRCrIXKd0VI2Z8whmxWUy07XFGUaDhJO3cNbLqafBhXfoq1boA/tavaJaMY
XfV25H6+nGR41IoZrEs8gm9sjuEcUvqR0vlGTzt0o/ElzctgBaOMQulUBGeLXpiL77Vr6u31qh/T
a6rxisic0nQdKKsntWzWPDIKSuhkFouyPYAbmIe2k3qH+l7fTz0OQpaNJ618aaom2wqKMHSxtx1e
LLW/DRuMKHECV7qU+ghtgi4vXB4a0Y3QNWs9aqOy8ZQGW5hO38L+B083PRkiOWRFQf4OS6KwFm9l
X+JZOCZb8EvhxkTolzftOfArdcXLEWVykOdujSAjaM+AX+kniSjpKiqlVz8iqYKWag2ULdz25ewR
3Rh04ZKioDi9ngq9x9/Yrt0CREVtk2vshu9acmLszsEqhc9PnXP2xzhahxhseVmkwjXFojTUSFd3
KuBbA//zEdPMsvuOPBTZKp1U62Ey7Z0H60Ypmn2jB5wEOHShsDjTIkArXveCvpj+2bHn1CVGkMRj
9Zfk1T0/WzQNdoy0Dlm8M5QRIbBCv3/bKzsiimlN/fGd4DnY2CP6/UKxYthEtOnYE7GnQJtjg0ej
fZM/3M+ccR/bdwMIpD0VT/VMMy3uGTYODGrGP7pApYtmvvUBBtu+reK11QqYU6ieAuW78fCWqYbL
fAXpkdVckmD6a7JxndW8KEsG2Yr0rrnefpYpdCSdW3St9R1mTWNPvTGQOOaokXBJiJ7zuMYB10In
hoLbTUgnGAJR+BSrydpqZqQIrOXVoDcvHu8LF8rrCl9m/EFTSjg232WVTggTYurWdOWMEL3MS1sq
29SvvbsR4vpU2n+KBFc9X/U/xk7ZNjYDwV7r3DkA7CwjONErtzWd4EuBw7rKB7yJtWF6dUoSFiQg
NeWvxCIRrpERHgyNTJ4TqXcQF+y1MSauF3SPo2ZvMcKlfSSgFUsRKtVWRkhK/BmXWrudyqF1xyAp
tor9HChZtjKj1NtUSUZ+psu2pqXk5ynggH1DZjDUtBt/iBrQlOOhVT8Y+QdrZ5Tdpq0e6hir1gq/
LvL5G8sp3rSmA88CIMk2MD1uumc6cg1gR1GwxsUzXRENausJ/urKwTB11YxDuopksDeFoq46kF1W
JJ4BiZWCJkkwXwnxUam6WYT7ig0xVNXavWb4JtvGF9/pPjy/rIA65V/R9DrpMfC1JPikOTd1a/0J
C8Wnjn5Jqi7QUvuTAzJ1rm00Q2u75NqGsZWkzGgCtjz9m/QNCBPrLerNaz5QtE+cs9DZLdX6i6ES
/fNMjzYdrsNNUZ+9qcVANht32PNauMtmwX78g3M2+erHOGvftRZDebUZb0VE5N9OM643JxGINTqF
PsETOgMy2dIzDNjQ55pYV3kLECz66DhJq6rAFFgxlEMxEGQFQivXzY5zr7qJJOGPpcDJKLZVanp3
eBs2G0o70Xoo5ZM1pK6RtTwIFDC0SfKKx33iag4F77pqwlVdpy/0iyJybBhDD3GIXxLdm1aFkfDs
E0tn9LCpleQZmP8d6DR7Vb90FgS6MozR3fcHO9S/ciX+SkP9sy4NzAIryPwqYygy3Lusb8etnVIs
CDV62e2EPqJg9F81sqBDCuyvH/MHNSqv5Zyoysa5EPvXqCXWCz0/OKBVtu7ECu5dtRkUa5Y7Fzdd
EK3C3CJbMjfqlv5wyDVeCik9QhbwPlgvPDUtfx1phyoNbySNGKsiya9pnH+nhjyUpfVRhwy8BnEb
2EnqCjXZ06hCPshr8GvpPXT1dn9scDPzQVW7JR3om9aIIPL0XexaCm70utKMK8XMBtczlE8bslHg
dTSih8ZGYCqlN9LajUP1iM0bZehU7MgC7MyJTGaQPWWDuhW4em/twKJ/mJ6V0OQyU/JXR82jY7f2
A3tmiN13RgBtPHkepyZx4c+AC58+88F60fPxrrPWemqVW8sfLhNoztiCPFfjP6lZ1iUHY23nNZzB
XKeiJupD7Hm0aVu7PlRcO8Tr/m0Mi3fHTx6toj0PFj2Nav8cNMm+pgcnHrgmoqbegmQDTdOdA8CB
NLQBRqsS040LRuBK5RoV9ydUeTPZl3Xek8QdYcbBhwYagHeFb76PzfCON3W6konyVNuAbJpQf6vT
+LMHp2eUwxv6sr+07dIXa+ymLjy0In0ckZGvEzW/L1rg5SEcpi6mo5rz8SAwEdvllAHo+TPIHdXT
jgIkMLX64LftHZ5GeAja5Mf7Rv6tRQ2agjcsHttYvWcC5C8A5ZUieiwv1QxsU3LWm+wuBs2z0qbe
3AjH2Q2Wc3hLawB90IYO+WA28PZjmuVH2iMCfDRxYz9hipFf0Q3TwifBpuvckYVHZoescGN+qmlz
jtX+teVHMfR7CWnCgPSZPDuVcuLJ90BzWbFqW8mp968azvS5qe+aqN8Pubet93WfbWtOCw8JRv7U
DocVtb2Q+L8HBSyLa0iWat/gp6bWGIsNzjnOYX22Rkw9Jdv2IXdvb3t/kwQL5Zj+tGyoXqy2OetO
c9vayRo/h7ui8d/NlHEjEjKsG/rkTaKph0+ad2tKM7g8CKw/J64NKgJg4zPChkrriWiGjW2oNBi3
O8E44+AwWs7TK9ajFXFAqJKr4nZpX6yGpPKU2MMKDs9NEg31qpQQAVVBw5GR+o+5lfwtmqFapU3S
u6XT4hiJ6LAK1EOnOvfSIIgcA8jZmd+djJoou2i997bhvptafWsB85Z1dzHI3kFOiV0Qd5aSUA0t
PVCi9E6B3H2BQUijk08KzSB3WHUGJ1lyGrE8mXiga6nb6tJB8G/bqy7qUzd9qFMYUV2sqFvdgNlQ
V+E9BvCNB9ueFxyR5J3zpQ5te9YAkTEaM/e21zwqYgS76bTvooE0PiohfS/te1U7W78DKVqHeBQ7
seMmpAgqChwJjfFupircPARhpYjWpU9GoFXVlIx1vE+nzj5gMvkiQ+A9vMHbrvjSGmLjsef2zOHr
ROFZKDkOcz0MxYjLpQzvNR4/Luokuprw75nC8uyH+Tcmo8FKaC1lJePJq22MSrI/GuQ6e6pQSWg4
gnmhjT9ndmn98mQRLPpNdu0ciob4i4C6uiAgeibWfrYpWqxNf/aK0IfP0WQEENvdcLUdXjXW6MZ2
OzsM8ja3MJCKajiq5Uusl9wd/dqqJvXG7NKBYDyJV8ImBrMS+jb88Lsjn92czHwmZJkDvLehfzLz
fqPp5kBghWlGKGE7WO2t0g/FIVTiW8MnIMeTNtPNbGeQmSrLqSegDbodIm2jtlKXhNCTFfh/4FvB
To3p2Qu0kjuAi0b5Jun3EebxwbOMAWfghmrlNS3AmIG4F6uEbtv9ZPqVW0PEdPpoHU3mpWodelPb
v6ZyxGr5HGLMmpGEBvhI711cbJAy3kadEFs1K9+ALBzbbIL4nM+I5vdSYFw9OBpi/Tx4KoQkEqIH
yiZJsCpVn7gzD8FM0oKe2TualkysIWW/jizEPdaIKsT8iFoQkF0/4tlu6VthjI+6ap3LiDsw4AzH
AlMJqpJ/Tel1btJAHE43gWbtQmt4n4YjnTNPCR2pK3xByk2qcZ6wEr+ixKBtZGK8bqFVasY5BW++
KJD55t62NfSQV70+KdrWwvBo5ZjKg8jFtgNwOz+k8hUcVKRQIw3Uu5kuh/tHzINNMU6gA9+6wPij
W8q49fQOWDISUoiGDE+TBLwdEaHpcPXnCtoBAhNsEwP0K8T4TRjASIqNb8NqspU1kO43oSbx3CSF
aIIX1NW70FZ1qHLSjXE5XSkOV4k09Q8SLn/xUC5OXUzVWqdwP2JVFOvaPcC+1KVVBgGloblqnJvz
BzYhOWJX1yns2/FOmHBptWHYS62ziQOiYg1qroae0rxGWgmOujkpIVdbXolVnRRPUZIhR7KOgDHd
KSd+7hsHV1+SFCsrCXY9juNQO6erRQt7Ib5Gzfks0ilyaWQruEzbO5n1b7LuPyGJ7qdxXFu69p4P
oQktuQfRi/jCGyoTPkmframDqIV46GJ519Y2sowovXR2SwGlVClkO2+R2eBonxqPXnPfChVUNwxR
HMRw3FGl5w5BdklMcRaaxa3rN/g5UceoVHlTMOro8qx3g1C9xXDkSe9wxXTabOsH433gmR29gPKO
ggoGLpEHs3l6tZ1721JoEtFnFl/aDOumiQiwCTDB1/lupOfuCMUWm/NVV7XUG4KdUmSXLHkCm+dQ
7PT2XJPrqgiMzRBpjMQ6jV31MNsoumWs7WPtA+wk6UfvAt7gTkvPSSY3fam+KklCqaXVd94Ac2/w
MMNLwKCVsl37XfMZlLTem8aB+KLOEgKMXq5MokpGX/2NGh+IpE2owwkuVaGz1vLO4mvwQ0gcZe3R
m5uVhra27ehrlMFrQJ1yHNt0rXSwASNHHw9yfMlFmGw8fZcICtIZOlQ0qP7GwgcmF+1rnPlzhpqR
vxfxX3Osas0LgVpJpZFpxa9O2UWISEcrfhoG3t4mrt7boifk6KyGMmFNeTjAJNqRDgzlr8LDIyMO
imvjB1sDI5GtMw6nItb/JAqC3SCC/D7zhsrmk46kJwri+VahR2VVcsdvHEUyNnS4lfq+vmbj1oEC
PI6k2+nnKl0v9qGz5cgCS5QICVWtqEb7l3jkQsLwK/eSsyoVoOZRgbOQZ1J6Cut9AGBjRdOSXFW5
/tUbYKeSJ82SGY5b2rvUlL2cBvInDt08RvGV56BO4XV/wZv5IKLut6UeXCeQw5B943iNGywUgumm
CrBwvR14m3IrIjjMPmiJofW7+8bf8uo5WCyHPKM0jM7TTj472nAaK2AkcObwkjeqm64SHxn/LJAo
d2Hs6DtltlwOivGcmCrU9zBrt2HIOE0l9i+K/pl7lDYQmurnx6G1qfxxx+eogrc+4NvggK3QU6zp
iosD1u4ZIam36kuP7qEvZ3gpbeOF3PajTFuiTRpTzYmOM6yrkU6ckthhmMojyjMIeLk3abIl11tW
tNe8qZb+Xmr0UqX0TJCwvc85eausN+6UJCZlKIzXjrql5vedi/vPzFNx/HNgikd/svZaQoAufEz5
eDoRAUDaYwxr67Bby9ag0RiSMAmrWyfw74q/PHg9Kj89ysoh6O4SwUjNqtDTRD22KEJ9DSqMGkY9
xw+qfwRAmmzp4bqNZHemrIDQT0muIvEbl0HguZ/JraPxoH34mf0h2/q5VrkwY/MZ74sH3cpc4eNT
iAUwFHCMZMdjXXG3IOuiQ3xfG+pr25h/FNmRV6bTrTbwrotUkjER7385hQaKie5Qtte4hAPOA4A2
uBnerL158+DVVvzzBKkQpPY51q2JxF39WZTDtpTKc4Il8UoGRr/ucwJv1aSbweNqIYpps9xBKi7U
lSmSY+41fzKBhCJoJ6CUtD9V7YNMxMlIrXqtKy0xVUb7vQqgeogUxRWzP2/raBuk4FjRR/lnkAZ7
wBXHKgy2amx+BXZFnqqiCoiTKlaK4U4fi2tsYShalcmh6LBMbdViQ1f4R6zVtIvqOHSb4SaKKTxH
Df1vXgY42NzwE05tcCPDjCbh/pwpGnwnSwtWiB693rj3GiQUnvc9ZcqjjpXQYOXBoxK/w0zMzElf
K75KN1avX0fYY67RaJ+ybQ66Ez7kPZV1FIBfjTef7CB5H7XuJc7QVeO2AP0q528O++sY95c8oj3P
8z8IIT4wVg1WMu+2ZjG+t8Wsy1N5kSupQ0fglMMe1+m2IzafM5XDjipe4BojqVk11DGA18kmBO+O
iSNFXGfnNMFOKTfvU7sXVNCVt8nvz2oJQtrJLjqPcCHtXZPn9jrtgdxlzSbsw9cwqcT6uzSLT9NI
/nhFQa+lnt+l0BobmfJwsSrclswGPN5pyvqNh388XU5otbXihM7oQVc6mtNR/qKy2I89WMIAb9Ao
UknqtVnH1UjP+SQMV6WmCoPLRwuS9Wt13UxDhFNiGG8nX55QUH5YonxPpummg/NFWc26cIe8WDG0
NqV1nSynB9P2d3oVrWXf0nCs4BYVTVfES0eotdOuNI2NCd6A94+GH2WytnXurm5Suz2eDlD0aQMf
7BbIOn9UYTj3gyR5I8mnrAwiOq7i7GIkz62IXQxUb6ugeQ06SuDzJTiNWEzRWKJufYsLBf3EdUq8
HRnxV082VzK3Nx6gfEYJ6NCSUtvgQnRKRPrQBPpbOliCgV5AWIueynagPImGF2MWPiytAr5KUobk
cbFnNPaAqfZr0USfjH4fUYE2B7D5eCpPnovu5dUszlXhvREe0I8REKJ4JOrPCoWcSsNspR3NeGOn
+p4uI9J60WgQMpQ+/pDKOZeFcmWs+TKk5HanVm7xy87c3LR6xvSDs00nUDSTSOJ9Vl2yXKFAwAE2
dqx8Mu5djWghROjZ+2FS0E2mICsxyfIH2z92Yc+gEXICtX1lXUQmtsWjuRvrVDsqCRWsEiUClQjJ
QM0OVOQZ2m4cnfKAPC5cVSMeTINmpPfKWAONl3G9WxZ/1oGhj7gv68RzJRIOQPyFzruqwWxcpjle
BrP70/BqixAYNwYWlhzGdemMh1wiSUfk9G6RR9YE/afSaJU9f8920ghUW+GR6QNiz9DmeUqqetcR
oVc977CuIgEZNg/4C3+0TTIru3j7TEp/EFrn7KT3LfHsXI+J9kEfGe+amna3SBU+PsfJm9ICVM0N
Qnur1/56mc1NQ4Sdet4fIxLtmhSR7YINEI4BxFnN+JssHkt2eQz7OWQLlFMg6eHz5GfwP3yd2XKj
ytqmb2XHPm6imYeO/vtAsyzJkjypqk4IV9nFnJDMcPX9gGuV16rd/Z8QIkmQLKMk83snT//RVtC3
BwZhv/H3ODFjkE7Fqvb0m5dg+m1tikE5yentogmBMWzoUx3O9577gn8etoeCZIlRLNshPo6q/ZAV
5yI220Wcdo8iAH1OXXdfFiYlTeec6KjJHfet7C1M/AN5Gaz0Gk/QgadklA378mCqQbesSoNfhEcK
PKqyO/IxxEoGsgfDr1dMrjt+1sZetCaBOhart50RhCZmEzA7VBtHAs0p8ERNDAeHxqBcx1ZxLuP2
S59NQYt93G59I/vZRWN1qnHaCChvqxYrZSPweMAOBviAYay9UP0SDc7JC37qlQEmW5KH5rLgLCJX
MDzGj1n34hsR7kIua7QwMIIFEutFX+Pl0Of90vVi1s6O1S3AVLdxpGq3xGO0xjuW1S0llj4jH0qL
DmZD9cVuzXvW2E+2mt2qzE3XSmlGEC2CL3iMIGF39S1qJnUJ0YNhcCIdOsQOUTmkSNUsp7LnutUR
q+v8j/UJbR0VgiGtJNkSZMpZ+sEAC9uorv06ouTPOkqVfgu4goUKEncQ967uWcMp5C65InWXiW1r
KJraJy3FEFA1sHxp8wJaFQUrq3hLYon3i+h26UCdWUstb6+b+zqrm8UQAExVI8Unx0leG4p8PG1y
ZSEgPVRpHu6DuJ0m0PpXC4nLgmplgN1JX17ULANY0a3v+QQ9+d8kFZallijMXetjRc0Smmx5FyAN
bJiMXH2bu1LkFDsbFd1Je9+ir1vCUSnWnrBwSR+APewpsaaRVPyisenAy7hhcEZItmWISwXTu0Vf
Js1Vkpm+qog3mgz5D9TlT4Ell2lD3abHUUPrKGsylyr2cStx/OCJEErTX8omUk91p24y5pSLwUE5
HY0klpvq2StMY2uqjdzgELkfZews7ESsQ53AljHg4RAEZnXoqLcnLgT3OOlfbAHJVK2fQc34/4sR
6g8VWT+q4rs0p6zOuhWf2tgmeqXd4MWAi4QU0bF2wE9lSdG+MHoFUSx+kKmXrcfa4GHcVV+w6FkL
a5p/5kjjxnZvJYykaZS/CHs0do6ew2Y28+HOrCZMqIROQ/wGHD4nKZnXpuSJo91YmyG3hdKZCLAr
CoH80Fhm2dZLlpbZ0tGEv8RyRcDlRPVaxEsi2wQGUNNP8pz2vEUy8BM20tJamqY55SnIo2XGt9rm
u/W12t7FUQKBiZ89Mp+X0uYvlhZviZ6ISkxgM6wBydhue7M8C2Jxkh2x+uwPQX5VKaFwR4mFz39l
HSYVdt9VyXKP99aKYUPQSAvqzCzLAetZ226RL+Og3Zks3IkXzohYbUyxBSw28IjZeO0pDwlvQSv7
qtpm/ZDp/rqNh5vRobpsnfa58tF6QgMqt4IgGobo+txHI52UnyYpQZR1gu+FYTcrx23uAjBUCoee
jjFKMFA2t4s3/Jv5iob40qqNQvi0iwKmdYndEAgTZAGfVqdCpxM20pCwKbiTLR+7NX5IqP6LkznU
DDe90PcYleQj0wqLe84stLc+sF5V/Wfbj29YzxBugVG4JS9jZas44/jUof1XzLc429TtjZqioAAy
xL2mQmRC3UPp2vsOjNkmxScO23UVKl+90nTXjVYSuBYl+Qnkz1mno0s6ngmmA+y1VDVmOqxzEPcy
Y2Vdu8XYx1ziiZGseGzvY8Mf7mxfBdtg6WMKKDlOkPcbBS94eMiPtZKqm9K94HHBxFAdXtpe242V
SlW4L5/rFkTE7uqlHohq2XeexkQxHfn0wSms6q+pDURm/NTb6OKy2mcRzFOxbXuoRiwHmh4AOvQU
5uy7Et34OSCPRMkJsybcadVVyluZt1+NgFyv1D8lDdxKs3nrXAr6RUwJHnblU01RgLw3D99fYVP8
MJ5bn+VhjHvDGoHOqzKp10JnOPQO0QVZHF8Vs8A93xq45cYiX+RQUVZay5rPmTzxq0K8q0b3vW5V
Zix2t9MYe7aT6XaXp9/hbpBeifspeC8rY90pH/iLYu6qMKb8YqXbEAtcyIarRIl3mUqgc+kbF1l5
8V1ecW8bchXwJS+GwoMeCAiuSc9ah3XX3Rfu2oA9u3J7k7SN5nUY8jNP2JhZsLEwC+RzZS7ggRSb
IZ4EuzXrDkLbIMiPxVuMyIqlQvyoq56/DCWl1zC3Il5ROEmDvDkLG2Wu8oNae/dNCXagryrWTuZ9
WwGzjb344TiTN4vJ0qisINa1/Fc0ddwG3lido2ljUX3LYNLezU12KokyovJQJDZ/bTVF0Pj9LoP+
CCdXZywlWN1VPFz8y3ZYFZJx2C+0p7iJYu4D9VZhL7HSdN1ZBsbOtW1rZY7eLYhCE5UbNe28yrp1
6bOQyTp0EPGi7HO5l3311DrFuNVjI1q3ZXrfQxkDOwadM8pUbvnxEGzsNgk+wj1YLUgcUzjGWFT6
2FRQHV4bZdXct4X7kAq+UDGmi6zQyvvaqwsyvDcuD323wJOlBt7Adexc+gNFfsqMddh/7xoNF3EH
WD5utBfDhllYVN8KiZMLii6mQtnaK51zBiK2KkazWjJpXftIB1sgVjxzpqCN7j0uh5VvtzXxhXdJ
2fQbjL9hLvr33hicApu1CsuyTaIX4bJTEuoxWnenkT/AJKd/Z8jFPMpxL5pRXmWTUIaxg5d0AP80
eS4FOEiXyvCzJz849g3tPrKMdlWLLNgoKckIUnN/OhYczax+6evWX5jYIC+dQV061cD4bIxvZu/u
SoOY7PinY3ODjln6Q/Zoa1WnZu6nEGIkhuDQGcVzmUCmqLm59OoJHcfBK2H4BH649qMSF49GXzie
+WNSnDARx52k8nRj6evOUYd5nYK/rNvA3ntQfu4QKj5rU8x4UCig7TlfgGO+VSliS3REOcXXTe+7
mNrEKXnJ4NS6Q0YRXiB3dj6cWwP0wDL9r+EFBgqjytLvxnWjQ91vy9PQJOkWWsZ+aP0zcSFIX6hF
JFoPVcfhmsEw3DJhvZdjfzLN5swsFdvi8JD49ODuVCAEVZvEbLi7p9kZOMrZjkOT6WyVUTkxdtKq
91pPDnrWPyrDqJ0auEA6POBNHu2ykilu7RnvemI0C2FXNyWvR+pcCQ8DvjcdZaaE9FS64aEGS6Pm
9qqbdX3UCIuNQ3fYKHXtraoxX3pmyN0SXVOcGZYBY31ebrFV2sOZ5FGeqDr6/uJbahMn5vcGidPK
e2A1r4mZfK/LcOTu17ed5P9iRoQXkre+scfqW2BQhIzjSU4fg6AZZDzpuRssTSzKqDCA2Fp8zW3Z
biA+McLexXX8zP//wfleFqW3CqgXUKal6F956kLpWFZZwXtf9Q+V7rwXaX1zh+oRFMJf6rGCT75D
cJaHo5T0WQ6Y2sTeAUdVSA22TSjZRB64iyYbJUt+FdTZ8Y0DRmnfNb9zl1LAE5vQLFEjz2ellq6I
3dm3vY35w91gDFuHX5AI8m3GwO3byhejiX5ibiaoPMt+m6vQ2pC/h+W7cKobOVNUo0V+luZG83ly
MqbjruztMrPF/Vh81xMXbnq/btwISp1qFuQyoDstpvgZZYBg52tvjv4OoOmuw9E79VDSVkLDGgHq
dSRVOL1eeNdbo7aIo/BU5AqplUZ2tFGrJUJm23qw1DW0OYvZRbdshL3Vuj7AbayQRLDIB50L47DG
zz8x70oWpQGKTtIdQ4TXnqwZ4bdDEb+HuZxMp+q9IRT+blI5TZsqDtNbFmFTBtrQvWhj6B2obCz7
iuxx14q0de+Ip7AoL0ZDEAQ21XyMaNVlcF1dquXova2TnbAUksDly2hQCa4ykiOeelfo35j+9QWI
VQ+I0RPuBHNqK2ulWHfFuR5V7SCydtMJJVjJhElZUe1yoTFvpSYciYj/Xi/WbjieoowByA+lWKtF
fRe4BLcHKrELMI40T6nWXqogV26/pH25LtuKKUAdXBSNSX8n8rcAQE/GhFF6gRKtlEF/tWt5NtV6
l3npsK415rtpndjUgwzEQimOLH53qQPje2EeAoNRk5xABzjspwfHITctZO6t905GyivFL1O6LyAo
254YODQtB4NFaRgwjegD/Yxg5Rx26jnqGtge2r4I0myjUR6wM/vS695E5WE6WkiCFAe4rkWp36o+
eoJhyXQUHyqrbhFqCPtejMajb8QPJmPKxnWabVKOW6/Q7nye5IhFl00OQEY05TqOqUaS2BlH5UKX
vbGCRsmeGzDZKeDFVBlVc7TcUR5uh1bbOHXNrIRio0dmwaJQ0qPZl29+3L4lFVhFPC40+ZDKpuFH
g+TPz7/oof0W9dZ70+b49esrQ02LLeb34GUDxgqSVbsdfqckC2BfiJLimXI28vEptJyX2Ol3qm7s
ZchUVan1I/Y7yD1MODoND0SrcpvF8admKmupFjwwsIZoPXNjSZ6wave9FNgGJt9NwySHLdlT1L3a
DpW4tM5vo++tymE0t2GtPXvksErpfQ2biREfhUelg0gB0Y4UiKw/Whm5p7lOgTtzn1Vc3Bo/P2N4
1MK8ah9lSy2mDhDD5o59QjhGoJ1fPGQIGRbeOBxF462i0SJFiS4gJkcDnxRgVndjueWDYWWvZUVW
maI6eO1DSFPbJ8+kvGx4yAos97GrNSZs1oohFwQajwRouOZzQkAnchPsxSyjfBVqs1JgqUpSQ/tI
P9uaQ2YovoExNfem8HfTIw9c4DaKxFqYoUCbjtTHl9ZVGtW9VfbuEqyRZTehdQtFGpe0sau1gNPT
uTAf+/qgN6DBAXBKqfzAyYGoR2qri67EQRJequ7wr+3Ay9NUY13q7CnBMzZGWsFzbdw2WvOSqZTA
cEWaFOlbBWF35dlMSpgodqhVJhgQP6kI2wk1GCgOMPv1q2/S1TZNaR4bx8EPpSAZMmHMxtDCySlo
NvWpK8z6pOVRc6IAMQLrdcoO+ki3qJSi32eVWTzEppI8sKyeXs8NeYX+EZ8iHpu2jxekHwbasrTU
avvrMB2Vvl0TayjPcxN0AHAIy/z6eZG4C2LGcbdfW2NVPFCHkQ/QxR4LFfOOuckg3vVeeuruo8PU
KyXAdMOnDVefF6KQjkq/05X93A+ydX/tJfH101XnDdqSXYigEtiaTza3VXZVL2HYWdi4/NWWRu5S
w9TnPPfAu2uA7RJT0LaS7mz27a8Na7ura4ru7o92k7kBVjodgNZf/TVp42JhHsFJ9fvP5pRotfsA
htF80bk9zQeip0LrwlpkU+jSv8Rkej5JH+JUXnT13bxre3kyZcCN66iPmyevDNKDLqkliqBreHLU
7pUMhGWK/KZeCqc/dSqD73zqUHrVMoCst59349SLtwgbzNXHhQO/O5JVSNFsetsyxXUu0T66zm/l
esUN1MU8ze/URUQ2jr4bUJCge9fIbMdyWlnOuxHK01Pn6c+ZVPgcqno2pFY9ztfROJNSRimP84Us
AalPCs/fzEfr2FoOcHpR1aT5dd5YqSw3SclPC6usMFw2do7XRZdVy/kwjOb8yhtGu5IMZkbxqU8W
jSGsK0Ctz+sk1dCzHhBbihT6pq6N6EyJPdzkXZ9egOAn5kBRXLGoc1Z5ELUPCZaaqwpXhcehlPbS
R33zxNyrXAadnb7UVN/43VndLRzxs3NSy/kiekssUqXJv5ll8U6oLHLJUtzcNs5+9IVANhgbb2KE
yJ66+c+6Z0aRgamAcOTLVi0YOEb14vfMaBblkWoVlNwMFxrTjqEfEE3MdKel95hvQ7CQd4CIg1GP
8i0tnasDw/971MVfXRGWryprAmZvlfdVB7tdJHE6bKIiIBrF0+SVMHl8NVOHIWgKXJ7bgqRAUjkq
TH5aKa/zAS3QHAYJv1jPu/OBMqI4FAepwnSHS330K4J+bUMxW8279XSB3NHdddu7OOr9fg+ynnPo
0+BoVifzcDmWjrpRDA0X4qnPfH0PTHDbS6v9+KjzAVH5zVZUYFpzl/n6vaLC829D8P5cwmdDkb4b
24S4SCDQM2lB2a6RVkwkaBGe+Jkp61rp40dMDKJlqVn1tyxV7nWr6AIw4uvo+uFPmVmvELy9W2fr
LhHINbLZzkmpqnjyoIjcODh6525YvLb8/jMdXNxov3R++8XKsXIJrTXqAf5BYzJehVPYX3tbz5dB
0I0PnhblG8/OsNvJqvYOdr+7JbXZPxNrWq0MmagvMApjDJPCi1STBzHq+r1RZBgtGHYHNAEW2CSh
vOfGASgK8uQ+Yem0NfBaOCWJmW4biUtKKgC4sqQbToll1FtDwCoQJuB/Y2rZSWsGfYuzTXDSPN3e
8kNxjkmCECBnwOVXdicgnWwLpP07w4rDK7MRpnSaY/8I0jt8Jey3mnX4oqqD4WHuGlmjQlXmr659
W/3R1UDm/KCS8b1ta4vRt0keYU/FR7LPtp2Ptyluy5Qz5jYKnttWFl247ogLXRWlCurnd9dMr0hW
jv1xrUdjd503xMs6SwM7ic28q039tBYlbmAU1rZgaCO4O6aWjatPsNcj2X+cF8YUlV3dL+8Awd9G
0vwwqqLSD9f/UhcetjfolFgNurucFBU4lh1iYHQJVwNX4RWknX49t3W561+Z3cPRx3ETTIh+c5vT
GatuwJ5p3utCP7vHomw3780XQp/m7WLS86Azc415Y5mWT3Azv6HPNvicJVCure+b3/3AP1Y61nbn
uanwXIGlW7nLSyLU+zStV6rewa6ggFJvlNjkf0ccZLhGjYgeUxkTall6dXZ4LEAEmBqpTSbLj/1K
lhjwUcf96DnvYpxPqWnafF5iPpBbQX22gdTxnHaxgemqs+YP6m4u3Asl5UNwY/5/GgPLVneKRol/
PnHuOG/mA+hQgYOnk8exgD6eePY+mBagMiyN+5b6zznIJLQWXAO/UTWsAHms/KIXGFVYI3qcvAFw
NBzxLvTcu0YBwhtPUk+f2zPHe8TuQ330pumulMhilLChv8gPeYErlDWQNu0PQq7n9iZkRdQ1xQ0U
x8GcqCdeNQa6zCwiZ7WwUw6Vw920mF/WA8mlom+xMreUw9xUxglH5/2Pl3Pr5/HWQ7iWZsrPP9rn
3T/aLN3V9plM1p1LDZXcq+EQ6sOvjapW16jhbx1N+OJZ6FhftBjxgVokxTdAuzfLLOxXxREvtabV
e9M2zK2rxeHaywxcP/CAfzFzDfgMhYfQXcbTQMOXqUyjG4mXhBozYMLKUNaVMRxcXLb8ITZWsMIZ
/0R/P0iZvQ8Fpp5NpX8JrEqFQZq7rNg75a677XStxVZUBbpfqJ0R7PxMsLSukXa5evZaeNpX8smV
Bwyz84PQsRmMnBFCQt9sZFakt1YFRBuUVNsoSLi+2f6SC2Tr5taWQXGnyTLdqAjE9nkTZC/uMOwp
RopXrTNyVE++f8jCNn7wzeDn/Haj7vIflH1+dvKsvfcDUIZ+OmH6HDAowbRiuIHCDswtdpLfYyxJ
T/PGEH1zkmYDvdZysThQWKVLCJInQ4/MfjH3Qcs5vYSmjQbOPPza/X2JuXtWFLcsS/Pd56VTA1qw
qbT1upFIA/p+3OPb4t3PeyJBgOa02N7Pu3EJiwV66r5zq3sHQLDeV1RAYIep0TKXSnkbWnDVWJjy
qzOCW0d9Wr3maXaD5tH9IKL51DAffa9aG0mWCEiwz8dF7iITWCgs5KdytBegb8l6GDJuYE5y+wyd
eI1OeTKXyx2Jw5yuFYuIaOntvPt5IEmVjBxkeJYt5e5z9KK0xIgbGFIfXTuU3qYqoPh2vV3tQ6O5
m/fmzdzFmvrNu3JSF5ldQL2sdq5Rryp74aLrylCps0pvMVHQEV+tounw3KdUfHWZptRES8uiD4/V
HyzplbuPU3QtXZZ6YJ0/OvN/utdIlrBKy7kiGOIiv9/j4/zOz0ruLN6jglJw6Iu62yxreNgPQZKJ
B39ackRqCVfnd5tbNfUqoQQGdQdLOJQr+qVUXfco9bg8omW5sSa2nlRkVfiN2ZeicrCUjeGTO9yI
x/mghav9Ch5IsVMLeIJ1axRb4cB3TWsjeI783FkXLeYIetyjo0LeSXhOi9Stz+ynMYVl4+WB8r4B
X/PfRcuU1Chr6ynjWmsIssmxt4xwVcQpAiKYAo9UM9c917oYlmE9jqVP4dTRWWEismNtjqm7Ydbx
Yj7qGCCdQ+34R+B5DEajKL0vKru8d2CsAaGX0XfpZHeliK2X0igcNBUBdiBjFt0KhQLC1MH555lg
qRVFdTf8Dl/k40ybEWtZDJV+AVui4u7I9KlLUShh4BldY9/HN0qrcyCS1Nl2g60fYp4R0GGyBkQ7
zo+Mb/V2yFTn3uT7WTtJYlzzlPi7SFWcp36yLMKPdyGl6W6rxh+HRTZlMDTOoJ2AOlMKl7huTU0C
Bv+pmDYf/erSzMm2UH6dMR+ph4GE5M70iSBE3A7GvYaR2DzYRhM+FjaeFRFGb+t5d97QwXTs5oGZ
/aQCwnjos8PcRgfNpBxIBaTb+15jkkzbBgdbpOWpC7tsnWRp/aJH8Y/5X60ZPyOrC99i7lWK6QNB
F9M5LlZFB3M6J3WoKZSxWb2MxgQfdP67KT7OEV6qLXQ3+3WOtOGlJKk4IKnyDlo9eAcgT/CtTgeQ
kLEINgnPhpI0bA6J+dCfL5kEGyuliTZpL7OGkAITHR+puouKvx6XZ3LUhwAThoWlumzF1PC5qdOI
AGBYr08jQtp105O4XkW9ccyFnqwjK1ZuiOTPHXfhmxW1F7PqjBu6BQEsXv1HVz9rzvPU1Qz7S+FF
v7r+cVVzVMlYz2VCGfFVL4XxrPpl8RS0f9uJ2lettfWPI5r3tyN/nlN4RbetSh8SyihbksUrtecZ
i+IfQFQ11/PLRMMQIJo2hRfjMOmeVXy7DmUyrdfmlwIPWoVM1X+2zvs4w5d3o0HJ2huUO2EFByQj
5jYFKr4DlVfu5naE7xRP50Yt6118kafegH6eWMy9GltrrN3coZpb55fzRroWWJnTxIsC54xf/ecj
gxZ8a7wyPAyM85eAn8Yu7SnMaZkUF19o4jK/Yhb6UgOm3n22936g7VwD4H4+9Z99YZv+6lvj3bvA
46DBdtgNTvPGwuiT+ygz147M8C6pG7Tf88vPPtUA3PFnn/mwrVqYtbQEy0TQDIMnBfP3gxC1Sn16
eqkrML7mV/OmCnh2QU8KF59tre4O8vS5n9hjsokzfMzmk5E44tT0x3UoVwLSVJXNcOWCkf3tGkyc
nKUYehV+TYFWC7u+1osuGBmIS6CG4iLTwUEj7hsrb9Czvx/Y1S0Gfp+thWE4K5BWYzWfOG+wVhaX
aldOPeeGqoMfZjPl2KLTyEiauY3AjSfCEORi3kXKlG8rA6eleVc3kYwqaDWP825kRysekPpT4en6
JcnMp7m5i/BurU0y5OJBDLdKA+plCeHs56OKpZ5J0hyvBGWbj5UYPy7tpWZz6OKmwE+Jk0A8hjW+
QqxHp4+lpbgJ5pZi3HfkKt10n2SS//y05vRpmYaFG5Ck/vb5aedLJnzarMKgWaLS385O6BmPi02d
B/CiJ7P0D3f0yU/9c1dWIUo0DwrNfHQ+MPYpI/u8n6ria6qlYjfvDZk8MFQi8Um1tRcz10UWGEUX
vN36VUU9e91XzgCVKcyWPkYF9zlTIaKTfAv4ocQ+a+79caJjhHCnpTvlekQXS6miC3yzgKVFd03I
vzhiIH9olN69qTpvP3g9qiPPu8g2ea6mZuGhsykT4PS6SdxbXxvxkkJ8dJyP1nZMJsaQvAQa7Ona
JGKn7xT3ViIa24gy7jfzWbreUY5s4vjeU1LvZYyP81u6SqsecXoFAZzeyo9jgNxSKNt5d0iGryO5
s3hYVcVTFfjr+S29GmxMG0m+btpUfzFRjSWRe6pTA8RDVREXE2R1IinbOXXSAnuJNduHF2o+DkNq
Yjf0+3CvwGH4PGUcx4FBFIt9i0erYaE6CdvHIGzaR4KWKB2mkEP9gF0sbwiQ6YbXzx5a4z93sZGe
5v6knlRbo0VoOe+W0wUnFHe61nxOV2bWEk8Rb+sZ1rZuhvLcC/T2TACg2pcKv1YVk8zGsIO38NqE
bf5GhlMGTzCYsgZM1LZj7SL07+Jny66+e4Yi3hJfh/5iyy+Gbsl1jTPhkWqkfSpGTZKB5DnfYkWu
5q7SBefTO9V9GFOy4QY14klild3DWHjtYn4/G5Fi2try1S+gKiqyZzKmJNahQlS5ziPbvUEcOM1d
61j/2roqGkTd1vhQVHTmvyH3O7l0WEf99TckrKE+/oY8Y041/w0lqqHnSMjv0HfbjS8Tc5OqybiD
HJCtdIw9nufdtkzESg9V/dmsq19HRy8w/rarJrrcARplG9TO4CSGEr+o5KSv1EEt7yHDd3upJdUO
22R8RJUoXTn45n0ZhvYGBdr86VaHKlXG91oyTGBCHiMo5+zR88v7inpm3mC40BnitctkuMUvK8P+
Lu2KI5U5IqOmV3/sNpg8EzNs1kvWAfSWshtQRxAD7deZfZ9qxtrvlegIbOQuU+qu67ldujpcIITO
4mhY+TqvOyIjgoYzDC8i+MXr3Y8LdHvDMUnV0qZ4PcdRj6YJF3Tak3EAiycvh4+DbRlq67JscSSY
Dsxd5qNeq+cHAARc9GMAKpzANmkZWCeT+ubJnjbzbph29mEkXHLem9vnHloGfgTo4+BMLWKk79O5
XU7GUWhlm5DUm+VswI7S9bnA6P8xCiBMVho8i9kI3RmrZ9tzk0fg9PCjvUidZaPp1TfcNlCbt2+4
jfMMg/5yDQrT3wVYB23dMBWPSQfIUStq+2Z06hID6OZVxbVphY2jdo91KgloTRpteqlUL6WqPQdl
0mGpQ1DWILybFZOhEmtOcmwK2ZEBYgy49g/BhTUGYmwRXJGVd0dDr+2rNW1MHd6ilV+HOLInR7Hm
BAXzgP4PrmVpJuVeH5lWfPZvqiraqDVLtrltPq0NYeEPUZNt5935gBqV79jWW3ef3RyYVE6VZ2fE
m/Y1lX51dltl+dkBZxmmZvHw4/MyleHIbT0i6ptPmg80TdSvkjT0kVxwoblNq0VP2HWU7efdNvft
jYgK2BAq2TheYN1clnSHzoMEMO9WwxCucapRd/Ouk+TPNXDXBTGV/4hCfVPVjXUrhgABm/eg9bF5
ArrAgj9Qf0LDUrdxWbCkmdvmTRSJ6ojmCtkyfdUxNzb+WBb7uhVf4QIjPfd8faWpbvzQDcK6mPr3
htoCwhniKvbYmCF5nQ7mZZ48qGakrlTQofXc9nHAL74ag64d5j2sFK2LJ77P3eeWyNLUPZPWv18n
TnMVVkStrEunbRGS1tXXAA3VxzVYXEDXluNXxC/usvRApmOgf20agCL8Xh8/93z/Y28eq3pcLj6P
tf/Y+33ePMj97jmfB+bUPeodWPU0AP7u+fF+07HJcOf/cZ7XB7Afg24fdENyQtmYnKzEf2iyod1h
x5KcPtvnVx9tsgcw62A20P2zWZSM9It5vxrbH2kAMZ98hpOfWflpfjVvKjngqaKnDQFifx3wNTXq
/7ZvOtEuV4PsLu7Iofy4zOcV2koZ1lo8efdN158387WYFLSLf//rf/6f//2j/1/Be37J0yHIxb9Q
K15y/LSq//q3rf37X8VH8/7tv/7twG70bM90dUNVEZFams3xH68PkQjorf0PodahH/eF90ONdcv+
1vs9eoVp6dWuSlmrzxa87ucBARqv58UadTGvP+t2glIc6sVXf5oyh9M0Opsm1MjMnjxKf3fJPNcW
etvygIFeO3eZN24m3aUo4fvKhRJ1HhMVQgLSTRAn5n05WsbHJhu1e5Oh9Q5smO8atyTzHlZ+sVW0
oFl89psPgLkRoJlHWCYXEUVRS+ykcLuTJbL+NL8yfr+aeuCcIpjGwTsNWZqcfF3b11GTX4sIKq1v
Dn/b84S6t0Jv2Pz337zl/fnNO6Zh26brWYbr6Ibr/vObj6wBHl8QOW8lMa4nW8/y+65R03vSLabX
qLcr8I2pRa6tgWQyaBs91iHT5ldzXHrYBsrKPymAm6vMVC0Mb/rq6kVOiYUCbb1vW9BJ1TZE1ffX
ftGUP2RaNqTPhC8Suv45Ag1/UfWXNKmbZwPR1EMCl3tudZs6Pmk+EsN5N9UAVXpDwTx/OsdCe7AO
0qpEvN9YL3At0uXoiPQwHxV58rfr98Xfrq8Y6r5rSoSWvkbqqe/XmHVU7Ynq83//RXvGf3zRtqZy
nzumqyH5Ms1/ftGNK1wmrIF4pyLS4RfD9zd/w0Hm8aVaWFkg7MMtb/6OPw93ObaolRB3H/3CqkEp
jI/oXWiO5ZGyDnrYhBsus4eG0MypsXUn/vD80vfN6aWj/+pVWPZ7K5l3yeD/snZey20rW7t9IlQh
h1sxZ4qikm9Qli0j54ynPwMtL9NLK+y96/wXRqEDSEoWge455ze+3NnArNIWrV2PX+v6bqiIh48Y
xCzlRG02TaLbV8NVzmI8YZdDxFzNUXK65rEEbzyrWnv86lbRtSfGfOUe8OkFY8oPLrKjUWg462O4
paPRn1vL8vdNlx9EC0jgcP7Z357xeYbA1+ape9dqkB8pc9Hmrn6bwqW1nn5cqkp6OR9Zn6yzkCoP
H3QICPugv8hucR16RcHgrSWWZNfTz+JJL5a1GBpDfpWh/68pFjI/muYQHFM0rA+ajUlQkBkJhqlc
/XevOl1earAQ/v1PQzXlP/1t6JZmmSZfM1M1VFnVbe3T7Y+cMmw1csVPeJ4m45Ou2Pqy8kPKQrx4
3rSNu5NMzd35bXHvI5BZiZbor5PGgn45jYp2SLqasulcW3edzmICCtldSh0MUhTK44g4j9VGa43+
UhRmfkY+MwN7M1xEFwnedtlK8GdFUwzoqvNglo26F12W1bX7Cm8v0RKH3lVyNPahvCTf6yxC1fWW
rB+tVUaQFUlArj1n9gRNk4ksGNw9n3uk0ZKdDI9BixdrEVpsXVtk5SsdxxNqYi2bXBD7xNyP2SeK
bWRQZytdL3deAyzDSLxkFU5JZOLlPw9UZlJSGyMBuA0g3SaNOV1hTVeIyWluvimaa7KGyglKtV5T
7OTJjqH+dVaKEdHGfci24SdYlHLgnCsmSr18hK12FtYw0ZD6B3F2O4g+WDkjm+G96M5cyspvU2uM
r3YIwhEJULgBV8KWniCSftEJzZ9Eq6lPuKXYj+hrknvZ8k+YDUgYY/n9TmZlRdlVIz0pQxOskKMs
qk4x20vBGv4yUj98X/Efgu+P8YDNsfFQ+Lh+IncpdqIvyZ1VVifDysVYeye5UoPmY2h3Tqza+d2t
Lc5uc+xptmh6kXn0nWihgizGT1wikuVT97z13fzx9vwVZ7rfUKSZ4Uny8RT2nOq3eUZG3BzB4LgC
46OfFJ6F0HVqdaFNTXGQazI3qZ7fZyQttkNpBNZd3eJxUVI3/2laWMA0kwHOtBd5dPVdVJX+SRxg
R0VHeziLxohEzp3buv+UNeq4Sccu0e/EiBXY/lwhyYwpNJc6/DHtbJ45qCXCC6EdMmaUDIhWjlXb
3ouCR9EShyR2iiXSsmJSV4QXcdBzyvmaHPl31PqHtBy+V26rPQJ6s0VLPOVDafyt5f/RqsBtP+Jx
/dtY62JYyUIomXu5OW4RvchbcVZ3/fhxJvqisYM90MXslpu42FqGDXIwU1x5YVoNmrGPc5Rt0SqB
+4J8vlU3dkEOFYYDQDFYUKtCGtxj0yUjbheOd0F/H8z11K8fU4MFoduV4WvfBu+hLYXfjFThz7lH
eYVABxprMIDmQ/JpRV5CpU0MKbSQ7DfTr35AoLJfUicDS5kryWPG/X/uIrlZ/PsNlXKhP99QbU0D
m6NON1VupgxPN9zf1pOR6fppV1TWI/Rl+U6sGLu8Ic2LemErFpO9BOCCMFO8FetMMZoE1c9RWYFk
JUZv14pRUE4b5Pr5/d9df7vAV2uP6EKpDru0gBGZ1og/E0v3DqFCDbo4Mxtsl8CxtlirF71Ckj10
KMhTg2omBU33mJOWm0Hm7h71EHxZM8wlST3pepA/j3YwbvEYldEM0nRBYy9sj8p70TQ9i2V/UReH
sVayZ8PIZtS4Ui9kkPbzat9ca3aFWXWrmo9omS/aUCbfhhojPrsOqgeokca68hCreXVoPaKuuASS
Wa89w9fXSJ63cpWlr4YEwJH1u3LQNfi1iKaNhZOZ7RNh2CerUs3vv6Ymk0OkmIrMUPmYagMdybpc
mhu1ah10Ms7jHKgg+vms2VGvP935wf8eVDVMDlrd2W9qMl5MvpRviG7fLb83XymWau6cxB2fXdYn
s9w020cAA+jrHLV5iEMUk0VT9veyhEwTgqZ+SlOCWZ1V+kdyPfKqb/R6b3a6tVal3tk6NtlITcrw
Huk6GbNEHHMGEz6tE2TBqulz64jOXiLeMIxnKGXeIstwnUrDLKai0q6vFaHpGcUM3RM3Lg0BRa+8
BBbArCrvJEpXxhd+kvIbC4ADSXrr3ehweWkyf+uxTFsXHT9OS/LuNGRDcZ/mxRuKOgWHF11Guq4U
WzLsU7i8I1hFf9LXFozapFv2lAG8+p6xRorqX7vmhAtcxJZ8CNeEd8Z7rFQQo1Vt9E0vkKcCLn8f
CooQG7PJSS7H3lIl/L5DVk/uxTOSBfYvHr7B5lPnjM27FIXLpkEhbGahuh7wfYNQEzWXJHO1pdbI
7c4Kh4gbopdTd+zn8OeQ9caI8d6MYlwqOYELsGAwyyigJoYuWR8H0UR6Ro1qafgYDjKgWApBaXEq
JyGnYtLHqTNdTvVjuouC315GTLaDGmKqnMUbVcLZue9Y47oTtaOBroxgxE6uuKggwJb09F3zX7vR
H7+lPJhZ1abyvVqM6ZoCKnutS556loCgTBSm4q3ySkKjXJPa9o9GlbPHPNGjZcOf3s7Q8u4gKak1
R+bZzzO3lHkshgn1Df2DqHITWj1tWqWI/rIZH25dt/5qVB5E66NALg6qj9f4xz7xIuId+jZ+STSS
22ZgG3NL1rxr0xbVsU5QjUqhfxVdplFvq0gZTlgt+FfbKZO5AehwJQZDw062egjxQDRRihYPmbnS
LTmsZhUl3WgZjlo8Uv9VSzV4DcwTQPu8UOEDOFMBAdLa/fDC/iQk3+VUpwJLgge18X6b1gwttXfO
sxZZwzonII9rCtsVtbDZwxjDz4NoJtHA/x8b4/lgmtrZVTJwdMFWNly0aaILZe4XTXbqn334NCPn
g0iE7JoLWGXku39/nqjqn3fJuq0bNsEJQg8GX06FcNSfnycF2/YxC1NAvLWvFYRAtSHfdqO9MhtD
vS+m7foIetOx65+taezWmsbEzHp6rPd/mvnX68RMsrPa4693+HVdEEnlqivT8Q6qXQ6bq8G5z3T2
ctUah942B4wP6RGHIc6HlUQI7e7TQGXG7AKGMhifbDuR55RIU+xpuAfksOGFLzgApdJdi5Y46BVM
Bm4U5UwxfEJ+bW03qEbsgapkKMimZWNs1DgnawjcbaCF90EaOifRJc4kDA7njTcCn/o1oBhU2iCL
pALTqRbUsKn4WbBgJc+GvXckYbRipcaDT23SjvVDBEFRfSvHLr4Giv0+InJ9LBX4WwP6r63iRsYR
+bw/V2Ov2uRZ5wCb9jaWVhsXaC75Q5Snqygxs2cz7cK90WCFI5qUK6vcteDtlH2aPw+jGsywUjWz
vDlKcUqyg5TdHJyCyde8MzIwoZh3VfoxriTUB0SukI4pXbYaxvGroaJDHyJKujwjsB+bXL0Ij9Wk
NSfT3rB8wJrdXJMU4+H61xkxFF2ArwrlM12uLEcccHbECJJDCCdmAdcxeeJZ9l0Uc6jqa1M31ZnC
V0tfuxZ0Z1XPDUQlsXHu4kzZhmVgATiojBcZAazfG8k3RaKWR8zg08vbZqCuyDItWIk50iA/iViC
5/nw0hF/IWtgGTs1D4KXQZsFkt3tXLFMcf3G22OVuO9lrwDFTA17LVUTjxmCZzR06g9P0Y+dbEVv
JfA1cP2O+2yj0Z2xKI2uQxsoc5cf5hwHTr1MHak9GH4yrPtaVrcDNtQ7tzeydWZTTUghbLwMSy+4
53+smbfaQGGwl5jVkjX4eNCKYZxnaqZtPFkaXoA+z6y8dx4b1y0PPdk86OT06y4gXc3vmTbduPoC
we2vaXJUIPyb7mAkIHi1Gt6emBZFYJ0j5weP9uhZ51eoaGP56sVdvIhNm1BEiMFyrETuzIsb9Q2O
V+zJ5rdAhi8/YjFyMj1H3VZ1GfBh1eIZT8djYkbmtySO31OpK69WUeT/aelr/DnONN2qHEXTVQX8
O5gXRf90q6r7SLGA+w6PspE41Bs92VrDjTdFAWe0k+FoHBWvSRDmd6ZUN6cWmtp9ryrPoj8aIzRX
8BPzEtRe3kcbsRERzaAyfm+KUTOrd0WQ3zujHe9dJeiWftkj2SGmOeuJdrxqyUiVao7ay7E3uWEV
Pyoz/4pM0X6WbIVUf6ckG1TpP+q6kneSXKXzvAHO5VvppdId9aGc+n1iukj3teFLCygUIVknk3wR
O3qqDTA9BZYyE/t9sf0HM98fAtS/GxMb2pp6ABkNpqGFKytuWVka1JIfMLIqV22OQGltdXhE126L
/VVKUBdjzm4v2q6XdXuvN5pl7cLO+jQgppi5ySViYo2idpHYPYkY8wxXrLovU728b4AyELcyz1LY
Vvc+utV9BmJ0nsuqfLCtGpGtPG2GZHmyhgz67zWW0wFFiz8su7iEri29JFQRzKKwVM6jNdW/AZ7a
3i6nPPDn5fzmPi43DU//UaJoGbXBO0Fd6tZWgHkr2ApqLQCDv5RlgCqRisWVhIP7i2+Zr42LpVZQ
YGfq4IQlugcntddxhCOpuCgd2P3paunuwbfXz0G21jU3eXEopN4Npl9CN6HZS8ODNOYnkUtMS/do
hUZx9WDr7DoFMbzo91Lv5CpVcdWAt6cO4lw0jku9rlmCs5LfV0P3++HWhwi+W+hZqd2JKbcB0Wxs
bFxyvCHmaVeROlST+N5BbLRguSHzoJzY4VilYooMfgZ71mSbYLWy0/iCrrWwaQ5+iQJD9loUYSHg
2SEJ+wvcGHeW22n1CKXIvSM82LzIPjSVBC7SV9WtLrWfZ4hzquUAqRxdHrlQw4Ogqg0uESwPoi3g
7h10qfpb4wUPWjum4Q8QjyxXp2RVX0VblDLRvTy1MjsAQGBG92IsoSXGtCnp9GtMm5Luf73OiUqM
77tUxceVWk6Yg8iYMqKk+lTpOWVgtlnu46kqykChSlNuG+e1e8dfZPOAQdSGZbz3w+LEd7PglVgI
mnA8NI+xE2tbWaMQIAlV68EuycdOAq53WNl8+0kgKLDRRjWVLrZCrQ78nWDbe6599ArWm4UaD69Z
4e0CJ64PlRxpK4tI3h2BT+8HNffJZI2MgcdrFtXKs9VE+bywm/GkWfmwHjU132guBY6RFIMFCEkg
x36l7LRSCQ7o3eKFjL/EM56kiGr4TOPQIJ7R/a9DZCnsDAcf84KeO01BFa5Xttq95UcwZoEev1nd
F5bMkEwwy8KOEzYL1Iw+73YWpkZd6vdobBgg1PfzTFeG/q42KKCWB8M8t139WuZO/9JSh760Up1Y
o1cOL7Wiz6HYONch7mD62Fkwk2s9eGkybBQ0/jzWoumMJbXZXncBylujDokesGcP+E5p8TqpqeoQ
swjeEfmU/G+p0TVHnRzVMsqBUuXTis0c4+gyguWiIi9QSQjTJw7w4+awaruTaCH7QDIHztfOEDbF
UW9sU89yVnpecWeQ0XdRztVcKb4y71Dsdl9qL78P+evwEC0vkA1l/h3w1N2gtd5bPSr4DnqB/iiP
x4+FAb4c3KifXJifz3mtjOsmSSFRTE3HAcclwQ3cfYzyY3WpZx7/fZ1u/uXZZ2oaAWIcmy3FkVXr
UxxdAVViDmYhXal9A/TqYkg2FGN7krsk2lZdOTlx+dnVxU+O21hifc/x5vNqvsS3uYNB9mNAbFUY
TKfcDa24H9/lmWbepicylsTipWMJuszH3OmlDciMuC/W6gzKvxWjKgeoGsfxribi+07mets3WfSl
rlp9Rk17eqZEQV1n7DvW8GYp3bOnMCjQxi/JEO48FuXiIsC/EVFQU8bDyv9IMedGElyRF96J1LSP
s+s1wvVUJKPF2K8WWOzPY9N1tVNZ/yGTof11o4SMRDN4cpka/3T5U5aL8I2rm3lvXTVVgmndDFH+
HBtge/wxWnUFCG4qksYchiunZSNVu3o6fIykeNbORGcXVyCCxsGeeYnR43UyHlRSmLs8Sc2dOCt/
nf1ds+sMgIRjjc9MzbdpozeTTU7W2g9orll02m2zU6TC2kMlAOZkKvpjkEBjnXZB70kOuDEzvouL
EingIgsyMcyInxfhfs7X0re1RyvOWerHJxVWzPem6xa2WvEtKbC+pb4hfQ+AGVoo6F7gSVMsr8nG
hbo8Y5FFgXmoEVmvxzySN5Ec+QdjMLKlPiKfcXz9ycdSbRFDl9oTosMobQrCSMnYXdME6wUZG+93
0EdhrfMHkhHVJTMDEgRS7wL3oZ8XEQgPPi5i21r8umhQMvfdKoHalpReflwETqfcT9umj3dyVam7
yq5JisQO4lWrA05D2O4HT2PtfVUMW9l3WhRuxzx0WOwSZaxc1rJV33trEYMsqGG4M4rB+YhBJnim
TPvNxxz/jU6OZEgnCijx9kcVt8MXynH6ZUk8ZW0boTV1F1qYnT09egEh5x5JDpebqlKf07p3j6JL
HETTSeIlgfdw/6lfr1R11iRduUiHS9SgYhIpUTIg5V6c3Q6iL/LafB2le+5Qdsu+TX5I4XRjAOEa
e2UqELfMFm8XOzUxo6I0QYwOjWzsS+fBK/tqoyaR9hyNzpIknfkgY1R8X/rdQ6z2JMFQ5q4VKlup
P1a1hdT0wTLLy3TdEX+fi2+tYg/p2hnwlBVNMZqYCK+UYWXk9Q9j2prheU6GVgpNumhKoXIoEGxe
3Oy7NljSvsLR6CAWuL6yDCy5OHyseVUbOwui82o7JzjNcgb69qIDXk6mxH8USzJ2mR5YMt/f56Gf
PBhj+Hs/HOl9nxrJwzTfwDr8VVf38aDZh6SW08eowapPfKIgyTcs/e15p7Xy2hwN/gMSH4laXVMQ
GvnZo1RDGJ/mDmmTbxLiw7MuUpuHoffzVW5r4VIkCt0o0ShV1nEH4Vf2nIbnXFaGKXl//Vi3j0Wu
zUcNnwvWxtY2cRsJL7Ga7WVYFy9GHZ29KdbZhvnWBC/02kWoTBGaBKcCu7sNYJNqFXiOfonTGKxU
Lo3faxwJoupH6srGa5pdCAaD6Pt1gmDtU8/vQ1SZpMipfpuTFrX1Cmz0SaQcqKaeckTULIqkQlqR
MlIDGMtitC03dZENbzb07IG9ust/54y6uPoYg2fdNxQhL2I45a9NUlKDDA05yVBaOArl1jGLpA3/
w5QJUsnymNTtVczAQogNaxA/1jlwLkoQAjDgTXFppuCbmGEBWsuNdjjk3NPm2ElVp3I6dLLZ4faW
KHNb8RF3RmZIp2Vq0B+t8DHpg6OmxsVZPHwA/bPfJ58s/m6nsVsL/dJvrV/XQe1t/8PDx5Gtvz7/
LdPQyPwoJOoUx1L/HKbTDIlSXLkfrqODi6aCgXKQ9N7McfR2TmG8uUuGCkrRdOY1LhsgXY2DeVi5
0l1HcfyySV1ji4lKMVeITewKSFxkz+VrZEUQILlVrRC2hEvTxZ37ppcNR686YeACyjOnPEUeq53J
nfWJYpCn1I4gi0wt2QPzmIbXCMHkWTFTd8t9G/JhahmvA5XEVmIk97lTScdobPtJbwr42pFAU0X9
vV+31VviN98NiGCvJZE1bEPa4TkErYQFRXyOBq87ZjBd0RXZ2bF0LHcdKl21KdmdQneWqHYo2ode
lcd9HODpNeJkMRSpOgvx+1iaDlmFnGfddweKpcbvbh0pIdYubv02ANG7JHqCelb3qAVSnPKrwrc9
VXPrWR90mMy6ma7MIm/ufTM/xNRivcYJWJwpryTXnT8busw/W2Fx30l+uOn7wNy5qWF8HHh8evlX
EB6sMz0eoVkWtD86lectGZqgcF58KpYXtSaXOxSw9YmUGI/SJhgWCCjx/Y1c/VRyd6KEp7CXOJGQ
fLAdH6BEE1kX2wVFoTTjV8VDeJRN3oOuBXSbxcUyk+1nwJbtm20H2V3RldUiHJtwhT5NmXEH6J4d
E7lHqfvtN88YVqVXdP5do13bVHd+GK10z056XZOdnw+Wgw1NpM7qWgHJkvj2Csmhs8uAcK1NW8LX
PcN4EgHVGOPfICOJgCsDeq4NNHOZuQ078LQ+qblNHC0dgrcm6s42ydZ3Uk7EbCxnBtYNgxtIZFuq
0LdOa/hHJiTwqLPWxw5hbKl2w3Z5smYWh6IAACVF2qWduiJJKoEQojwTCrZOCN+6/KW38zP+svm1
zcqrUjrxiQIm+TGTlKfMU6yjGubVYTDKcxfq6T4H4sgW7j2Um3QvB94FnO+w8awEw/IyyPS9ROzZ
WYx4g712JlFjTNHKpWhKg3myc7aHptp2x8bEj9vDtO9Vl8LJvaPxd6rTHJS6sTeUhyh7N3Xkve9w
Vvja9yj3vRWljz/7xWBEEJNwzTRFtB2/+iJZcBpbd3gkM5Keijh8ZHVSHQcElzOWT8oW9Gv7JNvc
qU05TlYESb7z3O3uE7vVDn1vrY1Y92EJmCUBPd2/F4N4vnT3bW9Z23yM3sgxMqNTjGHjBBEoS9EO
VLzaUDDGkN/AleZElp9YxjQLzXJ4rE1NUzNBejhKs0m9MV8GTj7MurqSMlJxWrr7OKV2nG0SKy58
C6deHG8vsa1KMx/1fec727QazsUQGic7qVfsPnH90r5j88YKL6zfOt1oz2ONoScSlXJZBq9jyfcw
ZKczNGH1o9MfkJN3j1XkO/vCHUFvwpuc9xGuNE3ILT2QGnctd0Fyl/N1PmMVlJ/T6czSlXPCTX8n
usRgCydy1aHvnokmxU3JUVLKN8r2dtmkcy0jud10yEUhStK0Am8k8hZ9DaXUvAbN0F0SYHfx1Moz
bBUDr4VsIPcS2GwOmZX+PIsjDUdC3/x667pNu811tLwgtcG7/7rSwoZgCOIfQE3sbV9U4cZuXGdH
/DJZB7riHbogqFZ+qUVHUolQcXOtOI12aaGUl9Etdd7Z4cm8zpIs2aX2WG99vv7rJsjsvZYNuHoM
GH70RQ2ri7qPC1hBcDx6J1/z+B58G1UH9piAOgnDdauX5Sb0nPpEuTmUOicuX1U3Pch4ZL8DxN40
Slp9CUsMWkxLS4DCsTGkkEpet3kTzfALjxcKUdSNgs39ujOk6ZGBnMOG7viVYtiFKpfmu50nDwpr
iFlFUPHc4dPcAcf/oWvl0ede+Oq1fMLOj7IzVgbNuhzqo81XaRWpdrfCJ3E4y5ZNbMH01WfZqN5U
Mwl/pOZBhlwC68Q3zya551fLh8RWtEp1GSFvLAsQYXsbWDk+HigoPKk6w1lqcC8lE1CA/oaVGL/L
UC8AobEmMQEqLVsYgbtx1IwDckZl7jud8qIDMyEGYpOodBRu2ctKRvAS+MYICEEutoQprUtade8K
NThvwB8SdsSVeZ9UTbjTAhBTdtIOx8SZti+G8RYquXd1kKyu8dxtVqbHEkkJhvtmSL1vDmVyAEyT
4TIkSFHiGAhJmbbNM+EJEiTMCKaFs11kyT3UCzRofbWWLS/eWCOgCmVEe8z/ZbQa5No8OTrSlKAr
PESsFKgOagDLLO8QmQaOezV0vTpb6D+jPESyAtWrmLgcfR0fgrFQV2SQ64Uo7oIims3NLig2ovSr
CafiDCoxj2K0atBmWYZ+leU2peARo+UchLVRtvFM09tu0zQ4jI62kr46sfVO1qU/F06onzPN/x5M
91wDZ5i8lTD9VYnDoqI0N23QDqu+jdKLp3YO8cqm+mY6UG6BTLzjU/ReyIH1WMj6CPMmerUHHEKy
yYU+mQ6DgjpTDflDBfioSnBMQLiMpZUv/MmbXkx0HBMERag7d7e+XAIbWRrcWKZXEdNiozfP9sdr
f7xYbCorj6qGthufoXXgxZvlKcXGBAAJfbF+brV474TOFyvSnEOgsb/2q4dRw9FTHdX9WDk7PSnd
reXYKLvzSJuN2PJRelL3ayeuVKD58XDKp0OwTockXbI5DtY5O4U5td/qswmJUCv7/gf5uRExNgsV
dtulFOOWVDvZoiP2ze0y9ka8F7hR65Jx33MfWcuDFM7jwlQezdCz1m6EgwZ/8nxflfiFmpl4PtoV
Cy4ZX5/RpXok0QxrGeLmNu8w0EbPPeDlWzRNe0dK7sFAL78WfbeDUtl/TKlslbgaQBqorxUw7Kp6
tiusgVNLD57aEuvmNjG0c+T4bFGphaCcfxVq47jvtTalvif21p1adNj4wIgrNbaARKgeEvJMdwXo
hI3ow/DBvGtHQDgU/53hAFvv5KLm4Oxr17MvnsYqOVDlr7IkDRQpZ+NWl1gIAgDj7j5MoYlC6lgI
Ri/IHuPXTvZVCggoEoTPYRMA97eypba7ZtTMWdTb5cLETMDwAxKSXoIRQ97ja45HLfs1WQLEO4JH
9B33MljdxTO9g2OYHpypUCLAEjUruGPZPfG07J61NMRApZbmo8mqyau98hF0bXjAbo9FXlyXj1Ge
2Ucn0q/8/QBWGGYwpNOz3XjRyWoI9gzpuQ3t5ONQsIubFy0J4GGaJQZCquCPdf5NNEzflxeZ1UUT
xGA8R56LT4BS96vG18bzR59smCs1tqm9mKaIAXYL+smQ9qIn7wAyyQY+MLXUUCbhWMW+aeKfZ7GW
R4usJe+KgqGa0GfM+TjlTsTfVSy3y5gn4aE0MJ2A5QorSnHcgzjwZ+Bsmto6ARccD0Zp8gBIwnvg
pjgbZNwWBTRDGXvY0fxmNsZEzRB9tZ1t1QjBXxbaKtaPFR42sUkWvsexUYbrnBVI33RXO8vDYMw0
YIH3Pp96NVhDvJbYWhaqN55tUKGEEE5UsM5bQ9Z5TFO56eQqTNZQx3WvjQ5++33QMhKtDYIWxyZw
mweRta3cirXYdIZ2sMKacTq9HWrrSJZ3WLZNUC8Im5KiyC37rpPiVzfyoy+GRJAfqF/9xP1emdWh
6z1QixIsIFS6J1PmjyKIvrK5IgHfwBxVG4NHy9QUB0B3VNUaDtGBOzGk9pa5xXdO6mL1rFWXQK+8
cCabsUw4yTqFTgiiXMbhD6dG7GrSUYFJlo/EA/TIiEFdStq9OBS+wrLAN5slXP6ffWXdoDTp1WLT
x6X+Ma9TIEv3hKKg1zjLHDobBA9F3wLiHO8cd8iuim9Wl67C/KNPsquOzbUTydL9tFB3m0p51qhY
3RMgcD+aRp4A1R66cJmoeQiioe2lRZ75gOjlOCYXm32DtZ7twhSBP9+1gB2z3t8baMkwR4vHleG4
9i4qpSc/RADWYUuhN2V1hWhaXjOqkXJQgsfck8qro+Ho2mJFxx2Wpk0eeKW0hGbc2j3C2e0ObU75
aRqa35VxDJ+9JCw3gQxut3C8CH8i0j16VwVrMRrpPexjX8+pXmHUlYw5ERcJ6JMuX3h+UMZCd2+1
6T72UQqYbDR3ljRSMNga2trQKnS0rmw+GuQ51wkFTHiPZ+ZjQihhTSW+PCeuzyjk3VWe8XiXIssg
xOKX+Fgo8UJcqzqtt8qVvFl8XNtQdMbTnjjfNJkVXoUdAZXxYhTf+2Cpo2L9aFKmxQMLMMBSTE67
mPxmj1GOmCx72GOUsIZXH9f2PZ48JLRXYrLW1iqQU9v9GI3NCm8FfGXx0uMzywF2sEVLSkj8CNEI
yJsMa7QCCr42LKc9td5gLUEn5ns72lF9Elxxrm4VubtKitVek7J/8tEoHzI97ddFq1O5r/XdCX+e
DSAOZ2dpUmB+9NXKV1iC+fGjq0U4dNRJNrsAbfAGY8dMobm/Bc7QncRrpCVSX/bPwcpO+1mCgSRL
vMCC1xLGO8/rlUui9N9SglNf89xX76jyME6Ja4TroLe3dT0m58aIHhs58p5NJ0XqpeNJGKK1ey4j
iLvE2oelGKV4AHJkETtbMZrp5UNSZe3ZC2ztqflaFYm3Vn2EhnkHxBzCA36pUgHXOyTJCQxpHLZO
DlUHyxzrj1PYj8NWB3Shzn6b8NupnigQ1AfCB55xcYfOezL58UjIUsbbO96Txl/bvRtnW9GSjE4/
hUD2RCsc0+yIZ9c30Sr5ofeaFeA11APtGsui2dk9OTrxqmE9ItSkMmUe4mJ5Glz550GXNpbUeadb
Nwv+fBu73qOYdOuHzqAs/IFM8aeBzAtlEOGoBW6TxRTiEex1TBsTvT/ezm3ZMBqlojxGkbUMunp4
tUfTnY81Rc2DksoHWSXcRe303A7ZI/tD6YOz9rOjOBQxrn3iDCyWzdc75RlulT/7sEn8YzRLQBe1
CErE5NuAmBxPo10jeb+NxoilSGF3FVEJYq8fr1pVEKkrQFlhAz6fAMswpsBug58HFPnpNp4O4uw2
cJt3G/g077+Ycnv5kYL4CEQtb3y7TjRvc27v9F9M+fRSt2v/8VP+47vdPsFtyqeXrwCk/vz4//hO
t5e5Tfn0Mrcp/9vv4x9f5t/fSVwmfh9KOxTLxg8uouv2MW7Nf3yLf5xyG/j0K//fX+r2Y3x6qb/7
pJ+m/N27fer7P/yk//hS//5JbY+aIc3Vslk+TP4vwfQ1FId/af82RCqKq/Dl+nnVRxs7wezjVT7a
Hxf8dtnfvoPoFC/1+1X//Ilu73qbI5N3HjGQ/fPn+b95fzYzbL07PWR1fnvHj9f+/Hv4vff/9+f+
eMe//E5qNBBG0eG49eunvX2qT3235ucP+o+XiIHfPvrtJcRIPL3ppz4x8F/0/RdT/veXoqa+geYC
NE8Ph+rY9L61KKmIx8KDJh5W1bHX04rKHZrUaMHGLGx3LtlVhvcyLEckUw4rymlYTOwHj5o4ilfA
kNTlVs3qXp+LYQ/PMUx0D9T8oqATXe3oxLvC+X+0ndly28jSrZ8IEZiHW46iSGq0Lds3CLvdjXme
8fTnQ1Ityur+979PxDk3CFRmVoGWSQCVuXIt3gJLvdQRbIUfyqSohFJTtabMAPSS5PTRIuF6HEZY
z1Yw1FMPR+bm9dQa5wSVucUqB915nXg1XWYvET46Ccq6btIfqLApBzjErXWeZcmemhT5KDUrnkBl
3phV3t4Zrp0/KWRfTpbXPohPoip+udAj1+NGWyIkTIc7ZBWSbLmVEKgeeUXKeTVlVQlIywIMlxkD
FlwuIo7/8uownD44lu6TRP2XK3tTcOp1/2eQG2Tglpb9GSQWOLClXV/GiNiFtDF7r+6rw3wLsU2F
kGIkBIbxyzSZKweJ895WsRBm3BUmzbtINgNArGOqAHIqB7KETkzrDK7r4RKUuC5a7e20fzcH5Onf
4e+sdOsjFDcaKgp/TZiz1zTtO8TJ4UhcztImXfU9XKYf7LwQRRveT/kOfZgwtuGpT4LddQ2JkEPJ
9nbVIau0v9rkLEyd/oY2yD8/2GWRsnGPdTnbt+IUk5MOu0ydFlqgwQIzSZ3QWg5GDX+aXXsXuzjF
LmfXA/A6+yjDuY9yeomWVVyKKX4dv86VaQ3CqpvIqFEqyrJxBwQAcst41r2VjcT6A/NIkkCMqPCt
BUJN2s4ed7FXtA9DoLYPtVY6t07vfhLT1d7O8ydIhVz2GoTKIQOOvLPNAPHSZabYLteQla5GuY7r
BNPlOuJQy/krnEAN3Jy06cpZOIWPr/26H1p3bbD25eriu5xLz65074btBNqh3XgVqtbUcG/V1jBS
uOCqrLlVKlTkq5WvqPVv5y0iV+pawv227sdjq0ElAEEC/Kix8do7nSgdarLq0kZ9PRhlM+4ssvli
ehfysfNa/EHs0o79LtRQ/EGmSyN25UEd7XfRd7J3JSBjGqWb1LWP4QKKgBxf/Z4VCtojFS0ObxGh
rWlo8QwoxR0+gH6SDPD5TozOHBYn+l8tEiAblDxfsUGNBV2gHVA5WnJ7/FKeIqqox2v2z9GK7MZO
234ltnKG8ZUtRfrUUg27xAG1GJCGbZuN1ZTNIxLk2S5q63gTWjFEGCAFc+AgqPYMvlc/lsNUwyGP
TVtsHU3d4bohR3sZi/vDOqMa38NRGhx6uxlOPb3PJ29YiHhkHPuhcXR1ZF9QRNxcHCSfwAOMTvcz
NNqIwr3er1UlKDfXFbo8fl3rgw1BLuPo63cfzLYaKXtFR5vm7eHx7rlyedrQTTSvySFo754w8mD5
D0+ky0Nm8CN1HQB6Qs+7dda+QsU0g6Iauo4CPaM6obzCIX07m4DbN6vrWNz9kFxmfLDLkB10vwf5
/7UZOhdSZJP9Lsp5SK6bkXK+HnK/eR2aQbvqgImcxCn2y9yebpx1MNfz9jqNrLq/6ctKW5tC7YH2
D6S0oNM3umlEESBgDepxp/lmTPBU3La5g1R6nLMxjZrqEM9pdUiM1FWfBovcgQqp51pi6iUwkVaF
aaF+7ai6HfXxTkxuiAwBL6OD4q8bTc3WHlQ5q3l05hsec9o9zaz6vZwhlbfRZ6Rgrnbd4leQ6dZe
TJ4KqHaljaW1R8l9oMWP+dcDaT3+JaC+N5HiLZWBxR2ZaAJpb1cTW7NcciyQfF+udv0AYQ3vFHrL
l6u9s+cpco3o1tDBqh/mNKr25Knhce8yxKIVpAl02IzCLht+urDqrWua+h8QnXuNjQxn/hA7OF9r
LpNW4Z0daJQAukYNwbU3pJPy4MaAxH64uCs7IiMJ0uHVVtBYVYxVupMZl8myDnT/JPWqEC7IZa26
AEe5kRXtMbyRkI9TlrVprY2OMkO8EJBvUt1xRhue6oV/vkH9g/86+5eNSmOpJdWP0I7h9bCa9L6q
k+Z21EMkm+hz+SSx8dh/jFX72aJMA/RB0SH2dDQeSdIz0Oi9QjNMwnBpKFBRK7t4pdtAvI4L0EG8
MrfoqEO+Ern4rLM2qZOjxObqNA+bZOAr8FPXoXgrKEgu3qwoj1FtAmhqtH0MxAO6H7j+ISqhg2c5
uzqutnDxguDQ9sj8ITy6xMlhaJ1XB70bv2YqfPMwUES9TpBLfFhJLjEtYsHikODrtdPlQ4G+as4V
sCbDMRE/mYDjRfYYf6MPymsn9VvAH4BiYWRuAeBr3ypLA2RVTs9TMdCfpyQplfAA0plcdSh+qv45
SGf1SYv4wi7TZdW8zevDSL73v1vVR9dJGxXFcZCGzQ7W4CKM7fd0ZoPPQiZL6U+RHgUvsNcdgops
f+vG86eiKtZjqylf6J8r7nToPVFnJYqmRd6dbdRZxOtBy8g/hSXFK0vSlTecxBuZ6rslc6RS5Upu
W/yipIAwuY+csqk73ZOqJO2hc0N7l5Gw/6LM0Z08h68RKcDPQxk51i5sLDgXzV6BwQzmrGov78kz
AkJHE536D+/KNFXyBj6rqnG04lfvq008UVO/80wjj5/V5VWdgs8NOiSoGcG1gFIbLDpmc4u6mTLc
vQ0pigZnOcy5c6A5ujzbigdWbXSLm0Zzoyc5eAA8ygQsnozgttCRA2iPRm82KF5P2bjPuqHnJsuE
md//kwNP97qNIm1fxPQIradWvS3bzjlLyKT7w53tzvvrBB1e4RvuoHTVywRamVGrtKroEnO57pzc
l0URXhYxtLq5DycKn/IpHGD4N17lWyuJlQOo6XQDtmnYmcvys+LC32QmwbOSbtRY7Z+Lrhme0YHX
19FghTdiG0HcnkBF/YJifHgWU1WYUAVl6tlZTAPodISZbN4il2HJpg8xtq/ik3ATwvG1l9Gy06q+
eTtl/je4Q4ajhyTOcfJHUOhyKgdu74rSHq8BH6NQgnidKjEy9Is2qFYyVvnmbnULAXqZeI3JinhC
hfxttritenpd7LKEjMvM+aQOdbD/EGI3Kk/UwPscWrV563Weeev2SgR2cFY5lcN1LH6JFLeTQiZ6
iZSxfY28uCSUgsSE+DY8IxIka8jZ9ZL2HCjG+l+vJpHsUcNVCIXbHk278d6xlWSDKEOylWHvhdh6
Y7yHqAvVOTgodh8c/pDCYBunh4/2YrwNy0xDYrtGRVoWGd1nfSqHu0APWsBJmbPz2Fk+2mpWr/x6
Hg4ylEPSuTBA9vFJRhX6KY+dNW7yJAzvi2XkmUHwSGPmdUoFC8e5g5rcn2CJXXtdC8uAl/3QaP+O
1nC8zPxEdOhXZfpy4dEMh10TZeCUqhpysXZ4rB01fKYRAFyl/ywHI7ZbEESWf5suNrcBqDrPsMaJ
l2p9d58H+m1leq8T9B4IA5Iw/Mgx0YqWbZ25L3cSD/Y2P/WF89c1ntZA4F128ygBVV9N66APpxsZ
zm3ZAUazo7UMFTc1nvLyS5akr1eDB7wifWk7BwN9TFA3hUHSxl34FvUI5EgJL+xGadLiLLYIFZ6R
rfzfY/Ng0Ch3FoO/TJIoGcrBiOwYHE0RbD44rkNYmM1daCE9VH8xNLc8j6hkPtJVTLEJXre1BfBx
0w7NvKMKHz77aLA+qpG7gsM8+4dX5pqdt5LY1HCDZ5lPc//H+RIRmvx/fbjC2/XFeV0DUPCOunxz
71kR/QEhHF4J5MP+yqZ55+wq7ZbOjAAiAWv4o27j4DZeMNYrie7sCHXR0Bgf5NAatXku/War1+30
kNs0eWSxD/nr8i9Mpv6b31j16TJyKaM1CkItifw53rzy6bJ/8aakxN7N7Za5qNKEzzl09zfUqpF0
7ZALrZOyvgUuCLcUANinMVyn0VLwXyyFGnu39pj/Ja5L0KL4lFZutL3OCRBFX0198LqOONT0/+c6
12uP//vn6fpZXaMqVm2r1ELLodH3Peyeh9Y3eN9K+944TRXL8OqVGqfUNuLbkRbgfHGIaRDvJUbC
K5pytlrr0UuyTJFIWVuGyjirQAQCCJ/apJq2YhT35YoSPtKEtKX5ChkvN0KZV+6j5QTOZ1WaxnTT
ze1WNdFIXJPUMG8jBOKAbnPPbwMeeScZe3J/Fz+5nMndllXb3ry+1/hjdCDLp9zxAwnu3S510RVo
IWl9s6mLw45qOnNq/WLPYd4xL6dZMX/tdas8yHyZJRM0vj4bvinQoizzxTH0mXuy9UlBlmCknwOq
a7AS1Wl+Y77+MBSH2KbZQgB5prX2f4+VhdMo+OHYMKLV9nMJifdazkxAK5ezfLGVqWI9y9l/Eec6
LrrikI6Gbrr9wI0lQx0Yr5JHAGbfOLPEXod98I5HKwVakKKakEBxftacoHyh13hlmhkY59E0ADDH
z8ZiRhgkQeaFlKgMrYrWeziSFADMc/GiayThyQI5Z/HyRn9ZA0lG8yF2wueAZqUXDgk/W2RjPY+k
HlJV6r4onafGt+vDuyHaaoceVUdwGo138QaQlT3GtmmdhPESLY9HazK6o5Bg+gvNZRMp0VatIn1z
YcEcYzs5oRVzmSCz5OAa6WWqjGT+aCXx1gFKsyndCnXWupv2hRYZjyWNVtuuJE9mWhaSOIvNV+A+
Lwu7uYSIY2IBVIS8/LbUpz+7AMFxUsPGo1rnt2ocqmeta120pl4mesUe28U1da1y1uzxpjUcL1pz
C51uE0X/6xJp0qwFOt0s1nLN64dJgw5ACLCYEgz7Uexp6y3KrHOzvyx1/TDilg8YO+nlg1yXK140
L3EOeYzMcLTsGEVFzo2U/gaoP31bV106MWrTDO5W9osSDuabyElH6WjZYF6XuDqutuva87LMzO8U
wZvxCym0FxoqlU9tMaEs25nlTZvVKYojcJYBfPzj94Axch/8OiAtI1RAk0qfjAGRl5ABqqFtbOwq
ez80l6EEi1eCr0Pxfphb2MDTWzDWayH2zhLwQKPvfgXfqvm3gdaW9C7Q0JnWJQzgQvdNbtc4S3Qz
ImZVG8OxaP9KC8u8DaF4OtJJyn9VpZQQ7ChDAY/yYnUNikqkhMQ7LSFyJoe6oUnq4vk4tqPWuLX7
P0pkt+mLXuJkORmTROpohYZveQrsYhUkfUYbNAdj1kLlZqxI2M88R9a9BaHyX2lqZuj45SWpzyjL
jg2IqDVKMsg6LJMaN/W2UddFvFvljmKeq1Kla32Y6ABcyIiXIaxR070X+l24dpCTEa+l9vXj3Krp
mQa8F3adxdcuW4S6i8h/6TrgSFpfTC9+FVkrKNnzF99J3VVRBN6XLmzQUbHo2e0MOpooG3i3mrMI
XC+MDWYc+5ehJlQPJbxz4pXh1SvB/+3cNA2itTOwJW+X7k+jAx5j1IhJRZHnnO2F7YTyGSj2iZrh
cQiqrdhGIJcz6i2Le5mS9QVyBMsKJg1dW0/T661bK+UN9CnuNqFt95uexF8aWgwe1b7S71FcSFdi
R2be3GTI/R28BdRL+zOvZtpXf67aW/4AzQa4VvKN7rZm1QSefwcWcH4qlfZR7IGeVcgomxaJMS4S
Ne2uM4ETtfBsvkTfjTAefw1z4K8KbmuPfdnONxGEvzeqmQVPbAfB0Ns5iunf9Rb+E4mE3mx6tGNo
YV7frOGbpPMpn8INFBYpPVApWaN6kcAUI60G6XaanPQMGs+5zys0EpTA4mn2dhbkpErFFr2dXb2X
s3gszl0OOVYU2I8hb68HvovGnRxoYjfvrNhX93ZqFIvc0XuHDNE8fSzLzD1I7DUiNMid2RaYU/T1
niD3y5+1Oo23vgrsv2hoHIuVslxbvZP+0Y7xejan8XuAaOB2rhEHuUY0S4nkP0YIT1SKmGoWhdN3
M1Bo+Mih2tzDbpPxK1LU8N5fdiBN6DkbCzZllHzbkEysbE6cZRsifh/Be9CB1tGDM7RD2AiHeL3U
5UeDRNmklDVNIcue5t20ZW1qwOOxqc9tlGR/6D0JX6PyyqcJYCIKiIq+G+dS+UIG6xJh0PSzyiaI
h+yYlqic+rBmKM0TBOY/KD1rR5h12yd4FKe7wBlvjJyPvVaLqdjBfj5sJFYOhpr+gMIOeYFletVF
Mz2VcPSzKX1gc7nuZ8TZAMSZm3Zyxq9tQx6uMMiOzE07fUZBbyMt0NCjsh3uQnMjXc6u7mgr17Yh
eIdyHpntXnmO/GnaBq5S2HTKQIsrh9BW1VvFWg5gzTPuIpyCrTV1Wgq6nxn3RioFi0fCl572/+k0
DyZIXmiHpe+1msbHaLlfQ/ZlUcNBN5lbbtPmf85+m6PNGEwQuHKYwd0eZwQrUndybsRkGAF/2w8h
eWyMx3QKzdUMC8fmOvcaJ2dB0uzjt6U+hCXuveJpGfpcUK7o8abNrA1iw/mDVaZsNM0ESUcdjZtG
j9hpqimN8506Hyyz/jmUmbfTe3VeC8N8MmbNo9har5/XV+r5/9GmLnPp8KM19Roja6V1M6w7GMA3
Uni8EkRfypbv6phhl9s7fxg+S9Xy4r5wR//z/FLeNA2DJmFZsis6e9cX3Wc32kB+ubL0MT0PU9+H
20Sh1RPq+o/DZOkyRm8jO8HuvpfRW2i73MfkZvZmlxVlJHaJeIsXO7qqzf1bvFxSQr3vdgUBU7mw
VsuhKH172/T1jDDc3zY5W/gzz3rhQWMrMZYLLyH9+q/zWnegKUgih6QKzuOQOFsU997HXFdsIV7b
U436ZfeVfVtV1t3l7yFDWK9oi+YPcP0XUWW7hInJFYnjt6mXoXg+2Mj4/vADNNA0hJa2TcudTdgF
ysb4BaC+vw+AFoNhhZJ/IStvgipDvweeUImSSU7Qw76weP85qW2S82upRIs01OfNnHa3MpnOtRkU
0yop7REtDcbBTJ2/nyglik1ZbO8D6brecrda5DfwiJucsEZlkfwb2GsD4qH4T5PK20HJJ+NBDnPb
OxtnQIzsaqtpr6OEqAarLEeKMEOvfDPAnH8vB7LVYCRqct756MPgqBXefWgnxl09fpeAd+au13bQ
2WZrsV3XICcH7qlxnMsa4rBzzTvrAa+ay6W6t+uBAkp382yiuPC7g3eOPyi99ugp8znEWXn8DEqz
48vn6TcwKEEJs9CqQWpYPxp6QZ+1Y943OSRr1XJYAsQkAXKInfcmCV0mAla2LhN/X+u6/O9rTUX7
1Yti7dbVw5VjW82THGKtMPeB5neIr/GyuG4LSJH02TMPnZq2T32feQ99Fi45qjldD8Fg7n2V6MuY
xBW1+Fx7jXZox3ko2Mp8jL5eT2aoy/pim8zRexhZX0Zdqb1EWfgiurbjwOtelRjhQYbSuuPNDqqp
sD1KD08We4gpaUcZSFAIMz29jOanCEG/S6MP0f4+6UFN1RbNYOvOBSytNfxyZIbMpQP59VLXpZZL
OSRxzxKGEl/46Nf0+S1rqHRenQYuk3lLZQsZZxSlQkAW4PQfwqxHdyWdjmKSQwmr096ZEx0yR8Iu
6okxcarVTcdEcarbajRjp9ppRW/fyFYikUecnMoBDkd/0yKwtZJtithkWyJnV9t1xgebLGBS9Vup
btFtQxpAgQxBC/aONIxmUedQqylKDAudGO2ur4RhxVRvLUuHIrMP9Wyn0D+5q5cC6ZyU2Y42g2RX
LdXUq3cK9D9GDQQNJb1oTZ+Ss/0Ak5eheEtKjhfvFQ0vcHqqtOFl7gfHZanFm8x8kz2Ph51HF1FZ
WF+QYO/Wvgajv9tr1he/07/7sC7di7Nr9RUkefqnKkPbY9LDvZjDzNXPxkAf7qhH9pexUJtDjg75
RrxW0CjbwIupoy0X8J3q9QKXJUfnwwUoJr67QOQ27g4qU1CvtLm0JytM1gxJu8gwswD0TZq+TpP+
Vply99T5U7RprAhZYho5Zh3+085SzN2gFzakFkXyeVTqRwkAQOlAdhEY99eZM41GPyuNTbDnm1/T
ObN2rRXwtbJgrUf1FH6YiK9dv4Bdrgex5SNZ3tjL91e7F9XDrgIoSZ4rovnm96kyVARMucylT7d4
N3d6iiO+TFYX1OWqW/Qp5GAXHYkqOa1jIFjtcri6xTbNAXLSA4kgcXxc4rIOopTrkSz0xtBrG0W1
vw9D1ze3fQl06c0UgEY6GSNEe5u/T2k57OfmXUzRRuM+ab2fol0DV7J+rpWLzs1FusZe9ITEXmV7
CRKLnImmEFJD+pl3m6s50IwUTjuKrL8t+m69q/23RQNE3vq8iVxnrdM5tewpZANi+a69H8fk+2WL
stjl7MP+g0bhr709g6ddIsCX6bsoHskWL8NrrLOsVoXR98sOSLyX/UxfDRsATu4xNrKKlE5ePzcp
DXyqMtOMklUOPMKV82my6UyHsOavpC3dzxr3T3J4mn+a47o+6gZAyKR3jGf+5sMqVFr1l9Leo8bu
/7nMsSr9dY6vKf4JKdH6OCcFol3DtJ6ygl0xGe3vLffnVQ+Jy33d9NB5qAG7rzCbvzcO3A/wRU7r
tIHL0RmmYkNFJb4HejwebHdS9jpyd4+u5lXsfOjDMjzolpfLT9HwMPaN/vXDJK2tFdhWzeKxreE9
cCfdOZiDN2WoTvACSX9Q7ewSKze+JPV4l05u+kdiJHRS8vb2BL9mTY8pEaGiGl/qob+T/Nm/Rbyt
8T9G0MSGvBddwBu3Sz7DS4Fw8QKD6LYq1a0v1tTUNICFnwRQUYSqfTvCsXWBOWSlAdQTNYydMcJe
1cG3uy+NvEfN0NRvBQkR59FlUZnfbmTRCbSkLCoYCho7ncuinYYsWIxoCdBiXlNUZ0Cit8pPaBuw
A0Gx6jKkh755FN5YDRO5ExhWFpPYF1Mdq/lJlnhbR0yxBe9xrGj8maHvtwE90ngFyUdwmm09uW8s
t1l3YZj/0S379Nbzvk+oX29SNlqXCKtV+1UISMcDabezm5gGqrd8KnQAzX1RphoOR1lNkj+9Gi14
sFe9prB1kdkUbaqVDufD8kAO7E0xzqTXpiy7RxtZo88avreuikcAVf901LbCXmJxBGTULjOS3uNb
vDiCuDRPugEP8XkkVZUVjdo8v+Z3BsPJdiMF6tNYajCA9ZP6o01e4iCGg6gP1XXkTUhsgm860cB+
Dcj7aFunCng+JXb3U9vtLLV1jvbkW86GdEmyyyFSBGWkRRd3pOjOMeLfA/1QkuxSWu8OqU4Tu/zL
gFlvDdD/L90I08fVDjfO1kyT8OVf4u3FrkdeAbKxgYusgN4jTWp+pUtOUsaqG9QrysbWzfJMWHul
Nq5MO2sRu6yMl4bKS92ShCQ5cBfWXbkSls3JTaC0UuA7lKFpm/95UqWZgPPy6UySqoD+djko8FQC
L0Q/o53/ti2OODRtFGEGYE8qSlqwG5eaW51iZCkfw+WQj9a2KQvY3ZeRHAD8m1HDS+di8ZCJv++o
FcsIDkf4OED2nVU/OF5N8Vhnx6FXv4lJDnbnFQdX1dvLzCaqw0NeW38i0dMd4f5Exqgbk/5oBUW3
hgjdosY0lOTbF6N4JFLOLuEyNoPszzxVVfAyyXhiy6Rtq7kfVoK11Aa6b3gvxyNjiZEzOcCSBm9B
crqaoe8FwFl23euEuinpn53V+0R3kDJSWs/hnqzo/OW62t9OVeBu4sSYPjV9SB7V8h51FSxXOJaw
h9qachTnPKgqDZVFtRev61rVTeaH/lq8Lo+asz05P+gsnj5ZcEE/IwdQ1HXdrYtaua8GuMUksrDo
zq4mFAVlHb3mp9NYw7QVr950yLLT7wobJp8IHEf8EOvlrSwrESAhIexTqicZRTlElGw5q5OsRs6q
g8S+mqDRsotTZCIkbWk927A51D/7NLNS8IigiYoG9Wbgi3wwoNE905XNrbkOyk8V5BgrdaiinwV/
NJ+ET4BcULNRg3i86YIcwMWSOmU7jTpqFFaw4jHM9CI0VqAZkjMPJfhaSpNmG8V0NnEba+vUz34L
DB1EAPwq26l5Fa3CRYdOWUpw/iJSl5ID8vqxvROTOO0GAhvVMwdEUYkQh91B5CTzxXZdRLM6MLpZ
dyd2tVEGJGnQzKJfXzvVXZXflKH/6M+KCfWXUFoFmQ6RlQZH6uzHf2Q8yyFXWTxh43GKFkyys+sc
4NNihLuZcDm9hEJdidRdR1nKq/2N572ERTvdX1MAk2LSFuBHyo0kDsQRNea4hUS53nCDNR7EkeoN
Ne9Ce4EgI711iiLnxufpezPrvLuyRdcgsyIEFfx5Xqu1E7+0g1usnDnzf1RudTcMJORX4/y9ZMPH
X7Vo6SDpqz8TM/tiDUn+vVP4r6V/efrMfiBD9DJtHru+ICFgWgizh+N8MwVOd1up3nCMKJB9vHIx
mu+vbC1XVsLyrpwK8ixF+p2i/fsr913yJS4zdR3nZn8/R/kOEjPYuGdT2ZvFpPwwBr7nXpfoz9CB
uFso/r0TPf/9LXV0bW8MsfqQQGi2dpqq/Go13csC2mb+X1AbUemckx+KpqgvQe8kG50f/UOQ+sqe
/u34Nkri5jy2qKdb3lx8ckIfwujQ1H4ipPH6MTQ+huIHwc/OIAn44WNMs/ePjxGZbvHbx6h5sTkb
vCevu5HfczUgX0ERIvsEFWzxaLTcVpaR6akcwPLlSNTfiYm3rWbjNUa3l6FMD2ewSjJsjfEynb5u
p1kvU2kMoMccUmRnNqNNb4TWs19o2SNbLYAJrfWMnoD13AdLEgYRpKPY6iBYUL8L1xUkx88gjLJH
23+djiQY9cTIIptgduqpa83XQ7OcJcDfbaUHXbqM7Kifya2kBonTxQM5D6o9KAarsFRuRLDB1Mgu
UAKZT7DBoqmn/iHmBunBW4kSnRqJyudpOpWV+sh7i7+OyhI+zGkw61O/MKjIQW97pDNRkjpE0D8e
rg6kEYhW36Knsd4WrX/TFuycDfJnBynepQncVzBMuJChgrMWL5zX3kEqfZk+d2skCFb0yPvbC3Bg
HsJwhYywuy8irTY29PkUd9piRFPB3asOTfDTcpAz8eqwuK3axVu1YGe6oS0OOSRh93NofNKFpXYZ
Tbb6SShsxbeMrr4lUn2L/H3e+PcqpVEbNJIBC/MHa9omLRxK8gp4eRsU4xiV6IQsL4tSKpfDJdps
Dbp8qbBfD96EuvBU8vY7hPZNbCoGIIVo+g6wa1OmXvIyRXVJqx924aZNIg8miyq92N1pYRhz/en7
Yr/Ga7r5J69vA/cwci/jwtguhzbR6RYZuoh0G7arN1jiMqedATvIbjFPs/Au0Hhwte1Ap8VS5vE8
P9iMRqbfSnXHKR7meWpePkQNTrzUFm9Tdv+PCv9pnWFTuHAjx9y4eUiBs1r2+EYzPlYT/6VS1uh1
9mxSXkPL1nlMTdV4hmVnq/C8QTPF6k5Kyn5NlGr0VON1Tg9pIlp0bJB9yYGmh81RvC1S5RO0FU9B
EJqyhph7pEVPYcYasqRBHgw8UpKtsrBIULDqwudyqirodwAqVUYUPhcQ90PW4q7nEfbZdWX0aBr6
vrOrTPvVm7Ctlqli+rf5S4Q4HRrsthaaNIjA1k5bLv+U5kJg7hRmdeKf0lw4y1UrrE/inZfKuHip
jhO81M2vXvk1yTB09Pdz/y1Yfmvc1ZLTcMwjZ1zntqd8UoLpH2fTqL/ahrezD3FKHCirsanHfZMn
xjEcXUh3li8tOIinqRynZ6tvjWPZTaiSL1/OGrpvg93LO7t8mf2/44cYLtC5LwZb3Za2Q4IIEpPj
3IT6cdJbGynl2FiJ7er4tyG5BFSsZd7VbeSzvWlDRKs/OLRl/ZQn7qZ1DSS+FC28l0NWpJ/oX3VA
PP5tkjN43bw1nPLpthC9TDGWcQNtiu1CgfZ7dBQCdk/tn1ezMQXR9QqZU7xewbHAbi2scd5aD8J0
KzOuwbaSPQdDdlAUWDbpXopXVTbGO1SU2QI5rn5oZ7W6U5dSrRJm3lHtgBgslV6etM1Tg6wyMgsV
uq1LhDiyxjxo9JBdJtFe3G0axM0mbfbvkCNtV0rqld/aknKkpWfhMfP78gU9sou9nlApQpDI3FZJ
XX0reVfVtKJ4MnIftqJsAmm82PtlOh1QwXV6heTqc2B3XxC5KDZo7yXPg0q6Rc7ENiy2abHJ2f+b
OKUgvZCrUJePY6itPWOGbn+5o1n7uZ/ar6YeTsdJBbMs1iTNtPU4cEcpQwP9im03Q4LtIcKjQJC3
q5tY24vQxewYd5ZWqE9JNiYPUaP/ErNEuZGr7nPTnL4uUarn7I0MPEyhmM+8a9LNbHEToB5vPYut
CMPNSJPjo2GhTxJbUME6oK73EiETzIl05yIA+yy2ZUJvw956yQO4ehAB4ku2sHaHL8Cl64Pf1/o2
XFJfDnartd7bC7ZF35f4f7MPc4r6bOWvwjHs7pJ8cHeJ3hfbIg+zz9AYGjfoUnrr0G+zz0NY07Ts
BM5K8RjGs09SYtE5kmDNgM+nz4Y7cSZlPD8lkJAFvDoN6GxtsqDQP+ndED0OTjvc9IntqqTh7Pa2
5GGZrgYt8A+msdespul/iUMpoLs6ZvrY3l7Cke1DbwYRKtBTFSwscznemVHRvbQbezSHF1VpWgSn
xhQ1E4ZB2S0MkwoysMsQVdIScQVaWWSYjSiYBdbwTGXae3Q7+yxm/rowFAWA3MukZkkXFbQMIZgb
8Tra9B2V+naXpOzvro9bsiPptIrIkKAF8O4xLE/b68PXH7dLU++7APGFosCCc0bm5fKslok6OegI
MqSTCbs7e0gNFfWlypZ1Y/sUzf6u7cLgXkyd6qJ3HNa/xCem66Sr7fdJ7ThXR60bfkn8/+2kSAqA
cpWuccmTOuO9FwdAPcpmMKqfUx0clZi3zefcb4tPeeL/pS1vXZVTRyuXl8kzdILGZWj/PhTvNZiM
VXO+DoeEjjMtDaqNpxx8c+ksHg13fmAUSJ9x/68jw8nz1ZDa1ROQEH1tZaH+6OratENWuj5BBNff
Dg1iOZ7jNvfkl42NAmDi81whpDEVVf3TrcJDo4G3XRXAuSEpQCg0M36ivBN+tXVHXyeU2y5L9spC
++jkr0sOM4ClbrBel6Sl/BTw3Y3aZviqFHoPNSNnEz14K3QOhq95wzXlbFhs/xpXGDM0sR6Epeux
zcKdaIP5pFXOtgPFRQVx8laGdVcjFI4ipyiFiWZYmenO+c0u0mI2CQwexknMu+DZzZENXnFi+jx/
Vkh1XE7eu/5DjArg57afI2MXdEa3CWfHP0SeN311kLPuhqL80mhFfE5hiF6N6Hp8lbAIpccDHMHo
bJrOqtR77yZOdH8f0qy4oTHZ3EZDyf91mc7dxihSdD9kPLVmB62IaW5HRIXQBbXnraE6e7BMv3xr
Cg7CWw/oqr2Xszf71ST22dIu8cb/Ye3KliTVleQXYcYueM19z8pau+oF65V9R0jw9eMKqos6ffrO
tTGbFxkKhURWdyZIER7uCiZCJkddSdjxVg33ZCcTDf5X+x/r4zv+6fP8c336nD4hOj7WFqaz8VHV
tjE0F2rhH00PItvB5FdepOB9r4WH1EWRfGssFqRrYNsR/2k4SEbUhMnHGhMIvSQMqjAJntL/Xmq2
fCw3TU9A6evKHArhSg3BLh31LWqrpW942YZspJ3AwXx6EZm+sHoTvNh4lVp2aOyRGtUn3JjwMnvh
tB4/M7DMP8W19f4CTqp3twlGptz8ruRnsIa4T+lvt7GT/1rtn240vQxC/L+5+PZbIw7GUGC6dpUD
TXqrZre4je0b0J4C9cP4opf6KevAbEGerW11O9e1PHAlmjiUKP9mjEF1GDXguiWfQXPcRdMCTWci
xzL5qDuAfdn5dAd9NblnIhhPoI24I29aVvp4bllTckhv5UEyoFbsQMt3GXQwn/UKKYmABeGZuqD6
2zZ5Fz9oUKR7yAdrNaga1zSzzLNXteWCuuNoWDuQMevTaCYjAGFkUexolJaMILhxpq5acsjAyUdL
FqDXyXjYnZ0wAC2K5iNYES1Nipuopm1ywMQhB3eiWAoPqxGaeHG4oa6RRuJo6tAs6uuoeAyRN3qw
symUQg5NDcrneXrb1vrSZ3xtdBZUCsPEv8kapWpmOOTfK9GDdoJ1ABrzHuwP//YQXndsJF71f3gA
OYWwuEp5/GUNhvP7SsYW9OGxZ8nNNZA4CKm4lo12VLT7faJtiEh/sk3jINUHyX7dgAXWKTRj69Q2
shImWE2RTqtPjLpImUxdQtgQpiYSzmSaMTUfkwitQ14fJuqR68dEE+UIpyhEKXVilleepUfID7IH
QIPZAzPNZ5RxNWeQxDJIltfeGvFtuabBjmn+eUDIqlODZCqK7FKyzAQrLWansZOsUVLfbGi6p7cG
TqLNt2m2mgQpjS3g/fEdmXSvx6YKxM9b+gSy9/gxgh7wgkZpDRM5uEI3+xuZRKWhgkiwdEcfAera
9cExXR0AkN+fCMw+UP3S7snS6TlUn8ZvQRL3ewrAtSDI3Y41r6YAnoit7oIX7Y0G6UuGbCxE35Po
Rl+wKO1Q9vHP6W1eVavINUHfXKTePsZ7ANhdb9/5df7omEnxmGOfZMlUXsPawnfcMe2lY0btjgaB
kB53FogSljThYzqeVzlIXAe29twyuVjWA4EmTLyEVoD0jmDfAd99WiOp3AgZfwMN7leXQ98HRCP+
Po+gxsiyzHjDRBqniUOleSsnAWimWGl6Yu4dBcE3tHrYIS1uKOhFe0Ne2FkEVZNtPLAWCMggfeFp
bIHtNEMGQ2UWOyXlouxA1pqf7P/0R87wbPpNxPcoXZaAsKZAKqjI3x8xwIrF1dKKkdCYBz4FCxuK
BDIBVs0ixjO870twaYjgBhWv4OYayLJge+xve8jY3sARgJi/i9Iv4fkn8jCDxLiT/Os4OE6yzPzI
VfThPwMm3GTpKHbgRi1JvrQGLenUDTT71B3q3kTwlkO9O+hR9KZOdnguuZDxC7s9dRtTX0VghX2K
cfLAtuXfbvSq6B0oaPt591e3Wq1GQOYPN3WOmVYjO91U43Y735RW4z0YlftUADgBYbJtN6bpEbpg
2TE3NHs7AIVwjUQJGHtpeA88QOi6Np3y1Yyj1zgS1c86gd5dymS0sCQg0E1U/uR+/TpoUfGa10UC
aZyUPQwmfsyVFmVXCFS836U25Oe7uHacrJEHa0B//FZb+jtrDJSmxRGYLeKI+WSGNuREK/M3G01S
FBxeaEBiw/fWGWJvDxCJKQ8OsjMQ5nHsB7KF7ZdO2P29MPA68B3IDjcjuLBmf0hfAdLY6tilNkZz
m5qXvhshWlrad84g3YOlNqsusBsbIx0SpLHH9opku3QWfxgn8XgyWsozWdsH2XrejzLVTzpYTuYL
5hqTxf998Q+fMvGH57ir32iPTLtl2igPPcTm20Dfk1343jWyPGAfsvGVh5AdmMO7FAZWdtuE2Lnt
hhuqPBjEcxVCqQJSEcYqRp4RknPJeLGCVl+Sg+M/p11tL6MCxepNG2bLdtTDzRg79kUD4nZqDN+M
Tn5rr/s8QHiLBshFQG5pWeBHtiFbj/q/le7EIYTpeHvtBehCOieVm7Jo8e9XlxoCkO1wwKZx+AL2
XAaJSkc7cNU1zU3tS/ZSgbzm6HhQ74uUdrSRj2zJW1D4j0wrwIRV/awGS3tTF15avV8Y4MdNWwiC
OAayi4WRGc+113WriLf2VRjQFkibOD8gYQBGh2D015UJVYTECIplVoF8J7THBt9AXHEPaG8AedDX
DST9Eqkb6//sQ47UJAnYTiLlPS9GV1H+tSg6H8ct60RHzr6MxjtTG08kQ5Ym5nCnxuiESWONiW+L
Opx+jP1v88CHApZ7ab81kGVYgPgoeoiswNsMHjA2AjSGZzPx4zWvW+O51PjXvJTBTzMGDx52dd9B
92wtpJqkmb8nAXwrzyjoScCsqenPo5TTJMiqTpOaEgEtwE20oE+Pce1oy2wUyRIxp/QYBhIk7TTS
BcnwfklDY6ojgOLk48GSSKAVqqyy1FAIHhsQXocWWHzyAzBoaHnb3Gt2Ui3Lqo3ehlxcmYNar0Uv
vvat1/1EydSvyHO8Z5ZZ4GH2pH1NmZ5C96mNDviXrc7pYJnr1vbYg5m0L3EQbkeVP6JGlIMPbE2E
unHqZxbSxakjDwZloD75fAxHXjQcqNfpUJzvBn/cEiSolNAp7xtE9CaEkIIPgZLl77bWBQMFiVKT
M/nJj7mEOqL1yO8/rgdur/Dspd0J/BsoT9GZtpojLL2tP4IlHZgbFaQpbIACS8cFVZlCR6uGJgXQ
dlrPtjHxL4b2VuPYfYg9v8IpWdck/g3D1dSVInevg8gTVO7GPsIFIE6KVUMDYLILFpZTRNtP3tgt
r5oh68+zs8MUsXdaPXxyg5B7vJZO3oAL/AUEMf65LSvHWnSIB+x9K3ipTDO4DC3OLSvA7zeuBfKx
yQU1V+MiiQMNT5chXwFPBFGD+fkkzawCwfWaHkwd2e2B25ci6/KVUM40EmTIwC30FgDBpJ2c/3j4
0eq5aRkgW0RZumI7dBU9YmgWqMukS52ID+chMgojsYHqAzZDTSENvE9+UW+U0YocndhAeZBVMWtv
2mKyTStYQ7VrINNmR4u8yiE3YRj2XZyO9c6Ju2xfWM5wHSEECY24pH6VkHtkWqj99ES9c0uTvXUs
l0ualLtJvROZAeYRnw9XC0tOk3LdPdMTwS66HWJE7jQpAK7tzk+GtQmFvkWuKgRcValATSXrJYJW
/tmyhQFcjTrag2sjAv0VSg9AyPjuh1MTmEvaqgbeHCGfxcdkvYzFFvpokDdGOucKzLC85qmoz6YL
hfrWzF2I74BHRY+b4VD6+o16rjLRFXhLsh13VXmCmkqL0EChhelGrwC/Y0FTvK/iZ1m3MjkiqbHh
BfG6sHHQlKkJQsL5Vsgt4dMAQbOj1eSQ7IIkaS8tSBXWnifiNf2iSvWz0uPiQReVeaJeE/jduag5
eP8wRo1f62LtAnGxTkr/3YbK1VtQat70W0RVbXGuRutK/vRTBHl8uw4jUa/nhUTQ3lmQLT7TOggO
g35jYAmCTKBUqRT/lZHGv1qRsDunh3h3G4C1nuyt67Cl0RjmsQkL+WQm0bYbPOM1EwaUrItm2JJb
ihR6ZuBg34y9efhPy46mVi1cARouWjYPRHGwCBbYaNzaoWowWOfO2G2IhYy6CWLrn7qR6hJlmd7U
wXoeDQSCEnrxK8Rr4amHptChTfFXUteOEC0vXQ+FCGo0cRRHZFQBl6i6egLsYato+qmLlEF8Tqsu
nbrhIPRzWGk/p5WQ8bgkYfGVemHrOJe+05/ZOI5PXdF2Vw06YjQWGVZ012T+hcYkkIt3zWCBMwB3
BKNGfcMGaxeAYOUp1kYNmKJhQ2N5bxr3LggDaR53ePMwdPGSxqoxjB/d/FeFb95WJMC686DoH0Re
pKDlyvqjq8idABu2dolpV9DSAV/U5IJqmtpynBv1kiIzgQGMjQ11e0OWlyL1L9SjSQU26AsECPoj
dWlJ5vEbS5PHQdGeZH2T3msqaltUkb3FBqOH3E1U7SVq9y/kgqRMdIEGxX6e0OWtvkUhABAUahFq
eB630yJhXvd7C9DlBRgmfKSyK3eR1D7QzJVtawtTcyKIbLX+yuZjcFdlZXCHaslsF0PeaKGTT22i
zK6o+IVGqSHn4VD4oXs3OaUNHi4NvgPTuqkPpiTdScPdPGm+V6FuYySgsPXTwlmh4AoYEj/UzaOD
f5yPvUAuYqC1qf/p7S/jIVtzhiB41enbhGf9zkW10EMYOT+iZMy/F7qPzAErn3LQpf3NIW3Ykz+U
1eSAF2+/qwYcutQKGQ5L9ww8MovYhaZ9YYTVmWWa9WK2mzHI45eqlvVFxiFw2srMCxFtUwDHN0hG
WS/zpPcudusJIlnjWB6nN6M0ffxG4qhEeR/kkT41PADgLeoHqPxioFHvVrqCzDu74MATW9JfkcU3
Texz0rLcBlkBNTzH9iHrmrVrpzWTpzbHVjDuwu5HiViVZtr2rxZprIoNyavTIaiRAZ+NkzbH8RDb
74NRNSi2U9MDiN1M00dPb56Q8ujXSYbdfqOwEK7CR7SNjdcl4xfqMR1sCmOXtktjMIDvUKPcE++j
YYhy+dopgZhSUz/m+54sNroPBtMYFNaIBaAQvlc1KpkFWhX8QB6Qt/fAFYWzQM9M/Y2LRxoPwO22
Mi1/PNLETE3sqLhllI91Fg8Hpsoq6s4rLo66om7oBvidBv3JGKG1DRYO8DPWpTiRG3mMWlhuOw6y
2D3AR3zpOXmNjOegTbUBQZaUi9jQxZ3Re9UF2BcNaFakTl1Rlfh+Vkqc9PcMK0z9GwgBwWGe2d9Z
67VHejnxJvYvkEHbdhHe9MvGDPsNmPSa1bzVUxNckXVHMgnQ9G10zwJIGuHRNnHlW5BVexDvaD8N
xzhBuHR8bcEssGSo97+CN0vbOVzvdygvBWpTTWIO6hYTvd6PMiqvY2AXi3QoonOmqlLTGPBoAUmg
qfdhd1qnaFe5yA+FBS7FmWQGsFDo+micgV1VLw40kOHrtS4zGzl+M4CSK9eHcw2GtBf+qxIGfwlN
GYIjF6xofu1bLy34vzaJIeSGnMDa+j7HdGv7xfhuh9lO1EV847UVPZi5BWB8poO+qknih6wtmxOe
OK80OEZRdQZF9bmQbnayhjRbQRkXAouq63O8ARd0SU2gJXiEqZFBphhhEO5UQj3umoy98w2QuOxm
D6y+ZMCPLrre179EjdRWZW0We+qmyFhAHVM8pYY6ggFnu4jADPMlSGoJbIXu7VnkJUdUnbpLbIcW
PG3b5zEPo7OuDT4IdAEDgJBst9JKLzyUqqvcWuWmh3V0RrwSmmhhg2QYUFgrUNlEB+p+uBlqNYDF
wI1GoIKx+YbKDjBsVeVX30VMXUXME70RQFpx7yL9ojyhIs5dfXggJYESgESIpas8gg6U8uQBTaLy
a1i/r0EeGhTnwEUEjmQ8kPT7Dsm09VijBkSWtXGPUnrjPmv9TYMo5ZU88jixgDjw5QLRKfDsssQd
F3jaDHtyti0UZrdDA8wVptKMRq2JcGSztksx5svK1Tayd15NaGrtU9AxLTrFDOOMQXWkLkRqrCeH
t+/dUA7xJkap8krWrburCgiG0VndxV+9a0sRr+ggT6PUpdP67Gx3IjgiqJMsKKvV2R2ogpOi38SN
pwGknPNDa1veUQdqa8qOpQEouSQyrDSB7JQ6awYZbwdggKaV5gl/rolIEVQJV2mEbY+ZAegW5X16
56d4o8mR3eqggAkYgqM0vbfZ1CcuJBHsXCzDLuPJkkV5u0q0Lt1M/SocFWd5bO2nvhHg5VuXxYWW
KHM3vRskx/lQTQbeblo/Q4ktSOrkIYuPeSjSE3Y7783oJQD7/NmPygrM682R7DSjC3wLNKo6Uc1Y
F6bA5mMfQDCYoZbSCjRzQTZHDeC/v1wWAEWtZxoQukIYHWlUIO2iOH8YncF5lC1gMkN85aCceySL
pY170Efwu1aZekuvF0nF2ZE8CmQkVk0LJbRGa1zsqFAq2dbgkKKpEaRkDyjG8hfURUmscfkvd2JW
ze9iQFwaZOF9njmolB7r/NipJpYW+nyIcmCGxvxIVzRc2lyCnNiS4G38mBOSO42TZzVW4PP585LG
taav15DSird2FqYr0g3f56o6rML3ZGU2ujhzAPDPTpalq0w3raN0y59tkPKTIfh7EyY2P5HN9cCv
59jZkQZH5cHB1oA42ocLjUhU0IHSGbxquXab01Rjz6KjPtSv7UdluY00A5koTUWN1oGiUnlRj1xp
4hh108Qpo/V7rXn5f65F9o87zmuZv+9IK5tFYR1Ri43HJx5GdYrKW0Lweh9dHHfMp6TDY2UexXbi
c5dGkRCPMrM5244mztJsgz1ebYfOTIDYIdt06QGgsk8M40A2agq3Qj2zalBmAJLSl6jDCQK8XS0b
njTA771Ee6m6uvxWWN6Lhy/CN1BBTxfAk04X/xjSA8meIZVxUMOFmvlflvh/94EEGKq8wN+9drjj
nGrp2gsiesijLNo00Kmd2CEsBmWXqtKdS4c/+dn0HuPRtF7+NinwzGZih/j3JJlU1kto2fFJFCi+
5Lkm76jpYpZBK3M5W0YE4u7cWG3I00iJvuqKzbKojK0R44zqCmP4NDXjSy2oy2BasjfA1aFLFZRQ
d1Axvbs6iIxtGoAIlmw2MpSLpmMFqEGLat2DiXQfsDZ7HrRxW9QmQK3KrlupP9tFWL7bGRjb9jXw
dc9OiTPkh332/6e9rFG/RtmrKfGlslegvIQm8zAly2rQ1p643zzO+bOsN+tt73hyOefPBFKYiMLG
3mZOinE7fM1CWx7JNNmjZRmgooxybqMWpKfIqh7nW3M8cLZ1HQ3LeZkm6D8vTQODkU1L00I6qJzv
uGsuRwMVgq07IjCYAZJyySrXXWpNm6MOQAaXaQRPqGGPupanXNnIrzEDKCgCQbKlFaa5tMDHKgLs
PihoUot+NNieTivNpnnNOk63eN+wIw0CB3afOBk/9SjjX8mcYcetNjLTzgMvvmqwkZpVJg8807sy
G0DVpbq0XXGKELk2EaRHsrkeCA4ACr/S4OSm1nWRCt/MtsL8NS+rDd7nZWmSryGYlYg2xTkK2yBa
tgejNQ1S030sG7Q4KgwVdlWy05x91WFnR/sZLwQOgrq0n6Gu6/UChUhITcxdGkUtG34v6ckLcerp
UUG8DeT41e9wJAqZ3p9AKI49HvWZMtIVNXFQQCI2bbY0NQDLOl4bagr15xWCEgT/Vt/c/2GfVv50
kyHz4wXzCrFBiKPfSxY+mHavvzEIsfqBE3/PedIvG5l4F0gAdyfQeKCccCj9r0Z9JgcHqsTLkoFT
vpZVdS6gI7KiAXdrQWPqG5Sd65Vbi/jsR2F+iUZgD5Dair+75mNfGeNXC0XpK+jYFmrbHGyRIkbs
oYVwJ965w1uu2+0iTq3wrihc+0IDOAKgtkINaCixmwYqDfzLgYk6ClkfmBENoC1SECjZinuyic4B
ym7oh/sakcGNFWriGmSReTUa/daqTW2CVBL1RKdFGw2M+VAERkFLyJh5QFRlT0Utc6ELdaHu7BxA
fj4Nkj/ZqRmQWjo4sbv7066WBTu0diiNbvfJ/6N+Jh216IiCnGnwj+mo3kX+WBfTx5vrbcgNkMji
OFbZdl7WBKb+nHhiWWutPLsuEjoSmPxrH+B1jUKz+L5NfcB+Syg2yMYvloZtVC+sbVDGJ5rszfOA
AhCi+O6nIE8qXP6L28UqTXMG/dB7JIMSnFKydln5VvALqTPAuLP0m4x/oEavfrI5H9YRHo2nWi/K
o4Hs6mb0bGwqQT6wCHOv+26Z4VIbs/wXOLifuTPYL74mEdxH5P3iarq+hyqqtmU4k92SwuuXotON
t8Hu98I1sl86Gw988Os3gDYh0AX2Q8bbRST68UE3i2Qb2HV6qFmbXm0vCleG34s3IOm3Q5VmP/Uh
+sKzZHjuhRxw+jSKk29w+4RfdrlmPStfGEc4ULla3biPmRcd6yZ2llWYcFBgO+0x9ozxoWuNB/B0
OG/QaIaaU2B3J+iHVfegaftGdvwxiMr0tTgXoK27NW0EIHXsrTQfxXUgwAwvWl7E59qIcNi3rP5b
46zdJC6+A1wDmSzlYLbusEUNZbROzLS4Q/FLcVcGKPBCwKFCvN7J7wxor3mLKscnHrMrmVDDpSEz
LXwrWkit3IVal2yEAn3gv1q7mV4WLxA2FgdLvfemgQDVAmNQ3lEvcoPynJvReZ6UlXjrD1EMEs+P
hQokjFf4MSUbjSAi2FC/L0w+LDLaRe4134nsbVR8nFXKh2OXLwpHUb5NxG9TSz7UfOpXMhyPLbCu
3PAOkLBZOC5YPMrMukyYhRHSGAgOJBvCOISF2Z5RoPFMg2RyI+NsWv27fwuEO9JkoXPUGs9ZEh2F
XTZfytg27k0EzU5/sfd18dmemN0XJ2vf/WsAgJbEXoHvzRc/SMx7GaKaaopkFUHfvvO7IglyYi64
QQmTQKVqOfgXuqYD90Rg3+EfpnzqIcm061DCvekGy/gy4sEbchZ9wysM9Cltqp0G7oxXqFR7IMpA
QbKaiZxu+STVzLZEYCh0q2kmOTgBisBopgVExZUnEB1nv2fSPXUGiCLNdCJP/9ICfEQO2Omh9iJc
52Fj3wMhnmzwn+GfRBqDbxji1TurtSrkBSILauFchx61BXpVy0y/Q7poM1RsDFGTGK3B0WV8T2xU
FgIxmzw7oy5WvinMaylCbduPfXdw6244Ic8O8XFW1vc1HvMoz+uLV2wjHoMU4N5FdD/yBoxhFauU
qoj92mp6sfzbZxu59a/PFlb6p88WaxpEdlXtF5VuRbLNl60VdYepOEt1AejvDlT21ZraPepI2n0l
0lQsEFkFhRyF67yG1WsrBmPAZHSRtl17MtIWSGMXOLV2bCMhZraMZIB/dTK2ZYx3dOicRqXiJVVT
cJ1t2hBi56ySW0uy4qABEnIWLpdnuqKGJyUYygLXXc0DdR18i1s9WOQNkxsrCa29x6ro3htUSdsA
ql8gT04o8axeyGOwLRP5TesJ1T9iCT328CDxKLHmtP6nGP90SU4jnCgFwJLY2QgZ4dgPNroBwV2H
eahBCbJ1rWDFrdV2C6MDMrAHLOjRdQCRttPxC7kFOmhOnapCBK7HWSOOu+7SKbc+RC2fmv43N4lf
/rYAFBEyVow/NXm+RSk38nr45W1MJxq3ueqKrFom0A15SYtaP6SmC9lxbdRfdUf+HBLfu0OiWV7B
po2KdeVvGb67bDlD5kotm/NiS/5Dwt6XLRE33o05KttBrQ2G3Y0HzNgS2cV4T0db6lZ6kuyng68a
RcVG/KmLWGa8T2odmega1aUeAVfD2OkXhtE7a7/w9ZNDaFe8JHp3g/KMu/c7Qp3mGHaI02Sj2Z1Q
ZAJ6iRxE1ScIdAbmJqxQVF4yKTY0To3G4q+JW5lbWZgcNSxo4iLsz2VblyjlzxwwyHiuXJAxLtt3
H8vlfFm1LbK/ypsGOAsl+C+htJBWSN5Ca52fuQgAJoS+FEjlINEoUqD5kbrHJXZe3QaMb93CQ2hS
LsjYqBG68oCU2Zc1u872yjBB/TGNcmtlVAAaSuwMHLzGjy390PATis5dauM3R5eR91BZWQKFM8TN
qUGOKhMI6f7ud+AXKsDrT5ZPM6k/prEBzfIlrTXPgZAQQvGqMXNmrW2ZudkF9GDdRgcX+KUyAuus
8ydDwb2oITNdjZGwlm4yFOsYOxWGM0jgncYwX5JLSrbBLxro90T2el6hifUnnE4i0PR5vFhoUCU7
+KqhqzB1ugJMCi6MOM/5a7J2Y2MDvqu8HGZD6bwdduRDJtspf8+mJec++VC3LHPHXs4jrsHKleFC
ULIRSBiJIn5vEkQjG9TLo59JrwbhUPhzsmU0Qu5Ow8pNn2u/KAL5KUiZxjFUfiKQp3dAs59wdvwc
zfwjuEmTPSd80mLtGSho62xq4AcUVjRAKX5IzvWQFeBe4toNRWjmsu4iEzGeLFyAMbL4IcN0DZBi
AexHDOEaJ4h+8qT+VoZu96UZkLfX3Ei/x4bHA/dkq+P/sUz3eGn1YMFpUM3P0rWLlyt+D06Bf4tE
DKfpUrO4djAa7KmKtEYlkRqhxhVAZg2gxZM4DXaxiaI90GG8Anh5g1hn8+CNlX9CsWCzJLvGQb5Y
NlF9TQNrvPMdif2LmhCBKwAZo9I52qgvfvRKyOkKvXgKy7FZSDDynagZhJafdNXMNupywdulk5mb
cgQgXBTtuXXD8skHCva+9YKlbjYRcC2rxi2yJ0d25RMir4A3VvyeHMMyuwAl5V2p1yTND1nUw7QI
9OpAq5pF+B2qNUt1oMWDSOypm43OuAIWyN5St/MqpAcR4N5Qd4iDFqexxltZ6qbgCo33yG5YSxpF
Jl471CXoLWjUc/v43HXYodKoLs3mipDBjQaxdY0XlTPou1zTrBFsy2mDgozm0GFzgFBSngZnfLeC
M11povoCvmyxM43SGRdmHfQIwA9ggjdyHAxzKDOrK2pCqAIcghjN3P2b3zyNZpALTZu7//el5lv+
sdQfn2C+xx9+NMBawfe98RBEEFnWoBJSLuhybkD84axKq5ILCCVkx3mAxaCkr8v89xTqz8OeWnHu
0tWfN8g6ZCQNBpbD/32ZqP74YHQX+iSTcb4rGd2mtsuFaxu3kcc4u6kPMU+h7uRClzSlqpIXKG/W
e82Ky7sO0pAOUkGnQjF2UlMNDlAgWlAtB9N6twm6StKNBlGj86B+AcBG83bT8BS1Eh9zaUaZAC0n
mXme7aOO2u0xw5OI7joPDKDXEa5IL4UXYWfOo95dp1XsL6c7fiyMKBUKt8HhLejeGS9wSq6NZDUt
RZMj/poxEV2npTJuVOso1urJxdf8iwUSoi0YJvjB5To/TFcs69+v/mIjF+nZLMMPG/OoKT6uZpur
lplXpYHZVoMldJnY+MWD3s2/r3oGbqoITOrUDZzUv+cmJLRFal4j5VFDXm0XdU6/pMHa9vz7EvGW
vBb6eZokOJQCUcSDyBcgogVvi6tnWRfQpNQ/qtG5aK5e/bA5u0QMFwUsXpC0JxZn4Gby9WDPGvlE
gHSCoYcKi45IwGSfTeRB9rwer6gyX+gDDgSZk9yBQM++JXHCLnggralHjTaCzTmzuh/9EKbI9HVA
5FV+3S49NwCLAcvDY5PZ6jxfu6/dx1WaGO82uuoz232NoiFb6GXOXqfRcKsb/kPKeXpzHCe9gffa
PbXdeCQTxCHSWwcg/jXAswyqeTJcklvf3yKQMd2RFzVd0+5SqxRn6sk4SW9NUb6UrACThlqZTLIF
Z4WrmeF+tvWl1Sy9RE+35EIDGc9RdFGiiIdstGZUQ0407Ox0Nd81ZNzaphIM1PN6oZWZe2ZI4LUM
Dx84KUfvaLvdjabRnwRcRA2Z0+rT6kYNGt5k+gjzn5DiRCnA/nWZTUXQ3EmfRaf5k3EWxAsDNImo
ScU/GPm2bhMsNM1ln/6q2gwAIzVBV0Uu1PgjOEBaozWmv4oWZb0P0b0858v5tnpXeDutBm59/kv7
ptcOuie+zP9wCJCC959n+/nTycLxr2X4SmtN/4e+rFTUdbhO3bGyD2DYEKqYRuyZCZEErczl16Tt
Hs0sTx8TSDYemK4Doavs0LOztLK7jNiHA/zptZsOVEZ7L6/sJw6iO3LSXdNYdq7enGPL0VaaU+YL
DgG+h14az6IbirNQPbfyxw2wImBOrn3joXFlc+eB9KrzUuOBTL0Baq8wD+Mj2WQfVrs8LvXlNMEx
wwdpbALODTBxAqKHfXWf7GlxcOKmB0RFjAV1aYKPL4vmGvJGpn5EKDGTfbOlxVFtkp8Sq/hJg/Rx
tdg4IoUbXqe7d5YA2ix217SYx1Jx0e3qQv7U+EnytUyZcaKexPZwGzCzB50I/qBRk+ENSJUVDZKp
hETmwm4CeaBuOlbWjsUI1pELfQSByjh9fCCDxqDx4tejvqMPAFoP/RByiaMkzlQiftFjq7+NNuN3
1Sh+BML3v0DafVhDEXDYhRLdiGsrkG4Bo5n4/qlqcijwoYL6C3gKbVDi5t2x6mNA18zbZO6hwMfr
GnwhiNEs30/coFDbTTi9GZufIvVx7Itq8QmoZyUtxMQN617Dx67C4IXy16FefOMtLx8rJNl2vIXE
D6K0/qNyoNQ29oDf7PZNQ5DzW+IAAJkK+1dqZdcuG8xXnnQD9EDN4uZacb/1alMegtpNEadIdbAG
2vIxHaCMW0Cg87uaDo1S+1eM6SxHMBhf0WATWBm+GpmOkgRVRx57GpgtjBTFZ1kkn6FRAS5n2Gc3
oarPM58hjYiA2uTmovae3FAd8b7aoNzm1eLke0BEB5A8HkDzjfIObZEPP3IWAV3qmy+QHa4BSjTy
XSu79Lnu7f9h7EyX20aytH0rHf496MGOxMRUR3wEuInaJS/SH4Rs2dj3HVf/PUi6SrarunoqKhhE
ZgKmSCDz5DnvculUWvQZPk/mVcCjr3tHV69Kbaa0Zszx5z/OHDPMKOSZpR0C2zYM1VeShAJRWGQf
5LsitNPzu/Ev2v5qXKhqKvNmlf1QZ1NsYz6hDHb4oap3rrFZ84NiLfZRltfOvQ5Vsq2l1NBM/qjR
ycHyKlndHmT7lGSbYqGwe10NVbW3kR/4qOfVWc/KzoS2TQ3RHEEhYc6blWc9K2Jp2pMOAW3dVT6s
4wV5MlhqwBQsaSCuV6O+XbHzXmS76GDXUfpvjkcv6TdB3AcnN8V2BKhMWl7ni0XBRRt92UGdsLyO
8RA0/GSZfDBUweltWDBb0W4OM8ebTNicI0CNU58Pw2M06sUWlbJpdz5cEGIz7YaPpDvDYz9qCwKu
2aXslC+jg2AYpK47eSSvNqXa96uZ2vj9aqGhhLuhLzoyXkJPN1IzC/uhy1FozbU8atWsPSRu3njy
UL6Q5EWYM2yvzdoFsLmOaBEQ88zVSkS2/cU1ziPWE36+xl/9K0aN92s1oD0ZzWb1oKTaSWozBLiT
HlK4VttpfSjw6IvXXPR4U2Pa/WCOy0nF/HXL5OicojaMvE4s5mWblsYHFbn0s2xdX5QXqFBWfghq
7pMcFmS1eamp4V7o5QCp3v4sn5i2xbiiJmdx16lqd+rCQfhqmMaf+/yqrA33eUiRXV26Jb5Q86x4
WE+U/U1a4qGjAxcy4tQ+phnXsVvdfg1J+ERRN36mWjp6g+lGt6nQNMxcF1RGjXLBRDn9PtbCkaXH
jrHwNYqnAwq9aH+Yqj/JdwZb1bHoBekC3p1713dG9GJ1Ey7uAprQ+oIoZh/uWwC9e6szKcr2zEQd
YQT6/s6yd5ln7mqH0vqql3b+MaJu9lubpKv8LbNoSO5wlls9uG4tV7WeM7R2MVMcn/VlUr0+TUa8
9MLx0NmDclCpdN6MUMI96nLLUz1Nl1JD2y1Q74zL8VmtM+wg4V8oY5I/FlDvoW7zLmwqbEOZkh+V
pP/e9tYr3xWq2m7HokEZyGSihKKRX8iPHNhZdmnXzcv5E69/il0h9iVH5FF/wLEgee/m1WVZKu5j
guDTBTPK+hSO8/PanqmsFnoUmRe2g1TKz+0LhYxNqbX1gelvuiLgn64Wyx7xhzbLfapX8aZWJ0wI
ZI8Txcumq61oX44zvmYKPgjCXZNa6+Fbm5Nm8wFsW3M3rC8twvpUL2iTh7Ljra1snXZXB/rgSZSb
xLuxB75zTDs4SnzbW7viJMteBTu8yaRM65uzlWs0d9TW2m3RM3uEiqbfFKmlbOP1XWjP39/Jtr/q
BViKfA5YyX3C3XMhKB3s2sWp3jdN8WqQZXyN63ZHIm581vIg9cFPzde9EGT2tLLdFZlje3qxKJtA
5NqlkIoIMlEsjy0ycsQ54YVski/OmkWW7yhT4OVaLRjRAl7dJU4PW3kl3EkQl2xDAAD/G8O+IpFT
Xrvr9Fv0+pOOs9whMS2m5EqZ0qOpKqwSdYoH+tCGJmY6WvIa8FQI3bZeKjdKfM2y8ms3VcUpWsp2
O/VFD9cbvjhunq9mm3+by6F7FFHc7YOgzI9hbuGUtl5MjlgMHNfj1nohtZ/4gbMUvqOK+YCEoMSo
yxe3KOpt4Fj6Vh6OkPfu7e8DTMPa23kOXHzuHpYigNqfxvmRmgYEQxwe7nAG+d5WO1dKkByLyN7+
lWdFYLDUrp3LWop3ikj1gSyOygPZNb6FMQ4rX3L/U0pXB2q9OkuY09whpNjcRSRjzm3yUHaAbu8O
hqc4CCAM5qC/hwY+XJh6tWpTC9KHDdYQb4c2Aop8r8ZVYoQgpIXteumqMI5V6we7bcIHx+qyy2FO
A08qetu/t/elkV2WxmrPRAZ+i5ZvhilhteGx1T6jt9GD+dezW6e3Z7Re+CEyKx4eVNEgOLROtXP0
fewQoWhs6H10H2mIV/cBhSz2hsuzqeLMM/XzR+xivrdLIAYamed2OX4pkmAbKgscg65LD+YYRzuK
HNT1xMK8SK0cdRtIIWmWHbQ07z7JEVEXm/sEc74NwVbunaXnO0Wd9n95LIXnqZfBkrGEe9BtpOEi
u8X9TH6lffPjoewl4z8e5fdfx+Ofen85923wsF6qFkq/X8LlYpwpumKFXp8mMgC7otGMhwJIGDbH
xfJaBjfVNAZfjaX+ZlhCvO8zjZ1lOAWXoMCb8zl9XinbYoapJJ83dTabfaJEJbmnNQbq14BnXF8y
dzE8VX1540y/8aorxCSOeY25jwnzerTzFoPiuf/OxH4bhycDsfmQvzfVVuU+HRu0aXJjl1mAi+O0
rq4gwRdbYE/1h8bRvkhqo2J/YdpKX9/OUeMl8pXAeuptfkzJWgNhXO/eDt12qnfYI0e7zAnDS2uG
emVNHyX6vSwHrOmiYL4Wphgv9Z6NTFwH2kubngcY04M6aRuqBTUIER6JkgiTtLBZXUobmnw9tNZD
2WsMcDtlL3tF/b3s/atzUzuicpEXCKgqxTVhAnElBrR6PYlT3auEmmv72NgIBszdU92L0vjWp464
x4/WR+E2zO+icCUw9PElSt2W+aWAQ+wjq2HeKBWuf7PipO/DrGy2OEktV1C+sgu7Su39UpXGrZFU
ljdYdvQ06MV9npXmN4j94Bvd/jWqfz/diXrgG0OqI+TPWoE+gksqxs0vrW4IQA9MH+TjL9t1s7D3
TtWc3YfcWc9v4XafigJjpDdDoryKur3VR4jhLhgSvXVolYnhh3KLgg1KVBWofZIrm9qKx5M87Oby
+6GkHrI6/Ng7/3woexMVeti/PbdcwOjURe4jbXtptU5xdNcACzQijmyizqMreSxf1iFBuRTHJHXi
S43gU+oZJP34NbDK6NYeJ/NeXdJrKYZgFKOxBzaa7OSoOV++wtILb4ltz6Nksz4bjJoyRq2R6x/X
Qr/iPKpoK3vXi9bYkqEEIDw16sfYQBuO5zq4K6IWPW4m/ys4MtSggiEi6TIaVwtQccwRW+O+K9vO
K7Vi+pS4xsvgOulXve44fa1DWVnNVklNX20Xo9UptFQM2UKe6bBFG2WcKZMMWnwVaMpLpgTmOaAc
Ui2/LJPoRYZpcoMgYLluhDGkFzJYc03uQcjw1VaqeUldr34KsiulYalYlb9kezf1UDvWdnMU3ttQ
2Y5NZ8bC4NYbBHuXPaSZ/KODvXihiehzHkCDdtBiu06yaLwWEKiBGnTR5wRrAEtFe0N34mD/85mp
Fi+3RW58LIhsrpBgKq6IeosrdiDJwZqUD8KI45ORxLtQz+uHLEuGWzt1ALSMOINO5Fy8JlDVg+xV
Bqu7DEPxfO5VZ/u1hfxxIjhi12KbCpaXZMjkWPmCcN3OGgvlRh7FtWv77/7x3//63y/T/4Rfy1tg
pGFZ/KPo89syLrr2t3e2+u4f1bn5+PrbO9MVhrAsEw0Ly0V9xLYF/V9e7imCM1r7r6hDbww3Iv3B
bMv2odN9DAjy16QIQrhpYU3q1jUPhruqKsCkv+/SGRpu3zuvlM4pnxdfBsU/72PDMUpPMFb2qYyw
RssaDkDNrOzaXqJ8L6SuHHap5iaa63h/dhlM4+6nY3jE1xFAmLcwI0mtxKcak2MQgjKRfAnT4Mc2
ObjOM1/lHr/Anhj07PpiFfl0ZawvU9I1u5JJD0Wm33uzpv+EmH5+sAaViN3K7QY8khjOQ+S5crC8
AG4K6ubvv3pT//NXb9umzZ1lWdSgbfPnrx55vFIZW8d+6MZ4PlAEDkFNacs2N5X6qUkpmqzhxLjA
g66F2dzKETacJ6jaKjCxvx7VFIFykUfih+uM6iqzYUw9ZsXKhWW10VMWN7qfGOl45WCJeaordDJm
alMfFkSf+Xrt13Uo+tNgvNehaoDTSJjNl/Ix05r5po8S48I0deZcKA3Of7gvXePXL8dUyfry7ZhA
Q2zLtn7+ckaR1gLofPFwDtLtyoKXX5ofqFCUdzjKDndQ9d/L6TBuC2Unpzx5uI4CrlXczRVexXrk
vpAD7re2lReopjExRUWLWYNldZ/0vrly1hiRRfG+SNTyo6VUWAZVI0Pn0jy1zm2klM0tQPsdBXvr
oVzV9Gu0bZE7SIOTbEMyLN13FfqPslee0MTTzlp1+cma4VrbxCa8PSP3SE4lx8UpUO0PCiiPU4Bm
hjGmjdcGsAij7gHveuvhl7Gmdtva+lHg3PFLaC8d5vTeci/WTmk/twwh7KSRpAfhr3qpmfHXZnTz
x259IVNYNVaCABgHeWwPmwHq4UXuVsWj3mvNTtGWcit75dnjmJ3PLhHvvTnnG81KV7e62aU/iMsP
nbPOylq3kx21rkb/4Y4w3Z/uCEtVhcb/Fo7ZDjRkx1gfpx9mKmYWfUZKJnywWKKwj1On61FDXlny
DOP6g+a2+osMwkxlmC5DK5iulcglRFMarCCT9EpawJ5dYqV57NkeVr5t3KqqNt3q9hYDAsR7p04w
l0nrkzxJdsjDf9t2vliopsG+bQUom9kQ2cEZF+2kmkI7yXfmlBr1pohn0FYUitSDKZLjW/efxpwb
zKbf/4e55+dpf/0yEYCyTdUWro4QnWv//GWmUaNqWa4G987UzpRic3ejwV+41WPFBfSda9shc4un
UrW2MtaVI5omgqU3miMKtwjPUkasBNzjoTq01BnWebZZZ9cfXiAZXQ095m0MkM14fJB00iLSaeFS
eE2qIe+qq/md5qbxRiZbZIeaK987qM7EZAmQdVfMvvCSqkLLJnCzOxucy99/K67zp1vMMB3VcjQd
yV3VNH75VoiozLDoMvtexS73ylgNM5A2SYGwOehWSU3U0E4Sf6ruYnvJ/B+kl0sMDaRcsmxDPw9i
rEBKXkorB84MDm6yO79tEgUt7rz1JBSwtJDnwAo5PFkrYjAJ905fOR/fRrU26DRHxbpxXFNDVZAg
ihEr4UEe9mvbKGAoRbPxpzY5rlpTTefB6zjZNreCUNtUnppV3nvjhIv5wDSMr4geJih12fVR9sQ1
HltBgw2X7P1htGu2LQa5pnsZ9fp6C8zP3E7VLtHb5VBYAFXWdrWcbOYIkoqoprDjR7BfAMa3xGZo
3elBXwkkFURkSrfslNajtW+ccVDKOtJyWIRFYYHo/KgFR8y9q+u+i5GZX7rgJHLnU1b03b1sKlm6
/Iwaxk4eyg4tg0Klai9/f4/o1p8eHRe/DVfDXMC1THbha/8P89Dsqix3s1HfR5G2Zp2Lj0nbxJ+L
EdBhMNnqLZWfGHgeAGD09aLPFYoY1PeDp4qy0g7fVFQyHDt+/PlMtxlUNjDzpZsrMRxXtFjsMWnI
SSFXKw9FvGyjql8ehshBVSQsdvFqrFeVSnmFTCxQ0/WQHUZ3EM6qcrMe5g3io7WwpoM8hGj0/ZLy
ECvkbQzUbCsM7nLJCIoDvd3Gi939QL2GLU5k1DRn4hCJquWYmVDdztRrK0dIAicw7Uy9xm2uvAkM
6wfqdRVO7bYf8/78T8h/Z4aYA+5bT50nXXf6O1t3w5t0gP86QeJ5Mnodp3BVzS9BKDiPWlgfg6jS
nlAV6XbMqcFeDksS9M8ral1jJ8A7DewgZLttdi9vlzXChQzwerq8bNWXIan46rLtzQXcKNaNcz1E
j2ium+BzyNY1TnucWyoC0AocD/WL+JXwqdjkSx28T4dF9wNlym4KsKGHvhz0o7yS1VEBfLvSqObh
vVtNkJPxyRqCydMxjSM5DTdZrC+y3Wq6edtaRu9p9vK9TXbIcRNnGapqnK8h4j0mVu2NCMmgFGaf
PyMAfyGdIbukO1nT4j4BYrS9xJkj+BPYpzpdox2mmIS9phsGn0DkzyJuL9qgeA+ZIb1RmQ7vZjZG
eF5gcG2VwyN1rhA7u7B8LPOlxSagGvby0K6z/tgOAMflISbMxm3bqrukN8o7MuyaX6qZc6/XZXaj
1s5emyfnXjZNcdD5gR4sO2Nt0826xbnjPDwYs+Jar4qjTNZiGoS6YWYfZcIokhWyta2bHLDRgwoh
nGBJIN32pBTaXdxYJPXK9mgETf1t0NMXI1kEnNc28Nimm7e1ZrR7M2sV8EALcg2wOHdV3Jf3f3Wd
LD1OeVXvSVgM23rAEq+Iq/tqZaMAg8QleSWiFEqJaWObFTxStMkXC+MAOdZemKVEXFOTn+ZPoiz9
ZS7n90kKQUPUtkathR070a0JQaNkIV3FDa2s8iEWTRdj0zVU4MZhTK/apKy9VlPdO/RJo70hqhjH
mXK+THWy80ASnQdbp1Bgl5H4DKdqm+Wh+S3s3dPQUZGRpwMHcO/MMIr3AJqW3d/PhMavqyVRg6ka
KguDrWkac8rPEyFpqLrTJ2XAMF4jxToGlJckZQC5qVs36rUDUmFkRGTbgHdU1A2PS2fXGN6gkm87
lXaXDAXxwFjnX0ruSsBl5se3EWD4QwrVQXxwVokVqbPSI7LK/mdwt1JUpQ8RP5LvsHDEGNcL2zY/
xxEG6GOvN+f0uo86/VZ2qFRAbv/+a9B+jUvXr8FSiRvW/2xb7rB/WA+caQLnLdT++jum3XFXJimP
vIrzMSJepAEMfUEv8+2hz0LDNyej/nUykGdUGSB/+fRHFXp2VMoS7+8/sqn9Euc4mtCE4JcTTB7m
n3aeME01jAbj5Poc0C+B06CEHsbP5ISzNSmP2k66r91A3f/eLNf4RgNK9efmEN3Gc7Nq9PEzVhtv
o9ukc3wrrgs0mrYyzZk7bvxet9ByKbPtHLUIB1Py8ItUi+6VsP7+DiME0x97aB5FqJn+vL57G1dg
kfcftuNy//CWCbFY09kGm2wsDNs1VY5/vp3HeZniZrHSwxxA9bI8A1OWYcFq2yHQJIHk3I/LiKHu
SjgZ+/QW0Fvz4W1EoJgL9SF92oxhgGujDpUhniasnCIEpjPWHFigZfRgqXl9Ma698lC+hBSCZ3sK
LyNTxavqj/OL0UrhCWvaZ3U8/f09oK/ZhZ//XB5e4aASYuqOAyfr5z8XqkU+U8kKD2cOl1F554wM
uX33Sg8LCpdoqDTrS7qELTrgtA9zAacNgepNaqPiGPYDwnyqQ9o61I39jJZzxH4B6u4Px2/9khMm
mvPd/N8/5bBamdP6UlZzE4dR98vhv/Zfy+uX/Gv7v+tZf4z6+Zx/sVzx/98OuYq/NCz437pfR/10
Xf7175/Of+lefjrYFkSg813/tZnvv7Z91v2ei1tH/l87//FVXgUm49ff3r285nEBap0cwZfu3feu
NXenuRbP9R/JvvUf+N67fhW/vft/TfpStC/tn8/5+tJ2v71ThPtPZi7ueN01XZ0bmBzL+FV2ueY/
SUi5tq2T/rcEOb53/0DGsot+e2fY/0RgSGPL6hqG5RrrWfDmZJfxT5WFwHIFza4Qunj3+5//PRV5
/t3+OjWpa/ov85Smcbl1hXE06qym9es9Wsc1Onh6bx5xSROeAaHFD/P2FMXWh8wEdY9qaLgdbfML
Gjm4JdqGZh8RtXtyplqFkYdAC6XsB2HnT62bgY9cBNEvgA10c8L3rmZcleDJjsbST1vdiO2LCFoH
iXykpSaIqPngJ4Frbobe+RjOybR3FdTrzdavwlRcdMzos+UsVz5STBNitUCiM222drpupBjsGEDD
tM+oKJApbi/VIh4wIFKhAzkJSpqaQZ6xdL6lg2E/tDGcNx29sT6JbjIrOGRtF/hFzzpQubO5ig9b
e3jcG36WiagY17I1wDMLVz9m6rZJ8+djU0XvK4riJ1GL2e/rEaEz4slclMstuF8woCg6++1dZI8d
7KoEdgHgXr6N1EWN4GLGNfMYl0l8uyDjCy8B0V09gUpW3rAVKndd0idb/BiQ3jZtd2PmBKZhX34t
LAfddCPb1w28UAo3IPSK4gQAZ14Wy4vKQvXUbAg219pAFbMElu0G+ilqIHMM4Fv0xNg7cJTHXH/I
wXH5RR59dJc62QJZM3dzrqyFcJK3y/gNjDDCf8FtRubNr1eBNXOAhhgPle1BmDukPWweyCsbq1bd
G4c9qreg8z32OvYQpvYxKNN42xVq4wUYNAdhvGtsgpHAGnZ5rZQ4SgwqSA3rytLETtThHkLdBRDi
eldFWY5HDHtvo5nCvZbivoYBLR7nM1oWoQW80CqoPeH5u4/H0oecmhyWsXgu1fS+bAHJtNUz0oOg
Q3J3ucYv2tm0nbr4i9vEx9ltr/WwvnCT1AQrE2X+ohbPtXJw6yp83yZ7p1h8ZuQvCSUYrMSRx9oU
AmXSHp3HTWJNz5EAs4pfsTeu5OFc1W7GPjzicq8BxRFkua1+lzVDuu1c7RWFgvcuCnxu9dhkorxw
spy/S3NezCl5MsUce3bPr4ua3oszZJCScZDFVw8QI4xS55CHOkqxc+rZSxCc1ATuHI4vempTW+n6
dDPV5pNaxV8Xvcl9vYyHjVGZuxHl0M7EaJtQN0G3bJPMSsLHDV8GPbSOaXCLy9+0dXOSIIZ+QPoV
gasOU7YV2NWG7r2TDwdD+WotkXqPiPiXIc7QrURGICna1yCK4PBlMxxgV79rR/EAVsnYfigTUe0K
PjXcVYqmajZ6U2/fNrhojqWn4fHrK05deHWanAZz7DwjIWIPoi+p1vYb0xTMH5jT17oB+R21+yEY
kXhw7Z1WNZ6jpWgbW+Cz666kIHtf2uOwt5fB3g99/CHqITzYZrKZeKAjPftQqeZTCaQvarpTiJet
W0GBU7fsAq74m0pCfqzOUREpgQOLSyvWrwOsfiHvDoVXsG/ZTLDQjWxs9npKoUwoxyFz7kzF3Zrh
6M11nwBugsg1tRoqkLhbRWr+RUcteYNp+m3tdGI7Z/FjqESDH+rjFVbA5SYvNN3PUVwH1LVCcIvx
G0SkCf5G/WT1KlIx2tZQmuRCKOZzm0XRtQnmK3iqbQzrIHHZF2aC+2oX94cY/zBYsda3oE/FRs+m
4BTeiwpXlzSolQdTv3B05zUrErHLkwQfpRzgkdXlXokK8RZZutRzVar/QXahFyDXJzf8lAqjuGAN
4DY3hdiUQ2N58eI8jcV8P01slXgoRzxpC2RO4DAmQin4azDYRaXPMwZScnpnIWvixjisl8HBiUqN
XXxBPXrQ0CYz4wla3fQ8zkrqq1ZD8dD5jHcau8rXlNKpF64GiE5V+GWL1UUT6dqeX21yl2yHfsiN
kdbZbk5xJAGQ0/h5kCgHkYYbDU+sY1I0FxGPymZMwxgvWSW+7JbZs5l9DmlGRJy9YvqYeuFYon0m
yL0i1LXghe67qS68OnMGr8ICngqwOPVjeK93peJDjx92SaB7quUPlXI1qzNgPwiJXjwhNFtp9oWT
V0SXdpvtJ9xR5nK6zIP2KhKhvl0QefVF1sS7yUgUovt5q7mmyQ0dKVCly9jLxijcdXX+IbAKlcUM
hl3UxlsjgAc6Dba9UZZE90vyTXOEIYiOROXLpGX6YSpWJWtVqBjcFDfDVD3FaEpcumN3PdVlvZ3a
6ZPSZ+px6j8pqO16mVBLvywUL1KLBcOmSHiWltpootyA+TdPTAZMygVpC2wN9lbQUCSxmfGQJGym
dJ/MDay8ZupI/FkfRBl+qG3FYdveKHB1cuQwrMLYJEFZ7eJZ2Ju0v85sotQR2UXY5UqG60/6UqGy
mJTN8mERh5Zyqd/jM+3BeRyM8VAAEj/omHrtusIKuWcOYu6njTnVN8WAaSFll9Boa8R4nSu7VFgR
7fgiEMaBXLdxgBt1QFeWbJ7mfhjs6H3sil2Ikkdsu3uyz+wIq+ESvUk+ah/yywJWw17RwliQaZcd
ZLYfLJSeBx1NDmT6tmONnQHLix24uPUuDKwW8lNDmoMx1i+KdH5IC/3G7viMChPJhjzGaj1OrkHp
miv0BzZZGsyke+znsMYWG3Oh4xJr7smC5DyVLrwWxLCChgeZtM1eq/BJCBLs/+a8u2xhOCF7j/Ih
aXH4QC+oreeJfioCkHqbyvzmGhV3/kydNWrfR3VzUSFdq0Ls2UyjW7KTdVW/V6IbfRmyK+3UFiEP
nzUZIFONgxb39lEQNQmI3D5yAwd1Cb663cc8gdHbWGXlqWN6iLA0DqYsP2rpGGwVLHOtmx54tp9q
9bOtAplVRhboUZk3DpOZnwAURNhx4tdP473ODUeaAllJ1/zc8CAiatd/GhR0Y+cMqHif2T40frV7
pvgHKTUQtyXR2ynL53YHUIM0feo+I7Je7WodV1uWxscEm1RYrqzafRjURwTD3IuEL9AJzGHrAInw
jbz9tCiGuo9MFH61KWHkY50O0U7NgVWkLYuhtS8RXyAV9gJXtvThsKYIkIUq8xGTVRu3ycFRl6Mw
3TtdpwJsZUSCsTnjy2zUvtN2E5j3Gv5VzX66UKeJQKedkWDUj0kD8SzotcALIoGqX0QCxa2n4zJa
8TbpgNOYZYCiwhKTMSODsrjMXUSBQI3FETHBwUtnhVvUEBQ9c8N3h7i/rNol9jtLo9IIDN4PA/fQ
u67r5UYF7R/scYYzF5nTBuY+6qBmPW2d0pj90LE77khu0KwIMHXf2Ev/OEyD6wUtdDn8O4IocXZD
keC/E+qfLPCtQP6sjRDtdI65UvLj8yj4qpOWuza4aJWk8pHHXQtYh1zYl5XhwNKxWQIxWdW8JSKy
aKICOQITJw/LiH24LaYfVFsliG7cETyp0c18pFq9X7IKKG5zH8XknqxFE5ukXXyEYjdNiyW6hrJs
381HjTrUDpREhlSbTShBAVwZ0LQbe3c1moGo6Vq6b/NjevlkuxQDw+xIOm2LTERG7LIfkgQ1+qkZ
rpzFedby+nMf4CXZFOFndEa2+gDUU0tEsV/VMzZJNp3YrbvezJbDy/Xhm9aGALeLFikfg0l5Hh17
a9bRGraZhJuEmoE5PWFxbFyP30ajepkje1eXBnI3qLfGmUg2UW98qgUkmbQzfRw0yZDGLZObQCEq
FnCYUXqguEPdZdeOlXPUtbFhM9SjTRst9w6Abj/Lm2RnODjwtBBjhgrtswpPVPDlBSgegfRoW6Nq
qQ6YoTrpfVsyvVtK8rA4sLKSrpthRBKC53ryEqvqTbH6PbIahqnjejGMmM1kIy5cHJ1X4YRbS+21
zaAUPCeNn1LwPtqoppf56xJBfbEGHCtsIU7sXNXHeTxacbVBn6HZIfbwhVjpmUivgOzPpgcpWNfG
9ypVnW0z9+22mwboc6G2KfUw2HQ2uddIwWoPteDtYA/ljts6yHFbVdm2+E48g3wEXqf19lUflLY3
jsGXxR7L3cyag+WmsS2SHOmNdpd1QvG1ICs3xi6NBmcnNHAAcwQyMs+6G9OsN9YygGSyuniTlgri
s656bAzYpb2FeE/SfRRRlG/SIXnOKaM6iVJdGUvQoCJG+d6yisHH0eeUsDDe9cgJUPPuj5PTcXuI
8UnF7NYzmuXQVMa3zMge4LGTXiQbHWVsEV0UhDEV2Gao5oSIQMdOtzeD9hLRSbYxjSG2o24fh7m5
hKJ9VFI1BndpfAgdquU1Jpp78PbqhjV0YRe2cdCwR3wrJJZAYv3CQPLYCxs13s7dgsiw8sUo92pH
KIu1qLltU1g2gOnx8gsCv1HafRornxNMLDbkAsJNULLCWQYxCZsdDWpcFO10JJrNbcdmvpujCwH2
kLJsjZ5txC2mAwdAKLltvBQ5U9HW+WrAhpN3LhKP5fQb+PPrqAUzrkXuvkyryatm9yk29Y+aGnQP
rqPcI+TFtr9apapNLwnfOyjIg+AMRlhQ0L5m9ib1vVmxm3eXYWHihyYbVvNGV6sXDX1QxI5Td4fb
hc8eu/ARPkUFvUwfXQe1u9htDmVvPiouBXC00HdIKJm9+phgN95OFJjqvil3kRbhqR2nmzxfes8V
9Yd5xpt4nrtqi6zKZ6W13ldJws+uf3KtPPGjBFrJGkYZmg+4vdiOI37OWgVopU5tf8jsizQNG79v
Z2TELHNnpBqkk/KpaxXKJLE67KgYgGcuTyVTQVwIsU8i/UFMQI2gID6a+X5QcWiJbdsgRLhVATj4
qNuw5qX+ZHVUyMMW7cfkCxStj4moLQymsqsFUcIN6+WkfXOVBtBbcCE62NQNHBdB5mWjt+NWz7HB
DbT+0rVsbHEsnuFo5ZjwGQHxQWtZEMkmBREcw/a2SJ/hd2aX+tjijzAm1446vvbFNx0yoo+s87hR
kXmBfAE7Yhyt7aTUHtqihb8E4+CvUkWFPWmIPSXDpgUFb6MLFihQcZypQU4HaadawzW7F1dqPG3Z
vSnbXAGrAej5Pgua4NC3sZdTfCE/oLI9nfvxMPe2X2bdZWdCZI56clRtVOwcoT7qY+0chbF8hKZQ
KgDb84TJpQy0K+DhOolXslXJ/2fvPLbcRrY1/USoBQT8lJ4g0yiVshMsZUqCDXj/9PdDZNWhSsf1
XT3pQU8iA4YAkgQCsff+Dbx4kPS8RyMv3DSIvofrvCQKiZvMvLgzbCzbOm/GM3TSP1It/9CYPGlO
99GpPcppjngd0QIB38K9bNUQtpg5QHuM7xBW2sNgvcMy5nnABBvLHrIWQ8+zKdP3U1yPmyImLbNN
8+g9aOmAWGy+62pSQ101Y5et6+IJIt3nTOjtkxFL6irF+G2xj2ObVmfy6J8dpIfvOr97D476eaHa
wC/KAJZgXtENURlQFm2Wt65aTuX3DDTyWcPL5FRry75qOl47a2M43tHhmTuqpTwSZVAbRXf0rPBR
IPg8S1enBFz4gcgX7DJ7/WFIdHgekpKktIxzuApg2DNVcu4mumPuHYELMetCqDtqsv6kgkmvsfxD
jkjyCquHao6BwVyPPwuzzc6x4TT7SMSPrSs+9nASdpW3KoAR3hkDRe6OEfl11B6d2O5fkGI617nv
gGWwi0tLb6v3TkOKY5w2ZoLoAmL8DEx1zvcZNa/QqM6OtpCwsHtGNINqCAPE3pAeUbPIHtbHdRP7
wP6097obWxsdFwAzhNQxOswh56zfQdE4611PEsgAYBDqaJN181Oolaigt29GTppdvzIU4ZAG+8Wi
Jp6N+VdnHO/R8gePoOlAbpDbcy8g0j6MpocPRNLriEWhrlVxa1ee3Mc+tXdd/5oYDO2yB+Se5iCu
Zk88IcEnUAWovvB6uBh6F9SY42xkuixHYKbXEGFiOPiZdWwqw9+5uXefdc4XvxKfK18+1VUFcKsa
XvsJhO5YXpJS6lvLMfpjWkfzph1ywU3PsLJUodw4u4ybFulXv7kzMATYuKVrkJ8NN6Kg4FjV7b07
6+bJhnG3aHumZO8GW8uOZddppFmHz9KMt64ZRptRyiwYkRPJEzyIa/MAjBn2kI1QoVcvKHPicUo6
4R4iyXWetfpgD1YVjL7ZbaY+7ne6O1QBDMs/G7MoqsBcd1Hr7Dhs0cqYii2EqDIYJznshachop3j
pbPgBsytdFRLYS1xvfBekoGsSd3m7W4Bq7JRD4eD00RgAdxikEF/Ie+doEQeNOgCfWoqHFBWVY1x
FZ2pP5u5zvUtvuSlt24c8gWmnoXpsLpydNjHY7IQ+y2usZAI4VK7Yc5zgqLYOyaReYyG7GtpLe+a
lCk/HmpVoBqZoZqzuS0b/FB66sT4EvA8q2YGppi/XXIqThbp9HNJZNSZqX+oo10jpjJI/QwW7jA5
7qEJm7sIs5Blm6zJHKLN+tx5n9TDaLpktMTQnKz1f1dHN6Lor6Ov5zYhQJznyJP9peYkuVbIo/qP
bbcv1hGS70EtF7HfHFwxPwGlePEHcelj0idjy69r9w1qK3UieddOYzAtFtMp4jEK7VwRwVg0Bpbf
ncck644U97nI9UrVKKIWy8Zctt4aNzXrt6AuvTHzzzVvK14xfRv4ot/2zmCdqLd0pyIs957L8Bv3
I9NG0b/r2tA6TDZyxptJSjDq08yAq/l+cagL/4lKRREMs3WKq3I4MgdjTJC+X51AAJOWsmUAQkM7
mvCkxm2S6hc9Ca2L0fREZFM87v0mGwM9QnCya1xnJ5c5zHjRZ2WgzrNEDbFMvhgMHFkXuJrbBljj
IlbbipOjWY6+JbmIydg6w1DjbxaLDvJde98h0cVPWJHyr31mo1lcB2gt1oHqqUbdcXqi/Vz0Se4R
GeM2ExEJZk/PT2+Pinpe1kY4MwNm5cLvxKYx6CsPYlS6DvY+H954EfpsVZL23PlmuC1avLsAlzDR
S/aYZZ+RwomJMOwfMupFIHN0UsgUIGLWD4FqTLhte7vjkXdXkRezqj3ueXNyt6nfkDcK24h8N6NN
twTAhs0NwVW57fMQpY80uUy82HZGR9SjHkbVVOv9rHoI1DQnzG52WlNk+cb2kyqIaqd8a4DdlsFr
7/S8ZQ04a0FUTWbQOx/0Iu3O6ncQuVf8+YuQzfGE9gohgFDQSV5qDLmvhHrLtbW6dmNHaXOM9OXD
JOy1fC4fZs1Do21taqhKvSbmQ9vGH3WbkG7y5j+3GYjJ2qmDP8hU4gcOS3SzaBiXVQRMkozEFa7a
xyVPYNusOyAf3F4EqsRqmyEx0nLCn6PVMWbU2tFqxvmoZwOuQmM0WChlNMMRWeBm01SFvB8s8wRK
FM432VADNWQGqNCO71COJRqben8/Zut/VWKGnA/vyS2QwW1W5ar1ovWGGlelLcNWMtG4iyfCUg2d
zC119Bd/7nk9mv21c63L0BanbJF3vY8LAUM/5Iv5Z9kb8dURkNAAh5qbJZ6zc9KkJy9yACR1RM/j
OFvzhlvcuGPIFHdD07s74VFQsLL8Gmf1cuprLduKYZUEiWNkS7QvdYQufZ+S5SzlxQsLD+uEJqx3
1WS/w8sV745Jfq1msj22nn/u62VE65GbwRi916SRjzJDGnZuhxSkFnNs/Zp4AGVjB+qPLapL78d8
mXOFLLTRpoQncURdk5r3FnMFebk17iScjektxq4Ir7DYnUPs+e9I3OpYQ8z1arKLTkW/dMxBomHb
J7zqvK5EqkCIwGs1wVSInpUKpPWEc9L1HE3WxVupkzSuR5LTt5mc9e6PCf3GXWzLfeKX4HvnSASG
ZRqB6tXrourdNsRtJYIpLMQ2o2K6VRv0GIl1Udlyd9tPHUXtbBnJx5b8+qHWNScYLOEEokzbgroc
Xd81tBNonV2u2WPQgNhe194aWCTu22LROKQmbZmhN2wyRUMpsOg6NAuW9U1CnjyIQt0LsJbODqPU
T00471CiYrTh5hxrlFWHpnshuWJxAHSe5Hj0xzC+VNCgJh8fTV4F/C4MjygiIO8yWEifSyCpDJtS
Qzajzkdn68LevxioHeHGMu1ayWTSCMfzirPYdpCNDzajAFaYxqsd4wLltJ+SLv9BdmVbItpnljWP
l9cd+rJ9TrAHIU3rfxozFO1ys9rwPZ5It/b3RRh/zysr3ExuHm/NEWmaCEJeK9FGJYcZmFn+1Rjv
0nkkj0EmbXBQpNNE/jrpNYqtfGV50776LjVvrwN9bD6n/mdrJjGOzCMwX2v+wCsbxxQfqa95JNNV
Nu9dj8KX5wCrxC9n30n4aqjg1XHyHMOo3JLMsLeER4BD5ae8TdE6AfBSmD0vWUY8OwYl3cLehyAB
UCRdRXsDpMjXClv8PMiviRw8xrUHc9bKrafLh1Jo+q6S4YewWx/2cr+qpzIOVmfIZ2SHaiYLS7w1
UlS9GrcAW0da20DKZxOGQ+AJLKzWtOw66zfN6qerVRS/3JNTp4/gv+ydcHmVImb2wpthhH/8kGtT
QB3/cSonVFLizzU+ihs/f+4onHJj8cQ4aEUWz40bxhBLs2i7ICO7YaQ8+iC4N4QONZjm9GHhYAPZ
xWJq+I665NhWJRljFPebvd5aF5dBMYIbI+xis1QzBmuCwv5z2yUYcZnicWEA5AkO9w0B7hZ2Hcnb
Rb+rw/BLh6BimmAAWcvz5E18P8m3ikqAK2NMTvGNKqnmaI+aqIKQOglqJFj57JBmMjaYLN07yF0a
iXuOJ//74Bb3dQiOOB6SbwA3QCjtewCNvNHehR6uzRkkQb8swNkZ5gXF7q02RxsZY03U78hG7Hpv
OBqk/MpU21h+tbctcSURWBKq6ndjOBx7bNgHU99ThYCru7PEdJ//1MRwSlp+Vbt5nWCQekW+y8bo
AlXmY+OgvuRcIbx/b8z7TCLbSv7v/YRKAcFNdq4nP73MmjPtbMe0NstgGheeduOieqrpgRddZo+x
VMbp12oxis3sMmXLrAXdFCE/CTssN6mTF2T645jKeryR6xBAzaHmGe9hD7cp1l8n32P2Ns1+E+gF
j73T+EC81HLbugvofWbdo+j8TTbhtZOunrijVRPDMfKOUWZ+iZl7bPJuhnfGXM1c40xyFfyYHdnS
oFkbEeNOHldzytPZNvskcu97DRszU9RBH6GKacCvpChUeCQUmBaqBsgW2v1Lc6g6UsebZJ3MzR42
adt2enEWHd96SRDjrhHHAAPDg2NwjKtwhROUQC5D5t9q4/SQtjIPyLhWgbE2EBSYoUl96LaSVPNW
1inQkwRqRcqzUsRi3tSWweuw4BnOjGYKVnk6XnO8IkE5bGGES9hy6AAPsEsFeTAIGuOkoxArnTGI
1kYS8gT6V3Odb3eL9t4r+E8KbX3lqZ1Q+vVPMSIHsUiboI3dOiBYa/ON6mLXEp4RYzayPNy3HvI9
Y8e/I5OG2SIGXUxr32aPFIOsHlSGlrtmf5kiJnuil6Ti1xmq2c41b42SeOa2XBj2WR+j7uh36P9v
bqdP1wuhsEelm7FF54aQOAOCwwwdCO16E6h1qqcaTZTXkkef+RGWVkxV3NPkxnt8hL+YVgs3aiw+
2tBgL7wLkFjMSTKVhUuRrjQhevVQD9uElPCwFguZ/jqroCGpwD6IXIRA58SmCOQYvI3WBvx64ETa
dCzIDQeqsWN372E2d+rUf9guJWJjTHnIBKRi20UaaSwDVmoCHTrXGBZRyplGDARKPJYbnXG6HzRu
AObaxF6EG4mDXXvLiEqXlTlOrcHY+e8VBO1/Bdb7v8Hh/Q3e9+9Qf/8vgvV03fyPYL3828s3CRfl
Dfqn8H3qI39h9aw/PN+Dr0WCxfo7Vs/z/rBgLJmugXyGQQtw9S+snv2Hrrs2WDwdEqXjroSnv7B6
+h9CWKZPVtWBgmr6xv8Gq2f8htSzOIwHeNYQTFEFuNLfwLOpUQmrNSEwd7LzD8KDxWwu/gWBEQrG
0cGQVXFqa+qZUUseccrdZItxW7b75Tv7E0L4K5v5X16Gu4IPuRoyJQAQ/8bNWYwWSeQF8aG6whYT
sQbv0oX9i9vq3/0Cn8M6FRsEgrU9EBVmKTrDcIyZ6um/XMZKTv0VW8u34RuGaVo4hLpgLPnpf6UI
eRZyNP5ghie9sapdiGzmfjY0cSbbbg7ueRzLz5kTYjPlf87nRtvEJQp2hhSbpSi0Y2sOYOoTRGH+
y2VZ1grJ//uFuabvGLa+4jdNV19/xl+w6lPW2jWUUYAwK5JX6n15tNL6AQ9y7ypdGyrWZE07Cvha
0CxC37jzZOym1Y14U7cklofBIb6G1HwE7B8MVelfjSlvrq5LAI0weIumz8n2JfYawrrO/2jyym0I
McZsV80eZiTQwrfEQtPDUmOlmmjzJzJj2ASGzZo7hdAUAciB2qD/0GoPjNE7O3qq7YhqyIQ3jAME
R1tG7RwZxU8/BGNpma2+ZZ6zb7v25NY54gOYzDo6UREyNB36ye33YfJ5eYwV8WZf3Onp8h5F6vCg
za9hBPILwsRh6qjYQyMayTu7ebnDhvQSZWfDQ3NtAP3gIDFSa/W9m36HDvvI9D++5FnuH30SCqg3
5yjsiPE5jAasOvre2bf+RdfwWRCiQFjKAjjmIw1nuyfPQTGE9F56pjCNOhKvvmz2rINw8RbNzySb
TvnKx8lQGKp1edYqcnuE3j+69QcpYowTkk+Sislx6nq5YwoJySyNdmgaQJdrrcD3zG6XdN5xHCBL
1XPyo5AaSAzKxNKvfwIpfCwRlqhB16RWKMj/1O/S90Vev4wuGm/tgKQ7hcFdA/QX3tfMHBYqB4X6
XRvZ89aGh7V1G2ydJCLZGjBMp1+ItoHKmA2T27A5Ic8KHMS33xsUqI/CSM8DnHESj824qeJ5Z8vx
gyeMZaOBXdujXpkH1VS/OIZ+CN1Hg6o4Qt/aobJNQXkv/ORPoHMrzK7Jtervuqm7RyPrh2EBkO2k
mW4aubjb1uQlp49DvCvcL0b1PjHAfvgF3o6p/hLBD9tm9s71QL/GIInA4+pHSPA/pjLb2hWztrb1
jWMhmY+l8DCo4jA/Covprp+N9uBFvfloSdCYOfpBBuDP49Q01YZK7+scGQDNUoM5/Tz+BGhkgduf
w03egwtGdyEkrVDLI0Zh3QGEkUtlsLLvUHy92iBZ0I1pAfkYojn5uRmUvWnvYsfq8cigsTTXZhKz
dnFL/bWRXYypdUqhW20g+/8yJznUfzFRV5niB2Bp9qGJKsLXdRV0Kl7walk1cBA/GL7If9lFrc/W
ndUnbp9V626LqtfAOUPlx17rYsiPi4E4DJzMpyhEaEqt69cZrepZYnH31px/EnGBykGn1Ux1E6ts
L7cdjZF5XrnmMNVm1ZS+gS2G6nLLgFHiK0W2UzOKrfrg28q3Vu2V+OAPl9G03j7UrCe6HW5xeuzV
KJFxwb9cyYwt7ymkzNa1ZAks5KrfrvB2bR52NEAb1CWotbO6eHV4V61VXaRmuVyGECbUYEMthyKK
nfo/ehMZ5Rbzp40WGS9jRilWWDw8QCDnbRPVl45c0GFIw0ds4Y7jqIf7mZptMzVjEE/Dc2K132WP
s9WcfgS3fy2kg7Z7Mbxz6+Ujrtc/O+baWKBL8jpg20LEcvb53MuTubTLhudCP2sM7BsS7N49Eian
UI+eLM0RezuJ083gpk8pU9PUMR/CTPdPc929E5HnH4ei/5rn/t7tY0z02sbaoVxekKKsnKPhWfdx
MYfXovgKe/9uqkAYdelcIiGEwiEY4x/dQOheOM2pMIG5h6IBt2QjJRrrxnu/AE9QDhXGsWEcLHF+
toZ5eUb/EG+99hWDy/1CdX7fEH5vpV1mDM/1OywcPXylWgLjGEBPYpKdln5qU6bBRztB9mE3Q852
BUXBLkkZDhALbFECgHIkcRiecBkHEbhHfF0w/C4Pmm38qHl+kUp6cOK+3CVgYA/d98yNnKuTONVq
MZCCnFqD5259afkkjR34Po0XHciY9Id6U056d5DIFgHsTeZdVk4fZrSAN2YhmsOgeRYFtks7xfYj
lkGnUczhTlg4xyT992aUP6xleRn05oNNcvlJG1yUKzT/5Ge86qIxqR6KXJewalqXKmNaXqyfzPf8
TQiCpuyAkg6Ib5NkGb61ax7VbXpja7pJuXeoxm30BsR9hsUDwQMp7tWkNdsOHei8YTF4kwIflE4K
JX+l34b9rs0fgWYW4CncclNV8c+kHAJZGxe7qb8bJJPRJvX2Vf2AvOLnxBcmaZY0Prt1j1V3v3fx
9frk9N9gmIkLdBFiPkR/TlqpvTd6szkOwAlMAxu8wnBeEM354UyT2FYJWasZzeSt5ufdrqwuhjPd
5Z61bK1yuQdAF28Wm9S40PBYoui11Yn8fJ07QFDRa10TUJZ9mm1xBQl+ZIoBghATd27sB0fE80GP
mG9aSHOfRHkwhEAra5j20RyT8e0y7bFkNnMeph8L5Rcgy9ECynZBFXz8iiL0AhoNp9Yofpcn8pVH
/IwA1rsEtcG9W+FzBNYdGUGyWAW4qrJ5duz7cnjyLHvvTd2TDHuS24341hCpm3Eh91oFmi7x4s9m
AhpHJxEDBhb8e/WQLvnEL1Fe8JjaoA+yzfzaQ8NC5NekiR712OXZW54Gx3ya5fAZ2LO3dUFqXOIQ
fzJMhrbCeWTmd86QB9wuU3nCvAr4VTQ9NYYlD07d88pdzJ++l3FvictUmgNvSwmYFrlcT+pfpxoO
ZexXr1aRdZvRBTcqV4HROuEtliXvRx9HS38YzF1/XJGvGGRNaYvkoV3HG2q7e3RKtc101mUXCOk9
em6NfsmKYNfwXpyzL1M43sGo/NhAStn4kvsQywwPdNUyzo9TQik4mj0kjdu9bQzPmHOQnkpiYKBR
jqKp5j+5ocfoEsdU8aN+P7k2L+Fmbnd2KU6VO3xK9cHeelG6SU1kAIeYrFxWA+LFgAFfzavjYJgR
QdMYklM8zVenA6Rqa/q1yCGQL0N/aZYnscSCIg36WfDxvlZAvTe9ZXxMu4iEsGU+uwtpR/IkSYjt
up4/z6nzw5v0b/O0zbTwgwY2HnscHEgmdAHL95GPNX2YzldAxt+LUX4qMfrZIGPrg+wDc+Sgvrwz
Iz+/d/Pc0oEaTRLlXcfcJ8VMNLVuUeveNhu5w1zKmfdZWT3XvGRO+LZ+VnuFlWz2VT8BmuD1f68x
iQH5ym3TCQ8lPXS5Dmkmi/uloDojJlJssZxhYNv7TmhwV2sc6zPHl9BTHDJPTcXTCIF159a+CcCU
0ooFBZvy3k/3hMLefDWj2sW+oXhqrPAsq9a9Mzvh3o0GMz1I2NPB7RF6rXIBZ4RXWqjjZWxoz4nr
8h+uV2Lp3bJ32lAyqgKrzQYdRJGZbcZmGXZVb9t8Tz+jbikeJrOkmRogYsPwbYwbUqeZTzWmhE6e
eVN416PNcDfwey/8LUuX/7qTd0AQfgh/jLeaNn3VkAnIBfryqKFd027yzlIvH9uEslhRWHeFne1q
sfT3noQwpJNWRmz/IXPNKVi66GGESM9LrzPvDZBJbpjndy96CgsEhsFZL52zwC4wGG28nkejvY8m
/R0mNvrZla28VoCmY09r+SyyEPH6I1ZSpocoB4EB/bekVGHMe7QNw21lD+e5cfcRkvQYtjuXnhrs
uaur/j5rx+J+WmUAw+y+Jdt1Mub6JSmjwLTC7uKnYxYgJfwU9uN8D6LTIvVHzVZmP2OHa/Szo9kO
nEZyZ2XAzrHqgH4CQoBJo/2pLhj37RYdeFHvys794tn8KnkzkQV05uFeNPp5yHTA7dUcxF7xkGcI
dJAIR/nZLsLdstQ2735tXxvzvCPxWl/8OT4XnTdiaEjji/HH6LXWgdIfc4PlY+7P5BRPKVriO6dj
5mK52bzVw7C7R1/txY+m8QSkJrtS391Jiv7nUCzfvXJ6tP0XB4Q99hCBaoa1p5XubGxVt+0N6t5q
kxn1FEZrIjqyg5VV/VnETmOHFOFtWW22qqbKwaGyZ6y2E8j/WvT+fSXUgV1mLiWpvXKEMcG37az5
R9VL1tziv11UuzTrJ1Tv9ln1sdui6t0O5VkzY1VO9lwdWR2A8RvRKRyl14SltiYxVe/W/Nt1HnIS
TBr/xedqBn6IKdkutBBdvR3KFVi+bW/LsiZ/rhbfjnU7VSL8v/a04osMKapBwex0N33b/5ftkdX7
xl4dJcOo5M8rUsvqeH3ff228WQB2ajp9S4GkDTIElsVaK2mDHAw90LEP+aIzK6BIE2tFzsTTzD8h
/3XsyghmnNb6G2TsWrRYq/ycRigdFhki0oXrQSuE0rvPIvkYp9G7BNPgTbNwV/d5j/8qwPzGKuXd
3Ltoy3YSHWYPHUJPts1Bi1HEUYtDZOR3ibZiTGJ7OozVaF2N1vyIpqR1XMhK4wcair2Vj3a1cxyI
U8itnj3PM68ugtjUhd67cIZiC4Lf0OTXlBrrtYqbeKtDRUQ7yQH52A5nr9EfUop3HdMi8Lkzl4e6
hKAA4p/cbimv8xB8IBBfrkOhLVfV83AJOGilz5t23WCsTWF6ZOBRDm7r5M/dosVYrqYzNwe45xH1
vWNdcSWL/YXsfXGXJiSMl5mYoM10gKxmuPM6iGJ6B0IGRCJwpDC6dmtjkLtoUxh+KTYPONdazi6/
tzTtThCpBFFRmxcRPea82PiOOCDhPK+XBcoSo+l0tSP5XAOBYFxmjybSxmumjcjSZnCZ2twhD+Si
DOh6ORmGKfnoiqa6WzwvZ+4GBMa3ildcjAVwwWqDP0x98mLrIhcdZ9ShO4U1keGSryVlP5VHZ0q+
hfW0kl2Tz43vJMcIXuVVh6d0VT3VmOOMELWtL1sBhWGT2smB3I9GEf+Kt7YANb1+CFxxcSAzAzLA
8+1LLQvnYpvGqWhAzs6G++oTzl9du2mCIur22rrUr3cK8QV5SssBB/GPdbFLamVqwceNTxUqxOhb
SOuqbizV8/B6PaS2AKtgiJmJY3ftx9452XIxV/6VeUQq/9PiWwKtezQpbePqrpvUdmesTAS4T83K
cY1xRSNnO+4jvVzOdkVEOZfdBbniZuPasKsmHpIrel3aVfXyCFZeYiYFzM3qLpFX5PnaU9Lj0rDD
mqXY53n9aQGr08DL3QvEQTdgczOAG3mGT2H3pTGPvoXHilobaXOzc0xJhqf00qv7jz3V7qpxvUvq
9M/ko7NDv1blzUGilTzzJk7W7z2WVgcQgu+wW2961RhoaMBjNDDJaisCQTu94Gr4Z6Ml0QDrbl1+
62paOq9Re7HpNbAy64Z+/UiZ9v3fdlSb1NHUdrXo6glG7plpvJ3mtuF2VrXutogjFFogPVPe27rb
SSuzBfvVfzJTwB3oLSXZL5deRQ4hAHDWX67vdsbb5dXqyvOBzBnGqjZ8GP6nkRvOt4DH3va7nfZ2
Kb9drdrlt8tQO6v9hi55zfv6rsF8DgXnXOe9GxEVVBk2UO7VG4FSSsC+OwvJg0ecouyTWZmfy9zS
7tNGFHAFSE8yS0+2mRfb2KqD4nBbCNOlfzH16VVvNGDfgIo2CJf1O5QoQKnkQlxJPj5G2IWcmNUj
Eo4LRvqpdfVjTs5iL5rsFR6jtUdz3GeQItK1SsDWJk+nBcNvU6FBsMaW8Vf4NgkcXfAkLcyHcVoC
KxH6UXYVdzDcT6v3voTFrAOuzj/HxDVHshuEoybUSxYFwnhLt3FbpoO2D9FVMx6jZY7ulrDA7332
Pg3xt6qLD1UzGQ94jAOoak5aM7wrBsbZDhrtdiZ42i7e0OyzIvuCLWROVLSMV6smkTT25mtvta9Z
n1vnNdOxHzBQ2nRTet9Zw5cWwpq0deeAE30UZ+0lNT4Rp9mXfM73C7/RnvE83IelQUoVJuEFOiFw
jth/H9q6AL8P+FiTHgWAqd6Fc3Rh3o9mnFMdlrAldII1Z+OUuq318VzwCD6JMrPJoMeSimOTHX0d
w/tqbB+mhlVF2Y1kg6etYbXJcekdsFat/jLW7ddOx7fOmgksFsukRvl5Se3ovWyz46pXeOAmuRtH
Xv+llT4OtUgObjM9aEN4P8wkdHiUrSA/LZOVEYJpuOY4DeisDiUE1IOpaxanMA/Hi70smzF50Dqn
PaZ6GJS+5VwByy0IdYqYBHRf3Xdf09DxriPwx+fOT4KO9OW5HFJr06O2T7G7t/HmhCsMPtt5AECK
TYC0CqTllwN1d/vJSCP00jtgjaVzN2qjcRfq4TGtpBnkRQFFCtbdBWn2H6KI5iONuWeePZ+mbuz3
5M5gCuKYdAzh0W7asIeTY0famQkJzjSxBl9snPe6BAGfuppxiC1UE8iR4RU6xxgqgGl2CkmWo6eY
bveVwDA1/WlB9HvQrdJHR7dfM20mSb7xiFpwf/C1YTzEIK32fT6+EPUhL+Es+8yzxbmW3jkzkClU
haf/X/T9rwotFpXB/6TQklCW/3vR118/8mfR19D9P3S0mREZdC0KqxYqLH8KtEBV/AO1D2fVRhEo
Fzmoof5V9HUp+nooe+p4HRp/L/oaf5gC4SffNSEY+Mb/Sp/FcMzf6py6T+BnGqvSC0It1j/pZcra
bdspc8arZ+JUmChU7dpM6F4HRiKWAGOYcltUIJzeQBQ1uBCFpAhVb22SJf9UdE50GDsieZiM8RCE
PpNX1UNpl7g5fkvgq2LCLZWvgDJq3Vv+XW3R6qw/+iI+48NCXF3Oz3E5RMvWX0khemFEzWddLFcR
d+EhXXHet8ZoW7KlalkuPl0ylZ9U2ULl+1V6P1bgbMAYay2gZgIaUdjdWSsWWDUAuaaFtBugfOvW
Fbn/mmSi3UftCh1Wm4eBcf1tz1QWM+C6LJ13KcYMqywKEZP6xrw5r0+ZFe1TFQ+pdW+bx1rCoQbr
CNIRaLU9g4vpHAA+t8U8X6E+hRanAZraGcQIwCOZrUPMpRthgkvZce2qRvONDvRLbRHWYdcO8G2A
07XWSW4NgwP/eGTgTkfBciUNLcTJlPfdXU9pLogr8NDukFaAjkmoANeJHKMA185qtcNtr7ERH+3R
1PYLJcbDXNdP84rDQm67DVTP+EcvIW2sw33922YYWiHiFGYqD9pkPIcrkivrKt4aake1LAYVpN42
3Y7+yzELcw01566uMeGWxu63s1dvm9ezq0tSx3g7k+rerlN9UFZHsjyA0bRsjYQ8462nWR2MSDuX
WKasXbVZNfWSfwX6Ee5vq1RPrgdQPRtf9VNRpm973NbfPmC3OP+W1RHZXNBRxQqrb6MVLvXWV6tv
jbveK2/b1cp/ufzLoVQ3qcf0kNnm8+0jqvd2nN8P8ct5/6mb+t9NOZbn38/wy5HylShgDAIHNPXP
/Icz/Z+d+XbRv/zfvxz7tl31VPPL5l+6alPiIJ5i5ebBBZi3FR6P/+32Vr1/u+7tufh9c5Kbxem3
lVrJU6MendnNe7Da6xN2a6q2bPQ9+qj8zFYzEQEzpN0+c9vxt8OqDc7yLk4q+6woS4pup3rGytK4
Lf62rlSwQoR/yuCfumpXtUn1VKMOpA55W7S1gRFQLUt1ONW1FcLvP59d7agadRrbip+1fswPapXI
amf4rLpDGg/6Htq+cdRH96g4Qs7KcJoVYSrtc8CBK3FINV4uKDG9bVJ7qbW44Niwe5eaqLtOsS/t
tHS4qE0LfKjlverq5CfKh18OI5wITZrKyHZvRKq3Y2nAWNNL0yThIUuYIc+5cQchFutvZ3pJGutL
uCDYIo0G9KUU26npX7IciHbToeMw5N/nUd9KardwUdFenSuA96OXXCj2Vvt8WsVs0k0vA9ONEEIb
hkPBKwjRGUMi5UFm/perfPs3ZoviEz598f+wd17bjSNbtv2V+wM4A948XnqKMqRsSi8YShl47/H1
d0awupiVp6r7nvd+wQBAJ5EwEXuvNde6E71xhpMsxHVebv7jvkY8+ZeniFfI155f8TebHnUl7qJ/
fev/j7chs6LbCvySfGdP3mzlJ51X5V75NriIEQT8YZ8SQgP5//z1L8nU6CqkJb399a9pKPOUuMVK
eSeTFisvG7MrudaKN7js+/05l4cvz7nsKyubgtJl++/eVu9r7p/y1Ze3+M8+Rr7t5VMubyP3gRJ7
zRLcRtCqSZQXty5d3E3lmtwnN7mDH7VYnTaX/X3YoICWTzmvyodieV+Vr/ntHeVmJu+Q8uHzM+WL
ZvGxcu38+GX7/J6hqawmxcLtCT8Uc6cC4bW0Dpr6Fo5KRuAagTGDivk7Q5I+dijwG3UwFgYjUuqS
zYosJxVjN+hk4qfLZRyWP5PenoGygXvi/tyu7dAZFwHMli18uOvG84pd32pbr1SBmiTum2HCCSij
q6R5sxUXpkyZ7SGLMBP2cfKbzj00B3qRqhLiI6o+4lmgdBhhrCODHO2AmkMF7b8c3aukRnyfRtWj
6uDXDovmRxopHzhJou2k4YQqyPQOBtVFCgbG2HppiLLbwgPw1tbgLMkrorQgjGjQ8fs07/F3Q4Wu
AJH5hc+Q2Mbqq0Bn9gcAhMkmKwFq90RfbnLH3JVJdfSV6DvJBxhtc6Ei4rCvmSJgYBgwKDdJ8j6l
rnCxJ/khYkS+ImPhip7US2Yk420Wldfq1KBxq9oVfr8HyMTx3qo2XlgbS9BNHpIxZVybLVCtfoju
iUlTVjam2cV7nxc0tDoAPJOiMqUvovg6GmZqOtE7RWhjrYGgaB66oDxWJv7BaoflN1uXjrjOEYw4
1wb1l6lnNBmpycpy8f12PoREZ4Ynd6IOt6tszC66XutAWgo0P27xRqwAyUGInLks+mAYQ+OkG5+Q
a42rzA/7pxS+npuE033W2td5BMqMMIhVR82nm07kPV/FeLHicvwuMw0bZkWetlUiQrMG6OIaZs1F
Gk7zws/DaA/43GeoW98wVUcQzUW1Uo18AwB/mXVw9NwM7yet0Y8YFSX+d92F85qtPBsvrOUV0T50
9Nc+pJtdZ3SxmY9XJkadsmy3GkIfM8BDaiypNzL2h1iy6SL+LZsc7HFwX1Hjx3d9V86n7of7oI5d
v4U9MtCcU74U9EpVXm7SUH0uvLnY4rTFnoLZppmNIzbqZZHjQMGygLMJlIs1CtNTt+zLcCatoc6X
tOIIo6AAE+Zps69IRVpEcRTCi6+dVVj1KwWC14oMmPVgZRUpQO1rkHTfJbX4lVG13SJL7nq1xfQ5
NdadpR2wjfSJ59+WRguIMvCJ0cD0NJafih34m8FLN4QEICUt1G7ZdtqV15TfeWUerc7XNghNtljl
aqyjJilQWy85VjGqSwvJ2tJu4Jvg186ggJYeoLUoWjUFt2g7ZWZjEpOHebTn5Jm1e9Kp6SFoNu9D
1u4iHl7beTzZFInWTTRzq9SR1IlXTFgaVqE63eQFaAk/KGl0prtImw+t4wClUV9AlNCvNpNFE8en
jtH+omxS92Br8AZBqS8StSOqTDeB5UzaQY9jTKv4lCHyaR8jOLk1wMB0aQVTeRxzez+N3rSrUzhY
pQtNbUy7U8lZhX0v67nbFyEAtCg7IuGDC2IAICGx+mkeeu7htYoGovPbjWME2rayzEe9G4mVi9uH
2gjd3TxfZXNE2Wqqy2mpFdhGO4bQVRI0NzjisjC0tqORHseB6V+fmNO6KKwnyov5pp5JGh2w147m
DN+nIVs9QHpRYlGb4/7dhJgLwSsPFmg4ZkzDIEqQW0KwqNeWQl6WFYwbSOiIkLryCTe0A//HMK/9
qo+XsKQNBiO20eRcT4mGVFzo6XbNG0TA/NYBhfvGrDaaewDoU+2xJC46q19NFpcEqwZJEHbpSwGV
zBgov5f8ZSv8FTf4ZSEN9G2FkBO93owrdKFq44+27bOlFQ+7kh93offhFzLzL8h0N1E/7+x4fPBz
xCh+aW3d1sNPXjmbkrSOVasYSFaK9hFHGgeFX9QLVUnDbWsYD5iPzNUcefs8cul0KON0HDDVCKXy
tke9SZJvmmxaEV5RFkDHIZtvWmzfG/j5sAXadVWNt8SR/kClpi0xMlP4xSVcFPPrasr1+8opnzn7
QEXW9KkGT8XKwVbr+ZtiINhiSnDnBHNwiPUKxWlDssaU98sxC54iTtNtZ7xrBTKLocWbplU07+to
fhh9L1k5PVS9qUWuBIcb7K19nQTao9YxLGu9/poMXy/1822phzuvNYXYNUWuWmcPhp/NC2q6wVLJ
E2BI4OCIe7MeYNL2vYu9/s6uKuUwcIJxptEgjKOJcFtnWU1lt2gy76BPvY7U2XXXgX3qZ3TLUck5
Ofg0SvMKNfxoHd2uva3GpF5VDsfeABwEg0CyT9oX0Kx4aFC7+VzuyNt8Y4KAOAKZs9d63qYAMrmw
yCRcmQmSshaK3pqR9L4GSNrpU0OaMtSh2IxPSWDB50MwMk+TCXEi9FeceLj+HXU5iPq3GcXwlLbF
3HrLrsfl1TkmKGv/ebanYmmO3vOkqzP9WsBWaZcu28l/rzvrQPhhvhqgtdE+tr+yOlVWzgg9lTOF
+jMzgUVQ6g/5GJEA6Uc1THis1qGKttSnAT162qYNq2QdaxHwHlt/rVxEe14NlBd3boXFWnV3E4ZG
pvDFKxW1bD/3jIhADG4gUz2N/bSxtewJ2RgCaDBeKIsdWg8pNBtvviYxrGW23jzmMFgWnTFj1DLC
28QtBurPVgLoJvKXjZsLqWywNvL4rr5XW9x7dJo2Toz+t+DccBLIR1xI6Kf172BN1wFYsVWEecFw
0oDbDWxCM1GvKoSKlN/1qyEhyyzqzGRLE+TZz2KsZ7Fy63TmT7MfYRvNwZXqhuLIgCmgq5B9J/u2
qJV0a5KWXNjTNSHcxPdq/S2GKSZLJVe+oaX+3g7r3K1dbNHRZ6lFhDSZDBSIVq0QE5j05osSq6vi
KVi6y20X548uBaKO6zHmKW8TNrhlc7JMCGfWu7WJgqYLVQIPjRL/q1o8NIwcqsquV23bHj2jqhdB
b2B51cs7y9afUb0cCnJH7A48gAEX1InLZgU8JauShy7RrnkSP5txGi0y4ucsuI70noBaPkqlFZSr
KFrw6lzVvV9da3p4b45QAKaYPJM4/ExG8l4SsPHjdwq9cFk5ir4Afb9vhPbVMBMHBCoJKhkK3OX4
bUxcQAjQBhjpmE+uFzrkhIS3fu/CgXIB/lU4PBZ5Hnv0MZRoGSW5v68YQqt1cQ0nOsccYTa7ol+m
Dh53RzH2XYjIoUNiwycu566OlwBgmpVZGeq+IgN8Ju5jxzVunWmef4MgFnkjKBecPCZZ5bRf+eLC
NCINRKkZ+QDsCG37yq9EutwuT6do7xnqKmgQJg7aofXmnPF8tUzjcVHqibL0EMRtmT5AZX0boIrc
NZq4dKZ5Qmd+XAGi+chVOtN2iGURAvQcuI/M2EqmdduiKbcTXXMmLtn9SFjfSsnLm8BQ7/Uhwxmu
5g9W130GTY/QslQXpRP+SGNkEO4Y6mSgVms10rtdmI3ruQJEUYQxDC7HuiXCeBpnZYGl50cdhR5Q
xspexwn54QrKwtR2+brLeNkVnreIGCiUZlgKOwqmach3mgWAuqkEElp961syrIBNBwaBtppBBIlH
okvaZrC+rWDXCYaLioCBa96MzzSK57Xa63exXR/ps7eb0FD2XeLEN2Xc31rRZ+3qtzV4thcjd5Zp
dAVMwcA7Ta17jr+m2SggLxGOQq88XLvWzDFKp1txTComqblgiEbyAhl7QLo1vL54VAs7QokZJYxM
TpoOIRnM7K1SioCVtqbSDehuEQPpJvvOX7daSqVhwCneqQmhaYR/OPW8HoLpxq9DdZMH6UvYzcE2
r2eIVMx/kHyUTy3aZd0EzltxgHlaZ63SgXLHCCCuScL3booe1aCwwR4M33qLUMHrtT30n287eKIc
T0O4mb4HLPfPVkgqVqKUYmA5GutBc+ZFXDTdjb2KNd3bBaZ/UJrgumz7ee11arB1lZvMG4BLNMkN
lSPSmw2EcSMo8iSqlviw9wFV4R01+nerQKcztLO16KEMhv68dbzuq3RLeAL+OlSjD7JmoIWZNkUb
L0LWSicuTNtP4WzdgEY8uJO1gF8Ph83mplA63ocN5QsVAUJg78ZySKWpbe6YaUvbLzi5dfJc4BAf
NPfJbHoPsMsEQ8CZHsFP8Kt2T1ow8mZkHC0cNbnt1eaaq3S0BD595dbxmoT358LU38NiuEb/tpiK
Pl1Obr4ok2i+LRRofwnioV2Pv3Bbe/xkinaqhfCZsAv/WGIcOlb+AZ60oyzkrmHsyQFLk5vzPs0J
kA0VQ7a/vCrQ/ZCW/khHW7yTfKCfjfd2dsZV1fYrI5wfmuqhSc3hOGjDtnXIFWeiinRxTvrFQJoa
f0jwpJR9QBg8o9i46px13wM0HaODZXJWUSK47bUxOLViMaX+CQqOm2fFwQkG5PRiQTlyXsZEeGz0
wvljX25PFW3nkFP+z33dDPgS7LO+Jft6UbiWf5eJRcfBWCJT5qTQueQDnB8zHR+TWFCaxV89IcqS
m7DVjGNcOxGQ9ea867K/sc2XiOHvldzlKpV+TMtxXmUDpE65Ty4M3Sc0KoApLJ/yywNAgQ2GL5c9
yHoQ0E9FvpcfLB/ww2HBaMxYMTktV3KXfDBK1BzD8fQgd1kQvW4dR1mRBRmfqBUWiCqPraZFp6Ea
v0eyqvcDIQjqFKfX42iZR7lwZ86rorVJ8PpzX0oO+NZvjHSZ4JlU4A77xrWhdFeJlVjHSCzkk7uI
fPkCHvxEhscyz12MYX4Knm62ShcRl9iui7na1Ig+lqXcDktLZ2Q0HuPGvQOIP6/7GTZdVHXm0fMS
5c6KDoHYMJjenBdMrV7JSpivJjPlHdNAxFTlBjeHP583Jr23QwdYnd/IQZh7QEh7hIbX3YJaW52P
KFxtKKIACXhp1twVjL5OpuIGJx3FdukH40E+TS7sqtBhzeTlTm7K52ourlKrGtS1fJXcp096ulKK
5Cbt4Cd6auChbzO8I2LS+cowurfAr72j3K9Dtb8j5g1duKvyf4in+d20Lx2dDGnxSmaBRzUCzQDJ
C6vHFLU7JfDsI/5W51jmYbXWiHqFCTY7R/mA1sbNXi2FX0w8Tz5ApKh5i6obvH0i0Ghe2G6aDOdf
j/kS04h1fXluWFU4WJLG2aZ6hYtxwlQ4g8k9lbnlrkbilNaG48OLcNrK3xge1TcAnNGpEwvQRe2e
mlK+CMfxj7zc/1UR/A8qAh3FJI3/f5YRMDpuw/+zeqdJ+xctwR8v/ENM4JHbYhuehe3JNEhTscmx
+i8xgWqiM7CREegoDYSa4E8xgYkCgVQrbDS2qquW6uCo/sNBblr/8gziWRxe5grT93/mIHeMv+aJ
kb/kmIZjGzp/ocV4SgY0/WJOxhdRNvbo6Nc440R7Ri7SNgK+1jJBg/aob3XRaMcMC/Qi0XEyXbbl
zlbFnIH+x141Asc11QZkeau+6gUhspA9/bT28dQM2O/wU47zmhQqOtqOUAcgHxo3Y6jcyXa/XAwD
lJpdZPTenuG7IQBe1EYqst8EkENuW7p/ADAVbjsqi/vKw1u4zO5zci1Q2mXPaeG+kc55rwZ4NPL+
lu7QTL89WtsTLAq/v0sUVEJ5PNP2r8qnJpgfM5XQ+IEbrTLoa3JR1YU9JeCmQ1cjc9ulFmC6pyGK
D6YfdlRKDQi18BgrD0EVOi0MMb654zqfrYKpKpZFxpwnzCvou3QddJsLB7WIyoXHXHE/VduX1AJd
rVsVSWUpKRfuzOmdac2W+h9zHcu/JnUQpGfkfUNlyWp0c7DsGF5GrrbIy/bGI+uCVsyN2VoKDUkc
BNl0ZyX5STOiN6u0UwZ52SlHJJDrPsIt9d5WCVxxu7fe4x6Ijx6QN+Hc2RjPW/GGRA68UB5GfZcs
JuzOCyvLGL8MIIGawJs2lKy9rYP5lFoiYLKB8A2l0JYI25jr4g2Jjeuwzd/KgG8VEXdGfnwqQk5m
soPq19J1H/2petCqGkKR8+SF2jNE2wqnXbzzMvvGQyQHwRA2UnXSlZriP5Ams0esUR4GgkhXYVB9
Vq0xLgoj/3RNCkeMj9PZXyNJ3rfD8DEMzYdL3hXGqXZDPHQY5+u5Sa/8xoL5QvqCUm4MFAwrjwDo
xLEpXJjjotFCulm55a8Ls/rWdRx+k4o4LOwABQcnz4Ff1GpfVsqvlZaPWU+rps0JAaS69w1WkMqX
fcCghFPJYQCFtDdbIOU+EAaw8lImaZPDFN6uw7doqCDkOxCCa72li11wmySbZBi8n9w70lU91Hd5
/mNQjUz4GeulxvHAXbx40F4Sna8KOQ1jVBztau9fG6OHFD65L4kHKFT3FGiouFMVJLA+p4yf9vmg
kCJG8wTTquLYd3qP/t6YrX5hUkMbCozSTTJ94hUiowFLQ9DGd52rEj+XYOHvLF6pZad6nLoFwT/P
teYz6fFuIegqy06dwCIr1oKZHrkHpf5ptuqRsYnTYhGuEmqWpRvvsJEnSxqfBQeEtnHL8ska7E8Y
XKDEIS8gLqRwUqcPrmrOyJHjvTePd4AumAwyG13pRnSFcm5JgYC5WWMec8enkp36txYCnSxIXiqP
eXOX7Gomf0t1MraaTpCI2z4OyZAsU1IBzZwj2daRi+c2eTBtQHryMrOZLqdFjGuE0KD6YehdfmQa
GGZAOMxEGtFcAalMxGzNYgw8GgcyQg5hB+FYuVNzXV26iV4u0nL65gNes8g8KiGWvYRQWjPDhddn
a7+pH3w7/sk6aQK0k1xSCxZAOuAtwbJONhCtrqMquKc61ncwAwpKMeL/aYSJ0NBx21GCIMHUzKql
ZRmrbApLxvExk3SXOJnqO26VXeDd5l792NbqvReUybLVOKf72Dh24U1aYwOO0uZkG9HzYPYbpaEM
RhNhj2bSXqjFcNQJdXE6IiQNRiBa/NYbjNWzxv5uXPqDc5uUCxg4B7xuD9RRuZJZIvqgHb5U6xbB
2A7+z12TRl8+wOlFmQ73rUHwd5K3j1pBl8mc9GRF1SFch429dmduKWHnk6bbfzRMxtWyfxtL/khj
xpBG8RL3uLflP18hzjuGXr4f4iHHBZ29K2P9pA3GiqnUU4GYoDFnd4k9EGAxVsZUvfe5CVB/+db0
/HEYKipb8fcY5Id4nDdQu9p1F3A3aVvThsK9cCKBypU1AdRn5B3oxS0EfuDzZC80OPRV3l53nXit
grVYJAZev8xe1363hSTHvDLmWtGFx9i1PubJHNcjJYm1HkU3nptOazJ/s+U8U+hrCQQjDeQQkF2a
xOaLH6lfDsEh8PCVdTgDxQ9N59rX+w2YjQMWKn/ZZ/Mx8rvDqNZrU2hPdYv6BHGxvZ6+h8NGxUSu
+kkKFPvaMPZUKY9kg9FgdAAedVgK6867igpzyVx+m6b5Ke3TryA2bmbqWBuvH99dnOkrdyyOPTC1
SJxdI/MDQ6FDoIWU7y3mA4M1YXUGyAbFE0ZWujKUNzpC2HQbb1fR2WwD8N5Jknd4ZJxbgq4/oFTR
CNNKl1yMny3YsXGM7gMXaGIfg0ntKmMXwa5foBL/kfutu7EMZgGKO+3HisqJ4/R7vaqvRyU5kpyw
agZ/aTlc5HPFh8wwbFU8uFrWwcqK+13hUz6wqRuRWXajkjFAtkECXs7elYO2qSznBcsi2Qwc7Z5e
atuGoJNVEE+bYNRfsXeTM9QYPzOjPuHkIKM73nrZjzxUd/BXvjyoJErm3KQDadmaRUUZqbgzdq+x
47fb2YURRRwwtJF8AdD1HpAybSTgKK230xo3pJhTnIxCv4eNdnC9FgIAnQu9SjZebR8hTvhLet2j
mz96lbdpyuTdHHTyjKL4uZw5EFXY9KWN1FBRu5VjlVzvRgs8Jtr3IscHhJsGkLjFcdND6q/9Fhrl
PIcLN61+WENGg8Zif0nc/CL3IQUwpFgOhcrdjSPEMMGcYtGyEXRTkLzqbf7gMpqfvDE71APYmRg+
v9ZH+3i2P8NE39rQXVbxoPz0TMfFInlnxaG3HxLjhlAAet1V+tbS4toWZQzjzRD9GReYdYJKMqio
MXu5fogsfdV12GXKKH+0S05xO6veDTN+zCcuOXVdfTEHTzZu9WSAQljHJfWKPMWF1TIe8sloGFXj
qehxqIal++yA3Szdp4iIH0z3/ktCMu7aCutX3U3vJhv8aVDE93ZGHyoXgi2P4ZMDLK6eXlBTXvmR
6S8jNeJ6MxCcmY0/jZJGmR6o9FF/zgRWmUP6qEGnXDivkrrKWEDr+0WdckXMzOaRgCKBg1NfFEXl
+tVzJAB32PQNL1EL92VEus7gx1nAfKN61II7Nsd20Qk6cWGTUGL0D9j6PyzvaHjq22C5nw3JfaRX
YLcCCYaPKr5B5E+cW/Hkg+1ZUDg/Ng6F1JjanmuE9UJvbQFeMVdKMkKTcYM7Wkqdme47leoYVcnX
1Eh+xlXwXiXzbWjE960e39IBv3Em21vmmXowCC5rG0j4c8GBqBMDYYfj85R7aKPm6mF2jbdcsQ+F
ZcE3TNMH0nquC43/sRn9YhkpxIpRZCqCF6sYYQwl4cGqDK674Nu5/FERJnhBpwGj2Oa69uJmlUfj
Dyue4fK35dFnYM2/AlJ5smvQ/jE3oTC4Kywd7E2GohjOePKZaxoW6hkrrcNNy50+YnT3akDJDDol
hVVUA/TCD4zIFVInwPYVG3GeV4P/GDWOsCapmCjD6Eb1gg7bkWUsnf5UGAFhEw0XOMiyAN0JQfBa
qiaqlc8Ef/jvJKQ92u7MMCUnIsmaYIabTfGSaEWAof8jb8z7mFrTAsHv++gOP5yw/5y69kuf7RUj
7Z+RR/u2VPmuMPrdd4oZ0srKrmqvh8YAi1/zu3tNz7aTNVxrtU+Kh0XzPqjfugBoL15mMlS2CB1L
+uC7OHJ+6HF2wD73HbbcYictfRt04lQ0d9eODOhnPTlpHaID2jUfYatEJPcMN5qaECbZ06QK7Z9t
aqMyhhYxJ+KGR8rY8FV0CGSCoW4wnGZ7l1LclgAfbv/dA4adn0ZMsRGG8pYL7kh3EjxFTAfeZPwv
ms6TO35wwbk3Qmvh+aeBrk5CMF7exhhewgR5S0w/NKlOQ5x7S8Mr6l0IAtaKn2gYPE5BwO1/6WdW
usT6jlp68DTangrHS2xSs2akLIzolTXuI3cmBrDT7+bQuRt89U4HbL+aqmbfViOToMaGdZ5ter27
rorhQa+F77wvdh3B8YjzP8xguqeWZu3qrjpCXn1WS2xFZXytxDbXF5UTzO3dlZ2T19VQO5uHbDnQ
MIWnEe7axP7EI35KFHdbj7iDkjm6DkVFtfKedc0PNkXjxmuDPJ2l6ph3tSHEUNpzAp3Qdq1t5ffj
oh+yXexkALce48G0FnYqRrWgNCjIcgOMUJgo0U3X1OEmMkYC/opxZ0xcozwPOIb/6g8aYUi0KjX0
Jmt0mKoNqdjBi9pMrn9lZ9fGkDkk5jhPhhk+u36/LAbntuR7DUq0H0X61eGr0qr+OteR2PdfUeh/
BvPww3Osn11oPwcm4214vsy/j2bpfFdJKYClI9k75XYEdLlsGCGFHiAxzfqI9XyvaThEo7tR435J
q2LrFh5kTn+rGd2u0hksjJkw9Q1TsYa1SdAQ4ISmAowf44lLcia1nlrVy9lJ37OKSeSMCo0ZX/ga
1ndmAp4pKLnNe0p43UY4n3DyrnG1f8VQu8jzsrjv6fb6oxsQYo9m5ECBNwE/+BniQxaJLDPIVejU
ZMnBw1jLzSyrAHdyrI9zNmW7vByWgT8Bp/5Ty+gFdyHq632b9xWIkPJTvo5gNZ0QGWRGAHwpYcid
hfj43PfitWXTt7nsG0udlAVlJK8Umcb5b3JF0aPvNdqNI/Hza5pP75J6LxciQKOrSeohxlIkRVaQ
j6kNO3QVQrdZKxH/VeBFlBRQYLz1A5L/s8LSNpHkt0nzICWbduJSKKf1i9RLFGOg7O8BwZ0DBFJn
aonViNqVlHNKIWcu/i/LaoKVKsj3F43j7wJJbN/+zuCg9QSz36NXkDAuEatiUSiwBBJlS6ALIqd0
SP7IBUkbEdQt/8Pzqny2I4NDJPf/vDrTm7VzO9rJP2LE50JCmRjWvcwjhG3xzZ2/pYgOfWGlEyk8
fCHyW0la7vlNq1F1EfvkbyJfIdfkvvPhILflwki9lLF+uKsACeAMu5dfxTkJQH41l6NBPlILXG7l
pfPqoi89q0rB+uiMtil3TFb1s0Uo6JLbef5+zdyhF6ag+Mo83+KoowSSt/vACDf5XMyrFkWshNSb
otCVxbazneHgBMgckasyB9pRae+I8Ery4t8+WH5RvyhbHRTtJJuE+vmZ518vIutxkcM/Xkkivswo
6Gql2KEhWY33aZpE5y93pNyHKPBy1ri6409L+eX9/g0aVXhbRLT35mYDXQe4WOyGb0qXQXwS54Nc
cIpcQYPOucdxVMlvrVD7Y1YPPfJXoYD2q7sUsu6mVC2SnTAdXbeDrmzOTxXvI18p3+wf93lo9QAA
hQnaOX76Pk6pJaAakH+yPtrOTsD2LoePeIItIkhCk2FxGUxgkjh4x84iWAjY7txV69yhLOW74kz7
x88FYUE6Drk7Xi4st+Kz5UfKv3aOb1yGbgwNC7ven4+kf9J8F465FlckS4fW5jsVXkEnpccm/E7y
yJOLy9n6yyF6XpWPQ8gadp6og4gv+/wSUHVb5blt8s35V82roNnqQb2/nOHy37uc9XIzEEehiqod
SBNfk4PdXsizTSmhls+4vP73Q1Buy19Nrp1fI7fPq789Ljd/23c+bM+ibvlQkTGKIn5xH5Sg0sk9
1QBwLtWeED75f+qe1YFVasD865u4ocOHsfj8iw+27qxt5w6A2cmJE8qV7rWO6GIG6t8OyUmEhg51
d5CJGtQaT3l2KJpRgLvIQiZFTK13huClV0q3UyYkOnJReEULabomxkNuE7uDrwvZzLByCgc8hO5r
9EsxcyV2xSPy+X+/mrt+uRlc/SFJy3mf2o9IbMLDIBZ+NHAXkNuIm4i8k6udDkkuqgHWAV4MNoBR
g4N8IAi4Udhut7EzrtCZOH3kwhOH5mXzsm80RnTz8uHzqnzIlYf95fn/zeOXd4bbUexMUBcAJMZ6
3lxe/svbnVcd8ef8svf80b/suPyBl3f5u32XT5ePjrb1BtzRDbZGY61/e/Dy+vPH6eJu8tvbz3Ue
bMqofTq/3eXL+e15v/ypl7dpKYGBLWcudfkobI07LVVf0fqSE4qBHLLNZXWMuupKz0CHdD60pT/b
L9qIkVEu5D65JvsychPz56bzVWVLXB0mJE/0ZSqRlyIXk9wJJJ2S4xgEa4rm3EbCPz2Xv2yTBGgv
KVQxCJXX/VwOY8QCiQzXvUDcR726rDeFoZ1kZ8aS1g9p+VS5wa2thkmNtGj2MzJc2hwEMYorBbLS
+Go893Qqafdokz7YmYmL2V3F5Zk3YaiuZUMHr0BxpQIvK6IcmIAwOp1R6vBG8DWKbVU4pOQm9oa3
jN7BWhNYdV2ELMk1wgi2JGTWVCqJ+Y7UOcKG2jEzr3MVIxBKh1Vezc2VS1jrVfnn2m/76lolTjQe
MmoadLBaQZKXi0Eg48/7YnXcCgGiOiMBFE/oRYJaWDGWFL+nJMzLNXJhqqvLvmjQOQbQGmOVjBEW
1BDiGXJhkRqlRUr+wnLbrvVnvyiI2hW/rey2gdek8SZ/4Uv3bSrrZMnsmoqxaLxVYiHXpJv2t33o
lRsKgxgq5O393IE7r8sfus+pqbUuwaFiCCx/4ktH7my9PW+Lm5iNagoaF/J0MWaJ1ALYnVwl9Twg
g0qQ4pH3fPVRWa7lL2hKB9rlF5U747ygNstYtVNUvow5rBuyLc29RMeb4rf1e4PEKbkdTFiLqyx9
sgTjKe3bYjiURdzuJ/v1N0782fYsUExy7bKgAgOZr9HIpzMwvIoUKbloyf2gKmmgofhz31QF7VUc
UF32VN8kKhCe6xz9hPZW7qlBWmt4QD8sTRgB5e8UyJ9IrnZcQnw9CDdnc/Pll5A/zOXXCWuNSaoz
TSSOcq5dFo64OF025ZnpEZC6TqbkS/4M8gf6u59KWrOHQi93gchGEL9PaXsbs8xssKci0ED+RPLM
c2OIfTm5vnBQQGH1oqKO5GaX+JAvcc1A0BKj8z3psWAwaaURE15+IK/v14P4ngKNrzh1hZFXbp9X
vcDpl2rI/Fl+har4Hs/ft1iTm5rZM3eEsCbPlijWXahG5JOJC6Q8YzxU+/NSrp7PJWRye7ugfoaI
HwNC5qLP5NdfogdmYqVoRLOnDqJwQmgIRR/W9C9FJJZ4VKYw+PmorO25fJbHUmUCFivE4rIp1+Q+
SyHudmAAIY80GVegiKvN/wIa8jZqp/9BWqFBV/jvlBX/N31vkr9oKs6v+C8+g+79i54r2BjXMYSA
AnHEWVKhOfq/TMgNqqdbuqd7QmzxB57BgcFgQqc3HdO1yACyEFv8oaiweMhSPR41jDPw4T9h8hsO
/8svtHfx92hIKXC6aDQtVdcQNPhfBBUuLags61Tza27ab5qnwXU4W9Ft39Hg9Wptfo8Iu0lQDH1W
uRA1c2ac6riJ9xrtj21RFyijhvEUhEwauw5trGfRAK7rvjl1ohDupuWDXARdC889zZhSYnV5CKrS
vOks9+g4hDKiQqWCCymsvzo/mSbLVWfCs5pnWtZumdIKj3ogOVRGm7S4uSycsi8IKm4piE0RMesN
zAMUDv/+HLmv7x3lGjql3JAvRW3wXDtZtzED0i+bsNJ+pI52a1V196Ul42HSuu51qsd81Y+WfZsG
SXqV0PIWUObowVR79AWOToz7TBBdrhY16dl+RYXPL3cY854uu+R+ubjsI3sOD5/lXcn9SmQ310N3
UpiEkfRUleMhF4smQWUmNznS0h0GgH/b72JuJi6zROguny0X5+1iTP4fYee55DautesrYhUjSP5t
5dSSOrnbf1j22Js5Z179eQh5j+w+882umkERCyAltyQSWOsNjMkLhU6/qwDTbm0537qdhQTNLsMT
EU3gmpJBXtdXv/f9hTkq4KgTM0UJrcVTKYi79BCPvvj/D70wTQ9moSQ70qZ2jBqz059QnRlO8mjq
8xjqR11Hh3lUDjRlDvDXoqymRpAnq7gqP8LJ05de1/l70/Wdd+rDfuoWH65X+JsB8AYA2+ExGFJw
t6NdfABTpCxQmfXBiVrzTdMpyvVF+THoItvaRoVeyDwNg9Ar9UvjyY5E/9vppd+ZCMX7waawW8hQ
6IWTWXDKy62Ls5P5KDxSQ6knuo3IVOD2pnNGWRuRobbo+EaUypJsjHO2tdyF3UaDtQKFd83Ei/K/
8TbIvL2t+1cZkg3lL/dsJnG3DNP+1zUC16ei7g/pus6i/tjOTUee4Til0EkVyGF4E/0xIKfcY3VI
xhuLnBzuZGQf8NoINlpdfpG9djKbClA7A5/7gZIwhKqhfUgSUrLQQYzlfWZWpbMSEkILtzPlCDfW
lVf6bPi5xz7JRk2aTYVx5GOatc1TW2jNocrCawmj6UeHyumInv43owghwRau/zoCL8Q8CbyKDttw
g+cy5YKoLw526A8bK4cd4KuF0r8GTetVK09PFYy5SQ0p5ahtobaEl1sD+h9RXm3/W2geVJzSgjXr
u6v7QNi54eWHPgzBr3PniSlVlVWUATaNZhxt2ZQOjBv3peMf9CQbU+dzbkVgru6x0JuObqQYJxAl
Daq2SQudVrmd5IWRv0M6HMup2d7CbafsGFM5mTtA9oFa/XYYjDU2GG4BB6rCPlyOsCAyjxEsM8Av
gTesxrkyV9WwN5zRT1Uw5aeo5b7HAiR4bOa45WvEPcdEinHEXPc2r528X+Mp9iZGqu3HLsDAtDHV
p7pKwFIs5fGt6fVi49cj/CwQMU8yNtncHWOvOuZzaPDTDAe2+P1+UhNUeBr8eVHvdoHc785Ipht8
jEF2cSBqTKrenryJ3i0Ut/U66ll+yW6i1dnFxZrrPvcep55Vr1NF6RaIK9rwGJE0mMzOO/WR7i6C
wUr/cvKloiTTd7UR5ZLMXnxCGIcJ1q+nwv+eYEVoilOb+m09cLlZp/zhOKN+fsi6qmvouFPzv2Ua
YC7/fMjmkCLzpp6sn8K12y2YDvU4GJV21C23E2s7scSmTJtXRdfQJE3NIl41cLQ3xfw3bx0Y8Fh8
nv2WD03rLASERyyUq3lQxgKfeqPNCnI/9aF10tJol5pV7OyyKPqeTBZrdrXaUFf5Fut8Q5OuHFAG
I8U292TTd+Rx2vRXpwiPajCFlyboFWoWwIRV122PcmaRzuWyrKp2sqsiK1+L3IXnNEv8JpayN6ZR
WRWJiphkUl78II1+aGr4Hset9sqq2FhnKKKvRw0zmaATi6KP1EsYmfamSoBPeXWnncx0KlbCU/Gd
yKACB6QQNmMStsuo1UnQ9tS8gq4zn5SWxnbIoXPX8mDORnO3Sx6pzR1lT04jt10uk4KXHmvbfLpN
2+GPTaJBN9JL7sDEQRJfwfArtF8tWz1TF+m+e36sPfDtmi5TWU2H1vXRME2H/Lv32Ntau9JSnGin
pGD5Q8Ht8d+/NLrO8u+PlZlr265m2ablgMl1XO3Tl8aO9CEFeeb/6FFqXyZ41DwhGztdDX8F7BCS
Utm5A5Cn8iKcMV2PXt2sjGhIX9QCoI2dtXha+9FwwHKGb8AE04X7iXJgLYonAAI1S2CRsF/+HpBH
Mibnye6n2P3cTwP/NPkeY4Wpw1WxsdbWs1URmtapMGNlB8QXU93OJMOOhc8iMBXzfbTbZ9fozf9U
oFyK2vD/agNUT2AWGdaxD/C6hhZj7PtKBXUn+wFLhBScItHboYyKxiJzHITH2/T5RBl39X5AR6BN
jn0kIop+ar3DSLw4u5GRoMhiuO9O3pxHLfd+hkq20bqS/bMLAkJze/Ux0Vv4S1FXk8NI6TYpBXd5
iMzyOSpEjFMf82Ro9GYnpDTiMYcJAI8G6/tQxu6xMfitTXkarGoAIisM6OMr+Pv4qhaNSoxVARrC
8dXolPjq4ES9iUMb9NAck/NMpVS2qYPpruzKBk0KZd9G4/s9ZA5degL6uzP4ky8pMetbXiXCWic2
XmNIZOkgxEE2plH2GNMBjc3mFcJ9QB7JWB22sNn+abiF1Pkw6IGy/HQemCpQsZRtvk1JXx2F6/80
k0F7HJzWerMTd+EbfvgC3bN/Dii5ppGlgA9VYB+6hr/QmkD7LhCvAHahf7GnFJXFzk/wVAzUZx4u
f8kJOgY/BaXAZ9cKyx1OPxRn4Gl/qVpnYwKt+u56PtL4CLufKTMWR54+GDXMAwmwonjjTzoylOjW
Iegx+acYc+rTKPQco4BAZ1ut+48sjYPn0msuMIPVE3yu4FnLcd6IYE7jcsSgbDqluoyVpp5k7z4D
NwFOn8/6+xpyBrt973aNJvIBKOipviq9cgJiEnvO/nYY5ZqzV3D5zSCu/X04XJB8VDY2vter0mqV
N68LJnimJmqpUDvfVIO6munwNJCjohqWSPwrz0GcKU9gYDfWPAv8W7n5X7etP+9atsqDjioqbnKW
5gr2tX8+6rwgHkIlTrKfse52lxyW7UMfefX3AqhNF1dglONH9AtAhHR+h7C+rb86bW5SYVeOQeJM
6QIwgbr0EC5ay6ebE2N2VIN52YcIibjrqOnH9YSt04OAI/Y/7M+kB93d/Mzk7RuGZZquAIfCTdeZ
n+S/bYfHJC3dSQzeD6WPTqB187dhRE8kcYz32ihaQMo+oAvDMN8jxEQfuq5kQ8GG+aXM4V57hflu
IEa/DXPDWcmu1+Y/EqOuLgZw2quNgunt7CKz12YTBBt5bcxirrV6MsMWv56v4UDm18ck4YArywii
dT689Rv711EMEj9dW8VYH5q8VVY5bH8kS/OoOwcufBsLoFvUWrwJs90h3NkBcu9i5xCie3JroqHu
sVyY+33klMup0LWHLqXQL59+JpIeYdM47/h81usB+M0O9m31zG/oh5xQ8euGZqg4T9OU2DvUEOJ1
Pbj1R2I5EObd+Bvm4/E6HrjFoXirv+JLCeUTwBmUVfF718SDAhcO5Tm1Tf8E2T04ySPZzNpmDyif
t+tPA+Hkp7ccF4aQ/s/8H1ZqAs7M78/c+eNnz2uoPHmgmbhy/LePXzP8UXWHSPzoaqcSEGgp03Wi
Og2pekaqcHxC34TGdjE4AmiztuauHEiUZhXpYrxN88GC7gKfup0Afu9q6o6sKwiMa6TE3jWuAveg
tulbh8Tw1Zx67zpqRbyxfOBEXZLbEU4vPTZkIgrBY3CGnDj5/hdu2NZBniHj+I7OV5WBzDcdeVXZ
k2fIq6ZaoC/uVwkgvCwiqww3cl5IipUi69owSmuvxU1sLm6Hc18eyaZ3AmvfC9b/8IE5bEnWqpWB
qReI2vW/30O0mbr06WMg8WVqLm6R0IZIn/35K8RoFtgiCEy8rWGyh14Zn9FOeKLOk+ztwo/PsulG
LT5HoREtcki3axmTc+VR1dgz4dftFp8GhrJvdnghvX+Kj0MVPxb986dwPL+67kfHJh+Dw/36clqt
gHzVE0O5vbqM3Rqji1d12yi3V78P1Aruh3ozKzj8/Q+RR1ntxyef/c09fn8xRcN1J9OUgxyU8RBz
AYw1qmSTZmXH0h9JVPDvAEdv/c+HcoInNCZ8PvzttADncQ3vgE8Xm/uNUqDoVCjusq0GHH3QvD/J
IzsF898OJytqn8PBfzb8ygHUVpcPDnosaytoxu5Bn+0j5YggDXmU3ZH81LrpEbKII6ADwKb611rX
UKGv/ScyUMMjtWkMJpVJ/UhSt0aaCAkFOP3ZC0YxBxlnMx0hauLgfB6E2oeO3Dn4kndBlmpXUNJa
yln/cFWNWtry37+4upi9Q/98fLhw0lRHWDrPEO5nf35xozzX4r7T0x8kPfiEhQf7CBSxc4r7CrmX
Kj7IXh7pgYqraIqP+YiDowz+NgKWY0Dh4iRDDZg6dWmi8MsS1OxnVDJ/+LkZJt+9HQHJTo8jqv9N
AOJfnRVXdCRuQ3Buj9rUO1fMUFn/2PbCtTP3KkNZk9V7ExYLQk+Oc9XnpphEBUQWErqMyXlxg8Gh
ignFRsb6xD+kPI/xlsisQ6b11kEe3RsZE0GQrblFg22Y59kUExHemA9l8+m834axOgTg4rKZDT3z
8/U/nfZPlyprHokj4gD/8M4wwkDTjL/RYVIH5ZjbmXKUR2FYv3WxpWw+xYd52j2GUVQFksyclybk
ke/nf5rXm36xqHphLT8N5DnQSrAcXLX2s3bp8G4XvwXlFQUpsq1LHi2A1HTw4h47CjLuh8k9IHxT
1WulIS4HnSEOq4fUCK3bvPsZZN+unqfi9/33Re6nyWsG5ib0nsnuqkeH97JSlaZ/a3TrA9mF9mc8
4K9InuGb6CJIbQgpbDwylxcsOFeVcMqvzginGGdadhhtaR+DGh0WxfTEh0uiRm77RQL/R0EV6HnQ
+3hro0O1zaJg2Seld9a9aVs4iBopde2fi6T5gBJSvkU+shltiS6J7LZhYO/SGF2329y0RZegnRC5
nSf31U6xjzgfoT2Utf3FGKJqN6pi2hRAU5/7mdGT2Yn9Q3U/IgdLv6RE1B4ZvOnJKScHvSOnJe9s
zE/0dnoqTBhVIqqUrYxZqINexhAo63yCDJHsb9cQqtulT7USEDYDnm9c3QLxKDkDAwX+gaS4gJeW
/UK4EVnisUKR6nbHG6xh9oMiCzRqJVt57pSykaP3O+N9IObZYunkpe+hXl7kfkO9v9I9JmejY/3r
8t5WQ7SQ57Y/TTzHGxf6tXyu3/rzCExTahqad7qH7o9/7R9WA3LefXHw6XL3c/kTgKmVfVPrg/+x
WIBB/OmWaxlAkjXLsDXVZu3+6ZaraL5iY8dg/OUbykGgGYDAVhh32zh1CkTE5r4bBsGlLk0kyqIG
GKEMOqVTcAetVjaShQ7sSCO4TCpY+HEkNyJPabCsWiBFADOp6qNzaabgXFmRQy0S0VnGZCMSV2zq
ENS+HLDmUTQs/A0s2Vma6t+fMpLj/MdDxmJzJeb/dAT3cQH+8yFjVEkNNSGu/zIrf6cLlBmTwtPX
bRn9HCoXcKJV1sXxdui7X5pCsfc8G9S/fMV7yXluvWmBoa68wXIPtWvXJ5b0JpTdXF9WcRkc7FaD
V1aL7jQNhvsiUn0NJNN5Rz8t23a2KXB4Cdx3pMC+FV4tLknuJ1ffhb1RuNd//7fONdA/H6jWLEIP
TYfloKqJz5lTzY0dfdDVDAIb0oQVNgRPXuw9THEgLrKHzL2+ychcLBI8gjOokjnUUj5aOZr2goq/
PrvqwSxfx2UEwM2bvMMwomMijwqjR6AQdKXsUfFErUUeysbCMBD0iLrvfcujKCG8fal01aGJG3XT
5U0D6npgkUEW4sUJSn/RugW2EFWGZE7tQAv2rNA/+oKGTKpykEcyNpl6tGttD4M+Bj9Nk3PR4vFr
nDUYVqr5WmHYPfpjWL6y7LQwNAozxPdK8JJjqqJv6tXIaNE1DQ2Wj2udZU/Vl+UwNW8ufKRLW05X
VqDR9t8/Ju1zGdlWLZcvJAsildW8rn1OVnqKpg5FZSnfIdmiq5UpX42ky66y8awhoUATXXibLmmd
MFVPoZptkQzLrvi8ZtcKWvw5trClVUrPX4B9F5cQQ8sQ8Qmqyt+sXvGQUOaCCAplpMSghKj4Jt5f
wwr5TB2WmPJ6Mq6E1auvZcsm1qdrW2BrEaOqdgC7pmHU00zrxBP6UxKlwSLsu/4bup3bNMnN/zhJ
v8lQbfqm95Crfcv1n8doatadlnkHNbabVVehzmmKHIWdv0tEU8lbNbT49xJRJZ5c1zKOskQ0ull7
SrTyH08K20ZNFiEn2PMJ8rqKM7Sn+VWQzEItrBjj31/BUkpEVfp+UZR58wQctz1VYfWIvEvzJEP8
KMZVGQASkl2tc/M1aRQfaddytMXR9KqfGZoAl94I3etgOM89v6r3SuBa0g487zOvRQIgaE9d50bP
Qxok56qfxYLmeJcOIU7NDrxtbxwfojgJZxYRyk0jaOWmV073JlDFr27VDK9e3JFjfw70zkCs8L+N
7pnGIWktt3zw/NrcJWj+ypicMuLefQjqQNvEKrmCKsrbL/pfld0ZX9SmHE9piQaw7CpKMawrYxRr
UYXGl4olwUPfZf7jr3NyvzSfYKSITdAHJc6BpblI+Gf8VYvThOzX1xCLtF4o3bGr2vxZjKQ31Cj7
Wo4WduShYu7tvhlfAT9sU2ouXw2qLyvFQHkvB8r4HgFDkPPTQLP5dRbYuc2nu9bDfPJHZnAPJZHb
Lv7HL1DDTuPTvZJfnY36Bs9A19Ed7fPmw/L7okrbKv/u1OzhjMIRZ7it4lzCUlk0qRqtZaxvi4pi
oqpvK4fnxH0ejOD+gCnOseyNBtMcmDqtPWgbf2zdL53fr6JOn75Fblove9Xxj2bujXtjzHa+oleX
zBI8kBAwtYOwvshQY0ZYQ1tQ9u4xOWBNSACpSXfyPM4sKzfEmT3H4UvV2QzOgsMHygX9Ad0ak8Iz
OBLZ9f0CXyZRjf3hdiijQtQ6JOR5/m/RoqDmE0UDbr0MNHNzmz2f7VZIiEZeLA6diVOwqXjFszkE
4RZUFyuHMVOf/Eo00IKh41mRPQLSzoOjbNA2DI7oq5dwUM1seY/JI2ce/T9j2MjHB09AxvzvLDmV
Gtm4cNTOXQZFrVKCRN1KUUo1WpgJMgqtQAjKmrdn3rx5E+gP154GRGUOofqfnxV8WI25J0N1lyV7
ChPA3/A3vOg2xMKcjaiBXtlHWSXgWn1cAttCjB9BGGCu55UvXhKblP0MBIDmaXww1kPmxOEj9qHG
U1eZTzIOGqZfVaPt72RXZ08XTemHBXUKANODG+XxIbJQ7+zGIHhp5qbTKMC7zfMtEqTGAw69gOBE
ZZ2hVBWHwGoO+tBWfAQ0islnkwR9tJ80USG46Kv7KkJYQo4GE55HhToWO4WFwxLlofARmApg1yHJ
N00Wt7CuVPeBLbqHi1SzCBvT+ylE+YWadvWlr3sswOeTykCpF8IX0TpB0A0f6ypmaygP7Yxd4q1R
qMMv5KGB0eimiDDqJYeNHZtumRDPqllCronVTeFn9YOjpFtZ28k6Ko4WOKeNLPyoadbvAMDsHVA5
ME9FsgBDm5xwfZqeSeE+oiGtffhehvdWowxLpAKiPcIl9iUwG/eoWcpO9qSgkzzCehvVqFw8OklI
VcIZ1rE6emjozjdeJxyBxurhh7zvYrbq/hqQ/XQaltNY6IdP92eE7p76Ftp2GoUFz6gUCTs37692
HqFMWOnha+JS6G3iNPgwc/HDjtXiryEf952TwlVz+6sST/C6ccXmbWDDJRunhOeHe9ZKtTsLa/h5
ANNCD91O7T1ElWZ3G1BaV38s0KlF81w9Qm2jcVLtKLtOk0wt2Ab6VS3qLVq4l9u8OXQblX1+Hvgu
zo2cx1fsIi811Mk5rJJ8qQWRifKh2j3LRmOhD+zrSeRUoLwI1ngv4mojx/w8yE+F1r3KXutl3XNZ
Rd8tpLQXGvJV62LWhJONW0IUdoChrO6xVqBK1qPz56NOcbzH7died63dT15JOetqOcuQ44C5GAfs
zmRQTlazLtpVUfYY23mzAwiSvI+Gu22slNoXSeVL20bfZThCUhKEd9PiL8qsji/6Q8TN7Cwyz3lx
G2Up441jA6ZNwnipa07yHg+BtkA0uF87ms9GV+Ta11yBjpsX3AgyhAWRDoOZTwYVwl9MGR74jn8F
+wRswUDpYBzwCDPHDmNdT2lgidLEOj7fD/f+oCCw4PfQD7t5OJXDflS0hxiJk4OGlMauTXRMgCMl
u9iuki7qSgl/NNhqDA1efpTbF7NA9zmPakFlteUZFif225AOVzkz1NW3qHedVwsb4bWSeMnehT72
57V8BzHJWBQXu5+0Q59odrmWh+YQG+WDPISOuSmK1t+ppqMdxCxayidTu6Lb2b4oX8tUa5Yi6cNt
x6bxVfXCBpniWKCfm1av+ejwh0Q9diVH3bTnuY9f3lKO2gg37mqRmQvZrVNuaaY2KA+yixFJdmw7
1imym/GB2ZgVPPkTTukmlJyfrgs6y+vhCakeyRrHsTGkQ14tRFrueaprZWV5msd3vsv3ihP4CEQu
EJzXkth+RGo5WPVurr+YWQN33i7Gb3WjHtoKfYxYN3fURPwXUQfOZTLGFRWyqEa/O/7wRJ2edFDG
L7kadiurNX3E4s1sRwl2hGDPE2ZMj7LRqPfdjmS31ez0iNTmr1EZUzwxrDQL14Kp8ce1liFUArzz
IBsy383BxH+jeGgcQUErdZSNUpnt1iBhcJZN7qbhrsuab/eQPJqUCkuBMNe2Spo2y9A0xq+p7p4B
4sQvjR2WBxn353ikKmclHp+HrjIOPZAdUPKxtwjGIH8koZw/yiPVrvLHpBt/jY5zV8bkqJsAhenx
xH03a1Rc9RFhGUMM9ami5LVQirr83lVwgpHD+Bj9tlrXetrhklrqz4Xhf9MnVsDARbeB21SP+PBV
j/JIJ9+HzLwjFuTK+JwUh2E54oiIcp5vVdyOid0H5MkICZQPKIBmGzkgY7crWHr4bLNE25h6fUR+
fgFCNzyDr6NmXaIsL7tj7cM7n7veLJ0ulOLYVwMuiFM1HpqiL8kI2fFlKjrsbXSVt852+UG0Q3up
GztaxlpokW6JjNfMsUpykqmFrvgfXaUS/dpDm+yYfvOcnC9xmRov2JiHH51hDos0A1FsQvVfD2Vj
HnIkoQ4uEq8bLHWLK3ANYzGVggR4GOQbfrnJuXPNtyzM1J0x92QoREn2nNgodIo2qtaZRSmcPwvD
aRCXK0eb/7BVeXIKETxpfTdtGmGrayDN7UeQJsDJMIzVws4+FmqCV1Nadh+NnaD23obDKdQx82l0
8+SmTvuhY2exHjDZ3srTwe8gDJVF11JBTWQu3JOgcPayWC8bO8jcW1cOoANDLf8+x8T8EW1fRBqV
1nzWzWjdQRb5kvD7PCBE6S88M2i+REYP6S5QnNsoH6UG56dHUWUeVTOENI3UeTERXLxkJbi+CAPS
XPUioFi5d6EsG51yQf167smQbNCCGgdhnE2AgpdJgSoSJ4hJxlm4LPU033llXb/pqQV1KK1s1Bzo
JvrwrRl79JTmXubpW1UtoyfZc5SVj+zMs5qKcIGd89IohDjWmJMc5xpd91DOh7Ivm7AfvIeyqpPV
faIc+NRt7dwAG1b8dr37RT7N/adrNiU1UBTzAtYhiXVudT/cGlXYPIQkVuJVwrp5EUJJX6nxl1G0
4keDjJFhGnCzSKadyzBRPmrXgvlvGP5TP39bu14dD2NSkHmHQLvWRjXeegN57gGvt4NVUI6vuIt8
9S1U032leJHxMAh/xTMtOSMI4D3p3bcmDYNLOZB2K4qh+t5Y5SO6vf6b5dUs1hHz2SCZML5V5B/k
BEUk893fHM7hGGlHMbUFvw+//p5Z4QPSZe3XVAqYRE6+1wJUrgQ+h7drO1H0w9fT4nlATmhntnay
rvmOf2Dkt5DXNirFWyC1jDS2YiLHYACqzuZ31SfmNsiRfaC0GcFxAgsuAeGykfhvCRWXR/eBT/M+
deXkMkR+1xEDtrwzwPx+gU/Xu7+GzoIeZN5UoDKvxmsrH4dtXY7NhwP5r2vjr7UwgMAmfEyR5sRf
SfIsOs8eyYUaExiOslzJaWneHF2SKC8eNLx9Bm/2IUQu9zD0dnXAa6ZGs/q/3W6OxY7SssCZD2X/
NvHPOTJW5EP/kMcVRgL/MBlFlHBbWSGgshxSUWzwLdBd7aWto7+Qus1O5tyrRgfRCTzGto2Cgw2e
26jzI7Od2rjKgDnmz2MtLRF6v6WcHASRkQULbkkmxyXzFtXhl1sG6X7CrR8p/gGFjOBRnQp1yU86
QL4Ox4PER+EGZ85fR3NMMREQM41iAQjCxfbdZlsyN7J7b3If4Dvqg/fIp1mTOUBYb5IemBumPlVe
P8UzNm4ESwScr0EteO5qjWKyuIzdpdtn6C9VTgbuSvmIEJx4KI3JXWDBrJ0UDXcnrOqzj6Ss9kHs
IXsy2G+G8Pu3zBfWyqxq/RCltnpqw1Jd1rjbPiB4qMDyR4fT9mA3YuyonIXZ/WoGLMUeenYtG6El
/kUOzKJLZxWa8jxrjEwPeZqxQhu8bfa1GyEf41cQztT4p9bsi8BN/tOFwc9QdahuKTG7gmCaTgHF
uH2FTMssx1U8AU0M0BEx8+/JkDCDk1gjXZrCFe9qbUZLN7PGcysAkhvYUmthtQ48t14GytR8L7u1
RDyHpYP5YVqGj2JG9WnQcsZ8yq+mgsODbmb692ZSzgGk+FetCc2NpZqsX2OtejUd76nORPF1sK3X
SU3zJ5zUsye0XVkolEaykV05oFT1NoWT8ShDip1SvacQ2Bhf2C2De9CKH1pcf0HUHLKLXTdrw/WH
vTrF05mt4bCIwiH7y8wPzhSXP9KupEjtavE18ZRyx1uvNy4F85egwQ9bTqlHsTFgqn5A5RDIBtre
cXJ17Jd53C3bbmo+rC7dytclIc4XlTXqU2FVYlUjCP+IUfGvJgfedUh9VAH+jrvOEJFMikD4l2yb
FvfJ9zljT7kAqx6MoGLrGnpqtImQbn1jqQetfghQxZFdp3YWScA/QnYnLcrQwk8QJ59HLRT44JWq
7oFkGt3ZEbXU4uokR8PGeychbT9yKw3f2AY/FoPdXm4XotCOSGz8JE/UDIFBV5Ne23FY3J7bKSWs
Psa+QT60ZaxFYv/YVuJ0D8k4ILm+JJvcCH/Hhi9qnsyqDTbANb9pDfrpPI6Tcpcn018Ah6dtq9bp
OS/5oZS5Ub61I/JaMfJ5P/ABRKogB7RSGvVjSyb5a5hZiFohA/7kefNGUAFqK7w+O7gkLzaFljVX
surICwE4XSaT4y2FN4LlKcFaF64VPcnGbZOdChLq8dYLa/K0QtmJKUEodJ7lKNa0MTC8XdiY2/ut
vleseDjJxkPBZMQ6nv7ovsPoXk+1773lno0cQQ2pzIwn9y3UR3etZ3aw1ueu23vYYDSau5OjlZH8
KDLTeZSnWkmHUwHpMhIfxRPqS7dJwin0Y2HEWGLNl8h9HMeyNPNXauOvPJOlydSb1bHPRwxbxsJG
i5+704MR1Q4qoqRDj2qUw0qTQygraA9yviE/gnQstKWf4HVWsxA6a63T7SMjvcpebvnN+c+4qiP4
ydqPuXqS9HKuEej1bRqY1d+uIeMyNOAIdiRV9ZrjrCY3Q1Sx9FXXUkO39TT8MkzJLZ6qg74SeV4h
Q0j8z/ky3lV5/lL5bDmE4R3argVFPh/pKfByPYGro8Qky4dRmbZ5OXFj+nvRaZkUN6a+nH0pvYuD
zvRFfmUrb99Q4duVyFZUlFf6L//n8k4O6I31s0AJl3XRH+vJ+1KwjXuN3DPaV7V4J2mCwVeqdlvP
ityVPXeDsD+TH2UhlET6ya8p9ci4Ebt8sauJZ5sqspeOdX7FfsPXjVclSENIbibsklRVPmJd+Vp5
nXVF4Tx+DF1sZ2RcOCzk2JoXJLTcDuGyTux71fX2fPVIdP/N26g15C+SeGy2/kztYL2hXDzsYWRP
cj+KaPa+6fVhKWOpbemrKWrrFaJYK8Ao+qUaKus5SuwCN5UKEVHYpM8kzdVDif0MOlqK+Syn/H3C
AJyTrXIERNNV05cBv+lJt8OrPvfiintinkYvkdJPD3VtI7Y4kbbDLNR7TO0UIVs/vQwWOgfgHPbI
HTaHbtagw5v0NM5wPNmg/ZtQzrPfvb6rdzIUzRu0YG4ESa0FiM+YAg0lPGXylIdJ8Ud3meXYvRne
cLp1Za7QjIsTllD6XvaqSeeG6iDmSZ1wwyLIe5YNkM4vqF+U0Apc73lCznfF4t1eVXO39VixmIXy
1YxxlkChq1izuhovcm6OveIimlrldjUDARMI2JEFl7RUng2905+nv4ZeFRW6KbgmCjPs9kPTW2u3
csXOjN4y8Dn/UT24Kq7VvPtB4S/tTPwQYW0uUcBjex3G6P8jg/yoalF9rTKzumpBewtlWcd+fJ7R
DI39KAfltDmENdEebkexZY8HhA46sHO0RR5Uy1ALn7F7y7csaCbAdTPQQw7fZpbaNC0Hw6gXv50p
J1m+/yPuW2UxkFZ7qmrjmprm+D6pbPVJH3Vr2YUv8DXh5nXBC+82S2vIqTkNsPOQjeLcsKbhyzh1
AIf/juFqFeyokJbQGBsTi5AEszis16IhYlna1+HBG0SAxC1d2Uy5n1FWwqKozAuWwjKoJUoQrOVh
DAZHLOShPLNZU98stqjnldsk6Oonvwzg35p2h28PT1hU4r6jOgIYAIXlc+O1PaR/Hk9eL4AWdspX
ShPdDz3S2aRr1zRR1X3qp9jStB2Wd0lItd/JqgDmqsmCqmuni9HjJ6RXmfH6/zg7jyXHdSYLPxEj
6M1W3rsqlekNoy2993z6+Qj1bd2/xyxmwyASCVCOFJB58pyWCoYkNuSLkcravacVTS3R11FxI/rk
yXPqy8tIefT993GiT5kw0H/G6Q4aL60f+fMqymFT7lMyaoPbbEGZd2v+BvKXTHOqWTbBmUxpUuwp
kfCEJRgu528duKjZ0CTqRRrLbN9FRbZUwMN8KVib5aP2rfGmrxwucXK5QXQCZqoilkWHAnW2qbBj
KjtumrLytV1g1PxAC4u/wmnuOOzOvScFb75C2ETtlGyjoONyAMQUsejVjV1YJMauitvfZ72ZbVyp
8zdaNpHpCZdnrzh7DoOOSqaezA1PLNdnfaGZH56lDus8ivp1j+7cR48Io5/qyVf+puqlqiQRLLDl
+MrHdDF58M08Hwr1At3VVzSFAKdFjbxyBql9lcKoJ3KOqqDoRQ2HekTCEUghuTVBr2reNVp0Myiv
hTiTh4oFrff+OVNlgVfPponxh0lVK/elGzWHxHG0udeG0jwXzcriy58OrW1q8JBOpw/H6SySwjck
Nce1sD8PxQhRtzqV2uflG4/96lc5xRyobPjBkredtYETv+am5QGgbfJDBdnZHo7ocJ5L/Skqrf7a
Wslw7eOSJRFAAWESBwOFP9WvmrNoEcHur49eMcAvWSG0cj1/zlE6PL7jokehlmnFIdDtYY+265to
JTxKTkreARKaSoEBqFv7dioXrqfDs5lI3nsg18HaExXFogNcv1yv9Kl6WLTFoYrcCAx5MRcT/D3r
v9ph4N0KFSkDBHwSaLR8e6FYkvymq8AwTOjz1q4HcWWrFAXQm97YFaMSb4cpuO6pIJX8NMhWMZLZ
d99yxnXcwEHpm2l8D9NCRbSprOZDJ8f3Fnndg5lqJUK6U9OnSkl1srtoFRLoXaco6/noRMW+DLVi
L86eBymwSZGIdkguy354Vl5TwLVfI2SZN8rSlJpX1zGSWeLV3T2owmpX9nY0F00YJuN9qqbQh8Kd
fc/8AVSQPvFiTc5WL9kH1Hxj5MSM7t4FtnGEUuJ7OrVSwh2nMBzeRF9dxNrZCfKLGBh5rnYZPH8v
+mI9MK6FBQ3uNGmW5xb4RZgGplkcBBdf6vSn6Op1P7rD9lJ5aDbOw2iTWon+KvxSCPbDkoiouLYF
nS9pdhuB3wqOhsZM7243oN+G9gzVAtl99IlPZk51En12CAxYDfvoIDq5zaEWdspwJ3olK8gWOivq
jWiiToWcHyoxKz1UyPvn9j518+CY/+dhQKhH7pSDMI9NmROhRh324RYqFE1B4YCYY6BWC+ED3wA+
Yz2Om1gtr7+bYqDoF6PDJpRX0OUl8DfDz5CbnbxjOUDMib9sID1GrB20Bl4XiWT6onY1h69qMnYF
rOvwF05OdgCSeqJmh01pPD4PY+/JRzXU4x0Ivy2SVSCiJg9hjwbi39SBO+W6GyGsEsZUoYp99nQi
fh4sq7KZFjTSrzYH3UbKF6Ruh7B81pvxQRx8D2B4+8A+iiNqmghETv1Jkd6CwZr4OP74iFNJCpOD
xYedQS1+jixo7tXAy3eFHlZvQcG/e48iB/EYmqVa3MZIDlFupqU3CHVr7fDC6oWtRoaQKBISXVlk
C1clQR6MEtKHcalf/SIaVkOQeIvQCf1wzlInXWhtlq0ind/cPLHItHsyebNHWymds5/Y4yHRVf0q
5rFz/sBT7TJO82VhUJ+MwQVyziWEiYIrxJ+i+pcwPexjDGeJr1dz8SKErbUzynpbD2L7VslWitPp
rJp4RkajV529kWpR3YU5fNpwldNB2CUoKHxF1o7CVS+6zkCi47ft6SZG/fEV9sQeJmlHfvdNHgxf
XBdCAyWTP3qoETd949SrkNo+Yfdcc/ywy7HeGHLRrBy9CGYsVPyDXkxSEEWhr5ukbW+DlXQ3X9n4
dq1fhYUVirohzimh/OK48TxMZTiKYRncSrAd3XRAfBeF/f+jF0AQxUcoF87FYD+JfrZAiRdmM0Rv
KAhv+zRRr1oTRxQWmhSu8KBQksC++1+FsQpgXy5bi+QLA9KecEVm1nvRZ7LePzsSNOZTn0e49qiq
FRy70KTf7NZ4Q37lh+pm7WtYeOZLbq4QMXfqOdPdJceVjvrUZ8aVhYRFVm+Eawup0hqyEpQnp95k
dJ3Dn3lQdhXzhBHr1S6gdLhS1LM27YyKabeUp9qLEnbaUbQ8uSYWVPfdUsrYLMHCV54mf9GZTf5y
ZfztT/y2W4pOVxvLkzXoZyvxAS3FLpzANlrvZo58at7l+o0/Kf0GXYExCwcn28KFbdxSRfXOQx5s
RKdw85VeX1Qe4fjnKKN7yShWu4oxaq416zEajPlzUK+UN9tVUXucruRKmb2zpwvr0zX/urBoemF4
QPPjbpqtci6NslrIke++QZfyyym18aevvWaShmhrTuWxYqvjZx14DWgVDfARfzOrojTGPWSlBNYk
NkEZCMlrAEHvvLNs483Nk42H6jBaxslLNR1KD31eRwIhk2Zx8uLYLCTUwDiIlvCwCni5HUevt2KU
0ybhoRycb5ZuGRnTIoQMKrkBqWV1W6qB85ka+Wgb2r26Taz2DCICGbFSHAPX8aAQ/xQeDxOll9FJ
tAuyTCDj5L0ymYQdJlfoMsKiX8hZ054zrWILEkfF51hp6A3LyrCrKs1978pXJNzzz7GTUV9sa1Tg
g6ggBhlTFBONFY9QSZ4XTp7fsumgu7U880c/3wqbpigEfNkGNbZ3o5wvu7kEYUF3IHMt+oRXDtED
hRnF0eha7axNByNF3aMz6nAlbJUSaWfIJLSz5VtXNi7q7mkqtAblDuWqVqwLZmJ4DlScGz6Zc0dT
UvNjNCPjIA6S7RDqEqdZW3CawTe+SNgdzZ9OsIr+diffa7AC/afpe822JzO71d3wO8+Nnz1kPcQ9
x/GgwFvPHZy1LxT8WqTzZfdrCjmromrSL6N1VpInF98GE4HQpE6Ml8GPnOUoWeYh1CplF8CnNMGq
vSuUC7vQ8MBpGQutr6xPdN3tlRIa/Ro1TutTInkHS5LxjoKStQ1bxVtmEUn2zIeSApUlDSp+SXt3
vPROiaFxUfs0fB3JrgozMqLhXvLTfi6anuY6i6RN9P9zkJZH6dwYS9BbBKdzxf9m+qhE5HWtcTcM
3tmDQJ9G/sG+8lOXQdW0umHcisI9CHOpUJcwlOimNwgSfyAJjaxt35kkmPvgbeIqF269qhJGtJLm
EtvwhJOM+SQUA4MHOKEVEj7epzb4F7cDkyfxGD0Txi+g1MEO242CToo6BTc9/7MYkQ028g/ojk0W
GiOaVFnvsnXRlSV4y4PsEkBp2TEeW3SI5tKU3UZQI4LPRQuPIGejV/5e9iLNjbBtuxrt2liL5Dj1
bfOOLM9bDep9P+SltxBuGtU/1L2V6RmBUuU6DMaHmLbIomQJBRJQpukqzdJu3OKziuGjskzY90Vm
vR3dTzLbHbHPquKJOiKXM2Xox1wKUFCs9W01fDNaORxmija8hJGvbXJyk9naV20fVnSlPowGeYSo
qZ21XPs6ZQ11W5/qlhKGPuz2BFcVhV+esGXBsYb9MZtahg57MOvhaCuZg7Qv8wwerS5xXoNiQF3S
iQ+iFWn6+Dpxnkxddts1+yxL6ilsQTURJXqHrCRPHzTUL7qKLvPryvyPxHa+560h/XDdak6yIvBn
NQsduyuH7/CMQLQadMYb3DHBBDBCHlruISwM+vJlREYeKq0Cyomp2VKZfHFkfzGgMDEpCIPWhMma
XY7muqdctdsXD2gVD/Jb0Hc0uqRYRBokB6JP8vP+6OsFRZp0+lWER6T8iJwhQsJDCldcl6RWpNXz
vGV/MRaJfs4bWXmAwNS++JXKQwJ/AEk1iwXuQoDDFHjbUzb970pZ5XCtG2Dees38LDNCrlX1lbu4
X8Y+5eQ8Wn8hBjtQFwO1KFwOpbaoNCSowyhgEdRbO3GgfANApjjFkdNsMK1dMR3+7v+X63O8Vjft
7/HCKIY/uku0TbwiVa92Q9yoz6P2qyUDC0H6cyImsAu4JQBq++fAkfyvqpeqswK+1NeyoOIbJIx8
JjyurB0qZmFgKytU0+Bd1GQz3pWJ4V6hnGrXvuOzYu5r9ypsXZNKc37L2qpNZQLDccvvMIZ/J83H
Yt0Aef4YSvOrDcPSpaSE4SVNtLXPA4LdajPOo9EEicxzz1w2PUEiUAwN+ktVZx+HHBiD43cLAxkO
grSFe6sBSWxkX8024G6km99xD+Wsm+5apNjcNVVCbs0t38e872eqaURHY2oiiD4r7Cy4Q/ljXYzW
uglznfZoGuaJv3BZK7zzH+8Cytfajei1HeMXZbnOSXQKk2hOTKc6Ff/3vu/GjdNBoqt3jfJJROzY
tK7xoqaKd7T86jXqbWsGw3o4gRy4OHouqybrnaU6NcHYlZvSTSOKUWlSmCDtJJdMOARXwV0Lcu+k
+MT1JeMzzfx32RiM16pK1RVYsWxZ8QG8au6EpLXQVWoryXi1SU6c9Dy8x13lIEfT9Sup1A6NAelM
OyE8UwhqAPiG0X6YQKKwSXlblNQi0AP0Cr+wRsGIBeBVtLoBTRMTrfGZXThXQML5DpydefGBB/C7
rfrvSlOwvUiTLy4M2UvW9ixvVFs+NbmhzoVHDquclIXfa6JW88omH++OoDqs0lIXowNtU9VYEJaO
J7MIDm5ZpR9WqPigxaJmZ2hu8tHpNrzw7Lgay2xPXe6TQ+CD+GhjVAJZiaprrRzKme8RH4H0C+0V
BYhL1vrLuOBnHqAIMkd3UzqFIDt3iE/KK+5/41X1UJHSijy/IqEbbhJNko5Op/w+yHFxM+DkQMz1
H3sN8jKGtHY7pJ1KBULff0pjdm7AOP9yk2gB/Xj8PQ2I6JklYCeqLqNV27BPlHu525sjF5bVxLzV
uerOVIhbvlk5BOmqMfzSPHc3EI35UqlZOZcHzzkYRgiNfVQ2M5ny6rdAS8Md1DwQrU/N0jfNNZgV
snRTU41g5PAT11iBTyvfSNxmC0ux7M0w9ZoqASNTLwjuTL0shqhbrvkmJIITbyOY16zIo6uYKW+o
Qciq7hWYzvA6IOMjxqiamm5cVJTOSPp+BdDV/HLtrS7X1U+SwQnyRkp+NymnWVaDnh4TheC+4Sdo
DRDnvcrAJeeDb2RfI7vcUKNX/0oKAzm50vwS+l45T4NyvEZqQFG3lNS7NPeHoy5HCEa7jXrXplSt
TbHqT7OZs/6rf/EI+JGYkfxWxyhBgonO+MVREx9TfLvuYW64GNBSz9XQWhkVnyMw/nYnpa+ARpVg
W1h1uYetBmX6cbBCUiR6VO7FQXQ9m6YaAKqy4S3715g0pqpCKRxpw99HdiqnA+LT8UIp0WCDqTI7
EV8Cwia6USCL/tWD1FXGih0f0UtVy6T09VL328zmv/hxMDKP1VFXr4ouBq86dXSFCzAjrdRPCLPc
bSOaZRjasBACWJ1cEGTTocd0W5IvSrAnI15mM3E6eMp0OqbVOnPb06OnaN1g36L54K/E6b/8ffs8
EEW5Onq1CoiOvI+ylh7JKQIpm5pB7VUbDVHESY3de5cbVVsQNBk3opd/6gKZ9KY7il6S6jB3SfKL
MRTFyzRlXyvSm5gyaMZ6Jppiyo7s10I0PZY3jylFE3aItaEX1oZ7UN5VNdEqj3IsSMrkYPa0ibPO
csed0ZWTGN3k/TyIcc+mOHvaWLBsKqc+kuHRIRO413lCQbjW2pfGs+yLTS1XbGbj4WnXe4S+khjM
hPBgf2tf4gmVWBOJJUP1z1C15KNRzRY9wMml3+kaSVmezyjk+Y19LKczxQ5/nwkbW6XfvX/5/U+9
gBLsx3xZ7B1d2FwjJEp3dU89IUxEVMjajq7rc3Gq6yOrDnH6cBC+JPPUmW+31WOosJVivDj91yDS
JdYOGb56MfhWQqGAhP5BC1A3iUvvMiaeR82GwrKyBKZTpA7Jxz8dQ2R5J8rn58LtaXciOGZ5XgC3
J1Rtz0R3ratHUMXd/uknhWqwq4LhozcMa1u7jryyKrnfqZHT71pDT6FKm9ojso8TE7qrL5/9ep7S
L1yF8eH/aKu6p4ILBAQK69MslM+pnY5fvcwsl3KcQpkdBN2LqtQfwu6W+cwYhr5SKc1nmRernndN
KkW6pDYMavzY60VZmRLLDl+rNqQeZdjqUAAA7Fube1CWD28xhMWlc47yV9Eg98eozkB0hRTXUdjE
QYvBFgPh5aki++6staspeDpVyc66KtUJ8kQOd1Yq7doO2WGofu6ultTXXFaLa5xHb3qeDx9wJsBO
uCr8XL7X99K12nvlthrnatS2d4F1/n1uahBPJt54pkzbnodmpq46DUUxr4UoCsjSz1JrrIMaxP1r
UILQ9GV2T0Ho9q8sdb1Nwwp8IXqlKouP1eh8E51xoSkskfbgEuJmHozlStG8sza0IBr1wjmKQ9KQ
5J4Z7lCvW8lBAlW0n/3izCqajazH6q5pIrlZo7HmLvKU6KoT5i0KIsQqZq4rNXvRtiajOPvLZscq
pfREJlmIaVCIqDp4H1sLDnVreUjwdr8PhgVdMOrMxeqvDgoG4LkqbBlBp39GEN/zzomehkd+L/O/
7GJO189eBrg6tqLVm2pHVo1A8lQbJGp8RqXLtoaO5sKfsh9hN9ikUYr2LCTCZ6vh9zQ9zmyqh57T
CZuY84+vMP01u+p7e8Usqo3ej5FENTNkHYbbbJwoCXMqEZqBNF2XZdvWjqZT2uIshSkV0YHgoPo5
Tx/L1U5QeOnIyI4eHELDQmml/GQOLkTESpAqi1AKU0D3U6/O+qFrnVk18kMBq8y7K4fgfVD5GaU6
2r2imbpGtoC8pdiCGw7fNSX8qU7QJtEZGTfuEuuOj3shwXhB8yp4B8vo7MwWOkPh5PVFyeOqUEE3
MD+3dTwHD1nthXPvu8eSdPTVNk3yafwmhLlKjBJaWjN4vChVZy8nfXlAH/L0s4jM6CIgDaxRqisW
KnjiyxPpAAb9L0umfIZRG10AC1cPvMT/Ps/jOpXx8ZyjQw3HpVx516QDmAICzf6+lN3BnAOgBxo2
HahsrBfpiAJWm+YN5YpSEx4SClYP4qwWxnE02Zyrtc/ObXIS/UGl1r/9H15iQJSQUYfqDGjuX5OI
7seg0PKjQ4PUFDxskdNU67ZxXgnwSntf743yKE6DLvWosMI4cEPy0KCoAbSf1YKxo9CR30HgEg0J
XWkfEB2ZZempd37UthsupjBijvg5SUeRifyfk5KiC0BAsReeEsJedVeiluT0EKRQoFqoE5q0ZH/+
oGF7tP90V3Indac/zT6Ak3omuNkU+I+qRYwGdFcY0b5XwtpbP5ncam14XCA0yLKc/jQfM8Bg1EOX
k3QUdY7dVfk0DUO7ikNpqs0x1H3g9j5Pr9avpG1glQnfXaNd0yrWr1HhUTEiufL8aXN4Bi+qyCLx
Ok0lOjKrRPRMJcP4tMmy+eFEY70XMwk7z9VFBX6cMiJGakoWXiSrfFxPmEpbT0nPNjcxJrQouG1r
dRuwx6J4P+8PWs3zqnWdlhVqEc5SCDsaLtyFHOXSINk1OQyut5DysN9508BcOIlT1yPxqIRooDxX
Y+V/rtX+Wpw9/Z4Ltv/bpYqqegagq1n1LRufEXyD13jl2QXODNvwdDC7izcY/a7hb94AmIatyKw3
IrBoW00tKyoRgdeU4mw5xY/eKEBV/zEJj0HVYpAkY74ZDKiIozaXjrCsBiictsN7PFJO2Tdufes7
9KrjXHKPTt0qG12p4p0KgfOhskcUkrK6vEi60S3CJEju44iQqd4a9lvc9O1eamTwUSRIbGCaHLyk
Tw55sVfSwDmorkcnVMG/O4WHqg7hQVf9mczGWI6N8JJNicUwCJGGNtulaImDxFNgF2v1j3bwonBu
1UG3zp2iomLBRfMZ/Zdd5VFs7gW+tNaH0X5tpZJNKxrCNSK0FintixOcLMOIoH/kEPFvfK2h7k1s
qz6L1sPuOTv2gtKBBMQ41dpVX1wzMHbCQ47j+GpDvox4S2dsdMuTEYSWdCAJCHCun7PLCUSgHVqG
y6ctq2JpOWpxshDTiAmbohnWpNV5R9OLMqZDn0b1Nvf9bPZ4CY6ssTYwlVe9GgdvbsJMcfTrdv18
zY2ppZeM8Ol/vruuHyCQSQDNTy9buMPD/nh3T9Ofd/h8BaFukxIJPXPzuGTKdgOgCsuH5zVDy4KB
JyUD97xqG0juklK43+9QTFgG6e93+Pi0AhSFHu/uMbdqeKx3eHfCW8wv3mEFcdrzRXbTO0zqx/f3
+Fi6nCLwqP/97sRo2TJ2kmeDipo+CDE6S9IvoVoau+f0FmnHWV9K4QIYXvEC7miqd5XzY2429o1U
2UulWs4nxTdw7CHxs0sVt3jPlHSem1JyylRHXzojUgK1lZ15MBkvqUpEzh9dnjJBRNYz1tWDpGhf
Rac4FIAxNMMZHv5lS9F8TQB0JfKhXeg3BzuPfjz9HYX4If/5LDhtedFoEmu9YqJpT/p+gZy6cvMR
j7zBfHWw+1o6hlNrKKwOLUF+OKJTuJkulPWstn14MHFxax86ChvK42kOcVDrvF8mrZX/y+ZG1cox
rer8uMoQVsT8XXUmLiNG1XqAKoiZJzvR7JWhOgFufrTEqL6GzqgwUS8XHsLmo9AcjIp9EaYQwocN
ZBLZXHQKG5zhvzI5rvaiFdehf7TU6vFKhQlud+KgfeST7eMNCZv2GXlt8/hIAPvnazlMgPFrX3rn
qLlpeqokhQLWwQvO4syIE0qnujLfiKZlxDC5FyoIhECvQwQ4/8PbieR+W1Lt+JxAeIgDV3DT4fcV
nmYzykOK8f+5wrMjLprfV8koQoE/nvWQ3MKRLPvJEigzoW0WHSvVkDRK6r1oy3IeMuvR6fdknW3S
7WVxchykEnrZr68a6IIF+RzzVfJtb95qKTrZFQrDSq8N38KsPpZ26/5yRnI1qd+zJmzJKrM082ZI
D7I+kf3vlq78rJGN/PATx4YhrEnvKnU9iwR+1SulS2xNNU0+8XKVtem31t6SWnvrpHa57SV+uVpm
CRkWVl6K+52bazgA1cqbWSWOCkv+WmuTrejpUXOm4igllzxT22Q4PKyW5sx6/giWICqQgV7UfMvp
PKhq4v2SEq8aheXJvEindLZyTSNUtAv4h9ZBlW+DUgmImSK9KzvgQcAXSxBQtvE8UpP6OFamfAvl
6i7sNhp3i3As6x1Pd4WaSm2R5pb0CZ5VWTmqa5JIZnjfHTO1gXS30/0tt4ayFGZ2iPuu6OXX8GqM
qOP5qDHXkL861FmuWCYShCTjG++7Xo/3VZXX1ChPp8g6umvbUHad4mXEF/1FYLf5chzS5O6YpM+a
HnEE2zLjey4hq2Bm4DtEs20ouQoz+ZdojVJtn53QOYqRcL4YN1jS53Aj8188Hex0A7KkfhWNLsrX
MLfXVzE2Cce77gXySbR4JzARu354EK5xBwiwIVS/JXwgvSbsP7fcCqjG63kVEKvnoPVKgEx1qi3H
IPhtGxPquWC4rgAKG4T9hGPYq/90T45mM6LINmRAjf/Yc2MKNLRyxIN0fItQWwFWXcTvrTSo0P/z
zy+aWk7MUwt1D1UzPX5nDfAmG0V4oVx9fGuMhXBSUic+a3nL75gZbDWknslUWAlMQ2LbIJ0vuaAE
pt5B4eHYWaN9FL0j+W9wSN4d+bL2amj1qazj5F1X7GA/1kFJOJ5BWTtmKxOMBfrwTGnksgTKN2Dz
gMLKHvZ+d+VNFZPiEApdHidAhyeeJHuEUQNLSHQUKpjRK8uXkLDWEDXqtYm0ErblAMVzPuGV6OxQ
5T6TZ3y0hKlsOm+exgO30DTcIaW9V2qDjFefk4CECPUuNV7INoGZCAQ725DiAhDMvxSj+gazA7Cf
YCoT1638EumFsTbdcaqZ6+EllPjLdhqzeqlV3ZlB7Z1/rSzKp5Qpja40iEUBXfpuukU+Q79Qvue+
SapFV1UC2bqz6WCI2jrI+YInyYMlXLLZvYrZmvGj7L4TX1s8ZirSaJt3rf410qlUMBtZf2lqol51
HCRHTc7I3EW9twlkyz37lpYtbCVK3gNT+pFYlvEz7q+PeRC9ukpIrXw2RlcDvmqlqwPrw8IdR1Sa
+vg+Imv1GqAH8dpWKEFFVnoTprDSxxlVGyCrp86iSYpVRjh9KXp5NkaHVu+AiE69OXzKr/X+ORf5
uCmqFdUH0W85SbJsLH5k0mfqNO3r0CaLAgLn98awFeAXgTYTTS03rJXpNwXU3XX1zk4MKaeop3xi
ctYSd0Xio31R3KS8UVr1MPdm4u/TbEJHT15xxj1H+Ui/HuTG2HdSHc90Q+qOEz/FQq5QctTNETX7
ySYOQBH6YzwdxrA2F0g64TL1dlD3DmBX6RFtVYai9dktbKIXOjjQU6m5l6s4nDfd6J4q07OOdWb1
80Eb7a+E4HZe745v+YiAQ+ZWxZqazODDQ7I7D2L7q0RB8yJVR7R2WiW8pKRvKOtVra9pOLwriE+g
MYqCiJt24Bq74PI8WLV7rFjo7ClmLOxZZDvRdpRMfyZc4sD67ewFsC7rcnqMTOqYZiahullh1BX3
v2izu1gVCR9PYKTDpYLQbDd2QHlEdUA7xN/LEWYlUTlQ0wLS48PmRFXB4ATfZbMJTqI6YOqrJ8//
xzgxi270W1tB8F4eKRWQKhLxrhE5N9/onJtdAR+xzauwDDJBH2hy6oXoEzbTrle9U49n0YqNKNpU
HcxlPiJw6dx0qws0vf0xnCbLXNVejahIBaph3nw0VqDQTNiYaLV5U7PRvsYWMBf6hKUyDWnpUs+O
YnEFa2MYhUv0EbOjAirbLstwHoZR+aZk6e8zYaPMqnkZ+nwOhiL44nS/NDMrP6zcTLcWBW5LYXa9
YO9YjU6yl6cV0jFQGSRd8CUc5e+U7LdXP2qy06AN1kz4V6kGVURmdSdHk5Orq+o/hd1wcpd1QGFC
W8N95tjFQdh5ttZwZybNNjQS7yPUSc5PL0fqpHgdQ8G2Fk1enfHn1XWd3S+z6VXAMLMvGuv3q2tZ
Ss071V1VUKmERZf9LCzlTEQ2+xjDzFiYUS8f3dop9gVis6uuC6L72AJRIE6T/aQafB7VvX5uNDVZ
NLrmQnXpIQIynT0PSSMNa7ONDo7Z/NsufHVZf/N027+3rb5XYlP9cPsCHrI08o+F0lAeL7vZUk1c
671X47Mb2MqPUMtuoOKSd83jbXVlJu1DbeyOsFNQOar71SdY+a3HOv+H4uZfkObS73IppSs7J/iu
BbV86rwxmEgz3S+R5C2FK3RIKDo5efWaUf29avXGQ3wzMM+wR/VzVRm4iQe9hXx8cEG1jbq11UJn
wwYjEmRB72Na1rNuHOIvRh58y5PK/UYk4ZRB0PGzUMelzGPfnzntEdKTLJw1JvQ3VIzMKP1Y6VlS
/nR8+YKYWvNNa4OfY+sbG8l0upWM8siLC3gvy1+gi8he2rJgAzq4ykrY2lEvzxSObdKsyx4e0BV6
cyfWCWOgMDdkwc1PQ+ecBwYo5umMSvxq0cRZsKxt6ESWPoxjfAPOvlRJSvP3yr7RKKLbo7d2qUsK
7TpYRhbkRaS7G+b5Z8jDxqf6GCLm95VMWYZ9UK9iu5VmoRRLZ9fu1H08AJSLvKz82oZv4I+tb3HZ
uHPIxpUjX5h51HNKysupoxm+I70afQ3NLlx6JfsAcwCikssd9GpRaH0b9ZyKjMb/yLuoXQV2KG+l
3JBvdoi8rvDoW/NVowbzHqS6t4Ef1Aa8Z5b3JlFehAOURMkMUj8gZ1VVrlUpUPkIyBcBxQReV31Y
YLI3UpzkqxIhGKuJ/DcY/9VtrDvd0u5l44s5NIvASod3t+z1DarmIKsmeyl/q/sg/myQc1s3wI/W
ihOYX+IkMb5oNhGFPpatddF08ecQfxN9ETXOK7bV2gbJlvF90KqFsCsGG9WwSlRiXr3/RkB5Iy5B
fMdaBFKw1sxYmpeGj9QZe4m9OMun5tMmOnS//G8uHXLM1FM0+uKvsT1I+x089ihaQvEnDmUITrkI
cu1ftjTpsjMvIlyTKUCL6I9zPHWgT2DDs238+Muu1pTc+l59/Mvuell6bED8t5E5zCuqludd172n
RlVei6ly0YbDZ//HRNV7dUWc5mEiy1YSRKIqVmJb6+uDsshR1Lt6maEta72H8KR1nFWu6fnRYae3
oSq238s13ydpcXfrmU6+TzK/3VSwfB4NF0adOsrJYEio+EVwIV/8sIITwC29l0RpYYgNWYyGqnwC
BpCdS1OTV6bSurM0NVw21o/PQh42cCT8F2vnteQ2snTrJ0IEvLml92R7aW4Q0kiC9x5P/38oSkJP
x8zes+OcmwpUVlaBzSaJqsyVa3EyNc30Kmziyo0d40Bl0EX0NCf0oDJK/OJckZAK4i693m1hmSAh
mMjxyh8G+YlicO9QjyUAVlcfCs56/hIAdPcgRo24LlZWgDyo6GqR3Z3yIfualYn8VOllc4Fs8RR7
Lqy9ahiQ0TWinejqutIt0jx076NBN251J3IfyZ56z7XarISXPbJ/KXX28TLVigC/4JoZjJE8YeeG
J7/U69dAL5FF1qBjtogUjnrbIMNMt6mjb9TGDzc7aaOHlLOnUceARB1dW+dmUcN7iVeCWlVGxmQn
Z+i7WqZRPZY2UWA9Ds7ok9ePUW0E55aHvxgTjdfV5bpR/XJtmsoYA4RubrphylsPBMk+DdzkKhpF
L6KVXJgI2mlZercF9ZhQrYT4tByawBknZ2ETV1Rwlju5IcE521zJd1ewvSgLkIf5uG7jntzIxMGT
OE1yCClq2sb0b8yDzq5tGn6gnBdH1dwfQXzggWF/Dwv3h9r08mtSSiOwpMq/1lll72CED+BaNPVL
p1C/m2t58aqEeUB+o2i/g+U1NM35oZXhc/iclrLOE2ow702dWDDUtclDEWVImv7V3k6DH2zENlBc
aRax4f8oDK9SLw54Zkoy5HGtAyw4Z6OmgI0Mv0NwPsDqMgxHcTU3lqEkWyVqqKJG3s2ZGp99CFWP
02Wolc+tSoZ4FnoTdlWiTl/Y7s6//cTo7NyXSrGOZd3dSVSjbRFbHUAbmcGbqkgS3IGysQ8rL3jz
o+RLYDrVlQd38KZPWfC4evVcqyc0nDyJKWNRqQdSht1SOMWcYEF+Ue1BFJZnysBjY+yoLDJ6S3sx
Q11ZJdFQXWNFjXeKXCTgFzTzVIRxvPHLXnm0KBJbdpSTfO5G65Eg+wTkZ/tF0mrhUskeuGxDfF0r
l5Q71o96xRMkKRT5pMBVe0htyduNhTxecz8dVgNCpq9dxyk5/8RvTnLSjZwUQFh1CwJccrQC3hqf
vKlMymkohVyIvmiA5IUgHJoRjcbo14hYQ7gLn/sc0VclGFu79vNQ6cmDP1FfK32Xnfq0uApTOJlA
IBjnsKu3wiSaTlebK7GChZgz28WVOnFi32143F1/rw812Pa+oJwQp0ui6mr7aXYS/vIYSBvXGCuA
WJqzNQhsHcciLA511jmE4Bv/bFeatgETF93gxbdXHFyGp2wwahLGWjE9c3PEmTRvZTfUnemRrhxh
bIHEIJnYQpSyjjbCGCqpXdwvbQ+GZpdo2nCUBxUImsJ5OvOa6qntYpDgukuwOpGTrdx0ECP2ub4f
krLYp1NkMoSRcTM6ZXzLJRHKVr1nXc6SpSlXxSd0hH14QgktthCTUs2ZslUetu50iFoALFy3XQHV
mJtZW8seFsYE+GgLKThwAEfvbepafoMse0KBcxgn7etvt8YCXWj3VMxkvvbTza1MF9Ey3BxWE3ax
mjm5gWt578YuxAQnMManqK7LrYTQPW/XoD4Fplk++PyCm7VvFEtXpSighZHgUDqx+mSZqbrLPINK
/snZRtzmKaW0Z3LV8yRbKmDddsJVkev40EjAtUVXt2oEL51C3XUWKSFog+SnxIdZ03CM6DX3OPU0
o2p+qkM2w/z7lS/RCJWEXyvfpLRlzxVDtE2sYmET5goXXrnlmIHoKniadRUlxYMkVfqyaig1L8MW
jqYmIXRIEuALReTnzG+IW4T2zisz+wf5uRe3D4vPeWLkS0sq9EcNlNymhkf1bIaRtm+GRNshwdBe
xIpQ/aSQcrmwZre9/6XM2J3y7Jpix/cViwT0zrSi3jr5cphICnVgUXtxxvm7U9AHGxmx4uAnhLZH
Y+dTpBhmep+isDMk6wT+IVi6JS1PHoI6z16KpnjJOk29DG6bvvAqM8CNBhGZaXCUMqjubK08iFGr
qUL4O412J0bJehSwO7km+pzMJQxrbCpi3X3VXMDQFODftfizHcgnY1JdMS2OJ57rfEp1c6IbDZqL
E1YAM1vF5XheUxAWFe2i0qz6+7hxPSn/XsZxD0AESiw57z5T2uGcXKn82dRNNazjLNYWHwY+dM2y
4rRFcaSwj0EGd4iDhGAy6s7JrwlDQ77OoTU0OOEXQf+NHRmEzH33A+bDVwTF/U9OAk8wdUXdNYx7
Y1dRl0Oti51fExLCK2i2za2pD86Sxxtv+9Q0FBgcTcWGR67XkBcXxgxVVISlh4jMtOHy/BqDRaB7
+qmrKvfZ9brpi6LWCDPSTVqnXJeNgeTF5IxKgLkdNR26janrNw48zogh35eycqe5+FLzIqaOnIof
ITxaWpOrWTfdkq1PsIk5T1AX6Y3RKo85eGaa1GtvTcLPT7Xi3ND7CyDJPcoPAaQDxiqPhu67nCtP
KVnGL25rVgvVMp1XFMyGJZq7yZPcyMEa4umjk1jwBPoDnK3hmO17kDgwnyhStqzL9sBWwwbPzqhi
6fFWMux4lUVu+pRMzUBmgUzDg7DIrndyrHEvM3T2fdM5q0pmjOh2Uz4tm26yAiLUySsxXg5EhLMW
vuKqcc8hcflloff2IvXl58ii+sqEkmE7kH7amG5aLgWzkCAOCqcC2DrLJ+l4YK3yWKGvEquvls6f
Z0fqVfRkQuggr5/RVK1uCpzDhzJLy5WXWsbnoc2+WYmRPOROJV2ghybpbXR8j9B5mKKRD2STq6+J
33wzeM8+83Bp0L4EFhBqTbCEsfmG2nx3yShiWge2DZLYsZDMVLpqX3qUW7vwTQ6oBSEwJI8nvi1/
KCM/kOiAoHhXt97GdEBYwvcWfHP4x2ilpOwiJZR2BAC/DiXE5okOAXkBH/rPWhYYIlM1t97QEXW3
SJ2kW7PImwffzM+xO6jIkGkc/cvkT7mG2YWgs3+zwuKhk/xw3/eBeYTEG0bIqTHiq5d/yQq/9hZe
R71oFrQ/OnUja/K2Dwrnk5+53brW5PJoc4C4erzEZdiwydJgcNiguq1fy7Hxlh2xSKqFihCmaMeP
FnUTWZR9yldNacYvyiSxCnkKnKJWnvOJGjaZbL/5cO1+te0AZpWOgjMeKOHWLGFGcWWje3NM4Fql
7rd/esawLb2CxF2jPbep7lClJz14ZrqrdcgWBgvSkSFSl3WNyHSX+PY2gpP8mPVVvzNt6eCOWbpW
Buc4xlW7kAl6EIhp+k0baOYmc5tPvpXWKLzbwaJKh+ArvEw32yis7zlfHqic0YCFBn3jSHV9gPr1
4FDffMFhEjOnQuGSDuDSI2AgveeHD6KBoEw5ShGs9JMpkiRoxRLbWJPbUc6dNShnucs/9XZ+K8yU
aHxWPlM+Hl8hdpZfMkmBwEuxLmqYV+fBKG9dCJQnT8LwGDjfQ7lJTzKkE07YD3vPggEFeH+mn6SL
21Cp6JvJ5w5UxhZsOtRMU1cazOsU2Xo01ba7NGZN4boEqE2XwmBVyo1/VJ3mrNSNDWf9hDicgIm+
wxVbhG9R7oORGqAvEHbRUIwFnl64iL7jV3+w6U9h0R5eetSUrkUcvtRKVl0ItPJNGjsyfF3Vvsp2
Gi4oski2ZdB+s8mEPCATrJ373qK0UfeDJbuN7MTVgxiENL57QBcBuPIYfSWsj0enGMPeCaJ8ce8H
qtUvhkqNAdWl7Trv7eK10MJmjQxmvhVdUzN5/DgK/LLeSP2bkw/LrqYMlCiblh7vlxan1qOrU+m3
nEAVx8jTH0kFS0u/Q3bRdw5pNdyKITSudgKqtavXuqN941xXLOSw/trpRnsb64S0UwbNZxl8Hku+
h6GkLocmrH50+lNnW7D8RL5zKkgzLWChald9RPFMEyJFHkiNu0Maj4ATX+dbApPnLZ2uSEPfEjUu
KOLEJAbbjEKpruO3UnRlVU8uklJ+jUD1ZCidPZeR3PIMghZKdK3AG8+DTbCM59wzmM/uMWmyJWUQ
5nOeyckiACZA4rx/ryY3Tt040njq+uaXvxOTEx5iwOHxsNcG7v5bs86CKXsI4h+Fm9uHvoD70W7Q
t6HqJtkFOhVW1GdSmVzCTcaRe9houVZcR7u0KLaUG2I43s2pi2yXsVU/pjZ5OZ+v/45nCMm5DCoF
CA/HK6TM2doNAvmxGSMLlaFOfs7jh7JkAzrJ9T60bRjuWh1F+NBz6usQTMkXJy4/q256lgu+6VHc
o7YOnIkol7Y0LSTXtcbQd407yjuw0iiZZ2q8Vgyr2CsmqwHunh4ZXUFmmn0pVctrVS7N73aePCkD
MkFVJsvI1kjrzgjzH5zyLj6/hZ+9llfY+VEGRVPQ7Mqhvth8lbaRanfb3rCHm2zZ3goOaPVNJkGp
mkn4IzXPZLKAjvNlvpl9bX22fHhOi1apHkkwNZsirjOwLiXYaMJY7LmqW1bpzTKtrOhrkfVLPyvj
77JfIoKQBvGLCTRw00J9chxHDZYWAyyv73QKOf3hrNa6/Ww7jsJP9oYoV/El8A3KO225OLh6Z4En
7L4rXsQPpW0BxTcqEyB8Ex6hIg7XRG6GS+KY+aI1jK+hknvPlCIOOwXi1C2kp84LZ3SoIlPvT6eb
AIRpMjwOid5R9lPKmzJtmzd4UQ/CIzDrkao14nNqV2Xbpq92suXFezghzL1C/uHE/zIi9VebV6gn
nFUAkf+66Qm6D2ownFLCvos+cNxnQ9cJB5X9YcKedBoMwUUPWrCv43MAUI+KmrJelwYy1R7v5cpE
8XPPw0V6bcLRX9itTfp7Gq0aG8UZQ3+W5YmL1M3YFNU8SEsgFZredvumIXo92kr62Ymt7x1I01vh
hPot0/xviLWnFEA7ixwc9ZI6PhgWHNncIyI1bPs2Sh89dYpcZ031pwl5VhI0yndOOd8LObBeCqif
1ooSfbaHMl+R93RuydSAWYZJldzRzjUlVYLzo1JWYwlmyXdL5yYcHccEmh+SxJ5tudSbRH/5YZlW
EW4xcaWbfV/7vlhsIq7TXPu2I9gsef7azvL0LHkVAgRjDPFTq8UnUBd/WAAmz4FmrDO/eoKCOliq
o3oaK+eoJ8RxLcdWzjmi7stx8JWVUdf9zokrdY8OyXDNpybYpQMhF1AGwS73nGClm436Zg7w6Zd9
/4NiuNHvOLFDa/VSEm9fVLWTrTsIkvi5jL3xQAZh6euSgVBUru3kARBbXJgKsRrP2rmRlC75yPN9
VeJPvqNCA2MjAqPJ+XAaKVZdJhrp6NDU+lVnRETo5cGipK5p2kVUN0+QBSU7YZsbqsJ+uVS22q07
q9MW7EbOOqmCN7vqCMNYevA6sVGu2sTQbpHjOxuf4mw3MbZkpMYTBUbpzjNQvOnUAsafoD53pZY8
wajAvtqW4VpS9X4vbEoC9AV2WeCgkn3jKGB9V1TCUOMkR2Y/ehq7ZNQmvsiSNBx8PRsP4LF5d1wy
GAFF/acG7BEbweiTVJF26CjCXbcQMO+SorcfZARNZUttOfSgNE/dK7HSgDOOHzTL2EuCE5jhdB+M
BCxsYB6rwhrVleY7LuQu3aNHNNwxTFL4YyiZ5xqEoku92oOUedkDe+mp2hnZiNFk1+SB3n0xEQJA
3NBnkxfX5QsqXwTRI/2Zz48JRmcJw3t6s5tJSbl5sShGvhH5TO5NQV56VcAQth4mLzEQFpV7qfM/
RQdpV3lNwjRaWVY53mCYchaaUvdkWbTxdrfJhrlVY1sH/4qLGOC0oF8NIJKTJe/CaCkbCLjXUlOe
escqTk0T/7yKoVqAoRsaRkivASkLn/slv0R8rmK53cQ8Cc+lgZ6xJBv5NlEcl6pKGj4Gzr6pLeL3
6Xg2SpMHQBI+1IUU8fXnZ5EdrIUGLgzdCJtQQlIa1oOw1XZGoLGCtjS0VY5JlUuSjqguqL/tKKfp
KiuGSwMd0E2G2WCpub734POqt4TmYrKFHaz53nizAROd+NJVnbKCV1DnMe3qRydXk20d6p9bv43O
fvuNIHh5iZsh3zi2C1tMgAJR5UK6Ka7gVIYmR1zOTW1d+qIfCJ0iP9KbsonQhAVftRR/dmFF+cNA
3mJh6FL9yu+9sqxD13sq7BKltrB0r6bMhyKIIO0JoqPZoEasNgaPlqkrmg5SD6ognazPFmJI7Ylb
p91K6mL1plWPgSBnks0YeR7e4Dt3k0w4bk9VGOmLkaISTr3qFOpDwE0QLImm8BW2Bb7ZbBRP1u4E
TmXdIL/aq/ALTRROwq9D1wq+aPMUZfAI5KEXrxpL0Q91QL2+A5jrWfHN6pHj9ELuk+wZ5sc1MEnp
Ydqou02lvGmxU5zKJHDvXSNPkmU4dOEGAhc0VtK2l9bItUrbGJjuY6Vnf1I6AUYs7boD37Vg0ZGp
ejCyCLycE49bw3EBXJXSq4+21WM3JEu9KatnbxjK5yyxbzlkwpfck8pnR+uMZTsMDb+wdG1bcbek
KMKVW7sXI8u7c5sP7iVFXh5+zvDNS8JyH8h+TuGGF72ZEbFJ4pDBToxG1FGDkSdVJkZdCeGqNJKe
ZFuXH3l+7IS5t9r0FPsZyCYOmgAkRx/yBjKYhlbFK+ohzBcjjiDwVuEOp6LKfEkqYt8AzeSVPXWN
QVa2ecbjXYos4yWhSglIqBKvxVzVab0tDN/N+j63ATnM016D4RdndnjVJhtdD540loraPoC0nfov
0VURqVzDzC9vhHPagUnXoR29j8pelBK68fPtfW7fuysIf+StcNYopliVvu3eR2OzalYWZfY74SwH
HaCndkrDivuOvrTU6zraghvdGZbTXltvsDZJMOYnOzpmROieUftqFbl7nippnpOyfyU/55wzmAV2
MDzArq/13bWp4z0l7c7R0iTYWIStVr4UI5VZd1OrddFFB6ngyrkaQF2a6keyIwe7s7ur8E/LIF5x
fg4QbEfdxEo7tngBeWI5jBGoI3eRKP2faW60X/LcVxFG14wrdenhLoA3qiYddmuM6KWRkQoznVQ9
EFNvl6HTe28loeONBs/BRowqFbIfdRGjLjKNZjqQviprb15ga6/Nl6pIvJ3qZ5CWd4TtwsQsV5VU
lFuQyzy3bG8cDg4yFcY6NKxfl/F0qStJoS7fOby71BMl30RTtZdnPCJu672a/HkULQ8rCRqgV41P
24MbI0Q09SSj06+hNzyKXjim2aUAnSd6YKyMk4ZCzyKYGNPHEpInu+/hO59WRaBT20zsWqvQlLTr
4Mo/G13aW1LnXWczG/78ELuAKSen2R7rcC76Q2AuPwxkXigvCjcZtrOzcCEewVnHhGv+9+3clgOj
USrKC8IEG+q7h8/2aLqrsXa606Ck8llWCXc1KsDBkDOyP0A2EUyKQqIpJlkhcRVrxsSDgTDsaKEo
JGzK76s4m5LMLfK0HwaEsxiFtRfRj2llMQ3NXw8eBYgs1iMg6vuqFbFlYE8kpZoFSOZVNIzpIauC
nw21gemByHd6EFfzwOw3D3zw+xcu8/LAzSC8F+vP80R39pnv9C9cPiw1z/3HV/mPd5tfwezyYfnK
k369/H+807zM7PJhmdnlf3s//nGZ/3wnMU28H0o7oO/oB4/CNL+MufuPt/hHl3ngw1v+vy81/xkf
lvq7V/rB5e/u9sH2//GV/uNS//mV2p5fsjvUMkR7B7Z2wfQ1FM1/6L8biiqfWSk5wvuse7/Ro+x9
/z7h3bS/vYMwiqXuq/w3//mu86uWO1Ro1vPI+5X+23r/7f4cZjh6d3rI7ny+433Vj+/De+v/633v
d3z/l4i718N4M4qu3cx/7fyqPtjm7scX+o9TxMC7lz4vIUbi6V/+wSYG/oXtX7j870vZTgl1bql9
GSQjODZSOzEkAjY7xr8bMRINQ3FQtZswC4u4qsSE2dd0y/AohksSSHsnRpZN67zHTGv0pVcZ1FbV
hvSQBTEEanX/zCkYItupF+dUErbgW6ZxMWcMdPNA9v2HGBd2F56ozVjCiCVsoql62DJMHRBYDdn+
CbroK6Qe8bWwpXjf2Q6Czx11vrYZ3RsYKuNznsJAOnlpUYSSnBgNLAk4myef7jYxrEb6d+ToCIhY
DdQyYqnc76lzzlV5fXd0YZVcVUZgw5NsUF+SjUjscLIHh4mY6saP0HK14bsxqJ/viqtO0IC8fUh1
z9QdAqu4FkpcXBWl0baeXgBdF7NbrRp2bgGy4d1sq3cAJqfNZ8gFWVFMrMwcWSKjfpjXEkv7nVYR
1PSO9/WCpGhOYRpDy/vrlsIt7bv+rLKxuLvpI0c0S905ctlTxIxekDcp1N/F6qFHpkT9nXB9I1N/
NQ7d1uD/dgSU6538atKyF4L3wiimz8MFOBFHcvRD0jWgKuy8oOg0hekjs/Z5Yfn3jqMEDmiYyZ4D
x4XgiuDVfYYwztMka4yWJD3q9bs5d89qKNddnKTHjxNHZfD3TSg9fFhLdI3MPBPpNvZKZaBVH5s6
WtaddwmaxLuIK8BeHrqtpbd1gcyS12Z0HhB+nTNG55HK0sl1nnlfSGsfbTuKiZsG+kE0I6GzA8rI
+kFcIZg27BMpWYjB5Leb6Lq67qUUnDAjozgasVlp0Toy8DLUxnyIx5pCvbSSpFyEtUVMbg2mVluK
gfvo5C6uulEm5K16J+E7e5BxMjdSDqUHeI2fvvNopPhPiAypBGz/MqiNmb7TVfvLbDfBE6rwaaUZ
WR5X3oqR+WYOGoag6jooTKZX/ft13bsppXqUGtpr8SIMy1N5R8oEhi3bPYjGyDIU6+/tbO0iE2tG
TQjRwsk3AdmC8PWA8t0Yd9K7BfQiJ2AQd7F0X/A+6d2CZQ/XqwRDw0qFGf2oT00Y5s1RdMXV3Hyw
UacHbSwHseU88D8tME+730PtnU0GtV3KwafsTwlHRBSQ1eTmy356C42U01WIoIQYIN4WoUGNSG0G
Rzq8tPaBUgDEKUUf7OlPo2X4zwgtyBthBz3mHOYZs28phC3FMmLu7POhm3s91RhOvR/l6LPUpGQy
cgMmNz2MngIAanvbImgg8wl7K1ptJzwo4HI4czv+zZpg7GlGdV1uxiWQKgsK/wlO0k5wkmYA1JOP
uUnqcboUxnoaEVezj5hS9RurR75pdhXmv+sGAqIyrxTL48Vt6+FhdIybXifdc8GB+5Drarkeyjj9
4ukGKSUAVoTOBkjephSUHLmfCgPgalRAvxbWtbuQ6mEvwMYChSyaurLdpWE4yXq2CdhySlXdOgG/
tRQDd3iy67jhVrP56L8DPXt1G+1hXvx6d2yo4q4CGHMRuHIPTuE4B06ueroQl6KBi90AQlChaX+3
lpRp94VqbLTZE7JTFxnOyYe8ETKxUyOm20UdALAkLJCbVQ9jaAqhujx6NbI5QXUpc3ifxZVo8iGh
2jbVQXW41c+B6PdV7AFygMlZ3wpnWdOQg458OFFrq7r2afwauo4F+XAM5FSKB3RDftlCUllXMeBP
V/9kT/r0Nf69RtQ+E7bMT7WTR2e4/6NzU1qryiH0CanXT5MYHItuBE9SKfkeEtqTPNpDtxA+VQeC
mrwnyvCpE1EfOK2VtHUVbMVl3Bjf7UDNtu9s4lbhjxxe8JO4lgiZ9r2WQHSnO4dkanpTgZFy7osr
dILRJTGr3Ue71DqHv7P1hu8eJESf0HSffO6rCqvoizmiaQdKT5ZipCgGeUdWuTVM5abrfv5aE2/2
ZYDsZuzrL0Q9arPJXz0vlVFQ78D1y9mrgoT81ejMJzEjzO34XOZsGnOdaK3Z8EOjU3J99FPfPYqr
pMv/GDzb3IheNxTu0auAJPNw/+US/r6abR0wU9RwXNQnptF54D5ZrCNW/HC7mmqdVVonEyf+X+bN
zj/nBjIqFFawkf0g2xaj7j1IcgkLfeHEn4jefTZ6XfmBuLZj6KR+bS98iq2o/uy0ESmdsPUf/dDm
N9MIpaNZm/HxwzoNpF9Hvyvhu+FDfFLkytp3Uk78CdqBRY14zilAXmI4N7ACbtoQ6CVYBLN8CyPJ
WcewdS0sAuUkTJNoDe9Yc2qmhmTd+2a2CRdFVtZRaUv72S4mzF3hJmxprpm7MXLQavvLkkY+vr/D
PF8LSUfUSXJzDYNCqBhxBwtW8q3oxnKeXJwkvgCwjfJlk6Jm4fmobflaDc9XjwKXogX9AlKtjsT5
X5oMvV70Xg24vRdiKOwUeKzFZe4lqMAWhNXeGd0iM9daF4Jyc6pmEyiRMpUc+E+iaXQIJNC6fxA9
r4AAZ/boJrcOj8Aaf3mwawL/qCDvrRRptSLt6J1LQZJU1DHbdjfr18IIdaZ/HgQhUjw5CeM/+8xz
Zp9qol0SA2GoeTsZrB4MQrn2AldI5Cr5S1uhRPer82ukkAppk1IdRTHM9Lunedk6hMphKX4G51/F
bIAZ158GZtv9d3Qa0AeXQPr0syqaeal5YJ42LzU7Zwg2Ea9NUn7X6/GJWv9+YZNxP4wRejFqYnnk
Wikpii23KZYVXCV+oz720yDEGPayUUBmC99eMo1jUE16t5nWFqRVgqNdqsFVjAY5/5E0gcZcdC0y
8xfd648IB8lP5bBuqY+pQNIBWZjkzu1MW7mN6e9ThC5OiQULF2eiPFqJS4jFh2phZyA7KUMtN/WQ
9tWi0OSfrvfxeaq46oKJg2HgrCK6RNmpZuoB4UVS9mhTbXxxa015Hkh6LrXI0vegppRnv7Rs2O49
F8XpHKowWe+W5pR9NZB83Rta8WcxyjbH1ckGptEDBNaU+3HKw4pG9xR9H9T1n6LXTDlb4RtQuvO3
vtOa83RxJdZVMqncw9IVH/uoK6hfZz+l8D5c9RLAjLC1CtWateM627HIpEtOne56qFvU5novX/ZV
ohxG0cQVAKdskhNcCMO7oWk8g+vj4CXtzyvh8s5bi4JPaSaXO9A75UGVIZb8rTYoJAdFNwuyI2kR
/yhMtVAlrBJSZ6acThT8v/QJhXNpUjkn9SrQYyQL383olfxomJZ3vC8gRuZVxhS669XvlzG0FYny
0YuXRpB/J5WaP5GBKp4kKf6DXH970qeeIhv9DsgkUlaTR16oxVMWNCuoz8eb8FeKESHinhIpMSgZ
ZvWg1oTup+likuvGCoAjtL7vN7Dj5JykBrX9Wp4vO0IlCzNysqNwBkUw7tWBSiFxfxQi5P1gk5aE
uNpqtbemKrWzJQGPFV3Lg1R5rKnKEd3CsaqFrEfWOfUk+e3nnLZVtLOUwDPuFo72Ns9hExveVBW1
Px9Oy8CKvyZgcK7Z1JDCVK6+mhjrflIvnW1iINEzdBIiVH5EVzTCxdeDpx504mE2iStqRnuT4My8
DrlD++CmUP7+vt3dU6XW3O0dsK7TSxBNb+kwqKf+tnOl+mhw9sxhG1Dro9qXO7Pzhp2t1DX0tJhi
1dSoWhF9cSms9zliulmRRASKW1RrfwT/3NTZ30zIZGo+o0DaKQ1HCNHEreeCupr6lSypdyPlLj+H
Z8cPtnGa0ZiN83OyGNa1WN0q4PI/Lm3Ejp2g7fmXZXNKX3baAH8jvCDxKkJx5pPSOB1PWh2RTtPL
Pin2C6TI1itEZ+W5CpEMtPo4/ZS6Q762PcrLOWJD9FzKCyuTlZUzIfORgk6PxoTcFFfCNgJEB1Y8
jYgm+30lutCkMewYMbQ83fTgzbq9zJ75BC91c1P8pL2piuGuug7Fm9lmyoV3rnJ3K0wdRZewzE6U
rtpg93thFE0IMcTWBNAx8Vw3t7kxn8LazW6gMy2OigZFnFlVOgDuuWERmvI5MUCzUWK6CqHX3OVk
q1+bineoCg0khyclZup/qa52m/qoT92uBsFKhbB7EqOm7X/pBme4iKkgYK9JqRY3MWbr+bbRzfhR
jAVSvQCBEz8rjuK8dMgPw/DimNJzAFPeDcBmdcxcEKlTL4Ha4H7VODEiBEpb7cVAb3jlzSntZgeT
FvuRyXkeaHxpLyt6g+AFbsIXHJu3aTyAKbOvWB0RuSLy/fvs+5hfAseQNGUteZ67cTofHoLYy66i
kQ2kocYaAV3RRdD450CVV1DTyLK3mZ3TaRTJiW7lRznUc79XiXolu3q+6qy7Jkcg6PeAmGF0RO1C
yYKMSZc2Jkzbe+5j7lMF1ZiJnFKepPaQ5UIrWNBazv15GOFCCC9Ff6jrYlfpFC/70bjNyP/D8uS1
N1dT+bxNV1p0DtEAvJJT/mkJ3ayboj78g4TDNNDmdUkFA2BSosVrV4qp0w8deAIhoN13Tm3dhqmh
KhcV4JLoWKwE1s1PDOtmKK61rfvIWsw2XZGUExVOR2ESU4UvNDaLOlV9MIqsJgYVzwvut5lt822c
lorjFm6ao+Nb7Z7CbIrT43x8M9lyrxK9IR45dW3YqCjb1x/6VqqeIt3aerI6gjVpvWMMwnQZiK5u
Reu48aqdGA2K/kvoTql60DkvBZ9e4QW3CsT3HAgRrWDpolLSDbQcwVZ0x7AARan4zll0lRLEp5S+
pZrfXHhSxfdJ6LPAPAxTw1p45ZohLcoSPL/ophaEnSqC23rBx9bMM5QWoAPaV7mVbvnR1Z5INvBL
DpHAt8CEfhtC/K9wBPZLC6nv6wdfHZ4AtFjwTWNU3tk+rijedVa1PGrHdmrElWgCpKiOVuG7BRzo
jEjArRatFtUQbtKNyupRc+rwrYtqJ3zO06Z+y+Xmu9IEG9sq/o+08+huG1jS6C/COUAjb5lFMShb
8gbHckDOGb9+Lpq2Kfv5zSzGiz7o6kCaIoHu6qr7lfdFr4on0tIJj6xqVophoD8NRHusfLP3trI1
NNjvo1qiE4BB5xHl79vYI0wqnjtX+BDvSAHfy0Y5Piq/Jg67IWkJiujNrxQI13NvpQDsPwGWV01T
XSX81B5kQfKVagYPvdkVDyRzTviSVGCXkxcnSydhu5oZBmDU3/2bLt/qgWmehC2+eymCZEOvJec+
507JchI6PtGI53YuZMOQZdaNP6TPjVX+Ms0DsswpjpUVLS/9W8vfR8F0bCWidIbPy6tr0fzDNqbm
/9XvOiyK+P7nSjOsjMSPiZX2IO6MBhnDc86pqAMBMYhCXnUF5yQLWf+rmVjQcBeE3kHaLzPIIX/1
u9o+9ClgdWz4PXzX1FKwyOCFP7zSdYi8+vvdZAa+oYFl3eK/dpQzXueW/fRAMdcldxVI3WgELHsH
qjTf2rjYmDNbWtZBm4QEDxPQeLX1g46G0Yf6PLCVRjnmWlSOHe2LolfuCRw0H7s6+6rkZn+QNVyu
YsPezFx1fG8eEQ7ZhXE+HLLW0VDJIVNjtCKBvmkmztImiy4zgVw6Il/LaqFMxO6W3XSDz5bvf1sF
L0RDh2SoaS1agXm2MdyxPcZx7ZKnEvp7ZSa/MimOawKEgqnyiUH3g7O8MgVPm1xroSP/2YDKGN5j
z/wk7daURmAo5i5a8qPuOUiSc6S5EwCHGAS3OcVCQZbc0MvEsm81cmDgfU0QJrlNmyS/tYfoPjTM
dBv9Nkl7aVVBsfj7ciCjHSsf9GW0bP/Q6fds0vbfpyw899fsTeFvCXJy1lrvZsc6CTtAC2QaFOSY
LEKrC75nhHmSRPSDv8yrDhvr06TlzcrTnOSc55AEgfuJ3WiV2tlijbayurZYkrrvcvjQTIfAIDx7
UwWkEtm1Paw+GOWlLHSfAPWu0T3CtYjZJrZbTIdr8wjivl20Hh8Tuslfrg0heFiU2NC8VNP8gact
t2NwpLJGpoRxW+fTm6zJoi+M+UvTV2tRj/mDtKkhIJhqcvhxY/IQzeaoNlzLNmM2gT8R20nR2+XV
lqaNsxg7gtWvEw3xu6ehXX6ZlXSwPWly0ULOIW2ZC1vWS4ZoI20sjsJlKcJmB2fknBcjEh/ILD10
rjUc4WYeo7lGmnz5MELh3wBNm1ayKgt8+N8JlI/wTtItqU337HHiLQdJU0O29RayQbesAEOTJzyM
RJJ5SDMOhTgnRMcbxRSemrkm7SKwjFvWDntZc9TJIEpRjOXWRnJrIY2XolbF2RNIhektpDlpC3pV
PxljtKjTKlpbrlKewsLkdBY07y6xNf3E/9sh4NnWnjuLAxS1M4JvY6EtU2AoJHN3xj4zwvxLUJK4
6kClAnakKOt4Ku2DAaFk79aqsbVxitx15EOuQLCon8w8fOeEq/phR1sUNfwN95lqa5M9d9e6wlrm
pY/Nalt3kbM2P7SNu5etlhJDvE9GvuJojVo7lVjImwSJm5UuKutA2vx3kAoBCRQakt6z6VpcbRaM
9l2utuSb00PalWEsOljWv4aRu/n/me5frypt8ztk3yXWPpHy1Xx82cxFO5+8yoJko1VEwO/hapI9
fDFqm1ao/EHnvtImx8sqiaAPxLubN7J2nZcsmQwWyDYnXWrfElY+yyynT2WXkCxqfwZl755rTtjG
Oit3uVDDU9Y3ZP+aunWPNwjlKdcDroQO6QJZDPPzYLaPfcw3WBnqpdlzxsku//bCV/2AWpWXo5uK
dVUapMrMZFWhmxTyai5kl2mms7az1zqc0h+TKMYzdzQw10PQvZOssi9Jq/zkAzfakl/e7crQi5Cx
Ud9NvmO7zLHB7+R2/jKQgLR1nWlcy2o9NN0aoaZsK6ve1Ecr1dSjG1l1xQy/QujiduRWifosmEWn
A71VqqpyRP+ZuOYM/FqpOuJ50LKf1Wr2t8qqG7seKLLuZ6uspneFsR599Xs3TS7kV0tFdSgxiPVt
spjo6J4djKWhWMJ/ZpUqnXqUNVmkQTqDLMT3qNezdD3YN8LC0Y/bQCcdRtUvV/NincSYsucQiEQz
2WAg5XBp5admkKI0904qU6wL0cOe/d3slqZerOSMl2nJrF2MmaesG6Rill3S5XszTtEJRC52NRF/
/q6aQBiE+1mZenM9aUG4bysne9Rj/R0Rz3Rb+D5xOq2fH2XheENz6J2zrIx1Wbara6Ou+NrSrJBY
Gtqy3wE0fPGykmRCtxILV9jKqZkFQzgN8M9ZAm3J1PQP9qLMfGPRO8Anw6bFb0A3OQoCbXczdShd
cnwRvbUCRqVlOl+a3udBFxdw4jvyMtq+6WBG5O4XMEFftKKrHg19jPcslbQ1iOf+S8zyONHdLwae
Ok5qC5VYWKE9GJPzXY5jH8Djm7ST+4GMR84jWoPnbmhekGTq8GholvaZjFK0OwkRuZFbR1mkbIUC
u+AxNe8mZRGWpH2qTYlAeGY7kIaLyT4WrrWSm1AnmuXaMn+peY16ruNIPee191aFvnYja7KQjVHs
LXpy445Xuy6EcWgLfSqRqlRr98Wa9OloeeG46FREBScgc2tXDM5WVlPFfEbVeYkaK5oYM7bG0KKA
T00EB3kVT0FaL+Sl7ztxvbg2qU7DpqXSiAxnyIeOPy+R/VsYjeVCc5yGQzQXPl6YbFXp/audW+1W
NqC+5SF9EuafLCMj47Cogpq/dU/0kLwMZuxONItazA+cw6WYST6X+qVTy5GbhtYXQKw5ZlpGRdfw
3DS2n4GNxihcagVXMXquk9g1s3ZPTbg8T/VI3zWpEM9q5/1sBX0X7cceZTjWCc6CXDr/fbLjbRUZ
xg8I+zd11OLkA9LA9tG7sWo7v5OO/ESU00L1s+BWVn0tCNalCprMie3nepjQR4qnz5bnFJukGXA+
unb1OtvzUoyfSZkFy8pXmOOdZUmE1D5Xh/DVcGJgxm791I5QINOw+y7NTtoH20IfFma6s9ij7SF3
Q2qer4w/q6My9LN8Ic2Xy0v3gHArpMOB5/4e89c8l94a8gLZ4jqn79r3NnkQ2yqz+4Pi5z2C90hZ
mb12btEyNxDzxSZbY3XoD7LIq+xJGXx7G9eR5R2lDTQIMTSiqBZyBEEmIe7pedYym+KdxvlPgfgr
Wt/kJBVJv4l/J3PxB7SnhWw1w+gtr9V2NzWaIKthHhEGDSdBhRWSpfe7o8wCA+ljHczmC9vYOAZt
2bGgKViEVA2HGFuliq1NAc8M2rXQ1JXvNz+KAle+kpToBJL3QmbFL7F3/q/Ivrf9zwYpAH+xzYSM
vxqczCb59TqN7C1V4i/C8X/O/69prraLfPzvEZkJWYXfLu8mnN9NOMtDy97X92oG4sE3Mn2hKXW5
wseQ36Ewlt3Z8xXxBSQwWWdpkcUUoCJX9Zb9oaubNCP7od1lyO8ZhnJMuY157VqOlFMbjtqdRnxZ
0mSkXYDihWngRg6DaDNFpu8uNJ6rx8Lp15qsynFpkeQcZ6rGRvVJGyfNr2sPIRGh13cmX518X5sb
/tRtrw1u03a3NU7Hy9sw1FkETFkh5Gzfp7idWhdHqTBL5z6pXeNI3MtetqmzKe9tQB36yOporsqG
pmj7daW57kpErMOX7OC8RU37rAZtX/rwRz1bwHsOchbuCu09ajbXdmL/mhuoLkfbiXdO2JqnxswT
nq8pR6BarRKiA9ngFE2GeZJXjl/pN37TPF76ySF+n3zLvGzapfzTcXwzwuYnsWtqPVxY86yy33Wq
OS50tIt8f3lJDVZGSFbWqp9PG/uu9UnBK4qdrKJ1jhCwSSqSrDopqI+qfUQwwLlFX8K+FH9VZYO0
dW4UbooxiCAPEvunR32yQN+mukdjrroPI868jEKQ8dWPFR8zBXkmH22yM0/BZpX00DpkVfaTY5uI
tYeBg/ky9q/56jpotkVNLraG6vmtkXc/C7e1b3sWDaTAQ1oimepXwyxZXiKEAI7TjOq82sAuhzkB
ZrDUSn8lZ/hwKaeVvWWLB0GEHxrSSJOKeBTim0hiFima8E3kHkiZxsnWm6ilF32qri51slCdw6XX
6PoQLKzg/UOLKQfl83io52y/yRNkGZ6wXjEqT7mdyCpkfUVhxoWCDDOnfgB9hLaPhyI8hOS5Qp/X
91GabHx8nLvIJq1qKkpzz5mttfON/kHRe7KsoSIv9KlrNmygxs8xXgTyT8dX4cNE4BvSbKqku9gz
q5ou9j4VH+yy/0Q4yaW/kbTKEVVFkCwD+KS+LE/VrK6bxGyPm2IM99OsvdvbSAtoCOht6llsV2fj
suMXFaxkqw+a9eBZMQ+oeWyZjdadqoS7du6L9IGzd3zvBYTpdF9bnb6oK6g9sOAWELv1L7rWIo/h
dyE4c4MUV1GLRRK58akLi+QRxaVzCU38jTCrbGP5tQJgzS3eXDKZ8R8VJPuh0c6BP6qJ6ZEUzeoI
uhoBoRIRoN6pLibfCgAUcZJfHbVKwZeWEp4tO8s+skFWZVHY5LF7Poo8fjAzX64d5ZUyI53z/ut1
emmWk1xtfRB+bu23ZMinTaXXvrYpJ4ukRYXt2goh0nLJfbRmGTU3mVFcHoZW5y6eulGywYGULv5j
FLFU0V539dVlEjnfpZMRd580Ra92kR6Fp2th5URR9+PyagGPFJ7gWKKVMIXmEy5J/0barl3kVV04
09LTNGV1bdBGh2F4Tf2t2aXkHc4vdjHKy7wisgN600pPjI/vQrdxxbVF+8Wp4n7ve2O3d1X7ZyFt
siobrtUPXaJSSRYf6r+nUSbPWHrIai1l63Xwf53Lnl9YaYpgh2bzDWiPaRsOdrCoZoRWA9kfFIBT
rArF1W+zwAW9JVFbMdCoY8z5znI0Q5y9XjWqqFwyRs35o4yTuJVdwA+EkJUQYPL9wtwNiW2zeqyU
t77Xbsicg8atBgOHXzO7fLaXU/ldjyF1hFEgTkVj7Oug3fRKt49qM38PUqfmKakrz2FklKuhVvo7
SzXDrQ1b49ZBemLZJmOBtJ0Aft80X9Lajp71QrHvchKJM3Bvzx7nMU+5v5dNsgD9QEizWqMbSG/W
Ffd1bSzQ3P1aohX8FOuC56euLGXNRMzoyR74kTlxuxpZa69sfWEpYfzoB233GA9ptHJSr9kmqdU9
qnkeHbkDvshGWQy+99lhtXiQNXAc9rY2yN2MVNxCSyZz5slcO/g52VQn7RZH8HFsGw78ppw1zAzx
6SBkE3MyVyGfrO1GbMsEGlAYKj0P4V9KPFIYR0tqwM4m8aXXhrIuviDzYoNYxgugpAGnTEN8JyOt
iDI8l00a38kgrLmtnmuyzY+ic60m6mJsWHXYZlNwXBirC2L1iwc7N/IH1tIkS2RTtpVV2aDn5AlH
kX2SptrsqoNo7KdL/3mQr8xyqT6bnmTsomTZG8175PrtrezCSYZzbiZreR2gqc1S5SZ5qDVjEdss
guMi7ExQwYl346bKOap8hc0SgZ8nJMu6U9rXnP+rCUkrHijPrW6Ts4BGUbX1PE3nQ/TqZWkGHJHN
D9NExLCNI2R/5posZGM+97h2+99tY4cK31CT3Bsr69xyoBOyp3bAjazHKHVuhyEoz2iUlEtUWtOv
/3ePlDmGP+dotRJNEj33d2WcNI/1qLx6vMdDPteqrA12Uz9oS0Ux6kc9H5rHOHkVRhI/SIuJxghK
hma/kW3h6NonY4CT5NfNfRIJwppL48TeFGXutOveex7ZgalEr43t6pva1cObPFatU8vNwOod77bi
MVeRrsvlMLnK2ikIgET13QGHOSG2NDXieQS9dKmKzhLPbefZH6rXVtn5X2MzfH87mLfpJJqDLFwV
8gEP3RyU4y+bvFJbiBe4gj1OQbI5wHNMkdVVIUuuLsZ2jiaNWnuXWvq0nwro2BLK3qKAxDPJfuq0
SdmNXUuofibCN7XUl0A/g3cCJwkHC51nYUdIJBbE4MQdYFc9PJm9Ik4xBBmSm/iZHFK/WF8araix
byxf/RSQ0sBRj/eS19wiXGtqtx0CNqvcnfSnMjDqW44/uoWsCuDgd2EdI9JTKe1S1z9pomgfZVsF
YCFWyuAka1oxFkvnNIXcyu9g4Di3Y6zESwIAkBcZrfHYlZO+RG4peLd1e8NKyfzUNQVUEQEhyxqV
4KWYBcHmDnJkPAuTVANEJzmSpXX4PpXmJhtt81Pf98W2i9eBD/p7ImK4+haW6ByOjaa8WF3/XplV
fJY1VbzUbaM+E1LX3nO4dkySHOXv1uMkUyT+UlZF1qdbQoGtNXF6ryn58TdlZWUTUfbKtCuIuhYJ
riF1LsxggDn1+2pIIWWwGeg3skEWWpFYl342wI9boGHL6/ik5hAF+aO2hgDhBRs7Q0VrcFp2xtUY
n9xWFdwxE+0BUnO/jIva4UOf/EVtVwY4Ln1YFo6f31ptWTqXy9Qr8lvNMXFB2wVERuVrq0PnxuGW
IzU0EAY+8pTK9R5ZnLbpH4U3a4anRvQ18bwlrsf2Rxp1dwYwqrdp5Adj6GVx17hxset6Cx+hloqT
HpXqKtA4sIfZ/UUOGp2bAgrRd9vs00WgZtVz1iG0Xtlet6h8FMA5H+wgivKbq0ej2jWx1T7hk5i1
xohtl61VHvgc8hhfZaOd++4jH4xskgVy5y/od7tHWdOt2lnqTk/E2Tw16OJ/ziUbS2Vy/pwrRPDE
0DX3aMyD5VyRePKT1FhJt1tntgnqRmHz01/3od4NirNMW4hD9by2bgTsjwkezA5WhPmUaJG9Kbss
XjfzWruLKtC3Cnfgbq6qgz6d8Fpz7ktN0QrxOMT3cqCczDaLGxQ8ep55tCMQVJKtlbq3ci5VH/79
Sv5z4Yc8enTfuxS+aExCR4M43LRd3S5ki9uVP5tl9dJHTWvthjiPm+vgqGBn4cMPWmijzm20Isbt
VlhomxHGyllgwv11Nnkz9lwNtDFElonLS+80JLhW0aL9BCJPdbQ3Uw0IM25ab9P7+fhZn2BP/TK3
JaRdaVbtf5r/6C0nyWaf3h+9pTmIom9uDtt4UJ1ux87J3MbQ6J+M0f/aWdX4FUjIgwKA6MUQkUly
lamSuVmx/WmnaSF7gFnc9J1LNqcXFAS0t5/0SBuWOifwR1aTkFdVpcmPst4SN97PXCi3/8rSGtmu
3PiR+cUJXRnnrRcVakclXm0bf+q2grOzt+tWOXSdK9ZT3tdPgM17uHL18DWv9PnGY/zAMbSFOrxo
M3d66ghsgU+iEuM1f2pmRbjHP+xoqB0bo1CffAcWbG+aP/uHCEVd+1/tc/9u7u/Z9Jfzyw/0z/7X
1/WZ56/+8v382f8f88v3X83v3x7z9cABypPumt8Dve2/tlCgpzhBH8ZZkEkXAvw3sx0uA/EV/fRv
Q2TYeyC3HQtO09xBD4o2nuONn+G1gWKrlE+2gHlcznbEi8fPEHmWxm97RqLdxT73nxyj2+E9aRYp
giu3tRFX1SJJFeu27HUbAY9OrGSLLGTDtSqvqlpnyF/NedTu22AYdlf7qPUmnrJAfUTWGS5TGou3
oqufHU5Vf8DbTRUb3lg79bsBjZrlAIZlkxRuBdqPAj2t6iCr8koWSs9xuW80NSQUHkkKKVrF1Bxl
ERducwznQlY9czCXIF6a1dVWGS1+bFn3lSna6IY/LeQ4OUQ2jAVUWXI6K/D+tvrWTTpSb5X/nDtm
eOh6W7vYxwjEyZBYyGmqKJKwNzBOXQ/+JU7SfWm3qKgnRHNt3QzhbtjtygFHL3lzNqnIkz7z77Lp
cQjZ3rg52y17fEQdZHp00C4gpbRDfHG2kXYzIuzKgiO0SPOzxB3JbeNjM7ggcAnLgHzsVuXSHxwy
ChJxkq1WOOdZESW21vRgemwBcc27YRaTzVJXdfc1CsZPGlzCH0l8Z0My9BeWRXzENOcJgtVftwnr
FpETdtCp7WdBhlu/RXkuOIGAmreYeo+ULySuYafaAZEBGmA3tSz2sjbgGjnLq/Jcd+VwuVZ4xq5M
kfCZDQQCkcNP1lDqk3pekpl4rLJiyLdVN7JkBqi35HByOJqkbWWwoCD96N27V+fLoRgNeLeFsvbV
NNzHWj891GYEchaw3G5QTXftNEG9cQYUYzXFH16aeAY+NllwI6J2eBmdSFuwAczQYaB1KmOeKAjg
GWk4oFJS8sT4XSAC+bPK/ijaK24Jjx4W0Ik0qO65ttslaxFOTSKN20bso4kzV8mzB3rXZato0Pkv
6fZM18yJJcYFv7aKWrwWyqwhXsfumQO36tYgugRtKKUjXzIINkzeLMqG7IjMccS9LFjcn3VVA2Xo
wy672MEOGEpxVxO5fZ8nJKaEYgK7/WuIEZY9fsPg9WqagHTuVB2H9nUazkkRtuHJeBlaA6ZcJlOb
rTQPIeSKYJxjPAn9Eyj+0lebT7kp/JMDzHMhzWosUNAwrFcNqiXn/c4GCXbipmIciitFzOHKanZT
xZWrrNqoYo+UZ8Zm6rT07MR+dilSpE4QhgaBbRGKcsqJrNyqOjpsZt2O59TvLLJvNPsziOZNYfj5
97xvXvNKG14MW+3XiojqAwpv/SFv8nLVi7Z56srUW3FEHu5qLZxe8C8QRuNXJF/02vgSOO1nhVgT
0gSpqb7J+ibtH42sMZ5UYqf4804vGco8d8HkPshO5fyVIedBW9ghpGWRtVtFHeJNacDvI/dleNY7
96Dw3P1iOXAw9YHgnDBEdZKUTLh0Q998KUdS6HI7ce4HyGK3vUYcwEik9pcS55vu2sUnyPvJzrf9
cFs3ZvM2HxnJDqj0wsAds25fdUI8irB8afG7bn18AbtqBr82rqY9zRFHm7iywz0yviRBArNaIvYl
3gflRymU8RsBpdz9yBd/CFw73OlFqO+c2lPvGx+2N+Cx6RvxQwC0lK+V7yTE3dTizreRra47G8lZ
Qh2yvI5u3ZkgLQtvnNQDsT/pZpxDK662y5UDZNpp+EJdWsy5Y6DxEdu6gdH+PQ+fjYUQKvJqZZEN
e3+ycS3+fSnrshCGMexV0kj+s5PaKCrHzn4/7M2oZBYCGANihEAlqASZ6aHWnfwqNO+LaujuIvdL
ZOjIqidpkB380XuQbbbbmPdB0am7KiMmtSelIFrGZmCsu9zSOMOa6z6U2SW35hzsG91dA8Zj4WzT
EsrfWAhtN1UcSZPMbrMO1jjxqSfivxGw7Nq7ug4J+1f7k6wBvG3vCsvBw5zFYi1tsph5CmgVaCeE
TJhK2hpPvKaa0uwvPcxXkfp7PBQTLNGO3K2cWAu0Y+b4x1LY95zeR+dEdRGZCZz7VC/t+yw1mz2a
2uFCVn17EGfUFHHhdc70pdb6/SCIdFHceNo1imFsWHSobwQggj9VbupBucfz1N0PdhnvHVO4C9/z
fxhFPC/5Zg1r89EqWZs0nJstBgjKzyKOklXtlTWvnyAEQJTg0a5ZsNg2KetqWjm3baDWnNjm3dmb
5QpAxI6PbUuU4Ggo6avvI9ts24DqLAu6AHne94VXx++o+PmLLjUQ9uhBqsVOLRCDiAjNsLv0CVws
WlhtZN+3OP7W40D4IWnj2qYpa7IxCDzYWZnQbzsWvTd+x8foqPM9QrWanTH18ZH0b25F1hCfkVrk
scgu4H6cxUxKv5gekTdTcY8gyDbYjgl7ZdBe0U+IyTjkR20Dsm0Cu/xmqONNkc0Qfs8kY7idkDhI
g3FhdZr9PFnI44Ztxabar8iQFvHKrf3qlQgklCH0HPiwblevRbJgL+S/jqqVH0CJJEvZK7HJ+dYT
B9mReRDIl5WTZGBRRd2dzNqr+E1bFVKopfLiBC5JkS7eiVx0j6avLNXxEJinLilCNGuGbC+QUPqq
F9k3UzWjN1UjfDGMHHRlNYtz1ySZCJS1QF2kfnWScj0CaL9tOWWhL9S+7s7OnEYmM2llxi2xmB04
/O7BmdNxpamPfegsSSf2rpMUjxO5i3tEprtFWcXdbiAmboM8knqOmzCEX6GdZI1IWQJT5gJyYbON
4RPzhPSNaF3qvVgoRWo9gGMRi3GwvM9dW55RgXD8BY9aawba8qrHMIvJHCmzcJPpOU/KXo8VgqMS
NF1FZJOY0dhH3FT6tPJJuGKd2B4u1bLzxKYxATI5HEvzZ4iijRNrqrpX4xqdLTCji0R45VEW6Xx4
U/HJDxdjnO2g1xgH2aimBvQRfGTr0kTMI3GICmkMPzolerqxFND3I3Fg/Ixz4y7qXP0uyLvyRIIh
VNdfpnq+aiBMesNo317tQ6wYS6vuio0Wxj6caAQ7d5fpuCMSuzOal6nkxEiOtoe66n9o9QRbfwjy
7+mp7p3muxKb7cJwyvHRqSaX/6nR79nZuqu+yd9ZAVioaHCE3KlZwEkYKXayem24VDm8it06O/5l
H4xWXUVwtVey27XIc1wYRnYnLYaTFs5qGLV2KQw3Ww/eXhV+9yCLwOGj9USn3sgqpHIN4i8knqHu
HhS+hQ9gLrOt7zioy8+jpA2aJtnrWuTuZb++IfElnrzNZcDcLRdBtqknb1zJUX1ldA9Vpb4gSZof
pGlw0Jrt6ugkBxG7l6M2EuwKTihOWo8jbtRQrtSrHmcsWH7unuJN8VN/Y1i6v8etrD1oE3hX2WOw
63e8W+pjrTrVTWXW/cZr0ApW8+imzgtTR+RFeKeyId+/dc0DVBIQrmgJrExjhlQhTbgCA1vd4Ld0
Xi0eLmFhGy9BqEWHnhi0ZeFZzqse1NwK1Spil52bL6aH/EnqBMsmJ2Je05z4pk517UB8WriNoqg/
501TrKGNqg94662lUdfRS1mGGnyZFC69NX5WEIT4WnfRTRHrOs82Z9yG3uSRV0LRBtyc3WwU7G7w
xlseYP1kfPPMxFk2kzvdlnFnP4eJtQ6KCTv8la02wU01M314ywRe6Q6sq4cnAhVynSOQefiYExYW
FENxboupuveC/oscXjjCWqUmWHbB6XUcpkeczfqN6xJq3hZDd9JtO1sHqO0+maVmksKahV9qC/Vo
ueWp+puw660fQA6eTSvO38I8L5dqrYmHbBj9jZyxZ+txmdGG23pS0h7xqcHKn8phMAnt18IvZtAd
RSzYRDFjRlTFN40Tr/HrrD2ji8B5s0Kdv0dv6Qc9DYzHoCcMo0/st14nlEWBPnBjQJF+VP2EXSSA
gqlQMwS9sksUnZ8Z7S13jnYpo+iIam2XY/buOWWIAJXnLCutEjvfpdp3CbCkvkc1GX8NMdSNsQ0V
JMJl6xCzQwsIyV7KVr0kqd0mtRBtP/NWcYWzglnsvyfBmoe/9l62WoNoV6oezLBOzqNiZHOq2vA0
R5gVubipamt8Zq9f7H0RBWsZWPanPZztMhDtT3vBeuFfdtlfGYqKE8nU3KlJ5G9SVwuQoNej56DT
lW0bwz+wvSh+7oVS7C2B+KVszbVEYd8x8kSaW11XoKY+JMdJmw9xmvpdhnsYSpfs+x5MwTX6Q9o4
7+Q4/nf0hzIYyV7aZICIbKhNzgVqgkNtHdCxi0Lb0Zl0jpGVSLyVDnf2WlhInhRvDYrXL9UM0McJ
COFs7pp8N+NNmxPVKD0FxtgaJ3kl5iuA/udBmZK9NF3teWY12/73KNnAgfjPoV5jfhglgulbNdXG
TmhadG7T2F7lpPuszALKurTJwie1YScKF1UrknjOddW1LHDJ/SPPy1h2U9zxP/w9BHWwrVu2zu2l
n5zL80iabObElQ9GRfWslT0R79CadaisOiOvdhWg20Xi1gGCm/MrxLyCnFvOcxk9v4JRdPYq9TT8
Tnrr3luTRqadNlTfXP17kUfDu1lk+pKPIT1ztGzuAwTCNgK53XOgxSYaabW9VlKXnaXWZS+W2pGd
U4p2N8zVzKxAL8dOtZetwBw6QpmC/jCqYfZitulnN+qtEznd2YsRsZXnV7VvAr42asKr1pNavBHD
B94oMKJTpLjpI5lDZ2k3nTwnQoOk4QlFpTe7L1aja2UvyL4bt0Uf/hzupSDGQijqJ91K/jncJ6jl
zZryy3Ag7Matb7tiaac60Rh66C1jF29PrI/sBZw2+lS3ry5Qo+emqpU7P+EgPXWiT60eOHtcPA2a
NkX8aWDXulHtmmgp/iYLV7HqrRg9FOb0KjgNDersA3zoXT0ikaT4Y7dqgsJ8mULrR5GgTlEm96Qm
s8SekzDI11hEVn5ydGM4SKVdqcc7m/i+I8dh/pLo/W2qSjQL+zTyCGGt2psqKR8i6NTqlpyA5kMV
7Zj2Bqmoh7JV81MQV2QYem660g0DAuJcpGn7OQGXcjN2JcKBYxOlZw3i+DKy7XYjq7KfOjeko+AQ
sdKzywTVUK1cPSEKr9PHp8HDixDp9SsKhCUn5KO5IhppdigA3IbJnRwHHmovZpMsYjNuXg3dUvfe
4ChLOcr3RbtMTWSiZav6OoL3e8XREh7SBCU1crwbVu9Ruhprr9jXoWqtcGsGmy7hCQ5joLPIY2QH
ZhuXyxxQd/0/nJ3XktvItqZf5cS+HsTAJcyJOXNBzyKLZHlzg5Baanjv8fTzIandJVXvUEdMX6DT
ASwRRCJzrd8AyD2CHyJK0pH9j4M63RuzTM6KtbezaPqK9zsaZUuij9GT08Qgs/BK/Z7WIPU861sE
DIGwsT09GBk2tMNg+gdTwGdDKiJcKzace1Hl+BVNhJvJpqOPKL72zMKkBn2kLbFN2A5eYe/hblun
OnTLlTsm+muli7P8IDMMdjFcSKzheJEW6gTUIPeisyxZdflNUQKbROAv7WXVuBjY4y6eEvrcDQob
zk4V3bGz6v4oS20W/SjZvVAOaghUnAEfzZ+G4o7eX3vbbtZVsQoCkzFps7gN0p2LldU1bdZzg25L
PXqVncUMF8nDxZg4yaNMftmK+YWlUnYru/APyFY6/hZb2ckSJLleqwxd5SYdSCcHse5fMLETK4ya
gDaFsNllmzeXiLuvFVUnXYxL4bW99PR615G9XcgRHyckIdJSrj2UoDT/fZEw5U9xQkR+5o+R7fKs
uHPMlRtjRy47fro6H2iew0gt7thKtE915tyGYwcSZK45WvqkqKF7kjW7zr956azJMabdk42jO16T
xXQUc7UAz7woTacHOsGZKqI1S913u5u2nrqnuAvGZYpP3l6eS8Qba8nInHby3EFlwh77wNxe/wYN
hRGvwzVBnuuQ5Nq0hppsZG8fewLo4+yvV2LBWaUWFopdXzx7VrSbVN1+t0zFWiWAHyAPBcUj/MHL
tR1VjlXMfv6oDllz75j6F9kurxOONeqcbjNdrAzudddMzvvQmhqzbVOdgzB2T5YuLMIQGhqCTTqs
6gFbydIJ+gsszP6izPT8itfkpLpAzv5qF7oIViQuBSs0RsgOX2iYVWQosMxNfqEqLsKu4znDrOQg
21IzjhbMmGJV7psI8LfGKn5duvq4j0lsPvb5dNdUPT5BDbHA0a67R8uGjIhDwLGfa9emADWTCs1Z
WYvgq+FlnvQHWR29KFv7STBuvBgMotO21iaTzB018NpFMRcxj9+YVRfMSxja2pndo4HrLVZNFADC
mXG42hRvU3e6yQpbeWuYUkXKipyt9Q6RUX5dICLfmtTdYaKWP/GSqA8oxM4Ou7SjEfTHiOuNqj2I
PsuD1XgJylI7hCyzDwY8GaclQq4zaS9EP1T3mZK5u2CMhu0QJeNjqg9/EPq3/ogs5hH0El7ywkw2
DsiLG4Lp4QUJXORkrNj6w8nuLXVovzY6Fr+2ZyUnVwMUUNegXhU7NQ9oI9QLj3UP0xxVefDi3jzM
gRng/nPjT0VXthptmW7ID6P5OPc3QouX7rzVZHm/xJDAOxK/Np1Vb6vhKlQUe9WmjX3CwbtlzxPx
tARFuesMwwZfQ4cvagCjnRggKTJZ72QjGS3n2i2CALKJa3WLAaWuVauhd6Ia1nSPd67YzsZSWHiN
TcpsPHzH3KXCpiGa7n2XDSciKydZkyeQPVRXw7xVVZWiTVnYtssyqauLHOLxDttPuWYtDNSA78V8
8HXEN/wsdveyanR+cgrUHYznC5R7wvrVs0B9wV9AnL9X+ZPfAj+OsUsK8wcV7spaTbEYKFBl2dve
FOzZLfmnxA3xQyL28hD4pbLgwW/euzL5cUWdHMi/r1ijm7V1p0xdYxWq70wtRtOiqrxXhJi/V5ZR
XQKYBNg9us+yeTRUwivp5G6deVRhG1uhh9oju+0J03ddcK9p79DHXQ1guW9wpqpfs3Ql/x8mx36w
DLa80OnsvICLnQw/V3G3VBYkoaxlOk4YLfVmdYwUCKebcS52sxWQPNRaaeMdwpgCAZRmIRs/xhgo
925FkarLMCPsKJ2BNX3cZQ2JqohnciHAaD6NdqKTB5rgAfu5v+6rxnlurPkXlL9gLOae/D7881oD
tLmrWe2tArPNX8YybZhavWzve0q4cjyv2ygluGvdxakr7XhTeX235Sebv2aInrRz4NaEArOKixj7
T4Ro74RvxwuszaYvLUhS3mBpcqfHcUL61Iet+JdUoyxJwcWrKuO1h402q1xv8zGui/p0GVqpsczw
5uvbrL+M8yEpHeLofvG9TdEAkTXZbvghLNJyZC2K/vJ1mJtU5bkQr3LUR3MzssARep7uPjrKggBW
ZANglFeTn1ernQbe1cjiL0Xvr02mhlNSD/hctWN4n4HlWeoWKNSxAsDQB3n5rmnNM6aX4ffMIBuq
t8y6rrbNWq1gC2j6N7pTYyqliO/GGBivbjkGRHDS4VHv42GVFaV56ZCA2eh1VN+2OowSvTdnQmff
rT7w8l0wtEuncKHokTAjw9IH9a3sruGD4gzTf6/ZIG5LwsFI8eQxNnH53dRa+OhowLgypSD2HuuY
v2E0yd0Om5sWPN4rzDw5PCLOso+7OlhWdZ/vmKWQXawjcxXME648NE1UBNd6LKqsWhg1TPJ//df/
/r//54/hv/3v+YVQip9n/5W16SUPs6b+n39Zzr/+q7g277/9z79MW2O1SX7YNVRXt4VmqvT/8eU+
BHT4P//S/pfDyrj3cLT9mmisboaM+UkehIO0oq7Uez+vhltFGGa/0nJtuNXy6FS7WbP/GCvb1UJ/
4odK7N7xuC+iVCGeDfYjnijJjgRyspLVVhP6ocJ8h6+cXpAJ3tnwoqOs9bVnP0J7B2907TVYWSJ5
eZYduT5ArSpzdM0chLrMLlm3jVG8+k7o7J0paVayitZgtqycNDoOZlG8tisQ1elrbJAMSiYtWcpB
atx1K5dQ6N7MwqfMyU5TM1QXzfSKnevn3UIzcujjsjErHehqgXeUNUKq1aXSlHGd1W68csq0uuR2
9+X390V+75/vi4PMp+OYmu7Ytv7rfRkL1FAIzTZfG5RzwNTld8VYdXe9kj9JU3gjA1OUTcLaSIv5
qFOf5Sh2EwmbaXYEvpZ9L2bOjDyITmvx9Im/A82r7rjltEdxe/PXKDFHSv5qUn3LRJVXbZeFHw3P
CboVk0e6QNbABkNGCZ+DJmnvs8mBzMsYX/HqUyRMoiKX338Zlv23H6mtObruGo6ma46hzj/in36k
OqDHqWOr+HWq6majmW26MVkb7gljJk9Rn58dM1K/ZE5KgqUVIfHsIDoHbqIsZEfhmE9o63oP0I2j
my51x3U8lNjsVc0D5qNYVk5JcN81UbK/VoM5dSDzByoB2W2rRBjPBEkLB/OvHpljGNFzj3usyj4y
DrKkK4Z9+3GuPOvjoj8N5nz5uXLER7s3AGdFOpDfO1COQ5GN/sGGaZ5f64GBjSXf1lb2WvOQj3EI
5AXXM1x5xkd3EqWZtcR03v+HWUTX52ni15+ra9iaIXR73jw7hvXrHapVrUbPHHJ3p4Tlpk9VF/cg
9H8cF0IlYQb2pVijnSKv6o5F40LS7/Lm1a718GAkXXYXiii70xLcP5PeNfey7XroYH74QYEh6TxO
tiFumxK76NqtrLajld31he4QRE2azSg/3PMKkrp52a2hhHjIYEBTjk0jaxZDpaDLbMQUSxD1hEid
ehnbWnF0kwIezE/FBsHhXTR5F0+tQbtHGd94n4gdz6Z1nIYy3g69EZ7zKNHXwEb7u4gnYoURY/zo
d4So2KV7z0rRQzEbJuUtCYKvigr4XNGdI3rT0yNcrPvK1JrdBDCKMGcbX3RinRdZgivzjQugzPhX
U94gchg16bPpToNzPaEofZiZKbjQj/ObDlqhRxguVHga81nwbbLyMv5CWAViso3Ikq+W9tIUPT6/
uoD2O5die0KqXRbrKXSvjbIK0Ny8af4UMblffwlWO57DgcnabQIgzPLgxzvTGZU9yc0YBWulNpaa
E2ABAIn+iAS+d0yUpjsQb4YAT022W37FGvqnIqDmNWrs083HmNxl0baSdUu3vkamX2+9vNmHahE8
BWpbrASx92M+mc7JJT+8NOZgd5vOhpKJeOUVk2/IHpp7DLnJj3ot+crKGq8wfYnMHzwfiz4HKucM
5B87lzhrDdxIdgK+jc59Bd9feFOxNKt0XIxqhP3VPNhoXNKsWfgOxrs5Tm6vnkBL/jhkGQY07HXt
LfvUSV/UXaqeIg1YHrLtGznO0r6rYxOc7SZ2bscMa/bBs4J3t4f1EY+C7UZXi4s9oOPm5kb4XnU5
xCPPScDHmMoDaaaT2XneEzGZbuFGN+SIxpPiVaq/7vCOJK0JjMwti7OhwBtAkhbr7HQqD7ItA8uJ
1qVWnIlUPPUF2hEVO1B/zRaPwA7Yzt2ISLG/LgSLNiUDFyHPk6fIkhtEEGkS/jUf15ocBOETHpZ1
EiR8sRHYsrU5ecHKZrm81hqdNzeq8SdYDvlBeJV1rm3dOo8RaLrfvzlM4/O8ZBi6qpmuphqmBoPb
/HVeGiovbfzeFl8Gz1sbs4+CNh+IvLVs+ykJxO08sGn/biydIVhVpMd/apOjW9BhhzhXTNRG5rNl
XZaCAVl5dUpJPk0G0oJNuyH6nbCFtOJTFTDtyUM3ZBF+GbKMrIKqIsTDKFn3KxdWkd8d5Dmy/ToE
CNETelY+ijq1pi5ykcFnMzC6/v33JJcTv8zfhmUbriMsx9V005HLxJ/esKKMcDdWrOKLYkbZ0iYq
tM3LAm9RgExvnUDBDl2759xx2gPxZPQL5nYnQilRLcR0TibFu/jC/NYX1ohPLfsXlhP1jdAH9SUq
i4VsDzwj3BENLTayqmVYhILgeCRqZxzNYKiuly21ggV5o6anSQTpJtG1HuOFJNzoju8w98b2S4+8
UTyDYj+1p/7SLNr83R9jZ91jDLRP0F18CdX8CjCO0Cq9tuNm3r4kxJMl0PfT+Ix2CRh2QyVCx+EQ
Vk7+MOclV0UWmhtZVcYmP8NK3cXEuwqEl3UY3kGX76M2Lx4wyCbD0tTfx1HR1r+/W87f1kO8a20S
YYL7JXTSGL/+qquyNhyymMGXLmhxgtbyl8mqvbsoLe1Tn1f9ohFt/za0AfgB37VgKzvaExo5Gyyx
+zfRDcnWafVwK8y0WdcBSBcDfMlBmw8OmbWDrMqSbAuETq7Gtm8iPc4urHeQdFF5bEq8kC+IBWIX
OzC59KVaHD1t7I8FZhlPzSjOQRVNZ0SJ8idXF9/JdzS3shbMQcqmCOqDrKZt2C8r1+731Xxm6bNV
8yfD3sreENz42kireuO7enoTzJAzMJDtsZv5RNasHd8um7qvj6D2gFrKFtn3MarsdWTEHXYLWY3S
VBv135j0rTm/l+oW+TFim/e8x4pdHNUEUxKVEEasMtSIu3lo3fg724OcWbujfWsj5TYthJnbt3ll
nqpcjPty7pC9sl1rLPsfbry8sT8/pjoxSqGptqGabNa0zwvhHinqrnd9433U/WqVWwWIWqH010PM
Dx41Evc5ryJrw5YiurVKx7pLJ4R3bQQWZY08eHIWnQkclC3wbCrVrXPPDBdZDa5m7JEykwe0orKT
YzP3+42psBjFc9xBdYpQy3DqWBLvf/+j/ttUrQtD5edsqDBhDcPQPi0hY1OUjqFF2ruteS81pObb
hlnmp8PQo84H31FjITfZixRx6VtQI/3KzDz3UqZ6vonZ3mOkhAapyHLvpnRC60YFQrPrkmm69bqh
2hRYM1+gn/WL3hibQxFqxOLNot4BugYllExrx0u9vQl+70aWCjXqrqXsr9J/6v1o+xhHYi3+h1fa
3x5+XbiW7mimYwh33rx/eqWxgJvYs4/Ve5Sm37PsTHjeux2iyDqFM5ZH4nOEnsYrFI/E6qNNluLW
0Y8aBlvXE0o0ahayGE0ziNgox428gBwsO1CymaMf3mEkaT3+gHp3KAyUwRigteL0t1f4tyyqQz1L
NY3JuicGCu4AwqgOoAdumF6fbaljMrfZYavdXoeA+rpWjXmIj+bKAq3ZERnYOrtUdfqoO8K8kWZD
OBFnF18VzU4gogsBi6o8yLF5Gl/HpuD9nYUog3bnK8Omj/Qauq/Taot2KG9ByjvvgZpgT+8AxiNC
YrOJFa9m47vvVm83S5gLqItovXOpEsRY9bkDsSHCwXmQnUHW+Odi8hDdnDuykTVe442YgYsgv20H
dQ4P0RFNxYsJIPL3j4ktn4Nf5gCLNY0LsNW2HUCIxufIAJKViYaW7bs1gBwv65DgF+4C60jp7efS
9PqVqGtrF8xVpQfDrRpNdit7eXXj3ktUeCyEeMxYYsrm0QI7xcvtK2qg9nOrgf9wclNdyk5Xx4bF
41HhMPc6+V3Q94+4E5UnUQr7VvihvmxRVv4KzB1GlTG+TnUB6g/XlH0W+sVjpVQvckCnZPXCasfm
DrnH+BD4U7JOvEH50oQLOSDXM3dVuMF48IrMxSfe49U/Xxo/vUf2AdYjqxhjNxgKbmSSeOmkFmE/
v+f+InO0VbWovhvnA/SfH21VZlZ38oBUys9tcvDHuUrU1ddxH216hFISa4pfrvX5+qUNKojtpE72
/MG21VMAJ+QtMbAXissh2+e1Yr/2Ebrxtf3WNXDokk6tUGvyrDe7xA4cyiIL+A5cCQYjiJzRDr0S
akKdWZcuG9C8TqCGum657woSfwiFJDwmho9dNHT/CPpcNfYHFh598OzmzYOjg33R8/rZhSBwO5mN
8wCczVj3LuJuIW7ED6Nfddjc4XsUIV2xZOECwnxoz3LsMOHglVSKB2uVsb5GMqzKp2Qhe6+HvFma
bjTdJWwcj2LQjK3+l1CK1Dv5JH/yIbKCkfa0xYr58tEkT/h0/qfqp8u1MPpWpdCthTxXyqx8XC/F
cuxGLbA0yu1m3fW5cRGF1pDg4GONuTTMbbJXLVz9Wvr9uBzN8I2rkmPzZoy7JeHusujn3pPRWua1
g9i0dnQlQl72OvNoWSoGH3AK42JyRJMBCWJiLQaKWo3u5CH3GsQMvDBdzmiaa1sjzGlvZzNceB7X
zge1aeG3xPr549TIbpWTPrXLPhr1NepGT6bjjne2OtVLre/qrazKw5Bp7aLvnHTfNcV0J9u0FHiw
AulJ1mR7Mbr73CnG24+mVkTo57fRJTNEcxHZd08jVVwnOBoRah1fsfX6Tr7Rv7iKZt4PWnBqRnt4
FaVlgKZBvQmHlJ9H9TEzDdTK05gW4PJhDC6j0UjLZeKfPKTN7l1VGR5qPyLaQMpw63fT8KCXo3Gc
+YeO22Ul8Uk8oMC5gBRkbJcrDmQUXk5a/KDzjkCXf7xju1w8qEPari2t19eyOrpxeJeN5VLWriPG
Uluavq5sYSwTYvSJJSDsZVcbwzONQ6h3rP76bIdNpL0TptXXe9khD0kP7HPjCmPWsuqrhRwtexpb
vQ2SorzXXMSzy0b0t7HtaCevBZAEiLT8miBAliLr+JKnabbN0FPcCTUvnrD+upMD3kPdt28Cu1ZC
1OjgdbiNeTs4zkDsaRzOUGDTE2SAxXWExkrmoMTm8WOEHOYXGS5qVgMy2VQdFsuVQxQhwJp8EMP8
nSXVQfMRkQ9SqonVePss6401ag0lypoEdOzBS78aCOiUsTV8w6gIYDGWmvfd5COPkzbWzovUkbnX
sa9DEp4517L/sEgqS3bFJcvScc/7OEWx4qWF6YVJ34AAYJ3/OLhz9aOtSE1u40y03IBwcxcBudxX
rPqWUjkgrWx091SAmFGZ2+dA5bUsFQOmMbm301I/Fj3f8lT0KD6j2vg+OTNlSVOGU6oS0jMxE9FN
Nqkgv5dFo5Xv8IZAHwVuDpembd+g5lpJVr5PgPy3Xj0VW1lN9Jti8ICHDWO5m0az3siTkYRc5vDc
XnpFQd7Ji8e1bA/qcNdEmngqJrW7SXpTrORltMo+qQnhQi/rkQ5o0Z1MhGXCFvSGNxMb40VpS4Oi
abzDyP1dtms+2G3w3dLYYHiNh0MwD9cbRd25GPat5ahCFWeztkj5goC+NaxCQbGzH95G0SABUC5i
/NaWfeyIJ0tt7cXQ1NNr49cxbk/h+EVEPrz1Sv9mRNmONIkPCFP5M4cbGRHQOZfs2IMFae5Nn6fV
99hP75ShM+4mP8xgTIvhkgGbX0KY8DZxrM/avkrr7Ua9yVnrDUG99qJkUaGfeHaFknkLQ4MhWPGV
buLMRyU/etMD1WWHVVbKrddryu1gowMW6+VBNn20y5Laez3/KBacnzrMwFDWEx+2rQYLh64pPjtJ
iGyPqXhPY2YkIJpd5eLmhX/HDsdZGFA4yMTSZvl9dhJ6cEeK8hipRn8wBs08q40vzviFxLMs21o2
yUMK0AablqG9IRVJBLtlyeCqWvDUxwBugb7EoEja8AmlDvscdyXzFZ2WFw8PvvE9L8PwqVD1auWM
KZ5H7tDcDvOh0CPkHbJqp3pZc6s6Noe5JDvlsNI0iqWAxLeWbZ/GlcmA7aX1CGlHO1a6Oh16Ny0x
0Kmjx2kgDe4Dvvge4pvRmN73TgThwkN6inyrP619EGPXkyDwlZso0RYCqPTB1hGO1WCkdQhWGt1O
MZvLtYqqvHkca9RhFvbahG/31GQYGFQFj0kk0uqphCi4xhgs2Dq+VT5lBnKWzOo2bjFU9dLESNTJ
Eb2cq6Ft27sALemlrDptV96wwIyuVRQV3QO8RPBH8+B0stRbvfC/JfqjF0/qF6Dgf0RANN+GuvQW
fiXsx6TS61XuWMEd7L98E/WDejso5UCQf1RvkpGblFgFEiv4+SwtVW8vMGzjncp/e0sbmxOkPLHy
q1Fjk91907Sg/5NHQ6mS5M+Ild0ixhrhuQzHYF0VQIT/dDI9XcVWwhOgRpZ77Et9h80iD0BhWs9Z
mRk3hTeOl7lWNgXflB9kT6CAk4WiGRMipmr6ZPsmkGhfqW5kr6tlaC6iaw8knl69G3pU7txpI6tk
jaNtT0BvPY1Z+oQelblIWyU+unkdnHVd+5PJsHsJgzTfFfBs1hbClC9+7mqE/QoVVRZ63S446kGT
3zcZM4jwEbaZm+3SrA6wmeWE2r006N2ui6FWt7KXHwsq90mVgM/ikn2/qoApPZvI6J3t3vzpcyEF
pmt5jtEOGx17Rkvt6nscx3KgySWWXbEVnnykFldOldYvyKW/wEzi9xn1SzLe7ldn8gBqzScJuCfb
IRBYhc8nBQ5ILQNb45cpSK4nWU6/dKrC+er3KQIVdlTf+/MnpXrw8ycBgqtfssp/sRRf+Z6W3U+f
BKt3NynWgrlUgBKdk/EyRS8PVdps/mGTN8c6cpmsv2blSaPppmoROAOA9Pc4T5t5RaCo8CnsKDAQ
/mzjg15l+nOqR2+TH9VnhP/058CIQbDW1eNQsvTpR28lB8HFxtYYqPX1lKAZbyITVJGszoDJLSp0
BjeOSziD0q/QJjF28opIRIKyKGKSdHPvGEbnGAuai8au/IboT3jKcy/bBQk+C6zWEP4QU3j03SRf
BBFbyjwcYJemA85YifUoR/jDC5pv3YPsD7Ad4bObk6yFGq+idFSTm9ENnp3atRBMMdiNq9bWqwxl
BhI6R7il0IPmaq1k0S6Oowi8EVU3KQfkNV17J6tmY8EMLRr9EDjjAxPxs+5Y2b0dd9l9zJYDJCaZ
jK7gWVj6EQ9vmKUH2QtipL39/R3UjM+ZhzkT6rqqIFZjwRISn8JZkc1sUtZOzw5vGLcECCeD7O3E
xOiliGM1mGlHt61QzYNVZfyo+LdCtPNINFujuHjZV111ovuiyuP7EhPrvROLhjRiBLHcRUtURZh4
W6uhsh7zontVO17MbWo0Z792UFsppn2i6N3r1PXTbhLAOAPE4V5LA+WNiRDYyTJxyAEffj0dekiz
d2oenX6+WtHCkHUdq7ztsSd5HoFny9PrYspvCrLoGHAxrJzhFJmZVscU9OmL8+MzXbeOD46bmUs5
yhcI+mnMjgd5DTSRSGqOK8WJhuVAJPCiozB3KTBf8JneTh9NrgATYwyItsk2efCw4tmYqOteT0XO
WTuapfWiYqJ79PFX3OVGit7bXPpo+0+l34+zI/fH9dy/Sp+uEoeu2AKdJteq3tWd4m2jIAyXbNCm
eZc23WlpkGxE2+WrjzZfa6dV12rGWp4mOzpTL5dmanfbjzZbOAimjXq5Ef30DRw48pi1JnjyfHUv
DMJYk+hRqq5D5x7993xpZUH7pnfiEfxYAAhHWdMAgUl1ypNRdvX773/ff0v4GwZ7BNJqFix0wray
/6eEUWaxyQn1JnhDqCaMbyx7VxvZIwSv5rvltFsx1tq76jtiGei2cS7R1N9XwWRtIfvnxxz1+0UO
cHABwoof+XxQkPVfWTFIUFnV6+b0+z/Z+Jw1MWxX2AbBTctwTMcUnwJnlqb6YUBW6n0ah1XkTjUQ
EQ5mUuD5bNvNjm1yvOhV70ebOthYfONnt9BTs3uzs/oAtQ+4uQbFijQC5Kk07d988PqLVKTqbY9m
2IMypmcrVfu3ouIG6VjK7NJgBW268DP9dmwqQpuDib92nvCSt1xHwzaRHlmSBzkQpEKPb1WY/wNU
w3A+TUz8wx3bQkTZsk2youQZf00ewaIHiZHN9gMWE6ZIyvxIfsafjbwp2vMh1f386BVwzglg7z+1
y6oc8TFWtiUiR6s1MfH6my/yadxH9ePc3IW4A6spQhPW7O8NxM0PgXDfIA4QA6nNEYMG2xcbx6zp
nYfABF0OMOcvsgm01rBnJp3QpqVTXqRXsXGqndDcIUc33KtF2SOmcRFRziWVjt+mX7WotswnyIso
XhksgE/4B3kRGGbjKcY6TnaKuo3XXtGbMlFySIgRsuQExhDPB1lqajNfILPcrj91ZCla7Qs50OJR
WeoaQrJVW9jI6cXTMjDC7tFOrPHEF3Lfph3qXvOhHN5gTMUP136L0CiL5Poo+wCx6FnWHPMEzxur
bNBy9QMNzwZDPSZa+aMk2+Qhnns/DZZtsrduTHsvfNRp+skvDqrbEnwYkzuhFQVx8X8fZOfkIHi/
yc2xOMj6R7caIWlM0mAgSevit6tMysaY37zafFDBr0Ram56c+T0MjCa+nZrs3F9fw4DkN5i1tuAU
5t7ZzQcJzoxMIqgKeZGuTNU70W5knxwVplO1R3V1ZKEyv8v/06dq3bgPPfPHp0bpoC6dQQDZSKcJ
BV0MGhMk995qED+w0gr3DHHTOctqr4/Km94TxTcQYDh2g56d06z5gr+wcUJV3jzJkuWZ7ABxybDK
wmSbOAHCkR0R+3xsJOpyLasfB3lGha7rR5NK8mHRajEyKU2v3AIEQoxNz5xNoFrKrWz7OASWHyz9
IkxuiB7HBzS8cACcS/JQK96YL2SRrFWyQRv1HLVBcoz8DAUsp8jWDrdhVUVFtU6R2UBVAj1oglwD
xLf2T7/M0c/ou+yhbohb96Ourq/Vum3vXGyDdMP08qXIKkIvZdHhR8fgwO3bUxZNR4I/ya1PDg/Z
U+EsvMY0XoZBt9atqKetrOaYAy7MaYzPZVD7zxUrFs1NzJdkGjsIy7+cZXWXFJIMy80mIi6g1195
mm9GwH0vnpVX27xn+5PnQYGiZXgvB6D0Ni7swLMuQ+h2B1HkSAgPbvEVNOh8AadQnFUGcOqAsJB+
aUdzWsgOoGJ3REqap87zC9RlEJSNM9DroaPfyAGiRJNaIejSOfipFss49czusXfZtHpotLFzrjYz
CefLsEI4EZBVDIGNJbOx80LdfDZroFlzd+TEoLkt9itpX1lrJxDDzQwuhveF9JwSKIdSKs4N6iqz
Ec+SxAy/iPdBXaTwct3mMOT+D8KGPnTfyCcUd3igjaeqLElPAcF8q81prYWNckZvYbwfXeJKBRjS
XZzpw72OyuJdax5ln2ypNLsAnRRYS1kldnFnmqZ1g6disK9Dw9jEqpa/jlm9kd+FNbTdMmim+pQm
JSm8UYjr14sQ8yrL8uxNM3ioceVR90MwlA8Cwyd5ZqbFSKAVAk5CDVBJMX137Q5j8A5X43ojdA+R
vd5Bo9PAq+OsJmW2tCqEEZQOycvMRNu0LuHJQW4t3WthlAWchK6Fv7pG9f9nzN8/gutkdVvNy4KP
j1B8XfzDa1n/+1sZZypDBeRq2oblfn4rC+E3bmq1w5NpTs45Ttoz9h3lm9bij9mh0bKV1QzZDqvS
CZhVZAaXfUsIcuxXXu4rXczXYxfLDEE8SIJKBCT+3yXFtF1WGWO0laVrb2n9Q2oSmZJft63zyoq0
pGVjkAuEyPi852HvUJcFGOpHs+oR3kR1V60MbWebiHHK0keb+x/a5Dg3P+MauhiVlKwUmjHJPiQ4
fdNNJZHHxPVuOr3Yj9kUGVtt8OzN2PLmudZxp9mgZ4wmypC8dW2TrIy6sm9KF0FRUT9EtpKwKrOy
fRiEKdMz1WjsvuG+qF2gMhmQ/sJvchQRgHRtODiZyWrlPdpAWl4KYJWbrnYq65QMWYnWXFi86C3r
jzpo8H+cq2GRr3zDqx79dDLveP5Y880AndHGeen/cXZmu41j2bb9lYt6Z102mx1w6zxQonq5dzjC
L4TDYbNvN/uvv4OKrMq08yDi4ACJSLW2LFGba68155ilS+JmxE7PSYNsG0Fyuh6Y8p7sYNxcrk1p
515fLjWdo0IZI08vtcFPe5cbFSv/BkEr2P/54Mvz6VJt1OWpPx97eW7WcTa+3NiPpI7HoYFL1tCC
bRirNbXKUD3RArZRAlTZ4fKXJK57x+RS0LyN+8e+Lejw8hdZ5BWs8JSPELcK2/xW5fFLlMz5azwn
30RTCsr+MeAAdVCAEg75sDwg5jzxGJs1S93gIplbyqWfFy81lD6lfLLa1MmVMHgRfxZWjdZVwerP
UgpCKZkLuOO2cyfyjRPP9Z563HlgTHxrGLHxUplBCjExNK4MI6quwlpyElru6KL5quKL9eiqRbi3
46bf1AMLjkxeL/czeo78OSOSXrTqks0QDL5B+X+VZdQVg+ZWL7qbPOHy6sH66eaBQa6yvtzOu75K
iAf+urBUt0Nny61ducrXCHjN5QEZ+VG+PhjNAb568lDENGiWH6iGolk50+yccQ8b17LqGcksd3QB
A19IVsqtHsjgOOd5vbZy071JBhwucEm/yKaU4Muq8NFkb1CF2vTU23Z1mhoBP2kqpidsHvGmjY0C
RT73xhVgVYXop6vLvQ2eJ1sUT1CWxquG2AS2JDwqjed5O4UKMKQunp/apEtXKvE3x8uTbDf0O9Bt
D4oclBu7IEn28ovxvextN+rXlycRupit28Cx9iDN5LlJYLPM04ywQy67pjgxHv+8Sk7UH1frKmiO
tJb+evVyb9zQcrg8t13SleI6pKWbM3t0BYN/MwoOcdibf1zk1Ncv+dR1cNCwcSv+3+67PEMJTN9I
LRVNyD4tgsD8Wo+yAdkBcA6hKi37lAFNr1v7rFzQdEGlkitlJ8dqCsz7dHbuft6euRZdN5TETjsG
t1TTb5fbJSXJKpcAATAtZTd5W7VetEhNlIm4ljxyxLU118MVOlnyIBKwun2HsAY4r28XrX34eZG8
GvtwuR4wjNkSuwkjh5MsMBxxLiYwlrImqufnbXVtnWN1Vg5/Edcst4Xa7YSkPWCxoHxF5dYn8fdm
CO/sJIjf+qHeklRcRl6Vf88JCE+8qrtmZ2xGXpkmEC3C+U1OwbXVOMN30nd+zE2pfdNnMUIFA3A3
0vb2oMSD2Q1sG6Rgxg4CA5vLeUgN4Gn2Dk2u5eLlQZdL0mjJinKcfHW5TWmwzHhKxM/ILz+DCUK8
hd/5frn7z+c5A9FjUTSXfh/ko+eCOcdrmoa+YtXiij2uiptV0/aFm3RndFtg4sxI3isRtbIzN/0z
pLjrIESt6CnrsOj7n+6meDE1XZxNFxdTGObaMZpR/iz+p3YimsIy8tLrm9FGgMY/NPuwiVRk1rlh
QiGCmVXnx99AUOsPYSS/aks+2+Ufd3ESd2F+JiBeOV5uujzUioBCBnBO138+1o5IHtTMaJcljbnW
9Sm81vN2Jr3Kmkimy8S5TdTe192yeCAXS8d7a4TfjREJjKSG9vq0WqdgfV7LMV0IfJp4dGPgh5ef
1ITaHz+pXAJaDUvRt5bSmGdaW6UZR2dnuZJRhp7zYc4Auw11vJG2suQicI+diQQfIvmcK5SQdE2S
dseF/DQulxKtzk9h1bS7kgTCn5ei/9z26d4ylIOvYuVHHaAeXHqjuG+Wi5GlqgfF5J/L1cs/puEU
lv/zQZANTZ2gDR7qpJa2KrUqvulBb2aOkT0h+dEPjujkWrewOsPLgAwW0R3ArpbfOJlBDutyBzy0
aj24nXOow8j90mTdKrPESEYKFoli6KfN5Sq6rz1JcuYD2T4J42IMYBn07Y48V95qqu8ylsEzoe3x
Ki8XQJliNJsii4sTWF60zGB3t/Uc9reaO0+rKMK9rmYMH4ylwxQuvaZ2iMXeKZqnP2+6XHLqQazj
Jc1QJfBHS3PnRCK5w6Yf3xykOXOlL1cvt13+mSsqFw/PIRGRDnA+iEG3DQ2wlcY8DJBuBUrhcn1e
ro8yRMV0uc5Z/N/Xw7x5EmoB86tQv6roh/NGLd7ZIALtLEz2SwgNolRYd2iFrU3kVPHRsvPw3DnL
wElpm8euLKBfQPZ9675nWVq+Fzoa0qbRnUeFZQ/hQNaew6HRD6Wdp9us7uo7dp0gPvI6+94TuHl5
ltZX1+HEaoVwL1ixtG5/3fnTzY/2JKaEwrV1lbawa5qGyuH0sedFjzLqHbUKXs1ywR/MRnjM6fXh
gXnXZSi/5+nsfzU7MNcJAeurND5POtF4msRWrJhafN3p454kJCL/6sCgIiuv4qSR+85dG3YVb/Oq
jO6i4i5L2+vSCMVBVUzjQLeAQJeyylZx36GAEZgy2DWJdalOUL/GTGXp4MfhoIXxuemeNKGIdTvB
b6Nv126xn9BONhosNW1ErIV2sBbxja3ingIo/VXXgGsVxtfkDeWscTOXj4TRuSh9IBjrzDdJjnKK
k6oF2jZvukfFnQkqChlg4rU3d0xT8xXGSuVoJ/c0PaB664O8NieSuIIeO1IMRfqoqDYjdwipXkFO
6yZHmboeAvKpnChbBaZWbrC6qZshyIzNbL52Qi/2Pa0W36Y/vjIBmW7ogI8ru6movc1uH8xxtsOL
i1ZmRjeUmqUHohdDJxlqSsxLliUzntSE4ZzX3qjG8/0ANDpRSG+cIs752Hthiuip7aNjUnyEd9Vm
MhzdS6OB0X3a1msVIBvJD7BklEF/SUuQfb1V1H4RBoWnKHW+zkO9uktQAyIp0M9ArPVzixcs1eKO
RIZoBeFmPCA4do8kGAI+lxjJmBlG9ymmyVU26rQcyXVDhFg3ezh8a3iYDPOTdj/DsQfWUHnWSMcg
mbvXXK2NE/KZ72FkbO2Imsmqy6Twgn6qD3TDwzbMT7khvoyJZRzCVrXXqQm+l6olXCWa25IdaUlm
LA/s6vITZv78VLNITxHQ1w5HRpME1X0kqgfTbPODGTOqDsSR9vU1WCzrK2vvPnIIdyd33ImKc2lY
yVOjZFvNHgZCrWK5KhlH3grEdH0jvCyyUT9UEQFwJOjhlE28vu/bc2cdZmQQ/kLz3BDqe+4yZz5H
JQIVxWYqjoXtVAWkzKo41zb2KMxDVSdfyjwYzsFEUzaFmeFoTbDrJv3WYT/qsSQ7e7ClQKH18V5L
mu7q8o9uQ04c64IIvqhBdFWrxtGYJFI5wz5VTGOvB5Qo68mKwPfbxNAitl0Nwey16jmsHfMLNk3P
iaJjTRf7oOTKuJ/c/luOf/ws9BFttMHHaCBwXekGwcLs6BE3op9c9w2AhGB29O1IJbvOdXsVK8ar
OtS+HuucXqZxPKtFftPiXSSdHn0tJnnwGJPRrtOiIwg9j3waFu42C+1yDUR5bY3hi6Ub/W+WNe1j
z4BVDSuAYWomYnAsCn8zXdJZc8sUP9qPHLzWAQKgdUQ/sibVPCEiKIPORHRI4BW4VD2ahwE53BkB
27qDX9B0Vr9eZF3tw+b/8mpICQfY6roao8/PTvIRybnec3j/cKmJoXB0DXHS5VvvRIuFZmrXs3BT
z0rghjij824o6WvXtuOpG9x5XwpnW6s2FTRNrB2VyngIlAj5UxvbGy2qoZzPsA27PvqKIkm9knN0
lUpbQ2rQx+e807NtRy6E6V824wQnPillHHh6lTzEXX3Pmur6YTXk5Gtl5rZRjac4I3YwETDEhJXC
MFva3UnndrxdIHG62lJ9Lez3eS71VWSq/WoKtYbkKBtTy3K1sazMl4N9DDEikUKQe/lINiHYyHe3
jaOtGbff9GIG9FeVd6Uj3IMeaochVu4hVSVfUo4hT3Pc73kJus6YOvWISkTsipDlrFSyZGsGenNM
Qr9ZVLZd925O4pqjE09Wk/nTAM20CdLupKtti8LTJUJArY5t3bXnLCcc2ArLbgU9N/VS1YnpWmg3
oPwVpgkxuZlymt9//flrfzvHciQuxyPqdKHbtvPpHFvC7bRrMyx+FLY63vSNWxH2FIhhxZThXkY6
RXpFj1dfjs6qLqNb00l+44/RPjagLsegaZsYxemjEYr0WRsPm6+w3cYtfiDE05/KCYUhaUp2r2BR
a22FNgQ2fqhqfhXwzorerN5JkrG3ETUeyUHpSVPT9JCiO+nifsJHz9nu12+T/revyTIsRdTBd8Vg
Bvl5cKopthzxyc4/tDJ7JQatPSF3yMCx5SGyTtAql2munjZnlBFbtizhPpq00acHjF54KJ1NbOrf
Ifl355F0WVgqk3LMMOEnU6Guh6HXT/NAjuavX7b2qbfHWwuqW8VJ6eiauwwPP+kZtJT9F0Ig+0fc
8P1QU/PF7QZ9TVIfVI0grPeFbaEpmdsvZuTT7d5DGzeeS2fcc67DBUtwH2ftarhS+sqjXekepD1l
XuIA84f+v9I4rKgdHe0hrjXVn6JyB1BJXbcyPGoOsIaAzD9L5msCR6z9GM5yTavR2Q4OzbGhzQCT
5ARskma0cLGzp0AZi409gC+OGO4ea/SWfh0EoEvCuD/Z1sQAhLkrHl8yPLsykV6dTN8LwTAwwkK4
SpWp86dwtDel6URs3Mp+LZO+xj44uZuwMzZRaTa3xtDmmPIz2x8JutoEQiScwl3KOzMcaIfNLQYx
o143ImxXQUWl5yYvOOkiWX9XhDDPdUZBpijk3WoOSZs1/nfPTuKJ5lHwgLfM3Q8ifu8olLD5XIrN
cdrDrK12lWyR39Km2HKK1Q5AZ2Mou6+qQQ4uRA2j6QmiKttoby3DKcH+lLjImEjGSOzlEI7+APNr
5Vpmce+CMd+5ffdmwh7MqQJ0bafhILupJKXdNYodNkQqQtNDMJ1cvUp3UT1o3tSLeKa9UKzMOltN
ZIXfGLZCDmsN/HFQ3ajwaPUrt3HxtRBM/Ilu0PIjAZUUU4W2Dod36Nz5vSyFtRO9nFctPVvV1G4g
wi+5QNjvyrmVvzlTfXLQ/DyUBTwJm361C6fuk4OqUwOX76Ud/LCaOKL86AsvtRV3kyLZ2Whq3DGl
7fsryzL7KxFqBGIm4bHM8MyztmxG0d/3S0IfVr+HnA/l1980/aP26/LqaKDj8NF0hve2+GTu1FQ9
a/K6St5GwhRJwSCmd1DLW46Tkpj3adjpNsFjFaOTVUW7dZNp0jMGxMkX8n41A7JKJnI4jGxjaJbc
oFGg0xe3+W2pFq6vzpG+mZftSZEOMR9/ZvgiN4nNK6OnliXnN3/O39Y7m+GC6SI40Czd/htgxtCH
eU7HIX0b4u4a2bB2r7nI3RsUxquAM+V66prspoWGhk6iX2n6hCNNc7RVa7JgKwap3lJq5fPodCho
U9tABJn09/bw4JbO9ymcqoeQmf/vxCLu52qGN97QmcQYhuMKFpKPO0ZLi2UuiSx4U0LANzNIxaG0
H9ssoVQAX7qxRn30IiUo93h2GA8hi72HNnxjZ+6h0Cxzf9lM9apxVuSIXq/Y6wNpWWXHfkcjn8IL
UVfa7SDPhlbtExqHW80JF2AJxhqIae6hGWbVMwK5JRrodUIp9s1IHYQrbXNO8qDZ0htOH/K+oW3G
Ytp249OvP7lPCrbLgegINm+OaupoXd1Pepk57yAnjGny5uS69N3UCjmDB9i+pXNrxFV6tEbN8vFK
vU0KQVHdeFAmaR7zsfFxLwEgHqKzMarNycyjCr619tUmuP7GcJQ9iYW90oovmH1Jg8SssUa9GHu1
zPoVTRXYJ0lYX81F8NypHWt0wKYKn+tjgK/n2HSwyH/9t3L8/O3zRv9D0aI7HKSWZn1aE5ohN6UT
FsVbZprqGiXtcIUb2CVouw/tfUyZeZ3H6RqdTHF25/BetNF7UM/6KlV1c5MJNzxf/ildWruQe4A9
mCgrsVslXZfesvIG+8qR34hgHk8K7V6nzf1Yaa4IVB4BVdAexd14JXhtNwLgUMyxtXNFSKZ9poib
kXHfVVp8i+095+mMNEtyHKAaFK7hmZWD3VU1Hmur8wNm9EYqtCOh5Gj5216FtEtKWIdupsAeX9mc
Gul77YIwiVYdoSGeDItl+MEWa74z88KbhKUQapKDSsGgcw32oTi1C/UozN2aCHuA4GhpeGFmp3xR
pqxeM6K4Rr9YXunjQ9vO8Y4tZ0if3sLUnRcVKcN9tkIIrq9m45GSEImnHN46qzu6dUOWDycfYOAe
Q8X0OqOM9mYErX5C4omXLxx+y2yIKq6LK2p29+hYZXxkiFV6bSrMnRYF42Fypvcx7nSmDoV2CJZE
10Av3qKuBnVBH9MjNGA8VaR0BDW5lC1sv5GVfWNSdWGRo+GhAvdZWqHCXDpwfW97RM8cx74BKpZk
XyzRkGm5JPDqDj03NEN4Y7SjjCZ5Fv07A/r2OqMY8sCI7GG9DVsRNOkXhP6HoKFHXE7fnUwJT6zg
9WYMoXo3SOu8ZIIdQW9cPZrLPzikPRJaq1MYVN9hFL01+MB3WmleAXYWd6Lrxp0NTXWAS3utx0gq
RzN/LbrmLCyo9K0T3gzkbN0AS11JLb8jOaJ8t0NO7dYVvX37qdBmy5sYPRwLVb8aTU2/n7RoOzlV
ejOwx4R5NrU7liX620M0ECEU4aRFr7ezYlr/4EmpLarc9RMqkyOK9+kcdrSqZseVNyH5Z7+p6O2/
7SpsSzMNk5Oh7WroDT+twz3JlBx1onuziI9ZpdFEFZfjy3LcjjWUCujacWoOSLnRyXKvvCQEeGJp
4ToimHFrxfNrPsbmNksBzicm4PFnuh62BybL3afJ0qFi58Tp/ERCJGYQUHgsceEZb4aXWsVA+ktg
ebqBTTocJmethRP4/nyYTqp8TrNiZyD6vAMRUBIgWHRnGCTmJim19ws1B9fIluwSY2+OzIDAl6Xf
ctlna6xjnEW6iG0Iv2vIY3ODJ0bfYh7AGxrG5XEAqpUueZ+FbLr7LtG11dw/5Ey+4K6Nia8WIJSi
uXgbHZRG1ti32zBgoJQuh3DQxFd90k/n2DJv2rlqfu5h/u8Hapy8UOReS7BiiMHaT1f/66HM+e//
Lc/5z2M+PuO/zvErE8nyvf3lo7Zv5dVL/iY/P+jDT+a3//Hq1i/ty4crftHG7XTbvTXT3Zvssvbf
9Lvlkf/TO//P2+WnPEzV27/+8fIjj4t1LNsmfm3/8cddiy7fsCyH88J/+HrLb/jj7uVP+Nc/nmL5
WhYyLv6bZ729yPZf/1Ac65/snnT2yjo6TMdVKf9gBS53ufo/HdL5cK0IBKq2tcgnirJpo4XT90+g
WoBZNO5hc23wMiTJpctd+j8F7C0625ZAEu7yCv/9DvzB//v50f33PMBPPSWsnGhkaZHrYLyQUVuf
QV600KO0MyPrCAWvAXjRjteivTM1HEgmQvaNQ47dFQMRojdmg2yEijwqdfJj21C3nRh+Uwx/air8
fDmwf1RKMFNFSM/f/VfyW8qbUulVDoLWJM1gqqJqk+iv/WRX12rx4lYB1ieHMxWbymtkfdnhLx/f
H2/PX/GIH6vAP369YIroMjonaO1TT8NNrFnCTRTHZgy+lU7f3ZtjsLNaCUVJDYAcYKZc91V7kmYf
/6Zy/rRNufxyDhWOFTAvqq2KT397Ew1R2KWaOKb5YL6UwZRuLYrjfOqcNcx1/UFhWwLImjSq+UCG
zQ8rzw5pmeTHRIp2Cx++8ULwCKt8kPNvtD6a+aFe+vniKGM53ijsoYd8agcMddpPqtKIYxbIxk9k
/Q2Bb7Wp60DbUMwqeNeRocMlXStmQW0T51vkf9DVev2eOOJpDwmgHkZn8+sP7FKX/8U5sxy/fBs0
VzdxXTBQ/vSmjWUmc3skYivqA0GaWoC/umWSDyLknd5O+CjUZGvoGdpAFMBrCk7zkNU52o6GCXS6
kwyAdobsN1ZWT8dpau2NogbYqu0wuVa1g+v2azF2DfneNelENmpnCyrqccAPa0WNdduV36xasptO
xS6ep3odxWH5bLXuI6ES4o5w1hu+ZOkZF9catL12a4HHzRhHHDr82him3i8g/gBprBdLx9hHif1N
sfQnFTbC6dfvlvax6l0+RearjgWxD54QnqNPZ1cqrKDLGOof2bqom5CMAkpWQkJS3kZP4kT35rFO
VnEJVZix5WsZRGQo/C9fCKANE7kDvEvetY/f8zCBKg6pX8DjaodDp0ZnNv/G3dyN20pv7ydc92Y1
yaMA49a2+b51lPHh12/G8rd+PHIs+lsO9Z3NkJU9z8eXELdVo1hlJ459EL0rgI3tYl6N3QQKxiUp
OoHUW/1uefvYwf/5/rPia8vnoHFK+HS04toRdqtngsLP3I2YhNaK1O/L0Lkpg1zZJOAGjrmZXOmt
RnbBbJ9VgW221owvTWP+5qvzqfHw88UY7H7QIQo+COfTweAEhtbPuA6PZYrCPB2Mk0HwqpPNK1T3
7p3qTK9syeN1XtjxKouHHqN9cdbGct7LuYjXiK+YCbUUjBJV6GFwoMDQXrgz1MLcl1NCN79Jgz0N
vxMsp4l0YhZvjSEkX7fuNxs6/e8rt6UKzmPqsnjSa/30xwS6pgdInMRxEFN5hJMeXDcNbTCTFEeQ
5RDyA9c5VYpUVrWJ+CeTJpunyXo2Spz6coENswdEGZMWG2e2iX8EAbguq6jfdwP5cqauwCkO/UCN
XEY+mFrVDre3MoX2JoOR6LUWtByzYl8PzrzZ/fpY/djn/vlRiWXI4i6Hq/15np2iQRrztOK4Sc2a
GIYqX6kqL3coALXW/dcuHMvfVOLacvx//n5YWGdMDTiBAYnq4/djrJymbOwaDoLpjnd5GOJajZsb
rUKJ65o0xlzkF9soM/BwLP84+kpYP9K6yH9zUv507uFETycagb8rqFDYsn9+JRXG1KyuK4Vcl1TZ
xJp6LzI329pWmK6iMR63OsmBGxhAFiQhxTjrUnImlA3JmLrstm4WrkO8ZveFRvfk1x+M+XFFXV6b
TdMOcrvFV1r8TQJbpTOzOg2tZ+3mKwsOua+ZSNjTHj4aLLYJ81eSr3htZ3WhrWltt67wiVwv5xVM
JLqv1zbA095QjmziAqbI8c7sQwNaZI1J0HSxEnIYY/O3d+PgIHeqoVNjlfVHnScmkwlwaQqOo9aZ
p7HOwrOb1NqVE1v1bmodwAEiuMWYhZbJcdldmIe2qcKNTBwVFy1QQmep+9IoZxCRjhu257lPeZSu
pzkGfJ6Uvka7aSfCSr0ZdrFWlsdfv4N8hB+PNJPSl9mNzRcXypFhUf19PNIKh2zskYH4IQwxGErT
eqRpOW/K2FIAeebXqE0HTtpL8JyCY2Lmta9KC1UtFVq0YH3T4ZBA7T/UxEv4sYOwTS3r6ZCTirZP
sPGS+qcf4nZINpRdz7nI93OSQuwfcfLQiDCIdmMS79rW7TioMZtHlOtCYQBAVuEKnoF9KByJy9oa
ruqQPiaBtjofti0PkQgnQHZBsppnAZidxKPqAHZ3mqHlxNXhcp3EBGMtXbvwEEVzkqlsxyFXqmHG
WUV7JevxX1RGeYyxAHlO3LiHYdwF3TBdFcO8CbIuP+pDWKxa3Wo3lAccQkPK6A8u/jw5O9aN+NZq
idaqjcT14uIpw9G7h53FHNK8Y12LiI4nTSfrnycykqcMxVykQz/rI1X3XXovq8qyaPuj9fbUXNy0
rKHXA7Hw676eI99Sq2FP/b+tkwhdgnRyD5mt7adGhgNjku6pDZvKK136yxIE5EEUHbDAmQR5e8Tj
ruYK7h5AYUmtf7XVbDmA6U8Z/fgiOQnfZ9lzUiRfDXMHsDv2tUXJbfcxEUViKJmBqU9lH4b7TjNf
urbLfDb+NH4QHOEpxFwh7axYj7aqeG3eG4dNWeCNEBXKK/r5cWdYQPoSeDRlfyyA9Gata98P4UwT
wQo2tQOCB2ixdZjm6TEp4uE0JsYOyVG0V3PrrRidfiMjd7H3IFswyhj2jbaEqERteNP3NOPVLt4Z
mYye02K6Fk6xy4O4v7N1PvPBoJBvuzsr7ek4ZPhbQzOgo5FkNmV89CBSslwjLUAiHFJ45HmzJf0A
1K1TZ+u4yN6lJUOsksF7AG6SAU6a+32UuduxbSlmzWxG5v+F9PPmAC1rHXcFCJ4AYC1TV+frUBEr
TCxNnTC2DhCMbClUGRIH9oBvrzfWISioh67vfHKooF7DRXXkdOfkTLPLaLxSTAvLYwz8ER4WXbu8
2GtE2ayYrKJEqq70ei58NTNxHOMoX5dNRz2j8dkwhUm9CGMTX6VsIGq1q34e4Q0pEm0ecKS6XNLq
4N2NG3ks5/KHG3IOdl0iGXGEXLGS6euK7OZtaCTpypTqdHA7cnul/K7w1XgMjG9JMdwB9Vnmn1QW
9PXFtiLf6zgU/Vnpss1QT/W9NMJtiPf5prXadTJJheUjh49ovcWF0/ogKpqNVCKysejp7PNwpn1o
gzNOEjLr5iS8nZL6RRij3DVAbHYyzF4CmXgsGO5VL0R9wx9Yel3S2PtAD16EG0zHNi/fFXB4tMo0
FZGsgS6fT9UTTRc/hCZHWBEfSLWevojgvtEJrQq7zv7Rnsy5j4ixlKpXORTeOEeaa+KE17OV54dM
JcrMqt/dhY6SmfJFZm19LdDV5t38PVSLARLJJH0zhXWQxgTQqnv0HzZsxeY51oK1LM3o2ipz4iOC
UKwnx03PQTishoEhiyn5hSNdYBq+LIFzTQOAJvJVJ5ppqyp8Wip9OfSKkYopQElOZa18adgOb83B
rldNJlcsBOVrTknhpagQcrByNxVBr/veSREzxcFZj9Cg63MBmikKNoxi9gzqnyMTUFlST7bHrDzb
16Aqg7p/biIvQQ65dQtpr9gbNThWFxpEp1mn2NF2ZHOdE3eUt4a7ISpW31ht362E2ZDAPJTSb+TS
Yi917aGwd2Frhw+4sJFQZvljIxJ68ky4weeJt1AdJ4z6U8o2mlfSF51xm1WV4+XW4H7BmVleGQEr
Eg5/ItYj1fQ4WQOFsgVocVS0WlA/jVRoniZC8vJo2Z7y3n2Ipjrm+9ZvL7QYJbL8UeTOGg06ar/C
nB7C06j2VNdClZ4dqldx6abPfVhjRCA0URPsqZnA76WsFcBdzEiDmqcT+hpI6ZyV+dz0Di6QZXMG
ntzZ6C08kqRpoorJclxum66wV5C1SWNQ7mepl7AcRb13WZ1u04BudzH6GmLS45TONwUhdD5Go57x
Ydz4aiIfaI4hdgHO4tep+xzkVnlHqEuBDSIZfGsAco6Gy3jqhdaTxjb6IwGjvgG3GDuxfJsnGa6B
SfV7pPfIg9gNeVBKOtLHtwN7hnUUickvrXTkINFvQwXLimWylyD1MeKrm5q+bbXCr4rswVbG7GTI
09Q3ys4t627tySqcjh10JrpF4410MEiJig6pDMxTpSuPbgN0MlD60WvD0NyOXcU2Pm045zfIx1BV
pjjNnNWoKPlhVHGso1Ckm2rTVq4H92stp699Fje7MRfdVnfrb0pNmR3iIVwFWm75KqI8kMFqsCOD
lubYsrlwxCB/TIkeskDGKuzouQZASdeoFsV7Lg1c4YxhT0SI3LYWCXKO1Aj0a6txk3cO8a5tc0sd
PvPr8GC4ZG1lVRMdMynqNVKkEtn0prIJeVYu5oXJN9XZIFczUjIPOpPcEKTgD1Fq7dGssbtEnyaA
5m/jWVM3yMVXJGKiE23H8dTjxURDlzR8jh2W/bFk9y/o32i105xqXAfmOEJB7vWM2L9+OLAOqwVb
YteebPbjcJGtEnSV5lrXTbmkkJYJXj8RtfuJsdsR4PeV2zU/ah0CVxwuBZi+baIJqpMU5FIl3ZUM
QIoEWur6Te9eJbVBo2+uILsUBiEILS0vJuaLAIbElnYsGFdPLIshIZC7oMxHv8/LwScrvCHuA6lB
YuTBhsSj5DxlNBy8ukaWcPmNCVjQbWVhUEnNb1moDQuJX13RyRPrWU/MUzT3pKjnjX4iMNTIW8Hk
ajL3UQTQPOislDDBluQBizHY2DjqMp/bcGbU/GF235jjvUcl+bXSEc99Yf2oqoTtrlD9AnHomtH3
91QJYrYkQAEGBUlG3pobtxk5/nV3UzUGgWvNfFIN8OhWx0ZFICNT3H07HpWJ4zvXqjdhas+Gq/Pt
0i3SkxYLwRhz7hB06kFgAdf5SixptOtT8ufUEnaxZt2N+ThuAgjg67qIni0LB3v4OEZGBIdtnNil
vI/FjOVBz787dvdkynRvq9bGikeInCVB6qIwN4QdEy81y/uRr6wv7SJeDdWzZHq0JSp9BuzUe2EN
6yGDqr5pBDyjiUyrALGoqJsA2bI8E34w7pCdYzVtN85DPzBqaUbji8P/J42PbWinZ3KRrU0cjXsH
862XmVh7w758UfPppdMSBKTaKzITrS68SM3u+2kI15XDbF5UYpc3/5+981qOXMmy7BehDNqBVyAQ
mlrnC4xM5nVoOLT4+llgVU1VtdlMW7/3S9xgxE0ypLufc/Ze+xXQlhmWuU9YoQO2rnW+zcKpwi5H
Ooc1YSWwHEkSb0Ztk2AIhKcJagW9SM3O7TImdTgBY+JgnDuhpTpURZnG29Ks4bSA309k9TDqeO8F
EiHD6qPY0oydhzFYX1JeHrwDbZpHWKSuzczIPgf1EjARbXcVw1JOkVu6QL0rdCZqU1rf1pkNYH3c
C9PweCn6p0GtgKgaczztfD+NdzqAe+Z5GD7sqbiX/YjPcZ1xiSyce0dF7SGdKHHweJObCmUtZ5Pd
lM6jk0eKEHLK4CmG+9KhlkU/EDZzvDNSg2xmtEM9wV+FKBDl+yns7PWuyW81K/8Y8Hzg7MAi7s5u
2A9aaDkVSl/yUGK9D0efBZ1KDSU4mel+t5n4CekbmvQPFe8R9lcftXZcoai1X9kY7jmLftukULAm
sXNLoXacO4E3a+LBI8v7YHb23mqdhlSbhsGlUcHrR7PNRGvPCR1AXX4qgbawhLLK4ftRWvNncSgx
rDo/sGy+tZtvFBFT4FhkP/RSM1B4mU9AgtsduXWk+Qj4lkgtwtLKn6gqzuvU1ZFQFSjTGPSBtIAq
1O7RH1S6y+CZMCmVeEAGUR7i/JvR2h9IiewZMKz3HW7aZRbPRO4SJ9MkbARZHJVlgplfSlT3Fv7Q
3tQD3FBQKkvsFSq/RXv5qDgEs34Q0GdrPklVLJVjS5uesY/cozhwPe333Lg7a3SerAmXOnS7l4kQ
akuV9cUaaJyXoti1TTruGnM/+xAqkA2Ea11zciTDM+h6yB7G8GVV9yTbzMHkaw65JpHUiH9ZK/q7
jlXvSqCKQV1/Fczwg74Cmp2b3/k4ofWoRyco1iIUGlFO6KCvtUeQQ298jKbThm5fXCUHwTAHVIng
siYyRAlW2jl5g+zadLde7IxhPBECU9jdg4mvINJAWm0P5OTEPItOdwnDHmPsiaG7jvvcVu1tiaI2
9cRDNSaIpi2nDHSjODvuB+N/fYOtz3fLCGHSNAILmFyYjYkWTBg/Aj66Hq9/fmuOsoxag3LcplmF
sMkGZby5x4yv9Fc9Eyxoz/MnBEC2ep+TsmeyuwyWHzgh+Vmc850yC/WWgD2vEVRc8tF2yQshGX0I
4iXBtSfda9ayu5YGqopCvEEuRKl+GGVrHE00vcIdP1vi0Mz+m7x4jif9edvCzBnLhyQDuLPSIqTK
sQ71alwRU0ICQcK70+Ab2FNyxGHzWunqL8KVX+ZhZqI9wZKu0Gv3XnGLCSyKzTIhO9i91/pF7a0i
D1fa00eBzC80df9xwuxEBtZ4pQU6PUm/NgACwL8yfbpE1tq0kQPVid0nzyJDL44AyPIN2+Cjx7J/
0fHUz21sbZglL2aMPhRHQ3qCFtas7wcNTX6xYLhtGrGgr0wRytfNH2fj2LhufR1Zhs9GykF754u9
PqLlMfUa2IE9Z7f8nuz25xr26ew2keU9IW3r6V+3d709wUNYDFadmim2rXsBOjm0DduPPxcUJQrE
jMuOq1BShwPyjGDumICPRZPcKssiq6Svke/i5z31223tz23ErHwnVZkcMXzLW8LGj1LHV0awhbz9
uYAY/o9rrhVDmJJLi0rEe7Em990u4BwO0A8AI3eTf0qkdmXmw49iaq65cvgIQVrwDeYETQoWLy3U
r2Jfq0EFnVaUxwocIWUistNKjBsmJSfZrtR/URXPO2Gs095XVZi7vIVgylByfpOMi7Q0z/qwi8cH
bzr6FfWPqO18rzQUOr7BGSbRjcvSsX8j2T3zlEZADYOTow3U8OFiC0/IlyJ6eclZOEt7J1zt23Ha
62onXZBL+mMO20zuDE9ZJu+GItEPdp0AIDHuaMrIMF2p5lBmFEHAlDbfp5npB+24PHeN9bmknYsf
OvtrWPFPuHbDF2jrMSYWp/8m2ZUOXWqCOnhPVSvaE2yK5NEzxmtnWsn9kAX4bRIw8NVhTumIWp0L
eI6VcloWi51b4smtMuuCBM+hIdJBviLKfFevqFNoeniXWQ39FQGEHqxDRXx3it9bFvWBTWo+pBZf
HkTD2qMzGEfbRKxMEW2eOn12LkW5fv/4eZhe3Ag4VldkJNqxVVtgzxL7dy5GgC39Ws+Ff2w5WgRr
aYgnED4tJkaDIAKYu5fOIb7ccdisZTEds3Ip8S4tPit2Px9E5XOiIe3EShp51lMDh1OdETsEXK3r
V7DlXZIeWnOs73VaZcEsIKaWfneNsxXK7/RWJprcMd5wyOauntymuXPSLL/W4Ci6Rrg3k0qTvWfy
kCtpegf2zengNveVTnZ6EnvGg5M85oW3SZZT+TZ24HCUkXzVat97W6ahm4qdahxrp5n9iDh6+sB4
gAyzwOpawBQMEWi3R2SPf08nm+b1hr9V5Ji+2pl9QA5p+1SQsWLa5Pgk9e928ybbBSmP6+jhR8UC
KExn/uWP4nU1EUw2LfpfnnpyUCW5E/Msz/VknTmo5ocWvAQVik04UoVym+I231R103JvrhaYAkk8
JCNJP/CVOxBCbcQhE8EJnV27PCqO970cmkst6zez3lI8Z4K6hMi1q9cgcF7yva/Vzd5z2f+RGZfX
uqR/IkcKn9mXb62KPzXPTM9u7T0uE8mhCC5ejMIxLsbm9nLp0Z3Vqr3oKNMfDcs6UW57ZNIbdvhT
fJo1ruF+dG/oFMn7ocMDU1YxC7UlgSDQP7xR+qgjEsyMm470gYB5rE/qLZTH4OfGn/9nqpzxxnuq
iOHSbLd7SGw9eZqA3exTZsA0rDgChBO66qUq+4fRt/sTW2ER1HNRN7uhtp0rLGCQza6Fu6q0qzEY
ZyYB1jDRHankQXjPhoIkaqPWs9Z6wxXXS9RQ/hwnMLF+bPnHpgXFJuo2cGmLwvlBX+WZzMB56My1
zEk/qYzyuYg3Z0wuts/xY7Ia7/r8nk3xsCOYfcM65NdO10feg6TmazBroSbJgCJaB23tEmHsM6KW
UMuUbyOPlkUOVKoEdXiEBXicMhczUJ18p1bNprrsTLvC2hXbQZOC0Sptfze0dz4FWTDNS1GCm05+
W25iRCvW03OWuogbXaxGnWaebXNwT7p8VeOwnH8u+B49rnb229Y8VlJvblh2abWsHj36YaJn/3Ot
nrcevsqQv1b0DZBTyvqiU/TvfCsmxgwXAedyh1el8GhpYlOfzmOBl8E1zqvRpZeReJJgou6fwKsN
AIlGD4TuBPPBlTNxTmOVUWDQP/Gsq1vx3dBZmnVJaIWfGKfSSlAh+kVx6lqKEHNxn5bJ/d1J4YSZ
+7O+Gs9TMzuH0VAPU7uMIbTEJpqdmSBxSU9qDMiG52W28PDVA6onabN+dRZxCdqQnROr44xn9V2U
DBBPbULB7e6irROzKo7qzDWdU57TjW5k/ZfT5tqF1f9IF04F1mAvxxydqqLkW1xrAjfTFmciU2Fc
i/QhxXjmOfLPAJ0R8SOPeHa2LKWe1ZGSDGN0K28MtyLeugSplGkZp6yKgMOyhptEFSuhygcNKyfa
9RgrTjMDoWyLGxpNeaT3QJJ1WhF4Df1Xa9TMC5LIpxljFx2QQGhyM5DT3PcwVzIn8+/0nAYVWbW/
RmrJU5bSWDeAf4mRDzfRkGTQ2dEwO02wdnDOhgLvtpnp4TLlDaIW2mCLuZwpOwN7yXA5GCdtmjs4
8clBuvajYqQVOuvQRNqweT7rwOlTHzOaTpKV7SaHEnC74Sh7R6LFSV+0IjTESmNTsz5SYstwYbY3
YKTKUzHji5jr+JAoADG99EJs5G60xWt7jka1RkvP5RhKf1FI6h1vbb51mkRlIWjhNlvLZybUKVGf
IjeT22R+WJPFPq65fg9ItT+gnOkYE3u3aWlbp9rcXIHaADpoGsK6bhljG7ijzFZGNENGzGLlLln1
+jKiLdYGL+FUh5sHPMifxgaULvz8waLOpvAhS0ir31w2hr2cqHoM+xg78Ufpw9doyLoLaQ7IAKe1
g8S1GmGyz2k0ix0E9TXklzFMAe+9g9v1MOZxvDfUV0cz/Oj607FOCHzFcS8Jfd31ZvzdutqfjVwH
FsLDgl40v1L0PIHmc7i2C0ZpjaAOShNx1uGz7VkgXhKjfEL+LSPpxh8TlsldNnq431u6BBNgfTpK
k03QK3OavhTHQrciv7JeYyk//NYCuGJhu6hcT+5w0Ri72gfnAAOoSlK4a3nMMNWKd70G0dCr5iJa
qdu7zjJvxZK99onFxCNvH7N2+L3OPR/FvyBblMeGsZOJXf8SE9rOSrH3Mpoi6UC+1vvaprTw06bh
10uWIW/Zr/6YRhp4bCHL/EIB787Tb19tLQ4m0ruJtKGsbcqDBhBqV6Shm+kHJsLseMWMOMtYMLgt
6R4Z2YszbxTprnh13FbtUk5WQCw5NPuqSYO0dJtdXrgPq2b/WvTRZT2AhkbIcLS4dh1BLW5D+s4T
ViubxcLaPt7aX0626Lu2bYrIXWznQHOalodxIZTGOjB8ZY1fmm8kYnw9vO4b0o65m/t5CoiwVztz
MPb5hhaZqMd9wQF8HWlk6N6+mdYXrawffFxuvqb3x66f9DMMuiZS9oLXUL9k20GS5lfL9pAyI6Wr
zSBubpGAGdnTTAl/meqdhXYOv4mWk56acSZ1/TxEWYOReHKdcEOK4J5u+QQ164eQff+SpYlz5ybj
3TD68sHskOTDA38uQo/Bahu3Lkps1oRYU9nB1JgnE31XhaW9jJvL6WAKCQqtPCG0VNeuOVS+Q9aw
94nTUx09QiSavBd3qh4Cnz79fk3bbK8XFBZAb3Y+kap36TpeysGan0pGhkFR9c8kLcSXxK6gQQwJ
5ysbL7Mfb3Ak/6AEByVVdhktJ4s62KQ6KpXJZ7GJ6s5lnL/AEmJuwOdvMF6KeJojoBW7ihwObbTl
EzTnP4Nm0cqp1+qmrOdbZ/Cmw2ISta0rlObrSImRdd3R0rxPJFtmIJWlv5pyjUPAQ4FZweVTGwY3
9xoG7gQBcOA6JxWdF9t/q7dhR2zKX9ZcvwHBM4AhTvLIqfQ3QRR1VI/Q5Two1Iid1u7QZ6KK6r63
GM0a97rE6laJct5xAuyPqdL2BvGuSZ7uq40L5GHUx23gh3AskzBOa51RMFOikT/0vBlTazH8ths9
P/QxgVS1611BcB5z1CSn1lOwAODYFElNkg1JtJHlsEMzQ/J2XaIEpwklj9gDAcLlHtjjQcJf072O
ntUA36+xvphH9+R5NA9k8SLq9zCMLdAhQ71r0R9WPXZjdwGbp4H0SmPeHrqXqUOK8TjbD5gRDq5F
/Vk2OeKFduekrG6DzeFniUtOWzasdeljhFaLcRhS/3FonY2aQg6DnD03Qpgadk15UzmTPCxLfkar
A+5aE2WAMJ2xJPNwIylBjEg23RgW895KzQ9ID3GYII4ozFmhM8hPGOPgk6UMRWno5k5fAKLh0x4D
RCGhsTM4Q9MRxAvZHeNGS85WVBds58wzs7lJXtXQ4MLnKFIzuQl1dKnRuOb0C8S4sNW4iOEraexN
vR3CcUUe5a+uupAjeslFf6rG9r0VhKCM22zQ1icvdOLsryVdmkBN1tdMEOlx8NazXSxU6I2Uu75b
Do1simtLTEXgzTbqfhIeTpqWa09xcwCcvWtTwcSQzOg7V4g2rP4IjTiSWdnXup/dHRIVO6g09J8Y
do6q3le8SxhfOKpaLZs36pnQTtqjNoiU6dlEsxW278Jkre+AjSUu9oAaKOKONig+SWiL8WygNSP8
Kerc+GjV3nDKcgoqjbJImozENXRKIb1xCgRYB/u0pPiUwo7MNvfPHg3je0RUzzqqNMw25i2RIdre
6znBZeDyD6BeI/fdnEsjoj9TAoaB/jdnEDaIYqxtX9/HrfNX41VGlHlIBo30WKYlXvIk3baNDiW1
P53ZQG/Hoj/YlKV3TjcyHzW6q9m2LXgciYR2UNfRbW/GJu73Vr1c7LEubqF+U3+uhqBzoDE3REse
tMsM1WKcGw4lHUw1fTF28di8iIWviqcVL0of1D6JJ/rlendZsYPvanQZOweA/O3AK4eepj/bgj+t
Ojw3q++tu3iRDNXS4YQu5ijN/mj5DQijRjNCGhItowdq16zN+0DYackHG9nVppqHRc8EhQQLjHRl
HZEru+CI0Tl0xp0XeUNzRbXQR5W93mtu1UUWVVhomgphg+ir0O8Ax7bKWA7j4hIJaIp512c9Jajl
xed8fM1Ct9PNO1FrhHURDQ3rAgVJgmVoGBprb9q03ZeZSY4amZl45fgokQo+lb55yVtet8bI4nOs
+6Gah6jTxreUly/EFAhhiqTjTPqXafZfnDX7MobkyLlwYOvN/v3i57bxP+/4uU0r9IYdwZoDT8+1
yFYMo7u+hpdm1udMOEmB2IarPzf+XACJyUIS46ZwINfgUCPRjJuuJesza8/aavQFOwY//+tGoent
uWHvKjhpc/Xn/+xiPmdJz5C9FIL6e2K1COK8XZje86/Lar3ENdtkrpOkTr+Ox5T8PJyfq3pZlSe8
B2wglSJP+Z8XsE0L+Nv/92excA5N3ey3liXNueHpnVeIou2Eq8p2auegmd3h575//Q96g4WnN5VH
yplo/v5oDfzjmM+3p/hzkWzXxDBeR/hzHOvd/lzi1zmX28s+8fUvynw5ijWuz4xVn5rcwju2/eTn
aPegde1/7vu5afKset9J+8kus5IVVAIayvP6lNJh7WnCr+Whtpb0OMaMWZsSNsjqfP/883x7ZxRM
ioNRPXe2Rfdk5nCs+UgeflR2/2vhef7/W3hM27SQE/6/LTx3HNf/3b3zj3/wT/eO/jfHYPlEVywc
gzAv5J//cO949t8Q0ZvciyvC1K1NP/tP947xN1/gofUtVPb8x0EG/g/3juX9zfKFDpSeWa0hNtH1
/8C9Y/+nnhzlJOwVD8OIwCdkYBf6L3ryeNLkmFSOc6oSJHOevdzFSGJIz+qYaEvnyyKfKvO+vNEA
ul/rITxFotU6773xKYUcclnCfpIxg7vx1MDnUS33+1a27nNvvC/q0gE1MsfgvMR6rDzWb799UAYl
t6KWCgwOruEamzkn7SaCtu8jrLytezMPl82m7ugfea4nAA89ROLPSD+KZU2OpYFGAkXKGd6W+d/I
lv8LWPfnJTF1XnNeFZMa6EfW/G9BBRCG2hg8in1aNTq5JCbS9CvQbisyj2pNO7gV6AXgGnE0r9at
LpOjuea/NMN1dpmCl73wTHtFoTD4Fc9GXn36eGHHicjMa3fvjcgtyFh+X4Sr/ptIXGTB/yljd/Cg
WxveBy+YLjwXX9h/SmHjxCzodqbNKZbxe7mxx5RVPpSzqwdl79eHZTXuqumtSoktXRS9jEY008lu
vbc606aDsUnecZsy9ptI7RG1icJjOQ59TuWYYT+F22R2MBwIoRuVEjvL1BiF4y2sJXNDBIUXq9jQ
Ntl6MMz1ITWajoNS+6d08g6VS39pihQBZj1fllG+2eZ6k082XafZe2cU9yIU8ok6NU46ytZgdE9G
nqUX17uXwDMQ7Qyw6vz8Zb0WY7wetdE8lRtnO/VWuGtdNKLhQTzIBJ2Bnb7aX0RIkOPmjr+X6jw0
Hud9/h390DtPM1pmc1obGO5IMlD/TQIm00fORV4WLydZSJpcZnksbPetmdiajK7haJVngau9qqZ3
w9HUfpOrqBGi18P4KYajgLQQ6qNfku+KrlgOOrmDfFrY6hs+y+KEU/q5Mvs1bOdS0VXmQdd0EdPB
frDL6jftTgQ203gQWcXMbzE+8+V5HnM7yGf700tOhsfpPW76+9TxLrZO7PnaDnGAVxXPl7eXBWk/
K52suADN2dqMDexloTjvbhobrY+eMA53VpNJQ/W55ouHYoqdd13pBHOOVk7Le8k0MGyGeY6a2gQX
4u16RESlv65h2XPAdTIXPB00xTs6vE1omDsrNq5yaYYHjs+eBdOX0KzIz9C/rQhpinE+l6L/iqHJ
OgkSzX6190lafYImxhfdT2IX62O1J2rtQXq0iha1fJTjCyMjYh2b6lUt9q+2777IiIgye3gXwKAC
WMPfXZY+mAm6YSNN7zjU0cIfxjcKqI+V2twmdLBnHhGuGrlkHnwVmOlq1SsQcfa7SGkl1eZNo9P6
qTPzkC7oH/JWo3to0PRWBgaJFbBtXXuEF9rLSU8IQUPhBJeYofJwSMz+mgCW7zWKnxn9Tt7+FiZi
whFfVvnCtKGIUAZ+aoYTNcNwzi0CttAkEsXMBT38mXPKjAM6oK7/RXVVMCEaTvjpEULXRMjq9puX
i+ciT8+2tl4zlehRMme01zKpU1jSry6XuzGtH4G9fSL6/EiK8WBLImT4JgWkufzqvaNVdfw54SK2
846dQZBn7scGJQcCZD9mYXWf15oQIVF8dZ73V8xjaYvlXNnWp0YZG5o9C7pgatrN/n06Ou8Z76eR
JXckXlzyJjv0bfNCR+7cjPIeif7v2OEJVPanvYAYEQYAxCp+9DLFNEGrObPSsdWcx8Juo57jDrNa
Zl4ydpNwLcdDKY0/Fd88UGyzj4++eMEjs4c1wdHLpUHs6OkmAGXSgKQftxuW/k5sWIxib+RgIld4
G6waC/rywrqrK4QzA4LdcnxYhHefzvnDVlH7lnZUwt8Zilbg4gwyQpnJcu1H9dTdkk5j0W1HtmPV
DP9iCjHG90ERf5lOedWqhNkQkhh3mV9UwYiFhC/OrZN+//e/m1ObkDiwJ5rnKNfss8iRBfD9Xro6
C2jaXNoyPcVFHFkZAmYGxqstP8amXhDmzH+KUjY4jXCHazQAe+M+VsbDdkfmi/d8Yqw0+19mHz9K
t0Cm2lpBGneorr1f3mxdpXeJUWF1vtyjgH1fT4sORo9eKrVwTH7MOkcp0rUEgF4waTqVp3IPNfho
puNtGdK7avaDmzzHk2McM+oobFKol3rXp4zfJKXTne63p6o33iwnsrMWe6YQt66o3yDdXPLUee83
Spq3Ijl0P3XkXrsGGf6a4v+t/DaiCRImGeJNsnEUXikGm0MvnrsWxBNee9RSa3aaCJIKBdtb6CD6
Zf96tVKAt4UxRXNlTkDUrTuUja9xMt+7YhShrMSrgbgvy7vvJBWIjAe0L10V1D24UXJ36LxR7o2w
T37uWvzmUdmoXuGdL8rrgS1bv8wZAIXCCJC1sAB8tCyaDe1vLmvGFair3HwFireOf83W8OCmPvPF
8svVZ/08txnGFte9MpNla0/JjK+tUe3NxSGd3HYRuZUnsiyeZ5rmIEQX1hf2nsXgOefG77IhntmK
6x3RYl4gLOcjnzvK1Nj8VFr81ibDjRUjRqqsmuaz1A+W7dKT029KQSPZNB0NNdCihcNSIX9f7Btl
5gfQA0+ZMxOaJd5LjxHKUPrJ7hcQ0M+lXKPBdaxPItEZUCX7lmluEONRDYH+VFHeilt6t2RK0php
VO/erx5PULc2lrFiZZmAOaV9i8XRRUwHzUqkpG57iiyxxNQr2nG+unFBcV1AcX2vnv7czOMa8ByA
o/CB13BXgc8LxkGvgTf5dJXd+k+qqzYAWURsgtVFJWIpaaBilA1vT2/Fkec89zKV1zE+kbAERLoU
97o98Wbb0/eaopgB2nowF/MlabvqYGuQUAxysgYhngFVIF3wzkytb+nR2YliautYtGF5tKxb8Upc
i+sSrM1H4mbvFNkNY8m3Fe8Wa3HpBpp5nXr7qZidnejz/mN76XqIcCzg+mFynHfZDN+rxpe4TPT3
Cf0/IaUTPXDxRp/uqRRkjg+9EXU1TJvWVHv6D0FvF99jNeo7xWm7T+H8zFi2/EK7n4bxl82GiE7H
Cqa4enGrZQ7HogV92tSvnlyp2IvbxG1Ow+I+auZ0l6l2DdL8mePnWRvm5zhJHRRQSJHi1cd1QcKR
XINVOi8/z47tMcSjE5TFUpy2P4u7f2/m/hOdpD8dmWkBUrVXxVyOsLKDa3cMI+yjF9+6S3On+S0P
HDM0RFcRM1jqW4CBs+8X98P4tY6MwmQ+dIcW8b3uWpGrJoZdQEX7clP/zq4VjlP5YNVufWapN8if
bir1gozzY23EwDzVoGlmz3CQ0SuazlKHZIeJEP7CGfkFvoZUy46ay8nHb+u9colTISiP3kUJctmf
7gthmkw90Mk1FfmdygStSycrasti5wyjuuZ28Wz0GHNwWI9hblu/PZzVlwliOMOl6bCmxGRq5ArB
PyRSivCADDBqUK3AO/sBLluuowcMq4r5RuxkBxDofP2NCZ19NSC78f+kso2jCow4nX9eeIaJ6XUx
V3OXd+1EqklK1z9ubxF56Y8VgI7AkOlDU+baIffR6igaxyxYpB0oIwuKDn5dR7cNk0RHdiHSVZws
s0m/VVcZbyIT9kZA9bOdfrfgiUDfgTG7iMsbIo2fkoTM43Yt+t0I4ZSoUu3QOXw9tIZRrIvCMizi
pDj2qYkwikZDidzU4fS0jbXH7QIepDr/68efa8YCPNSd0sPPnWjDkGEhv9z93Pn3f2DdF+06czLS
//1X/Ny36Gj4xKjdN4OtkHToMPhotANOOSRydU80To01HFN6NonaNDAmNjnmWIjYtwtze0A/v+jn
R0WIZJVlpDWA2jjPIxnPoKG4musx9UWsQul5H7PjlOcqseKQlreKRGZqJwVlsmw1gJpCQLmfK/sk
Wt8OKOBQmvTVk6BFPDDvfUaxyMuy/frt1/xc+/kT4GP4az83FlpTndG00uuOWZikljflcXERDBul
zvvVTNeUWfxpxD5FG4f5dWZUJ7/V9UvsE3VUJN56m/lbxWQ56mBp3dFL7fXCRya5azUjuZsJP99r
iyAsu+mqiIxwI5RGhzIulgUR9ajZSUDx+VYCQZ7ZFOa4Nx+FhKPQEu605wTDaa6ATSynxQErU6ud
odnOg2Ma6RkgK7Nk5gbhIkaFtIjUwQ1hW9YI7+vYazi3k8rdbTjdPGGWOMIpmP36RDJPek2T9rUH
nMspEYNaYe7RZjc3eg/jTys5PHhlheABFKJmKIfBHX+/c2Z5nUbng/7C77VdEeyWnFK7Nj4P2r7o
CnVKS0che1X2Y2JkZ38ZUOtuEaJux/pQoefDDqY4BSZO8WtlQ/IyywsKNbaXZltnYZ9bUSPbh9Im
idY0kHgaU/uEwn++mVaKKQTi3b4fGDq6tDoSt5V3aOOp1bGgU+Pbp26Ms4fe71HK8pXhqFF9jf11
zTX/XNtsYOAPq0tlcBLLGtm9yAVNdKL5nC6FxkKRjMW7EPIBkYKgAQAIrk5H+Yyo9i+rYf2eOhXi
8exP/hRjIx2njyYvkYJNYr3hI+LtPJMO8zRJeQQpxhlTeKAjNHEhfn1LQVx6RfOkqN7pwlDuQYu6
s8nCIvTUh+Elv5wa9YKq7a9iFgl+YAhBM1ljO9WnGU6/PkW6jSoglnO7G8zNxNgsz5qLPD0nVn7n
FOYj/F7vGX9NddJGtPk1ARFU9e79vLQWuTQKUQXwIIjMmWde1XYx6vb9MqHoTXwjj0Baksgh3Psc
nu4xHeabDnj4ve/Ht1NmFEcPPclFztMLovL6zLk8XldxT/RWNWSPrWH517Rwj4kkeY3S5HFZSF0i
/QA2rrLfUxfBqF7mBIs7lndKZuZ3kyvNiNEpA93mHRKc2rGJWSei4/1TMdaIfFt1i46tCGxY3Se3
mNEOWvdyYlSkdQMgJ7/oj0UH3np6NnC9cUZ3bzDKELZgii6QhYnPZJTn1EZ4lpTxd0+uwqNBDFdW
jeKwJHYerCj/TpqxfoztnB9T4OyzXp+GCuz/iDzC4ZPbdi6sEOuF8JxzkjjWSSAR2YuExBVGJo9i
owPHuBsnRQmql+lOCT4Q42oBSynlRdKVEQGvMB6lKp5uST1yT547P6SL4e/Jj+1QSeTOUV+p49GS
OEy+TCauGrlhEDz60VuiAS83srzhT0ak190wex9xab2OPieZmfx6NS0/MQGEF8vybMh6R6y9dTKQ
MxMYMITlAh2MswSugjb9ZaX1+MiELdJ6pollJR+Qn93GVjlGadVXFCDIMFeCJSrtgjiBZ2eVWWSv
r6teQAPAHnpIEc3RLaX10ouZhgLy9KW/2HirLoy1qvbBScv7lCONEcboguHbME5Djw0ucK70S6It
d5yns33dVt4Jm+iak3Gk62pkry60SIrllqhv89wWNnqg0vQPae+7t44LCdaGfn3Q9fhsD2714mjT
ez8a+k37RqR8+kw+MIKPZriPcSP8H/bOa7dxbtvST8QD5nDLqCzL2bohXK4yc858+v7o/3TXxsbu
bvR9AwWXLFmJXFxrrjFHAOn/zAtReyTNHD15lKs0hySvgbGYGVTnPc4HFNnY/xdKJ8OvCgu3m83f
UVEswTpBO5zz1TW0FROyHqY9lQjyeqA1XX1ZrKLfjRpRpwQZOXOeWjuaYfhH9yUdyxd69GeD4Dkv
6qfwQIfA7Osjcbr0NfLuKFedeAOzxPSewWnXy4QowWosC9YyP35uJcmpbliShUZAUd5uN+eWHM8x
ZHWMhQMUx920jMUuteoFvwqwJKGdLQ26Tjk4izIA2wiYKeRx810K0uJ1IpS5FLzYloiEJCmKBjRq
gko5/HMz2RTyFDT5oWgIs8AI6SrnKNpXc9n0I1xrQw8TYs7o0m7pMv3WBsk1AxIX/jKxAe+XHYbp
/Nz18wOl6OuMO5BPL34qbDWR18NoyON/38yqJtmLI7FEBS3vZfvxcwtqKfZH40YG+fm9X/LExauE
xPXcLA9qS4/p51bJPpwKX82qgz5HCvsdmNbbnwxJZDrVnOp2uxUuhMLTfELK64obyfbnvvCndPn7
sM7a70Vddmea1x0tQ5ry98GfF/j58W/3/f1VFNMit6c2lZ02Yg/69ymNQT0blRgR/v3rn0clU+Qp
/3KTEJQV9I3u6N9n/8sf/dxpCjqe5R2+vP/+DX4e/re3gL5fswXGLPvngfifltlsOH/f4N+e8Z9e
5e+fSDNXbtLjwrFVi0yESJdUWFFhlSg0tFB22l2FMfzPw41qctgniy+Zto9JZIh7ZDg9mzp+GGEy
HABPacb9/G5ud85dCHQX5pVXL5DpbPTQW/+ZlMpmwT+gNJ91C6KsvI0ArqsvC8jH0/ADR4cnSNWB
tgYPRC0b/LCdK0jU+ZPVr4ciRMohKEW8oLNsAQVoLAAB1LROVfGOQA7W7/Q7LqrJl2NUV+F5kOtD
iRzHprBggVw0cigMbBsYRXaSU6dr44uaFcjCsvopSQzUgfUV0w4y4qwHPNM/9SrDEXbMLiCx3+3g
dmPy0KArsOdho2fryZ5t9/sIz9KmVeBIhfJL7wQ0PRChoEAK6OH4/qtBs5suudDMX9nGn4Fdh6ZQ
GLBciEzevV/OSiV8hzoFsCU9lZP6guXFM8yP2htk8+Gng1CGCQhvPn0pE3kOdNIdXUZXpf4xZ5Bc
zcQDFUKvXOxHEQRIJAAD2WL/Ry0FNFHz0YizYyFE0Geiu7x9Z4F2Bdw0ZG1HQ0vhw2kx7za5PfVf
Osz+PFSaE0Xlk5BhqDbTHoXWiQUC1Hv1KmvDKzxi3Kpvat68jov2qFUIyStVDfpE+I3CUtwIF1e5
mZ9MaX3JqhFNHMIzu7WqEwJmJGLtIad2g8OaHeo+jHaFBVc80scLFgpGBUsha0i1iyc2yNDZ7E5X
zg20QjfRe+rOXCGFLGxhjsDWnyR2A1b+AgsgwroMqt6xpdhy6gzFgwUOYTVkmxvMSRClKf8joXns
m5cFWuG3zNaURhp2dveFFBX0d3tpCC+NhqhjtM59Sbhhr2zl+UU002cVnahtVNYTzIN0OTcaCST9
eCbYAhvOxbX6OyotFXhT+Jos1CejlAVVpL7W6Wstp29zCA8uComcMev0KAxd4VnTlFK9Jo+mLIeu
qde/kNLxkVEEjUwkgZLCHFsG4uOmRkfnWcPKm+RG4mXwkQhpJm0tL2eoaUIU5KDYaq3NKIe4CvE0
9NWKQh5rzM2vugrdpvjdwo91VrQNDlwxnHEponE6KbIOHWLKAaynEvxpYS/ITv1gjpazPFpCIjr1
av42hhwjA5XI5BmlUUheC7K2m9yGNZz6LHKAFJ+Jw1g8QwtfksoIkDy8sinbs5fA82fk3OEgRCqz
qj0kCl8YXWfKlb5Fv+Z/KlJn4uypyq1vcyIKcaxq2vh5Qog0bG+8we8d/j622s3umtWpo4KoOnJe
OquhNzaU3tk1wO/JF8hbQMnCAAjKEzoSHaIRcW6gjMxVtstqWOn0n2Z1wG1nbY6TwXGzoux9scT9
MCcOQFFtrxyCukSfN5f3nEXOl7drrdYLNi2HWpNIMJQuYYpxe07pCsCpeFnP+ipo7TMDnplGjxla
bT/aGVy1FpNvB69wwOmVxbGC76e2M3I3UYmdJNWdKl5h4eaVC+t0oHujz04rQzujVcBqZhhUCNFJ
QaqkWzi1LILs5RErdz6VAMUfHXDPsUNc7K+msmwMy9mtss6ifTt5rZm9Y5W+ekrRIpxtm6cwN0jf
VfNrhgOhGQrvBb4siLi5rnQDwE6/y5WFNcx2IKV0pP+lFRd2K3S1wqdRXe6dZn214CGcDeluBlE7
yx4xb3a6zn96+pBtlj0mFjRIKM1OqEcvW0OableDwibuA1PPg5ZUM08nVcE2MmhpU4N/L7kUmS1l
62wbm+BvmdI9gUaJWxYFEtJ++/po9l2zoVJvFQ0kzwhyDBf8WGU/OCs6b0j+aqeJD70gTN6oN19y
E3dBSoSb14j7jkZam8NpjmSVnp/6jenFvmi0ozYK13kD7PvtiiyHfZlXEdxXKCaoRezYEr7kOD1l
OWqaDU+XR2KSa6DC49lETqmNEKFr6La4Xe2sua9xGVm+Gq6gFtgZV4XXMQG66ZfkI5y/ZwHKcoYV
C5Yfl0mivSsAfZMUt4pAp6L+TboXgFtN6wBEBpJwuYu1tdyxc2qdgs3MDN0FjcgaF5mvgsHaQ6JB
WKdrnGZfSi7nHpYzIIIpBEkrmm5ra35lzKHIcV6MTDoWK1eDLMlXoRhnb5DUz74bEpvrG9eYjs+E
VsgtMXl3wlK/plkxOBCykJvMvcvVztHXzcShgkibn1OhPtNYq9EptsVm58KACMXWLyzh0eSytIu6
xzd+HBn2IZ44CrZVvbDLhT9tDie5iejsDBruRhLuZZhpNK9Zfs0ra8XcapJxFHEUpZbPkLjQdtT4
GQ0XUUSCXA8L5O7hbKH9wQmGIqlZKQ7kPPrH1u3/s3L+L6wcScVb9f/EytmT2PJZfv4rMee/n/M/
iTnqf+EHR/gwZhicaow//xJzzP/a3OLwjJNMTfvnob/EHEODfiMasHlUKOzwZf4nMcf4r81XD2NG
zIlwEzX+n4g5OPNt1Ju/9nkwOSQsFXk52D+yzir7b0yOQUbst8azsF9Cb1WHAM2TYaP9Lq7oiulH
0cjL48G4gNYzXaUwFFS0oqSxFTfkYbTlZzVQ8xKUXsSDQehLHWA9D4oB37Ou5boq6Ixm8i/dqBdX
LaUbMhF1U9Z9NoQy+RN8dKdSTRD1CluJvBhmOy0q1lI9Fk/IH7y1on3SlF0HpP/eoyEl+gv116CM
R+wVMKwHjcygoNgFSIZNPObJykuUost4GheUoWI10fExxbNm0UYVYIKjEU5/LXLf0Hubgbrp8ZYh
G/waByyhxaLFUmlVJqPuhoUm0fGi9YBtkxPKwxb6GbqLZtwrYY79BTZyVLf5sRFUmz9pKHeILovQ
eAwjuRgS6EsLdS5Vy9+arn2wBwTvFGsvW+vv8Y2sDchNXb7lvJguuXaWK8capIYCdAeGMt5tDZ2V
iMpSneldj5K2g5zu5dZEGJgGGFbVBTvQz3iw/mRjTG/KOBU5Bt2ldBXBj4JG37o7U/OqNaVbk4+C
UXV8DqW5v1AMnsgTQbKYxA8Fi6Eng99FmKNcY4g/rEpY81WR+CQ8FTFt2aRTS2y2qCJoPhxAiL1F
Lq2LFc7irRm+0/5Kekn0hncuEv4pAy405K9BJVNmQhepNLj+zBZKWOQ5QbEaj0uCQcRSqPq1yW9Z
yhuOUurq+FR5BFxED9hGGfuiFx4FpZScpsp+6xuWNq5D61gajv8QiaIgMYrHasRLJJZIFY2J8AUg
DckyNZRbh70QjOFUxAo5/worK4dpWsOsykUoYehuOwPsOzEJhC5DRDWtcovh13DqisVPlqg8jjTU
CNReve61mit9LwMM9soouQot/H1oSFvCZ31iy+1ZXWiysYC8M3cgLNoyHRdxii4lImVvCHHk6EX9
acJc9A0D3aXLXDOPcMgjXMsPRfSrI0F1lNO0T1YIEStrEcYVi4o+btr1QoJ7WvXUrdjUhUhO93LX
+bg4UgCKmo4WaZGJ2ET2k4A1a4BOpSIMh7hQcxLx1ouu3Q2Ir88DfVUrpL+3RjJqM3ao5iCI7rK1
aiKi5IqquULPQ69XYiw1gHE5uH6fpCrztS7XADqwSZvEIj4lYveZrPrb0MF3R2HiGNZwR5l1TRcF
hV1CdZD19aNgRtopb27GlJqXLCU5LU2xONFGMXVH408WJTTi2SOH6ygHEkZirtBHv4Q89rNuieHg
F19Cll1iRViCcm53Mufbk4eYmUZY2Hi2mi2aTkJlmmU1CidJwg5ESjGx2tSQcMqAQAf9YSnxFiTA
AE+sqtd9zDmmHkb62vTv6dKQr2bS+cc2Dwb/V5mbZJ4O+jlK69AtZ4TSU9TfBm34k4mRRY8I7ljO
dsfYluzQGKBh0cDNdUN9bEhCMk5qX4XEj9IUXZWIDdRJlrtLhMUa0YKXHgYLwhbNF4t1lxkhDlPV
muH2wQSkapHpSea6Qxt/FhS28gp5h14+DgdJRLJXSxVq1UJE9TGd4G4um+n+Lo1qtrSRPgELN7e4
hBw2mtT44FlIbJUzkoQQQgZwLnomd5SUR7E2PrSQviZA4XES3nLqPL8YsjdBhTRPBC8IzbSwscjU
m2AhdeyVJXrPaE5Ycw3c3ZfMEXr1HIvWe4z1CImXY41L0WgGc9t8Ro18oadG+ZnRRV5qY9eNmuDG
xF22EzYsVTXdLAstjLqaJMUIoU9qq/lUJdAWkmIKlGrrlQ+Pc1KsdqSLeHu2uGZazOPSQO8vm5G9
D2tvW+Z3JCXQPuXhpe4LFdj2j9nPfaAXqKgmDSaXgAo1hc5FbjniAP3dqtNzJeaPwOSPvdj8Vk1E
kQluR3hGmFgfsuQly9AflvmKIsA3JYq8qJ5xsBDq0TPNuXLwaYpWxJgpirxavExdUl8HyXgpY2k9
m1IHxaaOhUBpPkpRTZCACSekiAK+wuvn3KR1sErxHzTO8yk1vonwIdjb2pcCltwmKpSllrwylYab
seVlNetVQXb/qIbMoXIWogUdSOSiVbhr19La2o9VkEzaNbUI4wbLnJG85BM4udl5nWaT+To4MzIA
GnF7WRDFq96HsJq0DYscalcYBPod4tqcOnP9DNUyPWR19qob5MxYtbaPauASrZ7rR+Iq8BAw80BV
mQ10ZHBmEmlnxEK3SY51p+iQFA8WTbKSDE/A2vpPbZUiWLLM7J/IhB7qwydtlPawaHDZCgBm0Dy2
v6Y8BNow5MjIAIv6sPOhjSwOWUO4yojTr1XRLmKKjZ+ig3ar1q/RICSsB3WAwEjzTSvwCyur8gG3
K5oHrLeJtWIYM/xKl0ENOnXLUMMr68ikdEiRR4UYlRxL4okXjPlcIcQ0Uh1YKoZVQjjYN88inEVb
KPTR05TVqyU4DjMUfZfcxOemRr6A8+dDXbAWkiyk+zKZ4lifPce1JYMdMJ319Zyet61vqguEwrW0
Q+EjYX6Rdaqzppjzz9K3PLc1SIh+NnpxFw2G7i6Ic+K1r2FaskA3O2uVEDMreB8ibKX6wt8nSHGy
xj4fFlrem9dyQy+k5b1rAV2xdrbTJMrOmCS6BfXTcTHEh2jZYL91VC/4My17Y5Q/UT6Qvm4Mxjka
0TaoRJUHmpFZjqj2v6VIm08ExSR05YrY1vgm6XPVWDQQq/b3bAyVX0nVC64a975W0KlhIwKiwd6z
tw5L1edPsHYUl9nQlCbTrYXiLU4alTY8sdNLjtwGUgfsyHnb8c0E5Qrrr6TD20pKywtW48AvGtsl
KcGeqZdkWhfkBWAsZbWv9YNIs6UyocokPV48Ui2pvtnD8CbIx8OjHk+iav2KpxQ+B5WenVcD0vAM
Ey4Df5W8LmnmZU1QL3AAoI1+CEPfUcTR27MyxMHk5eGdz47TSnD568MGEz3mNakh/UZAhzeM4hUD
CgJr6f6yRAz7UUsmtoYyM60IE5dG3K5a01dTacRrWpzp0D4lWS/slaQHCKaJgRcJia7dsUgRi7Ed
Jk53HV0MFIFglteViX7+YeiA5Jq56Y+SFDklDv1+C9ZFygVVoDE3e+iQ8r4PSbkt6ksGBhxvYDDY
CJNAMVkO4u5kwUtVa4JZEA+ZUT7JBvKPuTTBlpUNfzaWTSYii7Xo1TVqo7mIfxcbCK2zq8dgPnxO
1BgbqRkMknxPN4+yCOBIbSuvr+LYNjcAXN9+IFnsD+zKkQP9/P7zgxpb2qMsVn7w83aD0psNc+e5
KQ0yvi9JqGDu2ga/mxsQ//NwuYHz2iBefxgbP8yMn1v/6df/dN88koyL2yruDxurI2/Z0deFvnGN
t0bK9uM/vWjYQCN39Bm7Xyqi8V/+Gitb2H1/n91vfZwY93lYdf/rkX+5+fctIl1Z7caEvfj32QQq
0myMKtkR/2me/O8+0N+n/H1BKYrZedUTYJlZ3JcGp6G/D/7zDX6+W4ZXEmioYP3zxj/30anU7dDI
EBttPQYL17mmr5Sd9jMUWoU+1M8D1TYCfm51+YZvhixnfx9oW6YbYxtluRoWjtST8apLJGcDEGWw
eloZZObnR5iWR1wzCXPOOenbVPcvP37us5Q5pq2UyWCn0PgxTN7JP72vjd6S5XNv9/D/qNHlzem/
bGI/L/IXeTuhccEI7TeWjFXMxQGv/eKfW/92n6qaOzGFRb0Y1C1HudFg7Fl04GjIOZNWL4AyEQN+
u3ZkLUPShPE14fKljNkkfZoxIeVPrqLR+Xmfvz/IEYCcM0n//bY/D1S6hcP+qgUYb5bwh8byECFL
9sMpwwhWKQ9/7x/H2fKXSj7FaVgcBgOJvYDNCswjnmTFOiSUsvItbQsmjjAXQUS5PaLgqK3IYwvY
zgeut2P9c+vffpWXZfBX9ciIPmmbuff2CfKOGBGhQfGWbZKyn1vmJpL7+TWuRxkydJq4OlL4Q7vp
0dpNxPbz6z/3Me7ccLCDbP+A4P/wUCX2AyJHaJMHQfXfRMsOcpqkeK603uRnp9I2zm/zobSj/eI3
budiB0IT19jh6JBq/sN6eJv8oPfoEmFt5NVwpNMTXHFp3YdPREwdilNuOgHOw552y+3BPxED7gwu
UqDFDtYDVmx2631sb3ZicgZHfcha9y01ndPsZPu30nDfTIzZr8sXdwwubwiK/qQBc1S/yUUQsicu
7KA4vYVPfQ58gL3A4MSmsx6SPVXwjc8mBZQAt4DXZmx/d25pNy4WKg6tIhtzUaxOKqhQ1lOx4vDP
scAeim83vSfNWcWTUPXR1HXrQ6V9cXiWTPTWdW9p7zl19J1OZGlNaOD7XSwfGhhGoVctvij4HQpk
WiPLtVkfdPyaIyRAe1GGGFhdeO/wnPeRh7mRPT1MPqdEwnFbcZr0lGe7LRfuG8wZzAKqP1xnGGHm
9MbnyE6DGfAx8JBrsfah1+vrLAr7lDQ16kWbhhj0X3wouMGvlurX635dHEB6TElJBVSvcRmI09Fa
MMABysXwyNGts8mG+QssWhZ8UCBZ30n3ER4tBCrSQCdMqdw2e5p6SL6Ko3aHJPeN8kLxv73ZfJFy
zCft6h21BvMH4ee8O67Igu4mex1LCxAdolevK+vaGQa9lewZFkhenHLx8IKIwp4EBc98Mq/0/E2i
7qBtzB7/qW+VJwfMd/KN7gmNzTB31z7IXrF7SF6VK6pbAFsHXqP6WJ7JMRvP8QG/R/ugmjYNyI19
5EzmL/GLVFCNY20G8S/xIUdOPrnjnyZ2yjtHp1hew0dmRfyASQH8xCDDj59HN0FZ9mvXPYu+NzOz
nlBZYqQieFbxp65cGIGkizxmTv6rLM7ppPtF9iq1fhtB7IDM9ojxggtlADeO8ItiEZYkc+ClPsfy
sb+UL3l9Evbf9Cro932M+zm/9fKOQOBiT/YmHHwHTTAjeoxnF4m0VyiKS4mjYRv7PX/Tb6E7dEIy
wEWlCT56IVXCdMQbnsZL8btOnPYVSzCzD7bQObg7GNG86vXNQpia1c/4AUTNrSs/eHpPOw9PW8wy
r4Dj+Ihy1vFPZvDO813I3RrhSGtzygbnbT2IXwEPDu9gJXe8UkcHM0cxdzJ8HWsnR7f3DUeb5lz3
SM+/KK+8d7owIN38m9Nf0zHiusHqRLqp9ZnBFcWQNra31DizmzfVOX7ly/GSXBAxJ9boHns8pNRt
RGeKswg+A3/Fih4lGC0xXrRs/W46ImFnMljkbwFmRz98MpK7FnMM1xJOcXRmUOa0KAiFgbssuQPc
8ro8mt0BizGOUkkwt/nS1M9W/YUgAHvywCq8pt1X7V4caOTYRuvzkkl6EtpfHbwfXkAznxQaBHDY
KO5HQo1KKZBQwEnDpxI+jAok7ZW+zA0qkMNc0ZQfIt6mefUg19hwrdKh6SUY7lzEOHZxfUvlArKy
H9mLx1LAS8TV7zcoOdVr13lRSyHmcu2BBWp2yzWZ+abNeR9gSDvqF95PpN60+2F9sO7mlTMstzuO
6+h8Jo557e1LEj9qAf0cjN0lm+mJy4RpYWp3sOYNmtfXSfU+lZsS1DZSKKby7LQWzJ7c4nQYwXgY
vW3uZo79YCjxHoF0GL6YV7e04AVHW2bd8lvjF4+PcipfwZkWH1tnOqZ808j6rGNHfqJjAlB351KB
7bp8QePwsDFsd1gP5tVl8dUn/Wqc45+pKcEMGcCg8JQDg5BPQhrnO6TJC8cA3A0UI1jV90HCFtUL
r4tPpyV6ZuZMMLLbYwLK0TKGFz6Cyh9rhjN6PYPXnP3FJ05i+WL2YSqdudZgbJksi+FOOkjBtnKQ
LgYXzcGGofDKVybLwWVzDxOa/Rn8br6DEZiQS69mxkrKqBdeCEYrv4U7GSeEiYwHThYwjnyFf61G
XrG3SHcckDveP9Qn4fxnDj3xi0M3uHwK2AJcSVyO28unbyApTLtasl+xfWXUSy5T9c/bKxjwGE51
Mmrn07gjvLOFFzy+7ekdO/O7cWP54zwaAQco/py+uBFMLlc1qwhBI1nu93bJOszCLnKit5WQPHr8
5A/CyxhzphgbOLvWOLib19RwWczWGykiHkOLz4qpiFOc2NgzHFrb5HRAlw8oJbP99pUd8euTkcdy
YTi4NxwaqGKueeUsWTeu+pWVuPNXJzsZt4LXYz0I3ow727BTzQsTCcqfMykogXgVzsKLdOAk8e8t
fZ2dLw6C/jQ7nBcOk3bmiHOT78/XYvCzhI6H7TrVjpilIeWxpRvLC5bUWvWav8pPnEaIG6EXPhnn
3mNEK8xRgZUyZXGsjDOrn3bjKsPwInLTz7g8ypw/R4aiuKAosteApYxm+8KHnizGDIOFPSnPZKoE
Z/WZRbv3D55MjVIwpK3iyFRJrvG6S06ceCaf/JVpUDpw5dEvOfHNmAPeWdy18wffQrnzbSK8zUF0
YYnbvdcJPm9l3D/aDjq4J9z5AeK5YD3mRs8M+2JPS9i4wYBeuIw4L6WtIJn8LLVjxzq57z24/dQK
CJDRwcHTDjjCResqN+Z/nkV8SgdtzWeY5d98LBb/zXmKFvhuaHd1+NB9cVmHRsBZgaDEkr3AKOrp
trrWefSEZE8VJZx45qLvZvNpG6Wql0sBNFLGiRiEzR7QeKZYUH3EFt9g8SbVXvQIEX5FYTw/gR/E
AK/DC+smsk+zubfIhDVteuAQVKfkIcXaaQpgNUINQprjlUd0dhumz6jvLVeVOZPQ453CaO1lOAuP
2LHgpMIhhvdbY3kJ+DGClcQdJJy6HXx11I95jI+kwhZ+TwgfTa0Gckj3gENIrz/XtA9y2cTM29HO
n+YTm3S7xgt9J215NjCObEy95ktkvDwszXtJ+CCswjsu4asIGuBEAg5D6BcTzYFMsYdff9oOPpF8
W4nmJ9PTW16ALPqUTbXHsmqOR/lJlk56cWWKMoAlpi+EkwsIxgYC1A4dkQ+W001ZPCVwRvBOa1nV
5sYL/co619WrdtatAzLznIaIFGBwVpYXop/VcRsGJtnu7YYNOy9RJ9mreYlbf1keqMzFKZCrc8xw
pSJWj6qLMVnF5E/lyvl5jHAygnBxjIs/Jnv9V5ZW4wVZKYM0iTyF6zRyaf1Q02wD7NQwj1Drwxva
lnPqbMZuscPjfXpoVb/7GBcHHluvwf0Mcs1v3pdhL+5DnxM9DLtU9WfVZw0sy2NsXnp+vc3mRRId
SAcjQWiKFwQBk1zfPgovRKkw0qp35itGwCwiGoIx4g/WmWw7PlZSn9XEtTzIS5OD3eA2rUA2AACT
9zQF2WFQrcyO+NtMAoztBPF5Go98YHYcjK0ghq3PfoflldrNlmvbfMZOEdyRIp0Voxt20iVvieNB
7OnFFMKYM5KxdJ6XnRy5xan7mrvvoqT5d6O7V0ILf+y1g/ws3ZG9eKoRwMfIcvYbxx6WE6UxE7J6
UDDkDkHZc3F+aECk+1DdGb+sFiNINf5oZN1LP6PRJkkqTyzcUQ9a/5oFPDFii4rPz+PaHjkU5r64
19V+Ng4qZIoWA0bMUxxEm/lxza7JTfCoLT2NwbWjsG09BmDf5myecBan/XXuPnou9yJgIaVq7R/1
HS0LdP7YtJMWc8Fe4YtLrko9LuIUWrnIa2OonXI90magkLMg5O9BvmbbegNvWsDj4T+ADn313yxT
xtEqPQxehDOTCSc3hnSXnavUjSBUSE5xns6AjzQ7u5uYIPa909yFs7zL6J7EvgiASOlSCA5kI3H0
UE3GzkK8BC2xCbhW3y+Q3icbRQvaQXxplQfxo0H5SD4ZlzKk3uG3iZL4oRGCWPULATgW//UHROHl
8DrR6dYOqYCClh2UMytnoTlyz8LO+xVNJh7+pR8qrsrM39nJ/D5rMspnp3NF/HasP7rOLPQx4GVR
BykMFx6he4RXWuljEqQON7jzlvhJQ52voidBXe4iqmdc9ypPF/3MMZ8fkdD6xLVvhQn0bDZHd+vC
hWM8WlpQ/IlelgcWPGulQ3dUsacD2SVjIIt2I0AAqy5+kPZQnkiW0oVAcJbfESD946C62bFkGbTL
N2EgUM8On8Mdm+558IcYy/ZKzw9iiiRW6CeaPTftsQMYxlUSi9meK6kXcQa+G8w/zR3XLc41O6cY
DiE1LOI6R3sMb1jDK79zxSlew7uKVEoo7Na006foDL6rPW7KpfoXNlVjua+bAOdltHGrrYw4Hp6l
e3iyYDVKTtVDbWu9cZdipKfcOc1YhiQBapGwZ36ZD8w/DAUDIanNuc6VXWOctP6CRbDdYhZxSzQU
Gs9r/q6OXhUvQRx/KHwAEF07aexCbWxFh3RwkjqnveZfq+IOt/JjukPkWROXFZhZ8ohZvosQDxdC
G+unE6uyXDpjb7e/+D++5lf5pX+gEQNBLUMgAM1ivFrjBdpDqLoqcmDmi9QTzoXsJr3XgLRBPPhk
xsBXOCXZdbIbINrOKXHcdEiS2esBTmnMMA0S2/vqzyfyQpjdvP4UScyEBAJRHnyawTnarc+Zl8Fc
s+LSizgi474z3Ei/w15wm8ZLjMMuramV2e9BsPrsBPNBNDYx4B7LjLvl45HGeXfYWL1G6IbO+gsg
i4eQF4qFqrHDOMiM2jdyI4jcLem0A9zRR7V82FyQhUE7EGnZJD3ogt3m5wTnZj87RhT01lU4Hpdi
TxtDv0XHJohe5GHX4BoYZKmrAcxdmU3VD6JOjppoK7si85Sd4haPltja8SlmOnNhGApH7Sq5IN7M
Chl/Np/gXfH1UbETewDx7x3OIM0fN/xoAhGKqxpU+KEd6kA9DXtoy83DU3jR3PhkXAUgBdu4YgGI
wa49PyW7QfBiqlD5VHzPbO+uzezOz4mX+zhVReu7/hHdh5dedMX4kLrNi8oR3/GJO3jQJ1Lq856Y
C5tl9U161CJuLNmlko+ViU7niRONNyyzh02KQInLqU9ra8KCrYKJQbEVVGcUf9ucWDkWc/6lRiSy
N7zuPX3bYgk+6JBFgcRRVvZJyvx9rFR4GDZKvKG518kzYTZcxdJjoz4sOFoYSI72pvRN1WUSIsSi
1OJBS3I2m39ouKChov3B1onljwpBGLdNTFFB+mhnh0jR9+3/SiPmmqLITU+mVx5wwSicbg9hP2PO
POLWkoOr8FmiPebPbOdtPFR6ZzhN7wYUBGpa8604JUEBiXzA+6Z9g6NQRZ6aOyNBOuSEHGlmsaui
pUOrzYQYRPyFPdywDFnOsuVENGYQZCDPKj0SXhDGIo9pjWCSuFrTF8pNdujLe4aFAjITfH09w3pY
pRtQv7gvtz07TBIv4U3QKZNtO7nCefE/GQW44W3yxIC2zZLeS4KHHRxsL/Fu+k3rj10TVh4GfRM7
esmJJXgyvP7N0g9QLOzkdTB8nI7Vc2WHH9vsHb30tIZsxZ/fs+/kbfiVgcIAv7skxoCeuNYuWyD5
OpjCiN0pg2L6TbqXTb4D+uLeOkM+LRqH6+JbR8yMaz4QnV2eJFzVWhKubLk7AQfIwCixhzPrnjYT
/CDgAxhAVAjM8jA6auKl3+unOHO6AJcHbWfuKfKf1uZA+Mgj5gXEBIT1Z3XDQYQgFD07wn8CHLIu
8RWzfKnc5W8ma9XkmBpeqHb4O8XKDwapOZw6BeYphxE52XxIPgZXAClStt1L/DpiDSm72uqkjwI0
JrbPVvNRvwKpfvXpjUpLCAr1YeiRhV6sCr8lIGF8Kap1x9SRHUjECPE/GffTRXozPwbBDpqA7T1m
ehzQ8al/0z9iZlFa4n4VaQ6rEizwKH3IBthrWgBVYPjDEWAX+F1c5OqPpnFM1ZPyOFNPvEAPl8dz
9imz78VfmCGC8sEnncYJ8crDipz28lv9C276l3XWDi07e3CNK3QB2AJK85RzQaNWGu3Zo1TBQ2PD
R6bkwbooR0ZHstPAMQLtOtdYz/wP9s5kuXEl27K/UlbjQhrc0TgweBP2jUj1UoQmMEkRgb7v8fW1
AGXdiLyvLNNqXhMaRYIdBDjcz9l77XV4ak66+OXdNB/hc/FabOdZ2a33lBkHv7n1y5VnrMQQb2zv
Z1mjPLbnwYBLUgJOVD476Hx/NiuDIM8D3rxtqrZSbQHqMbitmAEwAB/CfffRrKYVmUfoQw8BTbfz
cGgOA1qE9bwfD4wk/j3T24t7BeP7VOzya6y+TZTRdjpxU9DZEW88PrhXDBMzeIi+6nf9kRrbyzsN
IHsebV+CV6ZQEf9lPlbljHTOHfY6QDPIcRn2u1d1tfINdfFbg5GcLF6Kn6toB16/3qcX63Ug+2iV
vxkP+bN3bDE0vGK7f+JI/FlGd11WUtB+Mf2TengyNX7bJ/yiZ7FSVyAQWA61a3zSrqAjUg4F7w76
8rQh7WTV5mv/LUWyuMI7fOjIrQVYfLbX9onJGdWNWN5jvDnE/bFxn1Su3TSaf7c4afx0YO2/3O2N
uRdUjcwhdeXu/D431iiTY3pG9H0A9SoEXh2tj54O0PKYW4bnAh0P0SvYt4JxymiFzqouWVGSjKZ+
/DJ2Lc+k8za/NzT9Dt2D/tToGamGc3du2er3po0Z8U5jbEGpH/A+/O31sazE0e9PoU5jp4EW/HXj
z38uj3lFzxQ9cKx3F80QfmrWu23wx6Z/e+XyHlZOr+j3u+WVl++SuH60LAfxXxUQ6aQDWqVbtNz4
5fwZy12Lhr3YLnfxrIN5V3qW7eshOP/evPvra/5+zMWZ8s+3WB5ctkmTKjxwqYE0838+ann8959f
9wKIGOu/PRObgYFChkvT7ydwAfMhy995z7xMFAVO4Pm9//j45WejCCVTTBs5rWqfCSTndFq43RZl
FMWvuYYbZuOuK1wKemV6jLryYFkq2NHZ1/eAiS9+Ss8rjKhdTcaTiDXmo/1jLQDVo5tfxYaJ0RlX
Zot8ogLz3DRc2u3AwWimfThxc6lN+eaqZj9m6CgbnTKa5qKrNV4Dg4BAg5aFq7kIRkzqP6MGYhst
b7bWXah4YeTsu1QIKsadues6cdArZAUkqroH0rIYkuPXpI8GgKHWsRkrNHj6U7FofYjT4S2HZ8MV
jIJ59Nj3ZL17TM+wpGSwciNxkJG7HUzmlmV8F6XffJ95ClUOguY2luMetXpgqkicdNAn1c6tQtYr
4W1QpyTSKsYuw7+b3nXHPKkWprcVaSes0s9FqL3r9nSfWfHO8z/6Dh+DAQ0XjYDtytupyoghiWHp
aLkFLq5tLqoVFEAnijqeehuQi64HJ7tDagYmriosFkeoI1kB0H3lKmK537HWg2wyKejkfaddguTa
e+rn2AzwMgr5AyXJRffVNz9GwirbaT/En0KciL/+zPoqBQBO/EUdENWdtr+I3fugjZydW93o9jlJ
0PuAzN1CO0wl0kTLYjndSGS6TfaqxoheuThV8IwRk4AfoM8yeTdDKB+AEt2N8EfCvkIdlZ3GmI4Q
thOQN7u0iddVbzMXY7iH6s1Ol8+tu+/wEZrEueVKblsLBJ7tnH1qno31xm76qBH9AaK9FTL6IC5h
nQwgcSbSe6QJm5aqR8o+MyLxs4jaj9rXPZoNJrM9rvFQylr22Girm0YJIDqVFZyDyVl5DUGVI9JZ
7GSGjXHpvvQL83PCpVZ51kPajN/SoqIO6uK46owEnVH2U/gw+oKWyPA63xBinR0w0e2HlDKYBfXE
Mec+NRPLKNLGY1BGP/J0bUqlb/y0fyZalkGvscB8dfVw7OLoZkAPNNMcNrUGjy3Vk+IKnOv7BIpo
U0pH23TALFapfBlakR/rdHqL8f2uPOgbyMqqDTIAjfCI/jtrfbpP/lokKC9nurlrmD85krZCNC94
gN+b0b716EoTzQY5Uh+eh6E7k7S5rewS5W6X+hs826PyH/HRnyBYwAVyKX8YvXwYXioQUDAswQZG
9DIL2ci1H5rPRusQNWPJ9/JTN9xfEBhIOMrZXQNw/kCNZ2kJYgZhdmzcceTi1XnnxiIsA/fkRI7e
SQTaddK9HQpf74r49exGzU8gknKDf/8RIuMzavIKISbq27H0L1NnvdsZ8oUBQyoseBBlBERrlU7X
Ysx/RGO6HT2jvY313CEO6Yr4+VbAkF2JCoCG6RPnbPTRTd9+AzpKs1EfThYAo60w6G4Ho3BQo5O0
mqS/KgVn3e25ijvOfUXy8LojRTzrfpn19IjaOUTHwLLQ86BLR3l0tu36NWxZXaSyJ+kMRS8da5od
pAIRDfiSiNTaNyCYC017CTg3ZwoFEAa32AmNikyoHwmipldpQ3Rvo7exF69dgPxLVo2/1yHOzJQx
zAmjQXloDMgE6I/EOF2AWp7tUNasaPRrGiTMVHv/Lv/ZVcUPr6HPY9GATE8G2RKb0gQGFGBgVQDD
W1vVW/JCqbVZcp4S0nHxxvDkOu0bwU9ULUlVAzmn+Ycq8aiYDSGk7PLNKurnMuuv7PPrVMlDyYR2
aCO6ppr+6jsUvWIXEFp5l07TXiuKu9AEF6JlXBgqNekrLw1/mcOjQeTLyjdszBF5cCcJsUEanFCR
10lWcAVhZihM15rVoeiydYhMcbPWu+RTy4nGgDv1yyR2eFUm5dE34w8wj826MYIPh1DII9JgPLIe
S37G76TMgabiv0IUvhpV84gv6hfInvFONBz9k49a3XRhTs1XQWQP+S51upDyYBtto7r8Fg9Fv66b
7NYgjGQ1aQUKlvSnlUq5/mGbM+o/+J40H3Ywcarrsl/lI8ZAASwMoT5omHsNXJE/kNWHunpWlVJQ
F/nIysarDl6f0K1p0hcQhh9gVYsNcVRcY+danVltujRJ1n2eYV4f++fQnmpmpy6RM+zuGf1X0PcE
VbDpoTYlgAkGpfZ6btIGhgDR51TMi4YiCIDq3VDkd0ZG7wspbrYyvf5VH9xxFZrOsYJjuM4G4BGh
a73qlc6MXc84atuGQkgVPwHC+My7YEuYJmIe3OsUawuL2RPgHYBkMQqC0Sb6KKKS3rD6DKiIbfM0
Qm/kJeQQm7kg+APPF4StG2V4tJt02gw4XtGaDKTexZZ38Sk5uimiT2WMn25CdUqvKRmRinyvdRT0
Y+eatlheyclz+bb0ScA/zcxrQaG9yB7auqx3nYmpH8QNygl50j1y+kSIPTv0QNBVIlqHiMO2dVt8
itj+/5ayn1kTNuN/sJRZYGz+naNsTcjjL8R44b+Yyr5e9U9PmRDmP2aOssKwhLXMMtVfnjLYyv8w
dUt3FYOlubjD/oI9y39gNMOGJnSpHAMS9G9PmfyHhTnJVI7uOIZyXPH/AnuWf2MDg9KzhWTKgVNW
NzAMWP/KBm4mA0xI2w5XYrXdLai9XdEMJrSeglVnEXTPuTlkrPhCYsJDC9xYZdGnb8JiH3poUIhN
fuLS/unj5EInF1Axz66hHcxqq8iSGV5/Vzt5mHBDUgv2wHpQwLjmgdj75x6B/m0WId53G8fe/fGP
uPvyxP2PrE1RrpGp+V//0/qbVW7+YabuYnhRUFEdaQPZLj7fH0IiSP/rf4r/ZWZjEbtB2119SSu9
dyOK90yBzMo6BI2f3UCfDjYibaM9EnguGW3t3FT9gFU6MH82wUScxNDd5nYxoDfC02q0GqE6srMv
VVxs9b5q70iIMKnswT4UA3WByvGSi+d4P7q4Dw/6kD2QFSKeVJpXNKPqbutFRXcOnQzLg579Qlvb
nyvbYeQmuVfLQC77RHmRzdoTY4HFdT2oGmvZSCvUHoR3NoL+ziP4D5JYZzy3gzt3WExmfFsr02g/
j472aE+FAQcWi7IPmOI/7FObY/VP++GyT21lY2V0LaUDKP/bPg1V4OBeaq7+NDa7riVzwu3Mdus3
yn+Cp7S2imkE9w9V1wixF2dF9AaM5Ydj+vU+JHeBLmVBgTnWb7uuNQ4NIdjbzEbOCDS2GirrEZBw
/IAtgBqPLZ+xaZb0tEEpJg2qlIRSeld0GWAofeubDhP8PoJrF+r9U5xXdH7tiJieAPEsYUfhPgkK
ahAyza/mIIJ9aXmInqRL6yt3ktvOIhO5xbyzKYViFi178WSQR5G5050T2OnL6FvYnlIa31YRXAgs
nBm/J1UgFyMJdRYCWg8xlOlDFHCVk3gALFIhDANNfWqzwv/rpnNDrtcjtdp/f4yL/37yKhMbAUe5
zTlsyL+R2tVIqKVWJPU1sz5if8rPTgxzDLc3RegAxxC80PDcmZZ9GToz3McUAmwPEJsMzg1EJCIS
LHIzTP1mZnwa2GBc+j9lqb/8++9p/+2wUUIBpVekiTPGcDMfVn+cipY++GZR+9lVl1p9imLrQp6P
tbUCbAuwKt3/8HGLC/YPl6w+f5470/VNkIeucv526sNJhFhWBfmVpQeAPE38LJlXYkKTFuYkYV7H
Jibl2pjcx5ITaqUToW27bX52dXpwrak/qAdjdP2XxtBxbPYGw5n6iEp6wDBDXsA/UOLEWb7PmUvQ
CxzVJZ/SaldIam+17tmX/7D/5i/8rz+Ic01azBRN256vJv+6A8l0JosmS8OrZRpvpGwHUFI4+AdH
VAxXwMJ9G7kq/mTKdV2Bg4mR6FxNrdyR8PcQhnSqsY6ADuZFxshoWBfibrkhHfOnyPBuGiGn4Cim
GMfg5J8HAp5JukAL11aM7IJfpzLiZXtqf5FX9iek8kzb0w45gWaIkz6bRupKJVeSf5hjTZF6BZ4T
rIPgNAovuIoIBBI9Y6DbabP23almCCjqnV/0rFeteLhoPVrAxgWuA4jvJFRhQG9vfzW1HlxZBcHN
44K6acNQELMKrroYY6qqNoArL4erWphNdv33+92a7dR/2+9qvjwa1Czwvprz+ffHgavbrUUOgkeL
geBkb8DLpVn9vWNV3/pAY+Dt4C/1lYOQNhh/xMKJfhp4jGWU9+9lrARdFdO+DbRIP8a91u0bqbyH
aIS7E87bdjVdZ2380bbx1YyN4yDt6C2a2eLQeYFpB0g3SiJDVpWVMBJlNgBt4dGGLx5M/FSbpAK8
MnYT2qVyvCNnoAdBOIEQMQnI9jPx2MuY1DpZmgeKAmTllXp20CyduDlzMA9hZm81iLSHYU72MqkW
XH26Q51Xfe9YGNwmBjxlU91Xsh5endpqLjCr/v0Olq76b4c2ZGZGBNtlrmNyVZnDKP7YxTaUWL0K
GuPSpF64LkUizqzSxFmvB+bqfij2yWQ7h+WJ5WZwPI/F07xNha2UYMW/XiM87bOYCgQjfz30xyaW
igRk4PmFv9+tq6nWdGosNl/vuzztJREf8ceWk61p6yzEasqRQpVyfnuNItNRk8nujxcuT3x95PIF
g5T1Py7/l6/HjOUb/P5wDO/8MzClgvoICO/+v/2m31v/833Fj9R3xtPXd/jrx/zxZecv9/Wdlm2+
PrQt0tuIMK4Kf4XVOPo5nzdbNvDMytG+9vzyzHIzLrt/uWtyysblNeAavxcdeFmv9m80wzuHghxP
axOydLp0JFEivCA0NtIKD9B5izyReewL0Uy/oLnFrJ6eoRb96nJTHNvYuInM6Zc+NPamG8OnJg7e
MZFM2E6HjwKI3iZqu2jdKyfGEHluXb14hkB2jWpJB7q2/T2ls1cZMl2FaXjJWn1LGdvft1l65oJf
rOBZQUvKtC3gHqquHqH2RUOhzi+ZJsSevErZ5+txuO81Lud+BU0ON1mD+X1DzjFalIZlVaxYxpN8
tWM5i0xSHx57rMlbYhHmMiVBy3r0k9kZwZMa/JI0PJmZQsIm7dfakVc7/FFGMKJiFV1CAxE5BYRd
bFd3BMvftr47buOoV7M/FwG13WBRbmmscRrQfkerJI38ITBaLkh2BycH+HPy5mClQV9OpzEk/Rtc
pLkvAVejHcORnrt0Mp1ZH2c7BHeTiovL+iaPS3tbh4GLR0B8mwZgcY5B8IC6+oRsnbUGJ1xCeK9D
LfCA33NbZ5W8schC4+H4W+zp6Olopohk+BFZxaM0wYvltnyI/OriliQ1TS5yJJ+WblEX+9IlzDTp
TlqG6MTFku2DKMoJ78za7lOxXK2SjOg8kTRELZQI+803nOdrLy+o/YzFggCDU4geR7OzvePb4pzr
jIxEZSZjeKxmOBmM4cC2T1yxz3GrgSgN6LZFDml3MaFineK/Fw2fYZk8AJnQLtJhlMxNA7z/sPOp
SB1HVVJsGDjAMofivNfcsPomqruzjsOMFMXaH1Z+cxCRxeU9KG9Ka4QqCWW8LeE8VHHGnm4mVJ0D
xQqYHCgC24jZTcpQHKtnUaLznqSfQfCm/4M6SZN1u1VTjpLFoJ5XUWyslIaZqtfQqsnhl+rjUzK8
mFb0w87bHeHyeFnM6CHz8+rGsdQpx+a6zuEO7UryzyLZfRgquEk0upVa+NBwnV91sbjJyviRTjzZ
CjWICpz26NTlykwOnibOTWK9DERe3QJJXRcBTemi7u6q0q42DSu9Sc8fiRiV6zanbOjDQ9Us2W5B
ZnfEKoj+onx315W0+UiL2HZR9gTRfkY9+6CBALW3uplvmjBB8zAghJujHGimJT8mE4a9LJqejj/C
PPDXRQb8pxTdtaVovjJ7/YbGAZJNLdnrI+RNCY/HVtQ+nICowdjxT70Yd1mkPjrNv2XAIiO4xhxC
CCcru2I8kLd6Gr2RHPpYP6U+7ixTJZyktn9vEmXNqRURZv6e2lqzMZhs7Eg73LFap7k7FjvHxurf
PakouTUIDdYZEFdjn3n0gujd107bbzHWXlt6POu0NatVZNVPZcd6UEziRlOoxQbFqQyH4TAxv4TD
kj8z2dpFkfsMeDbawWciNLVGhCrL7xxD6JJILzoYoFCwgJJPAwpOcIG2vmsO+2+gX4nPM5Yw0ULM
Ti0MjCG+cWwIoipJBZgJ81EyQ0VJkWWHTpchlvcSvYDr/Oxr5EZ8w2yjhQqmaPCBNRjVBXs6tOxp
azrai0YgNrmS5LkTMslSbICY1rhY/Pf0wC5Diaql8xXJxUOyoYbJQmkczbOVMU4mrIqmyIzuEyfc
dnKs72oay1FlHtsqCvkHGNXetgEQFx7GRq9x3d3U1auhoWQGnPYt7rp+VnLWto2lpnkN6vg4AB1D
BYIoEi5utXHb5jpad3mpyeMwE/WiwgY2P5FqHNj3zYRk1xhZNDape67GAv8NivtRR2Y9ELi7NwVK
n7LUzt1t3znynKILcRvrMdSTvc94OJu//DWWyLkCnT5mXjJ3TLDesy46kMKR4Xx5a93uRraY+SBf
PVnSuVEe/+GpCY5OR2Vw9MBCkXn0KEtUyEMzkP2di2HXGe+cYN0+acPnmIETvWINzFGWe4hpiDJh
hha9Cfc79vcpWNPB1bPNWLWAWiL+rFTxgrP2AVHD9D2jBW/FOPcyd5YCGPa3qhwo+zfbIp32LYCb
nVIE8uYmslQUOSQVJ/Guh22OTFnbD1GN9E8bRkooTkZUunvsDcEM2jAeBdAOCjhkphSgfzcYwZ9a
DeZEKbRyk2ql2rmNe268giy8rLxT0fAYdbil8+Cid95PiMU/RUuIjACWaIGIWwsxfNMzqq8i0Dnv
5gyGsAgs0jzbSwkjE50c6Aa/nVAFZ6+EBTNIz015mLYbm5QCWN3lMUBO61a0Mk5hYZiffegextET
36SldVtXN/tz57vaNatzYn3mLZab5c94yvxb3Q6Gs2dNtH3nl82vF+yYT8fns7tp0h6aoR0ORZco
NA5+9ERX/NfyHnU/XnBttq8l19Odmery1LtKuwULClhjfo/MuadiTS08isNNTi7JdWjy+iZp6VYa
bqV979Jqu7yXmtJxpbiG30ttyI8sxdJ9m/b5OQpQWkwqeVdaUf2Q6dzcqJtvmimyrSM1UEjS7S+a
jhHM1dv0TbP93bIpux73V+xTHgm6kdVbHx9JTYLCbHLofr1bd4nGOvmUinySRAcdoWdOQ+9f68i3
bY1nr3C/WfPn6m186TwVoMnW8ZGTVUbLqLEufswlgwSUERlmsu2FXYIPwKcwtmX7yJTnPLBqpgPV
uQda1OJeb2GLL5vp5qthFubHWGs68Iisuh39QZysuil3vV6FL0o6L8uW1mReozSQr63vEDujBhPU
Z+1fg02smeSkup32lqUoVEur+uH4IRI324ge3arS9hhlsc016KzNcm5Jzr/FJFem0rP6Y8hdc11N
DrhqiJcne6R50OlVwwreeVp2kEjKOy5X5Wti1caW86A/l3FZXS1gN5tcl9V7ntNom98VegMZV3lu
PRTQYQ92bnaHjPi0h8TA9rBs4jLbdQLHe9csGhEOuHwChBBgaRpA6dLJrRfPDR6XTf3Wf+ijuWxQ
6sgG6S2cZ6bttTIQNqd2C82OtIyvHekgO6Bt3T0Ib4Lz7wfFQfSN/uDlXff1wX2XrovWIbuFnsLV
qlN704qRXGi9BBkx4twJ9DT/7M1XbUrke+cFtMa6Sr/Jk7y5SqqDXxtA264MM/mIwgbtFxytm07T
git5C5CzRiP7dHPWl734gEwBcMPskT6avXHpcoGRb/6IdD10HHC6DQcqcZrp4tF0u/StDU84GtUH
8dBfX4UwMgZ+hfeUrI6LKNoa8Z7DNbk2khuvOyxbMeVDVMFnXfNBM26WDRBHOO+j9rB8H9urkW2P
oX6NE8QMLm3zTU+883uHAvHrCwUTecGQIK9QWaIbvYQaT2fOeVP8s5YtqENUa8dJy1sGT+scjDJC
tjY2bzWCz+VTLLdHvhUKQZhQ2p8bV+ExYsT7jsH862fD7gjhXWfBHWzu9JzOQ9O8uP9uhzmbsmOm
hn+PdL36LvYNBwK3LrejmQTfM5zey6d4hoMDN7cPYaSFrA1KQNVh5m45mMZvEYi25X0azRIk8dnx
vTVW5cnnmruzbS361vnZcXkfQHDIP6JquK+l5p9GZyp3VsTpxfTgtGwR+027IrbYvYehaB5linMi
yhH4S5W/AA5eA5od3kMHlplFpvu5tHL5YJX6J9kdwzsnD9Iwz/ZunYDZvh5Q0lDzC3SZ4PlR1nMi
De+g2yxsCBns30R9Xl4orQjmC3WNE9fzZGvosOFtJ3tenizoclJALexrbznNdSgsMGvzu0bx9ND3
evsUVbV9tEoA6nkcju9IdSVj4XsDmmXX6kF+dMmnfZYU+Javr9sNCpsxNS6Z70ECSiDALG+Ic/+t
AZXy2Nb058Lcwcgwf1AWFCwim/57MebMTrKoOcBFki+TMg/LVyRZ1d/0/ihuIvLI7yw/IB14fqUd
g0EeVOLcQ0GV525krP56gsBBmbQBlsNG7Ak3nHBv2/E3PSRafd6X3RCMGwJpKBzolXffzBnqrs0i
TXNq967IBJqEuhR3RR0aN1PTa+vltw9FcKTMM73kmcX6TAxqFw3u9L1AQCnacbqjzdGSKeQR4VBU
8hRGZvrYOtr3r28lOdDIMCeiK7TMi6PRF1ieqMGMxb7KnruJwMkGcC3E2DZ+R/q/fNt2Ip66rEPr
GEAWXREHRo1Y5g9fe6dukWX7Rc1Y7qEbDOrg610r0T73FEYfleiT02AAh1t+RKKdJRf6N4dEpJ1h
ZBwy8NmenQr35vwP1gRhzMsh1vq9d7scdqPD0lBGe10GnyRFaQ8+mQYn15TVlmzBb43nKHh69JtB
URTHKrLfNBEVh9SwyguhDExNMpQ+tpmrSxEDI3bUiOaw67iqtijQrfwYKXQgvc5iVZhi3+vmjHxG
Z8zMD0dkMxGjUaEIduut7hTunuQJePvThz3G2p0kgmVr9AjBuro3ATfb2Acc7U05Be0ZEaLa6Z38
OUdfFUY9TFGvNMigcQ7oohQnZKMuymBV7ZstEKKQxhs8rkctMd8oYxySyLFeWkn0pJRdd2jtRu6I
63FR0xTDNuhAt0xNXKLQU8XXjQ+gaaWoJ83/tOyknBDHznJ3sBBBtp08V+Sq42MFYfH78b9vt2y8
3BgzFuPrz9YM9j7By8vLljdYHp+6is9Y7v5+kGHcXefKgvi1yCAXGEncwSsxgbt2GnlFk1MDo4aE
BRcd9FQXZy+ZQjgfhqyAAq2Z9rnTvITBN+CSLhNicPaVDVG/nuErC0EFnTBz3YKQtzGL+5NALnLq
m5Cdq2tI2iZr5bCLdon9rhp9PGquaE55BQtgMvNi27UJTjxniHBD3SpiHb426Ma4OcV5g6tmvlnu
xWed4tTBGOQjoEOMZ0F9avSfBL7ygxaGzxfIhyi9ycJoRDdG7twe2TkpjNuw7L4R7ZOfFaJE6QEW
UOCNTau8TZVxo3ySsL7QLaGFWCXuUYjF8CxtjQVDVHbPy4+jOlqcUrJT9WIuOeZgiMyPuOFdNVYq
u0yFz9DceO+6edKjYCCIhxc0c0BTCYUODXcjbkJIdLvlseXZrGaKbqPHCNox3mR4wwNVlUgO1IaJ
gl80aPkWYasRuZt8xtMQ0sEvniK0eoO9Zzr2VMc8bNTaHUknWG9kB6Ey3KQtS0vlGluRpfXJcdr6
VJDcdiIHFq1aRuQtZDRSyyFnb6heEd46f87Xuy9sm+XvNBQ41gYL4aPZHIUXHWpahocJnNzWZ6ii
xYKrd6JrvbEtSg5RmGiwnpW2truoxrlT3bdm1u510FLQApNhL2t1Y2sjqsAQiN8cGUNDpIDyNlX9
S2iGO5WXDqYN0jBYLJrIuE7BLMgVWFVOVTdQhOxgK1vOQNrt3NYripzxF07zVgQGauXB++zr+kek
vBTrdxXTXjOuZpcV+yq3b5OphM489C/dfHIuAJx65uYs96olKwrSebZrAmxMDSq4A3TLlyl07YuX
3NhOq+60vAzOkwQWl0WFc2x56aXuuw6eN+yPqoTfEEWWuY0UTpJQYKf3VHWoW7v3UdTZa9nF494S
nbs1OtFetRApEcCbl8Zqp3MTGck5q83iYRoRzAHTRHtl58YuMrQEoHuAfUu5aucRWHTqWmGcvAGe
3zgwtxg8lsZcGkCpacYeNUF267TWLispEPsxM+sC1ag+Pvlm793FuRttjYTEBUtPpgcto8rI5xSn
qqVmG4O0wQ1LhyOyymmV9EIcijSRp8B0L2QaqZ09h6XHS+B7W+bJvjbic8QS+bTcpINx59a4rGdY
jzMPYAux5/dNrAlik3IsbLrSPv04fNZdfHtMwDwQQO2LTX5VHQ80GyiIKL2sT7rGKa+6N8uJxW4k
USwwZHlStcUS3IkOgcFCZ1sy8+e87rARBDE7iESpfW/kN8gs5en3TW6jEUBVNmCWyz/IAsYRksNt
DGzn6/v3c5z90CXGqiVIZ1OEpMYvN5Sc2lOoXlxQ7ceaE/QEu/02zLDWJpJIi+Wh7K97nRuhw1DW
ywS1n6rigCDLF5yG4XwjR0Pb6mpAOEtPnGrNXSpwWtWmX2yS1osoB9cBQMrlOFdr6GMgg9yxO1kE
MTSwFI+9E49nKx1u4ih3V7qE6qIUl9Eycduvm+VPNMMKAer8jE753M77/NjPv2S5gXhlEQObzcWu
wDtN803hA4ZLM+CCglRifOj5Ne/0J7dilA88vsJy4+jqn/e8v+7xZsYqK+nlxxHwycYW/Wm5Zw7e
n38uT+hEVKeRXRz8kti45caYyUtxmT77pox2gXCr03KTloxj3kxe+v2YE2t01gPfXC9cJs/ouBhE
aY1mX4FnNOzn1scG4k0GPJT5pV/QJhiSaystsWKZajhO2GoUcvazcJ2kwOSKOIyuG6VRh7FdwqKd
DV+F3E19/mJ2E4UaU79Hnmwwlyjycy8wTTQj44U/92C1BmBUUs2NUvbVcmMzW1/lOsF9y45oU4iB
IsEGNMxHxfJz4opzyGO5rmuHzHDa3RDG73prRQDmIS6Mosc/xzi1DFvtDJzKqRnSCPHuKK9ByJgM
8oyDHqEpuSwnhC4e3YAeq9Tk6qcoSv1jXGN51DoG7VRxqslMx0G8/O1CPCVeIjnKPiIjgKra2oSA
kcIuPLUVOXaGx7WYROVT00oD3qTyydXy2qfEl8Dz5nNlGQ6We397zLc5EN2mpOPKcdE2ubstUBtc
oolsqQQ/xDrO4+yGXqFbU2QGrRE44BZ0n5C1VG/o7rIYA7D8FGdxudOHyLkdbLlrWea+04NJN6mL
ENEl1pf/htcf+1K7KelJX9ohbCkB+zxuEM6mpvjGQMWD66LehUNQvrmpvIS0WJ9SqxrOBNGRlvsY
WO7wkNWTe83QGOSG1p0il4agQewhVyNiPGxf1Psx9MfbvsTjZDcaZGHHxseJDKrc1rKnTZN0AbVY
ad0IK9+nsQ0ouicBnNk7tt4g9SkpR/NyRVlXFC/9vaTCux2cEuJy0vf3yrJYRgndOwQ2NJdJywBN
Z1SJbePOc8psLV1aNxXMYli6xTfhmvBkynm0jgZJ6kMX3wh0YsS5gi60ZYLtsiCUtA0cidjTd5+S
LvpR6V4BR4O/qMUzBcwZVEizwuLmWuYrUYuAf5R4a03N3hqmQH0h0/B1MMvt8rgqOroIMhBH24ir
lyqt9jnq3ge3z79Xoy83Lk6Nc1o29kGOCGDkZD0VulW9mvT5j0UIiaH1s/o1FxNZGT5+q+VZJ9bX
4KqHlQEFdVenPiTnBP32Uc+Z46purF6VDbkWNPtHaQr+H5BG4zSPiQZrAko5WPL74aG5xnZU3y43
Rl2EiCcG93+zdya9kSNblv4rjdrzNUnj2Ojqhc+DXJJLcimkDSFFKDmPZqSR/PX9Ue8VUPUK6EKj
t71IIRWZCrnTSTO7957znWOGdJx2ZW19kjWBeKB0X+IesgWlWrqTbjE99ozbqT1eW2UErwL99aHS
+YVBSk9gaWI/xsu/TSmQniQd60PnkJvDqD4/ydyZrknRGWvb9ab1NE/1Bu2X4lLLn5iwiRQ+E5kb
/oWTP7MCFQCRiC137YOsiu+y600c5E3zGg45s41U0mxzZmNjC0RnQeAMO84NJASxV34N8XOYD4e4
EebrGKQnOYI1zby4ffHtsThWIzJ6FFz0k817KQ2XF+GzjVhkg4Bon5H9jQoXRzFuIQ1GqyLL2QpD
Ja8YcvrzaNXRt8iBt0iJlGhryf6ou7Z57Rhw9HFNlssMitIZxT2ZIk9MpuyXNBEKkyxLQwavZlLZ
sRt7+VDxLjx/Kg9KEI/286SnXiDOabXzJ0ZdEz/Dp8ZWVz0VVdFfhN1dfr6zfER7htkyufGxxokY
pnM0Jw8HYyycNyKG991cl186pM8WDVl8PxTjezs20x1jUXrfrvCPfuDaV3f5Mg8g/TL66KXp5FQs
Putfy00WZoV6RPu07pFWoN6H8ZRG3nQV7twch4RpWySISK8Ri1QTA2074uwZDZX4ZdOsXCWAH/zG
Qg8uOUoQLMRcu39Hd+VtRindUxTG9UsY0rbw2uCDRDiD2jpo7hgQ9UivQ484Lddk9DFNv4PC2wZz
Mr+HIQGdaZGA/AgEwCWzhljuTOpZlS0raDunv8eYLJPG976NrB3znTEAdOd4FpzqRm1ZyJJ3BJAx
CvMEm11vhtd+wsPgjm9WGItbS0w7A0Q2Ajsx7Zsbtf/49ue/MuFkSOpyVKxl1D57I4szUPBfjpDz
vo1iJCvLt203/ho6sK2Zrf8iN2W+H0C/xQP2mQkxwDnIyGsXDh1g1ytzTLBYVEjvZFaaTvRNaO+a
3u+wZHyPxCN5cUiW2TMlmQ6xGfhPM/hoxjCYIh0x65dq77qx8xdWwq+aYfJbVU3DBvFO+VDEnJLS
EOl62aXMcaY8Y9jQYS8bspuTju9mjguV5yP4tGVwbQO7/SbOmtFMBA1krg80fyBbSJIaSWBkWa4L
WqRuHq3yKZanyfe8l2jW8TbjRAAFioTg2DesrRgH/ZAW1nuRxvPRmaW6OLO/sUhOeW1Y2cvMuQ2e
p59LnvlKOOohNeIK73dgHbmJlmCcoN52Zl5uetmDzXY8IEqDeq5boo9bobaZmD8IssSJF9jUNWAo
n6QhrU3XD8YhnpvhjZ/5lXfEpKiWB6NjVLxu/TlaT4r+1hQ2lGiAPN8AZgMDk+tcCu+XYMJfVsex
NS3spXJfxIm5a52op2GaHAStpANtJjA+nnYO1VCZy/5aL4mRANJs+jLI6uUDU2EKxsGGDJXDyasr
23/uJkKhZF15pwLyMkj22j8pIk6PdI/mvSjcS5abyXsSZ1BuCuMrsQxmdNlI7RpPxmZiRf4txz/O
qJnBatFchOEQLN0NFhEa/etoQMIO6tK9y3r50XVW91zEDYzOpb/pBZ37GbyPdRPvpXKtF23ZxTlU
pfVUsXlCWZFwNrpK3Igu/cwaa2MkNdmGnmdv58iOj5btEZybZRnUSRpzQd0qEMVQgbIupDpTQbFn
LMImZsbTHVIZ+gpp7e+ZftUXpwcL4jrGBZ58smVe3Dw1HZC6QGGB+scnqGxiNWP7xSsJoQrCXH7K
NNuhRjb2rk6KY1AvV8UUz6SXiaOZF825iZjjWgQliMEdn5J5NO4tNex/vnO9Ae9ZkcmLrBQSkJmM
NIZboB5S8ScH00n8KpQVPn2SDVNIAtL/1EhiCbrmKLb2q6S9V0uuTtvONzkivLCC1HkPB1js2XTn
6WBCUCmNizCd8jxNcpESmWeMYf/2pav3vtF/M8l41FmEsNAQHC3SeTwb9XRXEAZ8SwlCPhvI5+DC
ZuHDtER98lRCZ1NWLUlMLL9HtzDXWeLMB8ZU2XNRHrtOBqdu8vxTbBrPEgz7gQQTOqSePd/XVX6p
XEoxOcLBnCNF2kFfENKZgBz4KaZl2atzVNhHrSWwHstAAJOmj32J7GH0QtIEVrFfB/eFpqxqlneI
/skA1cIBq9XbTN9Kc+ovNC+Ce6n8krpicF+7JNkTNDcD37CaI0Nj2NatrLcpYREX5bbhib/ulpv6
LaWoerWJpFxFGqpC1Dbvy+TxM00g6ziZ9raTJHFiIa/veDfFxWn0QGhXGp4MPSmQX9VvOrwPqkjt
q87jYJfTHts0MjP3fQD2wtWQ35UnT+R1ylfPpJcel8m6XB6TQQIrsdOWYNbJ/TKhNy8lvL4isS/J
aM0qAuOslOg1uVdDt7zz6BZjjGbTLpLf0XKiNMaDhxliW6cYUYOrEC1pmMMwwI9RWEfDZEu/qEAe
ZKWP87DM7yNjY9pzfzMiTDSyTtnqIjpKM0gWwfq3Syr8h64Uz47PlMVLjfnBXkLbNSLsQxyO0a5g
9sEIX36WmiFQ35V/0aNhqmb55Z0OOC3ZXvrUBk26ITcH8kMwgHUXLNiz5xZnh/TrVS+I7TbMoj7I
wMLppHvkYrOh51Vqj+LgJKAI/bp4cwnjPCv69ZXCf0kzN/wy2SzMJC6fGz976HxpbhxsQA+pLdS+
8ROycuo0PpdW7O2tmnmq3TPL8ob3ssYnOERlcR59ay9DxR6Wxr/c2Ne84AjVt7GprUZeSFbZFqZL
akYrhurRztx+zUtg/kS+CVz7T16UuMUK1kJOJG+T5daWl15saWBZT2WbmU88wB2AU8Vk1HEo/Jzu
7kcqXlZJBw+OSBRvJlsFwFK0Txpz2LN/IIvq7e4sWtWdm5Rdvu6mY4wAf8+JI1pZIVlfZgUTOue/
nLtg7M7UyveGhyYrUvo2gphp814cOZtAUXPgOc5ZIvByLrubfE8UtIGxd9uzmRuXIrHz+yCH0WJM
TnKh8wXdoDATcs8IPigJkCZu4miZpfEYxbO1Ggce5YJu2Bu0kzaDAaUIyinS8l4Forg32hnnqZs8
/vwRsefIaUuQT00x3eNZfYlT038ZTGUhLw3fhrTzrmn7Noz7kdbJU5aSy4dP3t4P42IjdfJtUNMn
8a2DSgg5iJsZw2tX7WODow6GSZtxxYfwmPhmtfvhen37lDWs9rIsvS+ztdYEa8TP+eSDvVPYaOL0
I+uHcNe6XnVQsRrfFLqkrBrDNXlzxdEwHPmcu9ywjD8OxLyB5ajdmNZfKQgriapnrgZNqU4lZ5Qw
BC1+qX4pd8XHGBPBmI1RdMAUjskyze+mgXNO3QX+mrMMwVDIigczr5DY+fa5T8YZ4wdXgsyG8Q3j
ybzK0FMwYPLHN84sCCmjDhCV2NhNnF+pIaqNrrpwS/hqd3BpYCy9g/jy8yUdBX8voSSbMFbrzlH+
y8+XnNbuZC8kvHJ80yViqDaLs30KoiGOvRALDqz8KOmLi4zYjp0KBQxRSfmB0CQg+hGEvLKUzQed
qkclol/YPQ/U4gNHK5aCrKd8DfqguK8+7InlLusX2JQX1DvJOAdBSgEiuRiK/VSGUIoY+7yomUFN
SCUwQBljlyJSkcAEOvYOtXpavmAqBTxEtzaLkW6TK/Md5sZ0SvsFwdJ0zdkmohRCmomGXDviqBDt
VcqyLpOkzKwLv+VsYmR7RLYu9yR126iLa+856pIN4V3sEWJl9zUis5KBs4GoxffRZqumBatO4zuU
PGj5IE5ABjhdB8yoaGKGT4FU67CIP6Tww9e+9htguI2FRrSOXufRrXavFPkV7pYCozDYb1KTNXwm
y6zjhzhp85tLqiGx1/rSwldf1aW0HrrY8Y9tUP2yusR6QMdyxnDXHkXvVTe/sk7V2GYMZNp4m05j
Q7MiS7/G6aSyvQ7s6KXVk36xgYvZXf6HOZa6GG4sr1TAIGCjENttZNBeKOsas0/WXnzN4NWUWqDN
6hlBmPADKumnh7wG7sDiURyUCjsOGHzxZE5zDJ8szqDyzs277MAZCFX0ONI+q13Gw9p0XxIFwaVy
ys/QDiBy2whSuvi5ETMwoz6v36smZoDju9+CMbtXhQ0HUZyh2g33bRVkp9KtrQttKvNSMmq5IMdT
Jw2vkSDWbUVb6t0fENYSpZWe6zh6U/SED0zwaPdRvtNzfkw7bEytKF8iZfdXYZAXUFZM6TmHllhV
P3sjQG9nMDPurYVnxdT06AaAPelUilczIGg1hSWx63LXfrU95AIjyYbPurRo1QfyTzoXN79BpjP0
6Uz5KpdwpMnZ0dfrLDu6k9YQPJc+VMe83NK0ck9jTZNs6qZD6rLSrWh6cHojzxyU8iQexsGMqQnk
mydronWXP0oSCUeqHpqD2xBB2bJrFqkJyxbvwVo1mq4mMsu7yXZ/O7S01nVvvJXtPJ6ivtXYp+Px
0XKbeBdiAWRy0yMiYpqc4fzeF6NZvFLxEcLUtZsu7fMD8xh/pRBeHpi+k/9VxN5dZrcPPhIIFdjx
RWPXelL0M3A0gsvt1W6WgKCxpmU7YQj/4vXpGYFz8+S5PEyVseC94aDZYcFQZKI5WdFUPQRWArch
qu2NUdQ3ey54+ObyscWZsnWckDU2sG5emraHOM45MFg1WoapOTAVQ4zYpbDh8edeSKz9x5c07HD5
VuQasU41n2VpeOefL4ZUiCHwBdJyWdDCYGVwULfPiP2tq9+TAGumMGmbuIC411GHIoAAwjaPgXOF
U5F4nbpmy5e2XBFrhwLJb72NYqq6saxzos383aqQNk6TNWy9abZOitMKrW6RoeIEL6Q8UH2izKAT
Oj1hdUHrrruxsR/STgBC8kJ1GAzahpM29F5Oo78FMgE7LayCU6WTYGel7TN+++BMSzs4h3GSbWQ2
Ay7wAH3NuYTsSuzNsySQeFl3iYAK9kOpuxekIRTyEtyCoeSf0kNm4kzJvGn02EAuQKzhBbI8oFI/
hc2igqk+ZVTGl2n4EYNO/YNOeTAj8yaGXl2iHOlV3kJrN6z4aZoN/36se+9lUjzvKUaxv9fVA6Se
NRNpetRo4FT3EbbD/D561KBuJGBLLN8iELnz6hmNOC2ClVlXCXkYlvPQiKlFXjqTpOw2v4RU4lHr
P1pb/eMsY6wMNWqgnhbshVpyl1t+jZ1qKqhOQ5zqqEtcJ4neMmccdkD9zKOd9o88aEzybZNYtR69
qNcB4bWWWzWpST3FE3HSA3kD0bAMsNPIOY8/X8Z7uj7Agxit1qsEOQ8QXxJdchtSgiaJo9OwrG3d
rhEai3evnQ/lLLxr62EcqOtjXQvvjxPHS0J4Nj5pv73jdBAedGoit63z7MY4MLxPFzl5ILqT23G2
DpwQ/H4UotSmp5eL5FTSjuoymHtRhhZSNP2+mkZm/DZRnG1MyZPK+yLTxOHGyXC0aKicfPLVhWOH
T+imAa3kiXP4+Rax17DxseY+zoF1NzakUdVDBwueDPqzMMwLauZ6S6fUA0lWmOSCDeYFDC4resaW
aIlYPo/9e2nY6ZPtS/lcc0Q2Yvu98kwTvgCXIjaqf/zbz58ZQ0DoWyn2vjKQT2K6ehZFeKGNMrzP
Ey2uZhoQNlkdlvwOokZcs2RYaJAwo/aMEOPpg8bos9Dd+Jy2UtNGzzEAeAiWe112D64E6pkRbQsl
f3BvDhFBq4n0nV+8JQZjaVZ/9iq4dXF8TXnU96Tm0l801WM/Yz9hzELZrqKFCJeMwdfikrUzH4V2
EhfHwkTzZFaId+jGRS+ORDttJ97Jh5JxL0zMZkkqF+dAXRwx2XYn27SiE+B14WgIl0O1CVQffSo3
QxvfeL+GzCWSQHl/tE/n1+oLlC82Aqy2MI0nWsjN2pyr/B3h4lvMcPJczfwVmmr86C1x63VoxFfW
T+T2OTa+ArkRPUpGBdDWkgW5ljwbU439Zg79k63LdjP7JObqxk/vfr6kPQOONhGfPx3cBJ2lZcRQ
t3tQcCyRxzZ+VKxeh9wYAQjTf2WePgTbyGPMLAxjWzNpQ15t4YJMW7KwZ+jkKLHIsYhKhroDgU4t
wh0KPAjtgfLV3swM+k+O4RIxKYKDS9t3nXeM8dokpARiMnkIvvCghVdFg2sti6CEPwFXhCWN1AuX
hrIlzu7SHm4dba9+nHH/P8T3vyAuMO50cJX/9//1P3+P/yP+rjef6vO//Z3VcP9Zfv/rv1w+0+r7
P0T4/v0n/oFb8Ly/IbR1HU8w8QiEG2KJ1t9S/eu/MDb6GzFNgQWLwbNJPRJYEf8twtf/m8PByQ4W
23DwH3ALjvgbdbLvmr7J6YJ1yf+/wS1Y/2SFdgKcyYIkYScMBOQF758c28rPTEONBtR1qFMrjFwQ
aG2FD31l/wY59dG/YN1kZ165R5Qb/+5CPf7dt/rvkQjWP3kt+eWB5YF8s/BDmBbduP/otURCWLee
Gc4omkgeXExu50Lfl0zreBzQNbbs9xCK/l9/7T8hJnqH8NuOlL9D96uneVM+4HPbIrTDmBTJs9vs
ONr8n9/pP/l2/9MbXT6Ff2cqzb2wi4KB34iUqZ+vkFOB3cfRagKomv0XbnNiTf/Tr6O/g5jBtxfL
uYUL+T/+OllAa4qHtgMJqaNT4gHfdzgtKyRh7L7thWZJshWcyDEGxWoziTy7hMxmwUjBga3tnD2n
mml3RsGOOxcEDGJW8MBNvZ670t1YjGQQW5kAuHzzLfIHCya3ZZKFx06TOX8GcOYjH/xKaL86VHFO
gowoiQWANBrlLdzyTD9ERktBnOmL40HdTWcJpHfEJMSQCObcMGykeUwUZjsHCTADN6IPzXGFeCQG
JOQyGvXK+0ilyQnXCK2Z7i0PJQylFPhc0Ay0YPxnhLHR86Wn/YXdKz3AojO3kQ+jPaZqtBJpHbzu
kzMkd5745BwGUbKabq7prXXVq7VTuCfpIetDpkLBVzPUdE9VwhzQVr8FIFs7omAMK/Htlv0lbdoP
YQ830EYbgP/Uj/ptsjVcfcWVnTMLK6YHSY7tu9cGniyJugLPCeiirz6VpCFNAtDaACMag9dtlLD/
mqZjS2/5YBA0VSlhCxME1LJmGOiNSNYp4Fooc5VNScjPadq/sJzSDcUIbxkHxaIuX1vVfCV0cd/o
Ytp2vY62XDZ8i9Ovyjh5NbWWUoDqexD1JYikKrVG/D4plUX94cd4t1I4Z/30nc/jLfHExo1H/Ijj
bdIpOZJgB7CC05nz528hUKw0fxDbfYIIKpCgwssIM2ksBHemUuXW181HNFYrwwfHWwXOTnjDzW3K
b1PTSlYw3Je/pxTjzZzch6l+9NoQxYh0SI7BBdlAfGGksAq85Cl2Wa44+UEcNfhf6nrrgLHlSFox
VSQBpjcaAJ8es5VCAPouJVctaOyN9sy/pM17PBI2DYazdr4NPyBAWKUoPuiLoqeNbA2pI0v/kjnv
oJTUrEhB73LkCOtS0KW0i+5XJhg7wWj7E4LvQLLhj9s+J3ks5/+mk/RtFim67ph7zoajF9Kztqya
rLGAF9I6HnY+CjBAW8zVzMy+oIU5tADi1gnjzJUvq2todU/OzG1SWNZdnYUxitVwka/XyE+M5KgK
4AQ2Qw7dcv+0ucLiAGMMKBYDXNOD09hCiZr4gaHd/3zQYcCi00afQRg88neBOqTi6CMuhra7fWM4
Jr9dbSy0KXFjXye8qz+3b2WHsMHb+jfpyAPW9OIaT2DihljO+CqDJ4SiBalRvDt8nQ21TA4kzZ1J
bfDy43LfjFP1kpf6nsKbnnihPiAZxmtJeVLXzeKODI2VEZKwNCyVx0jIDPry78KANjkl5mHoy92C
kvRtP0NsOINXIDJ0yLvHtBrpPPfyQnP+ZlQdFq+ey/dz55nkiLPuVshVmg8M1twJaVvus4xE445g
NHd54moAo8STmEQEhkue6TjxzLbIrg4D0MveJoEmRiiH1IanE8/TqjPM79JSz+iE7nMbl6TDk2ot
X4QroFcD5UIgB7rS07fB5xpLt/vwsSFtSLm+MtahtxlO+2ARG/I4k7f8Gg3dwmLE0IffmmyqFgQm
6+faiouZMgxfP7dTQDFHA5LFLFbphtPsrRCvJHk6OzMAlOaW3tVFV4uQbD8kucvRfnql9aCpSHnE
4dvhLGDJ//k80ZdM0iJmrFQXsqkBQhcJcO6IN4V42PT4JVkMdkiyUA0Tn0gRsPiPhL3Z0VPQcCky
PlRntr+7Ajm5CMMD1Rz+cHzJvDA18odVWF/Rsl67Qe8RUN0MOyekLAWJGmKkWn5+nNXO9eu30Na3
dphuXQj01IjwzXE7m+now7Efb30Z72I/fe6XIt7lQ6y0823XvM5eL2tMV350qQsnbzvEoPnDTnzX
2XSzXe5G1rKjOYqrdoorjfcrBMO/QkbUA0Dw2F6eY4dPdB65XNLId86A7doMymntwlEkfmbaO0Z5
wvx06U0uBXmRzbrP7mTCZR2XxX00WIN8FFu+YvLv5lmzijVt1GXuBwN4vHQFsqI5XAhCnf2d+qR+
p1n6UqgHyAftrF6n/DAOrJ9GyFuLA+KGR3iW+A4/lksytUtP0hno0PE0lXkBCniYf94gnkmXaFFA
8csN7zbqo5XZqcIiRPL5FvVWTHwT+2haE3VM948dOV6XdrLtMj7wMCLX25Tl1XdwSbXNB9rRX10O
9z/FgvujFJvYxnsKDCtMo30I33ijQJL2XfE1Wx4m/2VVcyOT8Av4tOhGZoZosyKyTafbSGvc4Tqn
sUz3rm6Q3akmWggK8ppNFcaoEMxv0DFQSty7roE5YCUduc26vHYVDwXy5EenTu77SF7aygWxByG4
WHa+RBUXkamrg0R269bJM3v0mY8w2mQD+aE5CbyBvjWjDzHWtekXZnW1VmP4FyPAfdmxAySo1zcW
5kdiq8HJM8XeJG6zNWYA2MjF41OQAlMGgXAL/UVSlJpbVlljD+PW3gSgb5AkR7tJnjuyHuJya/r5
A3Mp8qHoa2yCMcAY66NSsRfALs6q1h+2pYUsE7lPimZVMnUCakilO/2RLhnR4MvBDFpsgIhY+adW
oFJpIh8ae7DfYLtskGkxxeVYE2X9WWeKZGKv5S51d0NFENxseFgasJ9jW3BIHnTfPZ9bua0ZoZmj
/aHRn8oa8mDSSPC2M9nDyPRqHYegccdrMicGa6zzOUaAHvMCkcagZbQuiuonvAIORhVwOWn67RDH
vQwzohQbuSNc6uLLqPOeHXlmryAQdQWy1WTR7mwYmNAf6lJAiI2dk7QXWqlWCNAqAX1Ye+vYZ5oQ
fTlTkRNZZHwYCpxGYgCPyabhAECzjlugNHhXwGHZTzRIjh2N2U1m46mQQIMr5BOYgUE6IFDdlJ2e
VmY/BweD6aA9t9jnveos5/w1Nlh8htEGwIFsC9wAEgWTqZRV7jxSmskHRJ8Gko5jWQRm1SJrjqFH
ehgC/Xv2iX7OiIMLBhfOAFEDkxpe6Fc4qFKMDbsDebKJGWDqC06TYE/vHG1sZ/mH1U6fvWFccALW
FrMvAVsaP5kFaDx1o0+IE+Pq7y8iJRNymNyDMzEanu/CMf2wSjq7LdLbtYN1iecD8n5S18AdU6LC
mcjuMjCgBimW61Q1B0+M5mFuVLGGTgKMCTmEnSkEiRShaNmdl0mkTyLxoT4SXHvqbByuHdOerQgj
urM1x5+GieB+JPvIQfRdpYIsV/NAP4cAyixptq5/HGv/KwpI9ymM0t43BBDM458BYfCGsXrDnLc4
sgBzKFARdDoF9hqAhXlQeLWqArEVEmUELj6RaM2ftOSGSIbkt2MzhppmnxRC8n5p3pEZwImXhBdi
0xjW5O74ZzYHazsyAOOghWqFUQ1PC0tua4QI7gQv/ueOYqFIcRHxvESXtPYyrFBIz7sBxihHsenO
AmG8svuqonloVweuhFgqCWuVWCRsZXGU3o0GRHj3T1zwYUuPsCG3qi5uPhdbBzntWkLTHWs33U5B
1G5FmmJ/QSY+IgvNQya+TuiR1Inpe0Vxy8kmQEYVVUqsZrgWOz+W7PSWFBvDpveHxb2P7XxbUH0x
EoNvnGuXdjzN17Y+zgF45zKdWAbwJLpxtI/YwneZ9DhdafXX2LER6zH/oioaQPohxm5ah7MwMlRD
gO5smpgdnQYzt3G2UaKpKH0wQ5j2K3rFdg33JNh0cZCSzn7vp7mxFonFtYpwrjZJ/tQAg1llQ/QC
aDjZhxZq4K7n2GKDdGA0yHpEtzxMSMcIygHbsivunDT/Sipdsbcde98u131hgxB2nHuvdv/0FKxr
H2H+vnNttQ0otzrHhyBk/1U5M/ZM+oPUHoRWtDafq+fIcD967dFzJZJcE9gJooG3whue/IYUJKtG
neJGyTHGu0d0WqTInpiA5Fl6m/jZvRH3f6FrjraAdClsp+wmzCLZGbbWR86o926Fz7Dw5BrId72z
7KE9S44WDJLpvimKzZwcnYr006iR1jqTPcWG4Jb2esLsAL16Uyr3sR/tRDcu1pfgl8ot2LuO8Zw2
/pPdDB7VRInCTMzeSvvxDjoOp2aLrl4nOcROjdzjJwpJgicHMHomnRfA15Nkxo2qJEc1h/Q6c9aO
WbvrKB/4WQCDGY421CWqOvLdlw8EYmMZ3k7DPsSQpNpNMmEkHtFJOW9hoNXnWITPnpjUkZMVEV6j
F624aoSRhZCXuePuOAiXCAV4rkMdPug5piKnZZD0RA94EtV1LoJgp0wb9ITzYATjF8wTCEEWcJYi
vs90qI8VKoYIJOK+bMavACgpiyLPmSXNequjito9kMmGq8vtDnulzjKyp5w4PCpNeErgdBJND6xp
RypY3cvjlnX64PXeZl6US/Y0h0u1ye1JWjhg3G6nfdfYD3q50wrH3FiuuReMTfndO51QMXYWcnrN
agnlBctQaohTPw7H2eCsn7TBtOOjSpgS0oE4VIHprhkb7QZJvwEirzHUrDWZv1boZQ5hkJ9r3VxU
AdUj9Ka9HXHmS8GKINzqiOvZNeNobmjdvldWs+0sIqjhM3z5RvKhs22e/u7M+eRwqlk1bvtZO1jX
JFCC3HJOrRnd9Xa5nYNxbwyIjaK8vJpz+51P09FhC16HXYWTIzNx09fcv7YpDp4k1XVCEFxX1nGq
m2sNAb+JS8LAbYqvku7xMDEXYky+8jjmrKRHxlUyyM2DVaOnFx3oBU1+VNUgAbZBZezpVO/m3G83
NTJxhjJPvUslG8EFhSWSf2VMNKByO3o9Oc0MQogIbIfOYT5PhyjaDsizN14vrLuI4VtXmXtEY1CS
q/3sufh/LLJTAlpg6cT9yXwcY03qbo2WEWw675ym/0Yc8TSUYAqq6LVCWrH2CvJFggWfybiR7Djj
LEzX2JSJ0x1Tt35rFJTuokLJGgVbm34U2Bo3weID+D4P5nPDqKPAVUx8TEkUorjK1LkIryvWnVln
ezQHu74Q49FxeDUFVDfHde7C2QUsEmcXI6KTkvGxcaoVj42Bxs5BpLlySGXpGHPvUdb6Gz8vd2XR
3syK/skI/yEaiVDI5eBs4qZ8hI/Mykw3aTs1lHdqqMJNz8F+5WkWQeQaW68dkIPAZJIQnda96b16
HJJ2VgWNoeuBU2MJPWN8P6aPhhkMhylR+HeznkRL4luzvV/VNOgaLpctY85Ifh9sijlgiFoAUOxK
slFbRi3FYpHrow38vgqERM1gKPBvzZSSJU99l7ttt53aN5sOxtrLsGBWLG9ZFuwjcwLEk/AO2ua+
93kck6mA9IRgBVCsAQjKfiq0/OVXxFYBugRfV04EwnRMrEfcxCL19pOfk2ztwnqxFseblEhzU5aw
BMReXkG7FAmpXfk4XEY1jlRtCbFytAQPUznp3WTV48EQ3ToUfFcXjXjrM/+Ogb3ezQYSJscBNVrn
SGCzOUQI0xjoVrMnPzbKY227V9EKca44BEXLUp+bPrjqemeMmeSZyzix+hFBhxOdXxHHJfS02D2A
xZKbaRZfiexeQFM+2D550SLCTwxe/1xYGhalj8KuccOLLmcCkHVxHGz7AQi6C6/S3jhxq/f48kiu
nUwYWwkNp/bMgkNhv+zVSAkhjlOmwWsljylkw8bSy1GXoA3aaWim9dy+QfIkMcLhrInabDNiV6bU
wvptewEnOT96DInQKzUp1aXJg9SAQuiY0NfjPD2MWr9FGcFRng1Ho5iSEyZTDsu+6I4tOBrWxew2
LC8+tOgUe5KuK4PVvY4GtR7ssth2Dq3W1n2Laohy9hitQbL9aUrjvQCRtMGcWJzmnF2hcMOtXi6g
7XZHi+EUB8pg10A5jvMJ5ACe8n3lZ916YO21ksjdySp8DVyJU9bhmlYYs7a4GpHrd5tsdAjg7c6e
W16hVWLBCNkxNYC2tco3GZ02rky1057P45OPK2vKKwpKSVCWaXhr1Lu7aQDrwXCbcqsX6R4iMxO8
kpg9zZ1TGIakfPvtRQ7tOrQqYUz/toCtFhNBlXfx/ybsPJYj15Ys+y81hxm0GPQEIhBakBFUExiZ
JKG1xtf3QpZZd9WtZ68mNN68mWREADjnuPvea1MaEYaG4C50qbhR1DUEciOqwchM87FYiLacpey3
0EnDwSXabzSNY3nQI4luJe55bu41Lsn4BsBLUzDjlTWCijZHuAyA2/VpOhaFlDvLJKdXtRK+Clyu
YUowkFh9Wo1IglLYZFu2IgJEPnThF1CK5UMQa8mrx/8SlehBtCQk9BAKUoflaYplP5vn6MQ8eFu2
3HO8FU5Z/XiLleIoqBQQ1iJpTm2l3xDdLRITAKwWj3KZPCQ3gTNoBDPVEHaceuLElgYmo3gCDRRM
uk6LDBVHOe05jfuPCTicGnwYiVwId6MYTDdWRngpYhQhJScl1GjyglwaOkF4RFmAwpEurWr//cli
Z95bcwa4hws5ldM/4zi5qTXnN9ALhCEk5PVVJ13AzhBhvF530ViwcscCqiq0CyiDXgNoYqxNwIXe
eDnWl1E2STsbdaITxvIxdoQ+hQ3jgEBil5D69WxN/lsj6ZdRoAHdibvMKp18QCP3rQXBgQG34eQZ
6NI50m71HG+6ShnXi7bRhmhTV9WuV+vPWtvNK6srqinJWy340oN4EyCT5nAFV7PxFguXuIFfHEqi
+apMykEnnn2A9bAK646CThsb613e8ryj20LL33ymjRzREWQ5pTdKSKNXNsM3ErAMKmt21jE1aWnI
wT1pZ698mvSjomMVoEUneJ1GDibsOtRlTbCp9PYYVkHpQOG8I1VnhW/xla9FRiRIrqhFt7CIdkgn
4LiUEbjIVHkNUhIM6/rTBN/GBYdmFFWfFfSGuZ9fk9A8Mie4tWSmy6OA+xcH7YICd0pnYoGrEi0z
b61B3E1j8BXl5H0R1PsIviPuQEcxcySqyELcWSWVyx3/2erLsyoU72rDH6RCc7DaXnRnLJg0wCpP
F6qnrIoyp2WzTBdN8OZJ6uhjvXWYae0qto459wKexPIPGgwAvg3rWaPwZX4hsuijhnrhdSoZDR37
HbxZGp4lK3mfQ8WsM8LsGgP9AusCTpl9kxlORn0lBiq7SJ201DEjiXxTdBqswJMoazPmQ26O2dPR
1KdSV61nfKBwYCkCBX5KEdRIVloT2XjFmVtjzKInDZKQTo7dZjfzSDpWEAwY84D4jSZExopw0VtJ
4JNhTBBFwGvGyqWlv+QlqgkHUZ+uFJIG/fNtgb7IjWX9xIx/WVWZr4umv4n6ELsyVDRgxiUEhwIW
6jiwR8PaHhIqdzHsOXRCYdCBxa3VClSqtcjLQroIKnauDvlZJMRfTTpP51Zj2YeOziiEDIhEpfbD
dt+6HTA3MgXLZ2lQzJuW0tFbDQpuoc/VTpareqND07uNyBDyn3GwvhD2XAWZx1yz6vcJYRNXh2rH
vAvNxO9LVlifhQcLYWVCn2WNHBaJgh5j7noF7L79t7DtFIRPkBEkHqtMkRTbyG9m1nEJExbICe2y
mRLcYvUcSwBv3wfUVU3d00AdRshxmGHWA0td0yKSxiE7aMKtLZLGBSJ3nZKiPI5MHG4ovAdFfCGD
Dc9jI+p7bYpfk74O94KUtZt0VjZCKUaHklkdSZb6Q6tHdZupeB+12G9gEEHNclKVEVNdV/K2ydOn
wRjqM3QEBC5Z4yPASnxALom5rHHDyj2ap+9WqJkN0fQ/cNhrDhraYQxccKEERjAB1Xw/Lewmbcmm
Cw7BkQOdlYrPDLqrRQMQlZr2IGY33CmqFm6F15pcIqmjVdCY+wAnJP0Qzql/98JQ4Ack8hMKAHaD
SYemzJZtAndWBBrAOU1VD0NSDZzbFbSCKIXKuAP0bnmeo4iLaG1ikrvYpBgjily8vws9igVirEaI
QRqRQHUUf/29dVHuUeKLGUa+tF5PoBFtv1H4zSSVg5BiHcWcJFjI3m6eDud4CTc42TvGgQG0oGr4
UCfjbA4iDYX1Oade+VUarjsZVE2Maiarq98+jDwz4MeCdAXkWZWKG8wgZNa7Ycisu7W+xnI9btXp
4nYmrYu6XE9E9BHrpITiVkDdjWYaoaAl9YpxL8KN7RSX/MiK3SxaIaU4zja9ZOpOLGnyXk6sTwzk
wh6Nm1dl5rxNUk4AiZFHtiiRB1YqmMUDlX5HNgQ3KJgKjcW9US406DKP5afDxYjliO5w5MBbsxZ2
5aXtGX03IyW78JsMI7lec9wTXb24umHwDCr5wvmEFylTb8gLGa4YrMnOonyi9uLkKAqeOcEKlCrJ
syI0TIOxl1BLLW1k7RVSuWxUAYobGd10/vsdUj7J5UYlf1ef4o0VIH3sTULRiPdyYpEtoguHcasi
fYNBxB5SkVvsCnP1wNeb7qR0a0w3pKk0H7pcs8OoJVlrmjG+m6zWoQT7ODgwr8z20oAIMoloU8gW
/rpKVMIdgWkhiZ8EyiQhVQ/7I86Q6aqBTqBhkceXTsx+MpVdZtKbnpaCSYClnL3VieI3ooVxTn0v
02i6LdpMKRlfIzozm3BJvgvRYEwqm0xtJLKx++BDGwQSOXn5TpUT7RT2tLIzTo3GqYjcZekttPNd
crYsPAf1Ar4uxDVRrA4+k2JKgBzfti7WrbeZV84z2UMfaKjtqtBy45SilU37WGp0FmQcJl5fV7GP
q+fPyABekzOe2QqWkGaGm4KIwHdILlfMbU67aBcA5iIbXgIgTkkGjzEY4tp4/u274ZCQqMQdOF4H
6gjSAdt3FF8+rf/voIpPQlcQb6VAIJcj0kdzi7kGnkuqQ4TcYSdAeho2htK5VED3sh5I8DbaH4u5
vCuQCazS7606oyE9j1aLmgwckBmtYsaK9U1naB9yLC97nBULL4pyv6B1jo72WBUwn+Z8aHd1lZ7z
CjdJIePa1dJ2U6Jy9aVg+IQUU9wnVLscLTOfvtYDBhhojRivCidWmPIpAZgW889YwSDRYqqlMXY2
UrxPGrZHn9PN2gWfhiPURnDWwJkxnjxkyrNqgGsgBNFdUhugr6tY1CpmFdycuiMH58x0fB/o4ING
I7H2YWGeiAzoDlUufWYdrOopI5x45G50M27eTQAc2yuNofFzgeEnPOKjks6/MgMRtx/mZS/TW/LV
tHgrIoadFiY2Fi912kS4NAN9PMi1BfCkDHxd6zgdybI/JcjkRcB/zIlKAgOI4ySdqxdRm8To/sJV
OyGBTsY2Y83F+FyJeOJ1xNk7DjaWQ0TkzjSW+slQoTTVut+X1hULGM2PZaIIN/VtISjppkuGS6qO
0r5actOh4+oVS0AzhXoorDVUz5lxqYxQouywQMT8/VKyi+8VqYjwdxbL//tWFrnBpFYlA6qqVH1T
F+35P/8p80P+19+/i2NqUd7+/oRYvJPbYWeIFagsAAZ1KmiZhutIP54fm+RdvFGS4CGGlbZbitMd
Mj3p5qNCzF0RKj6VDWG4g2yhQFmsm8UT4CgVoeRTVEFEtTYp4B1nSsKLFTXC55O+wIFt2xWcaHCz
FPIXgRA/6W0OBWkXd1mOEDa4VO14SCOyUXgP8V6sQGQmmmeYsDJxf1kXUa4qmPmhB4YhvhUx02N4
eCkCmB9NYx3DBG8gbCM7B69o80yeTb4QWBOMtpKirxdGdVdoXblJquodv19HJ2F8T3KJcLZgOIF2
HXCOqDnqgFVWaimnEJfQZs64hkq8PEgyw9020DpV+jhFXD/5VswnkldwduRcG051iRkxruC/AgPb
yhyZUL1vyFM7INhPOVmnT/hNmo2Qlo9JRpiRwEpb0H2xNk9cwbx/xdJz1NPqGSUpY1q5u5IgBkNO
H9GctM2BnlSB3mwA4pQN2l4AhUBJlao7Bd2fQwzKWmGR2EaeW2qUv7QWOaRr2atVQhSJDZwlQcXl
3TdhT6e0tkspOYj5+qSryPMsZYqfCqU8D6Nh2BGdQ08KW2vPFH9Xi0yXR7ncdA2+4GIM3STPGbkj
rTL1mV3YQgo2xqO5IUukPfcLJ6iw7VAKy7m/LFazttEsv2WsRvdB6x+odMhRXuZNFMvVjgYgkaAi
8nBCtalI96Uw/8yFmb4iqLBN7D748Kdd0aL9iCOmzTUycGfGoA9UvcN4YMEqTgtu9jWIrs7y+gA9
mNFXtWYbBbps9wLPf1pV30ukGJuKYNWqGulMwOq1yYe7qskqQxoi2DTqBPYob/T9LMMajdvxV05G
py9zNNXM7qCs/yaK9qKN858+IoDXiNWjZmgHZm8ujSGakZJSr52lV2R5kRf2xZ2bWDur5JRwgs4a
DHuL+qxfTSHubz1spESGiJuLgE4VVNDAzgPdhTBk7IpcZ4CNqSNjurVv0KOumnHjFFjq6GtGRtOM
gnzbdLl5SGgX7aJWsPbDEFi7WsHXMGq8DW7/fBdaugLpvmypQSz5CCVtDTSVlVMSVPhxlUE7lwET
9iQ6tTjnz+ihZK+RE/FqSCT6gNsqtgvTHhQujelCJg6fJPqQriZpwxMdWGINBE14UkbTJU43dsww
n547ldF6I3TxvVYFcEZNLd57q57BEhr5A8lOg7e/5AAc6Qw5GZQDY6OgUnnCHL0ImpeRMsbJE0gs
MOG4w7W4egnX8O9J7IuXrmaIVE169iKZ5DjkI3NhsamQh49t8tKuP1Sem+iFXugKkE7Dl2BmvtRx
SH1MBSICwDDmg4WJhnxbGQ/kVaUjDWpzDVILW1lJioOJPMpsUCT+/c8kWuSzFpRgbeK3nvBLuxqZ
rQcW8IS2BlaXaNou1tvxHITqgFksHs9jUSnHPmKOuf55V4Pvq6x8YE5lgFiTukOTGFup182XLjUf
3Ygusli+smnNLkrX8YIgpV5uhu/J0mlEWTeMj8PWcPVJlfiUkmlTwobw2h7UuzlwIbBmSy5atz/M
K+dN3DSg8gcdqX3JbLQRpfkkcy6hMZIqHjyUT2FejqIolddET0Z/qc4jRjI/I2AG08l4FhL9WITJ
3krWwAON5ZgJMEZY3M1P+VCgi+L1B2ljHNIRmoHUMhHE2kHvDg/LKnLElBU1NMAFD7aPji7AGE4a
yKk9xDZzj2hHcYumf+rC5NA1JTgO8NMIg9JrE8fbvhmT/bRqvoKFRX4YmCcD/jziPxsdvCtY+3SP
xv5K3FgDRMXuoxBJimfI1nr5DOU5SGi4pWd5XbXDrCLMMO/JdChy6iOYwHGw1rVMSZwROSiLO4tI
MbTHumFr0KOaqZ/uLyFCLIRgFQIBmS5PRJQdKkrdVkoSra1sELmrzOWoaLp+SjhsUjRZG1OZ+4Ok
4k4paAFfsKNg+B0ObQOPXA0wglZmTE4DNugtt5/GC7sIw1QjYl024xDTPDdm0tPBbtuqsXBKyyJt
2xOdkBCZ54oz5xCQxFQOCYNFFUeNLtXXEIqcrdAUY9mGUFESMkwpJIfxywIv5imkjXA0CCmB3yEG
pzYaQdDAqyIBxdojiXOKUlGZ/WcsJSE+6r423HmiJ8CbXHZZ1C1XY5FkOnUnU5TSc0uw3jz26jGL
IScVhmHu1QFkTh9HgN7E2R9CvCi6Jl+YCiJUVZRXIal+5qx5RAiZubPmi14xLJ80ScGvy4oL1X6w
Ie9lW6IAaFqW9Gr7BuBy0NIUAP0M1H68ILQgE4EqRNTzPXt/4M16ROD1PLyWhNntZ9GanbgvGuY7
sLjVgNJDNi6d2pduiwnV7is53wsRYRZD1B8n5GU7cyY6IIGTceRkRgZdMOCGIwZWxmsIY7i8U9YR
EZATEDJZ054cQ6IKm6H1KzLqGMf2GyqTbK8ZQuMBPjj1ZfguiBayd1rG/tzX13nCmqI0EgCIMXyT
ZcqgSDHX5s+2MZqzJUM4V9uMQIcaOkeQKrVnBYirOj3c92bO5lk1t1ahAh7WCOO8H+mhFpHiLoR6
uitFl5PNzM04HA2j24xTBle9JSNqLRz5JO0GLJYf4dYyQG7SLkBBMGg+mlT9JuiN7NS9lnk97wfy
n3GCmjMxkBt0LxWpo2sRMHophGd86yDBF8oLAS6yl5NMicrDokuIGM8ZsUXTuEpelDDI9pDzd7oo
6wdL745zonVbNUmuWjnTJcFf6Si12u+MeKQW6kIyg8KSAKVlYD5YrZv/3z/7+wXKq3QIFgtZmtbM
NKvzVnNz3VC2jd5uQ80QD8jYiBrSiXBWgzrfKdMsHuL1f/z9Tob8R/aNtnbEu8A1TyZZALcBQAWp
ziEBMLa+j6GeMLy+DW8jcvc7jtNd7ErX4s38GP5YR4lxYfQqCRuBxq/HsUp9oVxQbzU3guqNN3M+
BZ8KMIvx1ta+hZZQsNe2ygzxdBNZtvQeDpvKT7biNvMLT//DH1zKZ51/ioxeot4obaL+btjalncj
sXkwENlpVwJhGtrXD+MYb5aTIG6E7QvMQwxunEqWC0Eo1p0Rofhl7ORzojjKc/qlG6R7uEtli/7k
gt0svqs7gAirPhnVBf6jfgtf1Hzb1l9DdWJBIAhdYR9hlFkcpNYD6gj9pA83xEb0J5TROZiRgoad
a5l+XFExZJvkGMDNYHl5qr9KSF/bPDuZxl0Q/vDWEedtlAfRw0h76DGN3/UOYQl21AgivT2dAY5U
jVPtCfVJ7/kzp2612M0S8Sg+ho3shoek3xUvyYvwgZSAVhK2B6/0e81TXtSvTIZiaCsENEc/3Ul5
WHtMpNm2J0jY2IYME+3hUB/RtxF3knwMnzmuwFvkmlfe3OyofyZ/fK2m/fAW3fsXaYMREKntSaAn
vdjzM7saEiKfilPykItAnzXsymkyVBh28RBLFzWJcE8EeyJiY/CGzg2683LBo5ccLeLa0VDiSBjt
THPGxGn3y/O4xf5SklLFEuYx3SJhz+bazPvimL9IF+1ejI6q33p5C4M1OKl7OcNWvZ+YQzyLN+Mu
40jjxgEZx31du2/9Hm/AQm84cYRjfjBPNI4pJO/JDoMed0BIxQF36pWB3bApfppT/S7cpn2GQt/P
d6S0HB4IJ73oBHi+fo1bB0EN3eQ/LUfeT+I0zuJZ+gaQjBLVrbE5XBr2uA/sEK8swLmyg3Qsxf6o
+igxOjbVs7WLEF+3jrGbc1tUdsnDFJ2eShZwI01mHlW3v8PZOlOHoyWYHegK0Uu26qpdrgih2WHj
tkfYxPvweXoIfnLW/HhnPJriqsU7PXSD0H2VbvI12HE2TUEbvHbgRX6aQ+6wDLY0S+itbkLQeihB
31u3fGsOAW3A136jusITXkkCkzqbYE0iOLi85+kz2zcn41r5n0CK26PiVx6qXKy0LpiJDwwhz8YN
jUv5ptolvejQU9NNHHrks3S/yS+GWcQTLSA3TzmLypVApwNNn/GDpUz5Ys63CupRgPt0vzNkeWeF
Dwal5rZ4tr601Kk/yofgMDKpfPXeHQg0qMet9NV+iKnHoBVE5Kneib2DCtRyJsd8q3fmsxQ54x/I
G27j95f8eXX0IMVdbHGbPmfjVrjTK0o6LintIPGubuQ/7VvyCfaj9gxfuy2gb16rzDWfqROXXykj
MnGbH8Vn5WbdomRHGyzYLTSQz3xCFOsJ2dF2+yWobudz3Cg8xkT6PtqXF/1t3BgfwbE5hH6xrX5b
4JlO8lWvkybbIiaN6Qk/HK4owU12gH/4Izj0xlN2y+h1bQbBzh707d9ELLiXRHU1Dk04bbaEmyBG
Rlo3/obiieiZpGdLtI1vdJzzjAHmPCKtARXLCnTHs1Cz13DTyMjB7MpCmgf52VZJpoF/4YM1fYk+
BQOvkdP+oWIlNmAGSWMzjIWq6rVb6RqhPvYTcDOH/hg3XGxupkIi8tJRVu2DbV6qG6wCs3Rh8Bfx
AZ+6oTkIoJHX6R7szYcK03l2xOYJQeS0XIVnmbnjU/JAzy3QCrYJaGlVDwzHFuOdumUa2zmsun/C
s3mqEndwRa87Cs/T1TouF4EhKieGE0gA7RT8jKaTHIUNVSI+DOXOjihxdnvT7sbVeA+f2RLeCdf8
Fo7tlucvoainYQA9rnWibfPSgOe1Y5SijnixPMwMTvSu/4L+uZFIK9DyfCfYWx1tJhIDM9KtdCbz
KfYZ5Fr7FvJc7yAAFhUX7J35DJe0+RVDT9gnHyKX9EnaSZe6/0yO+WvArc0ZHL3yaMPLiR1kMqXL
f5TdJWMpmwOox6Mtjr66a2s33OUA836t7kUg6MTVwA526mnitay2EZcIKJ4sFXWti+N614LSBcTf
2ARtiDvAPK2Nynp2cVbjMwaIeosKQP42bDi3G52IDCvbuCmzLW+6F+skiT5olA6QmF370xG6B4+J
dBHeUg/4AGPVa/wTnpLSNb/FYaezpl5nyUa70AMF8tEJcwhS/wDFOTDjJC4zrh9DR4AXtFlnOiDz
Jd39XLxbb5zRpWMtQE1xGAMKn/T5keMG39o5HW35mqpkDS/oWezuyxLR6SEwPjUBy4Ir3PTncLjp
0345ZC7gdifEAOTXp9AevopX+T6/YYU3v2j9RHvzUJxz1QNX9FLNXvuHRw6+TndQvoQnPt2NBLXG
5QMzxgsfxFI7MVlt9zTaWtYtGbEo7+DIaQTPC1wlnmlbeRXjvW56006DsWoPW8lfEGm8dVsSE0mB
BkyifwMqSCe3dXTxEIiucRp+O3GLV1+W6QX5xUuLYNAZHsL7wic9eABj84t5iDGnT9BKnrJDVhyC
rUXtb9fHaKt+qRAcLwgTS2CX86b9E+wUQjHjTf+UaFth3LQPAQdGbncBBho758M7YFCcPUzvwBTG
i9Yf9cjHjSEfjV9AjG1sa5BXTszktdsKARCeZ84bYP9emtuITP6rQHPpAUSarsImRFKDstZAmUwW
j8eDWfiVb27zbtssF+6w9ppXO6lwI9FhYIX8oT9knWtiRSr28hN/3xDsArfB4M1P03AwSMZCW0na
HJ5JmD3RRik2pranZo/1GyeFpHzo6qnr3Na8U0gK/YkDW/XTPHXWc5dsA46hH0m+k24sUMif5PhB
U7B4ai/xpcBTuR9rL3zuX9PaBzHPE8O4xg5dY2dycKn+iIYD0Tp80S6Tgk9lQ1WMMkDfhuW5Tvc0
5zjOoUKKz+Gn+SGfWCSyn+Q2fBj07raDp3yUR/Kx9v2he1efKqBETITRlD4rUKfgAOGBipYt9M7K
q42t9dHlPrTlIT9gVZ+LC2R/LICRYwaXcHkuv6uPKsK5YVP6EZsQaj+h5mH3KH7xduXqD96y+Q3v
IjasTLdRySEcXAXfld1tjEsj2+KeNimAzLg/tM9MO4NXUpSX0/JbHvXn8i0hQ2hr3kOOX/viBQ+q
o3QOiNvsVGluxcXCOgI2koeVq8TNdoN21aBAcbIH57iu+CS+o6Q1epro6wHrguDsYB5g+yK4ElOY
bT4xcQuqV224Cdf8GafMpNocx5leJ0hFvxB7Lj9sbDXGiEPIUQJQ4UF8Rbfy3FJ17AUF/44dnM1t
i2B6zQZztJt2QkefvMwbGP7qFze+QOL4nnMrhh+XhnnxEYOh+emPLVwmD8PICrxEkP9SsFTvgy3n
Fje/pQeFIMpNuc825i4+mccKL5jJKdiB6HHh5BACpLKzw1DuKywwqk/kSvWsL/sqATRtEzUAP7Gx
7gHWGO42ba+djdyeDvTV6VOo2zVtAbQIT4TsVM+Mf8MPiQWLE1XiYiwpDqnpZy+B5AJkfBc+qulD
LG9D5tZvdJ1DYRdsOEHFPhIFhNQcz6bmPqm1bz71lReEHOu7grGbwydnfXMx2FVTjvEUNDvZFk75
fXoAYho+LLIi9pA56bJ/z5oNTEnYMp0kXm65Noz8NvWruOUyBk8BkqKR/e4QcfCT4VdtTHkbPXhA
S5TjG3Wf30KS2jegjsw9YItj+TmYdnjI7uEZTlhpcVbqEez80Ah4Ur+Yz1CIcmA1Pbw/1hHFMoGu
iMX38bV44mVLV/FDvCl3mhn8WtxR1AjveH0GFMnI2Q8Qkr9C4ZB90LujUMh+2uCAgGSdst/Db1bj
XNijqOrO5iuG3a/kt9kmjPR2laf+CY4mZs2Amo8zsl2erCe8jPT1quO4zwGdu60XfecJMyzqoW1n
o5J5a/ZEHjQ290v/RquA/bp/o/UBEbPB2OKCdr2oT8J7vhH/iPMGDGnLo3pNWQ8RfvKRd58J/aU/
zS+71li73eKUrTvuosFVvOBPcGhfw+aQIObdyUfBNfY5NreIpBu7N3dQVt8BlxQTTygf9i8SegFu
+R4fiIFWwg2mjeZbt+bWPRBzvpqzC/SGri9POmUZmb3H6JNTdfLL6gc6Wwd89DXT4AvtnwGkK7uC
6qHPZpfvXvtbpByzb+2Nu/Mp/gz8fLtivGLXOhhnCX/hN7MFRBdkGUU0MD1DQQpvqx/CUdzWGOU9
a7Zjl9VfPzA6caMTt9UEA3QHrB4L/FV6XhebVSRGDWfspGu1FrGQ54hrxK13nh/S21stMZZ3afsw
tMVzzsZYf0BdkZ1powJXx1nsRDf5EP1gfzWfSGmNf5P78IdNQHiWNsV7cScdvWSfuAX+tDOeWaN4
KIxvpm5H5TiTXW8b70TJk7q6PPPDpvcudHtYvCQZKpzSnGjHiTj4QTlOuY72NvlRKTE4GakoJ+2I
4BtHfGKVD+0Ju8UpwQNzJ+XgEzm6dVz7mwJTHy94Cp8jnic7eM1+uIeHN47Q8x49pniLLyxHMksO
ljObcVf72r5q7+0ry2P0JB4wElyJ3XuldlVPxVHaGIddegOL8tbwtNUISssNiyeLpfbO2foxfIxb
pjGv1QOBGkRcdKT7gaP0ZiaJzF0pxUfiEuTabTciIz+GfS/Wnrvpq7nVAm0ZJ0UUBgrmbr7N08Fy
hzNRKNNrAj469zXRL1VqSxtV/9YguQ0yDE0RjxWwHrEx2uL7+gBN53o8VL/BBiz5AkKWE0C/EYFr
+fzF0tcOABgvrIJoDq39zItt/OYJWJnPJyAeFY8gyuyBxziy4TrSkpg0vEC7mI2S4dZ5PT7jJfwq
OJaByvXE79r009ZjAX8VWMhX4YJdbcmJ+mzfsFPIFJ7STXiAsAGyDjdm6FXfQAQ9Whk5IWuAzd/v
0kkfcKBWxDItJKAaDY804n0MTR9hGnDxlHRcaDSQxnLAKxuJ6SH+++cpIqw87WpuFSs9tEDYvKRh
H8fzFLiwwGhbL9mbkCntxug03rfeCjJhMQXfhma6x3HIxC/BXRJz9kKljEJ07K+pmNR+VvB6omrA
6jzzMIzrlwTZjdMz2cDjvSjI4NqjKk0cl+Bj/eeXyYTMqla6T2gAwV0kOKjdSr7KmqzeWz/WT9kS
h2oJvdnbyLlowqJP8PJKoFL5+0VfHpkhwEE2VJqYCIwrj7A/jg+R+YrIstlGFQdzdI9YEGk8q3hP
UXLQop2Xb1FL7kJ6DelYQGE2EQ1IWJ+b86jK33IKjqpIKOZ08xbwfveQZjW0TGRQ19RcRHP0joW7
uw7nH6UKTkEXyBxhwx7z2BuQuJZHRcR/zIXoVXmLXjm3QbSyPU43o+1Tf8FqQWeGwVlQvagtfGvU
q+v3sTnVqEXabyFJ7lZWPTdT+9QJC5k28L/KKfsc9YoW6vw6VyTfdKq4pbO+kWbjCsV7WwnyWaHw
tAYo7pL6bAQUR4as2ak+U7E0ylbOglvAcMcbO/Ol6hdtk5I+wiB2eYyLfOFycIAp1YA+UfVtCgO5
C0PvNuL0x5Q1gQzmCEcfgbVKc2yLqd31uKxYZ7Js1xgcXY1pO4pzdG4ETCeYMWY/qHsfgl/sEF7G
FLM1TmZmTYeh4JBpDTQD65x2kLCovmXJf2aaxsSSEpcUI86A2xbgH31deu1XHRE+CgFPHSDkjZZx
XOjFfo+B/ZzUEdWwZDr/8f8RP/+KXAMCCOj5HJbF7vv//IemmibiJUPTLRV3Jr/0H0AXfcrkYhDM
Zjuq8CFKC0zBwH4B1HzX5isnsvYbNdlXisxm3MyPf//r/yffZf3tlqSIps6ESP0H38WYtKnTSqPZ
iun4G0yqK7YhrYOELoawCpSCRqfbJeKV/ve/V1L+xduWZKicxAUgkpDXF/ZfODZiq1eTPEkNk5Y8
ICHiMja6Hxvjddbxwi8iavq8OWHDO+mkMdmMk6lsS2WnWuP+f3kp63v85xWQZENW4BtavKJ/XAEJ
gO+MPLTZBsDF3KQWwEIIP1Fpooq8RJewYj65AmG4fSemZ8NK+F8ci5PwEM7/y+1g/IvXIktoURVT
1WTrn69FiwNJFsqYWXldYKhK2OBXrEA2V58RXrRAMNX/5Uoo/+oGlLF4GFhMRB0M7H+/EikTu6Wq
hGarF7T7jDF/GCQNsr65db90iDf5+A2p+6iqAGBM4bc4UeuJoz1yAFwm2V7JggSJcWKLWGnJg+Os
r2r8I4Jqsd3iuGqaF1L7NtWMMrXLubxVzwicMGgMcZ+Iw7zY7G7//qL+q2sqK4qBRdZcqVf/uK/n
UK3YlcJ2a+ZshDp4GFuvx//l4fl7k/7zzlFknh1NhL9lGPJ//+gI9ujmzpKb7dBod9g0tyE3DqNB
87vjialowRpjcSNbAByDxTejuZsS7YT/Y8K+nt30iDsqa6vreAxU88i19ytT/bG6lVlSfWR1c1pm
ABqVXvtiG1zFPvotm7zZ/PsPS/4f9CzWIEXWNZlQMMmS1PUW+S8PI/k0kxTKCuWAxdEUoju0Ah2N
E6OWOeeaLk2cb4n2I82cDPm1rWxuiiZ7+b/snddy3FiWrl+lo+5RA28mpvsiPZNGokiJkm4QlMiC
9x5Pf769qa6kkjnMMzG3EyEh4Jhw2671m0AbADgmKIzY43Pg6c9uUn9uhOYC/iKIYQzBRz9z6zN1
5GTbYZgk7oTmmG7L469u12g8u0CZH1GqGgUkDVUbCFfLWchOaVn/OSGlLjj930frMjaIXeJZhbAI
UV9Xbc/dy6naY9BwqyaIeoChR0UgAFiiIcpf7xKL7IlTJdNKqI1MITGhCm/0wKI+tT0p9oA0xhBm
T+9/u5PV1/As3VTRebMpiEffDr7JSxkcARStak0nyNxHgESnz24XxwvdKBaNqHnwsjC1FCoxRq/f
xS5xJSEnM0KTg8Y+PvtCEGUG7L9sY+25dRICrsF1mZZo96TMsr0Wev9034f+D3QiLqFREjCNe0zr
5udWyFC9/2Da6Tfr2g69sW66b9olMKgUIBWrv+LS6gix2wasQFBrmxGpmTYGSzxr3kVK4DxG+eX9
q5/qFylhQvEMH27dOOoT8FYzOzOjT5iETo9CaGKA4Ealjbda4HyOLWFtP7RnnvlUq2WqKCaZ6Pug
ZHckJ5eMXd5P6VDv5pFvCeDmO6Ld399/snPXOHqyyGp1eKIUWEB+17Ndb003O9P4niyTVAbN8KgX
JLmPyySCp0Ott1SKStsYAymAiVbEGylgVpHf4n9J4MuM1lbVXcOXuYXURDIe/HCaXqV+dRnV/XWv
wg91dU2ozJKlcogYhFP4PUJRuW1AAPcGJblTps9hSd88CcGowPlURv4PITjm+qA03n9xmqjKv7f2
hqoifonBiuoB2T/qU0yr7AwFsaBdADh90dKNL8w0W+uAoJZxRjVzmvQz7G5SDsjdBEpF1qRk6Ft6
+er9W/FO3YmDJZenW7rmHDc6le2o7lQa1a7K/1ICku2hTvzaaTXyuNPtWLcohyJYERqX71/37egE
1KQLsM6xMclx5Rt61fB6gdbOdZJWu3kOV45OnWx42cui7OGj0ejW/rnxkCjxR++c58MjCeK8ZZjH
o2OvwTt3mlzYYaaLfgTIbIayX8s6/vL+k528jqmrGh+Y1twUT/7qyWzmcIZXIzXsErvBwmarDJAZ
MM98/zLu22GvoTmvrnM02FKM1PYBjhQ7JClaxTNXYL6Z5dsLZQQWoOHLF8fIjKNi3MQj7Xb5zYwv
nAqFaVfEGvqu3yDFD+bKyNYGeCzNwG8oZiS0mMOMO8awgGMoHwwg2CoTgZsuIGZkeiP0+1LNt+iH
KpjqqCB6UffpPKT4PT+4CzJ4YLrPND828Cdvgs3cb4osRAHcJEOn9Q42qIEJAL7Aq6eYf8IzVy4G
JpRwJvEPtsjll93P3lWBFyRhwIQYvhiCIo+Ds2J6SqotGFvwau43zQEpgexjCblpwG3nAhiSdg+P
ce8G4bchs1GO71DXsUbzFgegv1Q08VaJTwbbsVximLPmbGrL+qpu9Hj+yKS52iLBz8yJBHhvQ7fB
Wgqg3Bh+ieYZa4sP739C7UTHxIDSsWgMVJBh1vFoKU1nxWCaVuziDEEAPRzucBe4NQb9zq29H0Qj
+oU6JbfQeR68LP7YeKGJSNMA1f+qiKz9lJt3kNe/Wlq11sLy86yk3zUbG0jdaGusEvTtPIUEdip7
FanBl7q3cz6u3y0hJW5HX32qG/jVTnILrY0slRl+KXpSpwqCoIb3Ix2GO6v1bua2u9MTQq69vzHj
nIRI5t3UVbhGiHzZot6OQE60NMZuFQ5wOePbTDev4JLc6m1/B2UuqJ/iKb8wDO1pCrStj+Y4ejCY
S9X6Y5dr23Ik9Rjx2oXvlxlFKaGmdVXPgCvgLCzFfermkKwap7sLbe1J/l1vXzUFrng+cIsehQod
OF+bevip+zuLtGCHM0AT9zsfL3hTM78aen4Bz2KfRvn1LNwCLfNDkKANEdaflbm4hu2C5k4Yfg6H
5FsdlvNVG6LJ4wfKpzZvcJJynjzLJprv1g8FdMSPSY/tc55/hBpXfGIOSpnCWGh7poSc6Ch0D7VU
gk8WqEznqDHxM1RL8aADHY0MWRHUeEOgXLq0PeKQWW3hqOg9YZVhA8mogbOofPakGUmC+sawO3Mv
ojs/akAN3TGRm/DQ8vCOpyhEWfp+KLNihxwI8PR9oiiRIKplmOM5y87W+j3Ae3WplMPj6LQ/tUK9
a2qQNWHomuuiL8kmukpwMbTjmU5MezvrMJihqZiCaS6qmMdtex1MvRJiqrELoAwQ7ypdoLIkXgCX
B5f+WH/zsxl1QkdPd42DzlaoDBddp/pnOjUhjnz8itC3pT9zXYv/x3PFdkrcwZ865GXdzygCZFv4
fyhrS90QSB2LMR6nyzwFnGgUF7VQ02gF59zEcbqO0hhGo/3Tyi6xmAJ0F44f0fubrwtfAf4EsUQ3
k6XugZz163Y128pHTHV5lqjVUZxDW8ss5o3f2fjkEjE/8/HfDqEN5kcGkgwWsQ1dPxqHNUlbpgmc
KhRau5tW90i91/gj5Ys+re+rIb/HMxPojzEjFlM8vn/xtyNoU/SmmoMktONZ1tE4M+lL2E1aDB3F
Jd0EX2k1TtM90bpNZFdXg559mhXAQ+9f9ESZYtSO3LXjMDAyVPvoicumKLqg79JdkQD5BEsoHKFm
u0P0I/6AovmVkcORGx+z2LkFRf30/uXlEPD32maqBo+ta6Zm29bxwCyI0jI30yrdzVZrklvsKR24
604QpAitfohT+7aHHEB62yInrSBtMRCdqHpzMaruQ90Z95047EbJh6mBy1+OLhGT4nGaPhndNTJ+
exyVqCH1ua/1tpngxpl0MGi3LG5fNGmvxj+VRdza7jJuHNJ9aMAGnt2nGBI+EpRnZgenCoZB0M/m
NTESso4uFQIV9t3WS3ZJgq6BA8MjcLaZ1V074LyhjDGjbL2H9z/M2wEzj4diuoHIuWhsjoddZomw
puImIIH4ea98LCbtHkmGlVpqn+UrT3z8S3TnTHl8O6w0VabkhioG61z4qBJYDUGM1neSndJ1+ynt
d6aZfIhs9er9x9NOvVNLJdxlYCDLaz2amjDsGqOI394FuXVr98zhCyoaATe6yuJbpRhXialvYtXa
uGgLmA2tbG3AtOqmiwhQICJVFjpws/Og+OdK1onhEu9AUxm/u7pqMyP8vWiNij7mcQztt4YHNEfh
nWGNtAH+VRu1l13/TfNjQD4xGlHauaJmiZ72uD6Kpg+DZws4/nFzQAfSeqgcJTvPQlzChOhHBASt
BdXBgWQsBkzR6hHbWcJYQokkx2iTJwBVnAUfQkjwi6H35yXig9dS8NbVIAK6VGpDg3s8ZgmKNfQE
uGtR7QmYaXqN6Q5gROxC8o3fYMJrQiIfhYKMFB1rSxMCPWwSeGKpYLTdSy0DpXLX1oB4kTwdQTwP
7SREnyCRE2pFDm4Yvrf439Y9kgxzoQpSfLAJXdzP0D5GkiP6QVwP5NuIuJ9S9DuEuLylrlWPCDxv
SjENOFPgRCV982JdT4RmNNczjwvcHKPhGpo0dJjnfPdj8HKhhQnPHlvtb5DLi6VvdfsiR4kE0tQT
7Jy1UTYf37+Jk5ULywHSF56O/v9RQ5KZFYMH7JN3cDqBVPHYaqLdu057ZtJ2It5ICfZs5r006vg1
HpVg2G5GXlZ5uhsMkk5gE90OyQ7a6abq9wyh7tE8AA/Ot2kN6zbs9Kva74XX4rkbeTtSERF6jTSR
S/CTt/97VZpjFRox0qw7rUH3omOxGuttEzwm2fTVElTOpkl/1JV1I4jwmfvjf/7CeQsmHbrpqupx
RI5qYPdJSGs2Jf6TeN81+LKs9s801vrbSTJBMFpG8gyE7/XjWjs2Sa7NBS2GnZBi8ND5X6RlCjrL
wYlTQ+WBNis22l2Es+RiaCnlKM8vejAmeo2KeALhgZnDbvYY8or0XWR6DxmaObqP2cAIPLDRADid
b4ZPtTbYUJjM8L0TYRnXrl0k/PoEZGe3V4Z2r5TlI69ymev61aSebfVPvifdQOsO2Qv3TeYm5SU5
NtGv3TR+ULQOSeSkfOwImyIJ6YKsSaMfXfrDRPhlUJCrGhiR2tU+ygHAvF8wHFEDjpsDPhRJXlMz
MCc56ue8TkfgKaiSHSRjWDoI/bsIP6BAWaFaGYH9giRVtA3W4PYtQ4Jbz222qvvNcc37DGxN8YzF
K/COrN81DJdiOkikpkOsHFj0ngayfbSuLc+/nlr93h0JZpQUBtUoH802+eIZ7V1WFo/eqF6VCNXj
cAiXqca021pXAUZo0CgfCVUTgvTuZ636ZKDWVHqREB5+jgqS7aGbGetCt6/gGH/qDSRgSqe+DDsD
eQt1Q4Z/5TsOgqf2Qx4xzaXYqyBORxVZS/0qpDgssKdEa+e7XHfsDC9b3nJZEVEJix+xeq5XNU9+
e4cIK+0f3L7joX3tNyKkkNGzVfU+R2zJTfr9QJJzJSpEPQzgg8JpZ2ldzQTmh82bjj3tPq7zxzio
f3ZhczGr5r0SMcpsBxrsqq7u0OL4OJuYtmtEv5I6/Bn/0DwkR7oQUII9fYThtSvQIkuEzpST2iCj
Ffupp3C5pYVLowHuUbTFhsMhFQV85KXwHU97mARF8KltyGc5yplu4NQAQ1NNppEQvD0xjfu9VUyd
bowjBER2SqsttDH/FIz+Xo3XWlB9xqX1US3B6vjprVdMZ+Y4+okuSKMxFINmkrXG8Xhf16jVJvTt
3exrT8i1fUXs/4ujhevKy+8wQe00Y2fspmdbEMssgDvhV4yWrgrfeHQxJ88rBPXckqxfKSJV22YE
QKH7+YZ4D5Qqr70L6/Ti/bp6qnUlpqXZjPcZj72ZdveorY51UBS7IQbR5uQXVUd8Jxvu6iS/mMtk
rw7OxghhaIHSnHJuDhzJYlC7u7QFHeGEUGfCD6kz/4xH82vmqk8zWnCx+1nLpsekUc/MqU5+Xk0j
LUkuhjndce9rKl4c1W5TYNxIDMoeakBDX4K2vFTV6DZgsJWn43qKg+0kDJ3ff1mnBtZcW0Sedc3y
aKt/L1s0eUPbmBVlC/OUpU5p1kbzilqztYqVpcR3MOv34aw+lan6RJx6g2LbNh/8G0vv7qDmLxLM
Thcd4tOGml+fubkTwwFujumMwRiMmdtRq5vhaI7gPF9ybouvyI1tptn6Gls0l0Ho4MZuXak5saXA
sm7swNubY/DlzB2cmFfxZVTPcG0mWO7xMLB0zKjNcqJL1dTfie8z2B62hoiYt19Nr79T1eRLkdlX
Y+LeRPDJwHkUsfE1buan1sFWLTe/5ojsYwWPhaF2pnae6I41A1SNZ5j0SW+y8z36lvlMHBokdMe8
uni2rOo+bShAUVDdul1+Lhl8YhZGg6zquqXpOtO9o8JCycBXs5nzHdGBTR2AhkfPZIHy6qq0w7s4
nNg5nqnO4hsf9bzk61XLwJTXNHVPtFCvJu7lPIy16hO8grH8MINjHOGGO+01+KNzgW/n1Nd+fa2j
8uYpcRKbpgiUeehjNZEPwVRDqYsZjhY9VmOBAJsLrNE0tqFa3cxl4UDCcS/dyaPS2iso6/dC0Tcz
nU1APq8upwu1MB8Qqs/I5ONOgtxSOm9LrYuQ4VEvGqW8hxIbIqFvtARrUZG4dC7Lrr6XysdANDPS
j2jzlc9mru0mg3Gh1SO7Es8XTahdVLkjHFw/TNFToDtrr8lB0jl7Fw42IRd9LHZtMW3Vyrss6/7G
yxB9USaMCpsbZajuEwR8OgWqKQTQtL/O+unC6GCpVd1fcdze9w13GeQ3Y46CSebPd1ZKpkT3sDQq
IGkvIwcJm3ScF+UP9yJMmJ4Vpofmi69+xcrmW9LYuxrJMmUypiVC2t6IDTUmOQaKNJsKPppUuPR4
lI0JShI2nrm3wQQ5cVBtshGktJo9lkCziCw2+GC1l3MwpWih5vQjdoWTT0EJRF5gaxqzjihSEO2p
wTBBSbVs42AAuNkOaNMhFDVMMQYRXfKpyxgkGp6JMEiqpvyEUN0HlohWgnUTjk64RVkIyDgR7AUm
DF/9Cpx17BnbHFsgVylvkdGDo0Opn938FqnzlVEyHnPU8aLJ6QotVOMS+MI93kFe8uxBD3Ki5t71
3UvLrZ/7qLgN6vwW61iwFD6YJxNKe/ETX9cHPYW3mCfFl3i8QMtw4djI3ZI4eMAcfemXkLwRKfbC
XWjxW4l/rWJq1SEcYITWplUuRJEY7erWm5xL154gkXKToh1AJH0LvnVrJOge+uHVEHVfCycYV3k3
bd9vLk/WH81xNBoHA9jK0YTVrpqqnWwaJL3xV7VNixwOH6cSxwtQQuZkr7vZu+QRz7SDpwYpxD+Y
vQKmAKt0dFkrnNBQCSZYZKR/NNW7yZOMeH5+piU6FXslM0yukYwtaUTv6Dom4CDE6718N0zerhs6
OFEowWewdYmmFMDpEN0Mb71av46wxam08yOFUy0+napj846Jwh5PHL0yq7JysMgowOFIKxCnHfj3
QbGv2H0DUIBJn7vwg/kTjf86jEC8Iol4pdYIJLsEHzsMedq2/pjoWGq59qWf6WSwLMSSfYxoBpQz
F5mWUwUbfxek+VMRtJ+6MNijK37pTRgdI3+L+m0NQyEnmh9gFBJAIM6GbjUV9r3RIQOX0Fx2k8gR
pspSr1ErDSfBdFKnRyOfd/mM4U7oLDXPuclCFSD/k94kAHN6CPj4ei0cI/pUlbe1W4BhNyENqO38
KL5mgTIY/K8xWbmx/YWpVJLZiDZMyGfFtzV6Syj3MhL57isDwAWRsQtpNwx09FZaEBGo6XG5Z5CK
V0GMnAJRqCZz2pUe9wFRBmQcNSSEUz/aYvmBCwEA9TYtnyFSIUyqos099sjyA4wYAhNLg9a8L8eh
2kxg/p2yDZB38GBoa+hQkHt0envfqJAo0zpYdCMc2z7+Micl6huZAInD+Yx8LiBkBd+vg6f6S9tg
iu6Bd6Ooijr6qr/EAxgj8qTPUT8kx6R/zuz0chrUbaJhV/O/utTxFK0v0RsukHzchQ5Kijn6wjkx
dmQSl0OrnHmsk6Nkm3kVuBTgaEznfn8utdLLojJrnivZNSFuekG+Dkcs3Rm3x9r0TQuwF4PJjtzw
mcc8NeohSkNIiqEW87CjUY9dAyvIU5qXkbQvCuhZBuWlbW+c0LvUSr4v2++/2NNXtIjkC2PTN9EG
xKlBt6BjuKvjGgJYfY+qzKPmTw9FWj+39CGoOq3fv6RsOo7HWQIfS6wTtLJzDP6ZmxJVfxwUdvGY
hksTk8MejCNkSw+jURWz5da+a9BmwgtuSO9c975KUHGsJ8YI9SBSfQUc8/ZWoaNqILvCM81aRqTR
vPUmoA2WUqA6gfOIk1mXCaA3Al0+pLj5wi4deznX8zbwy3bpuNS3AVYaXgPEti97dHRX1JXLKEJf
iuRts9T8uzqFGNeiCZd5xq7I9M+jV33MlXxa+ERiATSvwjZETdhTkpWOfwKx2QHWsWCfVw2iSQAA
MQkrlsw+8yU6/t9iF9UJC3G899/qyVJLmTVIBZGaBoP6e6kdRh+vtNDLdkNVPqfTFw+1kcSfL5Cv
u9HNddutYviO87lA5qkChB4QgUwCuuabmUHTK1NY6na2Q6H6OZ75fN7cPE5p+5gJDMZYl7fo/ty/
/7Cnen8yTyDeVbGQo+tXLY/q1QmAZJQPE7qQArmapQdOS3T9dWHtY1f7kBbVvRifvH/dUy3eq+se
z5/j2Uz7wlIziM3j1k0pY7Hb3Ay69lAX/c371/JOTUkJgQISY1pKq3AUKm8HF0MPTJl2Rh5/Gsd+
WEXA1gOisXqdtti4lH9ZmLmRfZq3kxrCZXfRzCBuqPGhfb9xFlazM4KntED9yLbHD3Fg3KJVOWY+
AqdGCshP0Z4CGy5WYyKW51vfYjCSa10HloevudmgMRjGCOdY8+e2Q9JkTu5oG9HuRXlqE+YXjGmh
RcM2aWBr49z2IMklthur2D5Bu/NukgI2UqUw39CQv14w8yJgXDDWV/J7bDYaKCHEnX1tG/QWHndt
g5sexpBAqda5NXzrZ3PABI5pj9biwO3jLWsHKDkPiF/iaUIX3KIxkSwDHQ3hxBhvzTTci3FzVRsP
LiPisaFsYKmwDsLxwQxmbLDa+7jobrB7KNdOolyOibUekJ+NlPAvZa6ntRW2ezxm2xurDnGLgvyK
Q++ZLuZUpfGEATWJB2rrMagzTcsG3GVJXL1kdlUYDz1yFK1qPlildUnC96HFouxMS6+fKrwemAzY
EA6p4uPyxPwywLeQBsJOnRsdwXtgt76+0pplhRJuJNyhNJGCayJvZ/sxloaZfzNGcbwL4uyu7khr
ljpp3wzXDj3+K/fLr+DtMbfqZyEtkVyixYteQoegOrJZ67SHAqxZqEG8Xy9OMAVMOBbgPHSaG2KV
R/UiUKYUTGWK5pGfbcBPwXBXiXiPtXZjZjwV/lvlIoLUp0zorydKiNme5wHMngoi5AFERMVrt31H
K9zmd7jqgd+C6rTFtQAmLvrtWHqkX3pjg2084vElipetggFFqgpraBXf16gPd+8/1FvHb6QfAQ1o
YjDlEv4RJeZVi+bZk5u1upHuRj1eVwTVkVJz79sCK4taHzea55erIkM6PNO1+xB9BebwOfTeAG+Q
Nk+2UcI0ANVKN3TPtEOngBiAtkkdiVGC8yYwG4zWXPo9jW3phlddlD4qaXUbFhCjLRMicovHSY2O
d2ON94g/fgjH9toi9bXofWaebeN8GTZZmD+3CR8KlXpgbtnzhFuBM/ATXe5eYloD2sdU/jrzTtUT
LSjYCKACANxI7BxnNdXYD2zCRhn47BojpQS+XzfRbPjqHudnMCK83XEuoosh3HsD0gNFnMzXnop2
wxA+qVOlfyCBRnY7RTHI8IU/Z1eBetOmx2CmukzpD/wh8/WQtx9QR0X3BGdFryTGkdvUFivqlVWM
riq+nVS2CdVxy40+0VghUJkXzi5NPBO33Zy5lGvsCx2HHCMkLiwyX+imhHsE1BDpSwlQ9L3QNfWf
4Sl+emgqIwRr6ClrtSpBnirGJ9eKHnJgSAujM7XFUDJWchX3KvF+OgNNsB13T4GlrnyL0Uze7wCy
rSr7O4qlz4Ef7McA7acgtlaBUdyK/qR3PmOD+V0MCtvUeGjq+l7ruiedXB9584c+0jWy//ywobb3
IWP+YegvvLIlQR5eolrfr4Jo+OvaV40bj94gMONkS7QQSnpdYZniObfYITN9RBGQJrZH86tsd3Mq
dEcn9XteTD/PlIVTRQFAmqECWmFSe5xVm0gmpE1rZLsxLlJkIY0F8r6fsqAZt8zneD+Rd9ubCiae
ov2CZ5Nk2hlkyYlBCwRBF5y5JXr04wAvdtdVlYkBmlfw+Ya0/GI7SAz3XsW7AU6686ZqPcMjXURo
LZ+rxSdaf0Il5HQI4zJCPI6+5+TYuyGL8l3SYSJZ5vHOLNAwcxC6XxkV9KoCMtKVa91Z1IFN5oeI
hzY7vyzwfQ5bd6vn8Y3fVfqFMQkLwN5DhBBfLtW66LvRv0Ytc4Vh0n3kYhzK2GLLqIYxYV2/9GL/
8XP8z+C5+PgyTWj+9V9s/yxKjFeDsD3a/Nd9kfHvv8Tf/H3O73/xr2uc24qm+Kt996ztc3HzmD03
xyf99stc/dfdrR7bx9821jm4mum2e66nT89Nl7byLngOceb/78F/PMtfuZ/K53/+8fjEJ0CNGNrz
z/aPX4cEufWlyP7H6wv8Oiqe4J9/4FuAKc1T8fZvnh+b9p9/KEwL/lTBNHmeJeNlLjVkeP51yPuT
AA/JT0EgJepO2cmLug3/+Yep/akSX7P5S7CHjEGNP/7RFJ04ZNh/gsPSPQJhlmUQJPL++Pfd/fYZ
D5/1H3mXfSyivG3++Qe3QQ/3albIQF4M6GHqQIcAYXtcQNUsLFVfmdHcqMMMBf2u2g8NxHKI4b/W
XvaVIxKP8RRhpDLIdXnWm2N45s6rGnr74tVx8XtyUy4KTa/2uhsMm2DwPrZJZxIvgkoY9ohu5qmb
75MGu0eAIM24zALQR3In3jr5Xi7KaeLwy0l1Tr1Zyt3yrFT8/eHUVz93OOdwWK6NCjYAdcewt8Ox
7nDw6KqDGUMuPRyWa0fnvNxZozjoN2Fai+4x9yzPybXmQY3B2yppe0Fmvt82fk7aex7qPREJiKQD
rgugX8ReuXDs5rftpLB+HZlDhFQUK7iQfy1PTnst22v3cv1w4uHHDme+nC4u++oCpw4f7QtyLMya
xL4OVeJdtlpeHH5JroHcvnZUKFBhVBZ7fA5gGMtVuYjFzsMm5mkcNrvg184OIOxi9hrn5VMevqJ8
eUebufz+Lpblq8l20D2yS3te1qZb7pH7rfaxScKyGJ1oHYeAqxaykBZZGSIujhGUPFHuk2svfyeL
NMx9Y6O12o0sp5PcJw/DW7ik88fXSFwkHWx32UXwgl/9rVzVB/Oj3TnDRm69VA5xR3Lz5UfFJjSP
UVPQUKi7vRnpwLDkqlxEg9bj4PmYRzF4y6BG/i1r7JY6wSLXxxYtG9ZMBwmpSTGwTtaMBo8VqHY7
uQqXEnWVKrjQwgzpFxelq8Q1qFRi0TUjsAa+PkI5XbRz3Gkt9zMQ+nWGmvh0OrW6Zfxb4KJjF/sY
i9F0cdg26sJYp3b+TSfMsJcL2+K9yDUD0+K9JhZyM52nh3kq3TUdUwk9BhcID6Gk0RKVCYEIlniI
91uYSzuVaPu+F6YKiB+hFfZq1YhuRwsVLvynqlVSpByVDgCZXHW1LN8PwAwvLEwmA3jtlaVeywfL
ZyJELy/AtTp0y9Isw4zdQxg2J0aGaDRmVg7uq7vYnDx1fbh9R4uFtArGKLYou6V4HcSNi73clAtT
HJBrSVZdu9gVbiwvKvetU2I6qM8mRDpVvKMsww1hnppb+RbijjIg1+TVVCiAuxEng1irxz3d/LiP
Z2ZHYc7AZBycCEmObhz2WLOwCskkWZUJVKo00UkEzhVk9Ail3ClukB96uS9tjoAzxpTQgnnwUt6U
/CamAt3Yb/Sd3CW/0OFboT5V9jkB8plGHt37L2WTo2ArN1Nxz1NcILnpF+YCVPAiI1J4EYjS5zvW
Fw8Du81AtC9GKn07K12zl8fkGnOEtY74xY4vXu9Rda73cs0TjF9hg13vieri2mB0T247CG5i6FBP
EqWi4IlVuY3X4J3mJuXG6s1yr/QGuk1yFfwtPZbY6TZZRGEKrlLG+3stz0uw2MHIi5n9grfFIqgx
K7Cxo0EYIPiqKjiEoJXc7OXaYdOd0UkxZ9hb4mDXBd/cfkQYrugoEo7iNHsmw5gdw5TotKTdy11h
0OrbyC52wAUeSjOlvf/7Yd3cxPL8sD2qwMr0USnx3f33E748phGiWm43U4VPjaYjWnsVJDzg4Snl
pnze0iwrRMP7DYkLfxuliMGqOJIw0eHJ5eM6Sk8xtORS7igqFEKdQd9h2VLsuxExy06Pk/Wr8ipL
R5E03gp7PRhTjej8X2qwqMZep2wBvWlitMlVxMI0s5sqpOaRD6IFRurj1SKYyRg5RIoxXeOShVsN
yGH3H2MrKRgYtAWRH7ptuQnQLBTAP7bBcTI+nvuYtLcYEHRKRQsmFqqbIQJYVf0mjTDlsnvDW5V6
W64cUebt0Ufxy0nA8GX9sCTgM+7lPj+fvjuEhtE5w6pCLuw0wZ+9UCHphpm5MmA9LDqN3nEMinov
19BroZDmST2i3XKnDcT7HKxolkWF30uJlwnFQcVcxhOLfhyDhaeO2TpQNfrvRI8p8KKAv2ybFapA
uQe9kJDIyi5xXHgp4LX4kHIxTy478dVAOaPy0DmaHW1e6k5fkoLhq7aKim51ES889Izo8Xh9snDL
tcNmW9vaulCHbu1qBOWnWdvLRRBoSPNF+NoVVHZVNJ1y4UTCUeXvfXKzmHMPQQ1xRJ4jDx825T4j
DsKtPtmXcsukwybVJ37mZVXuffU7L6uuNiztlnbPhkG1qZvqSs+zBsFmWga9Ga0LtbkFzNivus4x
V6aWGDhjBMESqyl1MeQZQf+ScgZcnaZBDpk01BwWuIdW+0auyuM0Kh9A0KPrkSJEnYuuZRCdTB3A
pECRhVW5Uy5KcViuKYya6TRESTv8jdzsb43Oil5+RB6Se+UPTbbosxIdr/sSaRiGJmI7Ej9y+KXQ
R2RWjyzcOxmgoBYrDhdyPCNXQznIFTtjsSY3k2zgIxy25YmHzZfDmRw3yzPlH6Wyxhx+U55/2Hw5
fHS1+PA3lhcX27YrX+5A/t2ru3w58eU3SFz5IORdHZdpOv1iFJ0eMYcSCUu2fd0kKOG3SIKKfXLR
/b0mN2eXLlOeLNcOfys3u7kK92gByw0zQMfhZVW17HnGGZMfVUzR3crVl72H3zlcih6RgEhK5kse
ldc7XF6uHU5+9YuH3zq6xaM/OZw3RrQUbrTTRWXVRLWVi/nvtaNNTAC8JR08Fo3iFF10Y5UYbRwW
ppXVa9+anuQutSP1jUsfQ7PDKUeb8sB/u68oQjx2uwRLBHEhQ44Xjn7r5Sonj3e95UPbwL3x5Y7/
flB573JfIxspuXo4Rx6ujZjm62WneNTDOZYWENaodl45GLshAqwoflgu5MsbYNvNJOCHDBso+64s
c9Sr065H80sM8rK+vw7xfN80YpSG202xd+SQT24fFi8765zspFdVOh2TGBcejhviL19+Uv6I3JaH
X3bKbfSWxrWWzwStHIyjXGVYlgNGhJQKrEBSBOZUxcIlvI5Af9Ux4ucWAT5cwxGKNA10HnvZ7Y3m
PNxpWLI62JPtehOpuk6rVdor6o4pxpKdHEvOcqQdhjy/W5P/mjS1WPudZ+49MNB7uRZWmfWyZka9
s2WqvwtF7wMWA504OaqKc9TByWHWyykNIiizl5pO+w/0ix5njJjxh4C+0Z0V/XcgFnKnrTTKstcb
hNwd7ZMeevUmVYNRXUahu1fHFqOSDrXeUSw6syjxJUMQKyjh+om5ilzL8M2L0bLZ1mqu7luxGBx/
3je1oa2DwvphCp5DL6ZEh4XcZzNCWKE3RXTYRZJGmathXTSGQkeBcGuq2DiIV/HXuXbddSa7Y1f0
xHLRzFZ/URQPKk0w31i8CUuMq+SLkWtyIQ+kZYC2eO/jQ5bZw/5loafhrpnRvZNtYytb5lmEHwbR
PsdyVe5V8+hmMmMPQ5ew33u25jHXiHheyNPAiX4/WROttfwzeUSuwRMoDT4GEaL21SL7fVMelfui
CrsLxRstrDIh8figd/Z2bGLHZISICYp9hwNybRSvyhs9EtRiNC+/r1w7LHpRBuQ3l/vkZquJoM9h
+2VtRlJ0njAOe5ktiB+UB+Qfy7+LAuemJUewmUU/24nelbFhvj9s4j1JF4m9CstGHK/IhDDO+/vU
MMJAV1rYvjopxcI8igA/9UxVvbnwm904df3ehX25FzQrBkdayazXFpnIskfz33EKwA5ldyUXHXIP
Ttu5O0B9DZ2CxqBDLrqMONTCNAmHq1350oAjNEPncmjDMD4f12VPoJ8cyrRPsZNAMHXYw7gY9ppY
HDa72URP8bAt1+Q58my5WWL7+5LV+r9g7ZlgrQEomQTefx+tvRMh1H+sHpOifXwdsf31h79Ctp79
J58Y6QPXM9D1Q33tVcjWJGRrIp8DExdeuqCE/ztka/0JsEbiInQAko4BfOlXyNbU/zQJ8SIDJXBN
qsZf/Q9CthoCA0cxW0Aflo6rmEYrAtdIEyDC11nL/8feeSw3rm1p+lX6BVABb6ZwJEUjUV6aIKRM
Jbz3ePr+gDx1lZV1oyp63hMEaCXC7L32+p3YFl0Q1MIxEeLArZB5YpRqEhUr67jetimpnFFAQkH7
amr42RA/SL5L+7rkwl1GmJaTkEjoJLDI8cQ0fHlYYMbBuiK1RiUvPRzvwt7NjBi3YebnoMFXdFlB
WMh9Lgy8zC8jYjykxNxNiFLtHhP4qszvW71/VZZ2F9Jfop+Kn+tU7OravJOUlOmwXLQD4U1OgEer
k0nWm8hqyrLKp2RZaIVhnFnR9MgIT+rz+agW840ZTHsrLU5aimIuj4xzCtHIEeX0vuziT+iwEGv2
RSXAERTb+1TDw1OuY8Or+kglCbF0miTzMnnSTtJak8fxGmiOc4BQ/IqybCeq0zEu/aIaPDKI7/op
W7nb7WFgKe0G5a8x4s1xFtNgVNWnflRdzGKe6RcB5Cj8Zg16Xzq216XENjolrhR7GfnHQpTR3I0Y
NNfyfZ2lNziePXQjjoJK1ZGm01touYT3ThseEWR+dECMXe62c3KQEhjksrK2ttdsqKl5gh/aueKI
rTQrOK1HtavHmK6H+lkwsAeXpmdayuehrOFgj/lZy/m5eJnZkM6hmhTDXZXh8F8hx6FFFO1T8aAn
Fb4i095cZNOR+vS0JBrhKGNAY0KGAD/DvRBmcpwWM/1ZZndYh92CBDzQqfV1vsNPeyziqT8bd5RF
V1ZwFCPkleWJIFyClGjTWJs+mzw9CREhzXWWEa+8YAd0X+k/xEk/j1U23nQchLkqp/t5go02DyS2
fJop4SAVBnNVHzxqBIFEnGssRMvdGNPXEyGQ4vmKtbSKn7iQJl4jzYaLhPepV0YqnaY7p5VcHStj
eCxN8uuirN9Li5b6wAocvbb1W04mdVfKpQwMnWeT4upKW6+2vSe9rBNfIlFJna4tRdBea6OLMmC9
pxh4q0ZDgU6oeiX7dMZM9Fk10pcqJS0xHYiQlw3pOS2KHzNRqFZxlvPUN1OmoVqFti7pRm/Pk191
5UM56vdE1h7KSKWGq0ZKI9HFw6XHbTC4A7y+yMUFq17IP7F2vxjl5CDc0RbWf5rS9B5EWRul6LGb
RslROiU9f29aPVZxhuEnkncItz1NC27ocX5Fqdjaa5SG2X31sHXohhakH2U1tIs6f6oqTpFMSlnH
+lpa1LdasQb6bwPevkZUuFVWkOmnXLNuUPch/qI2Cdk/66HB5h3CsNVEhwBGh7/VdcoanbzVddve
93NCLREZYW+d/G3Tq/R+tr123VsHY29Szdd/Xlzbw0SRUpj3G+7ye19YyCgggRBy0/baH19HkjrL
f7GjD6SS/DR20p4L8/ejtOEwkbiUkHoiQy0CfaDnXucktZJqa5GQQ8lm9vEPrF6Y3HuxxrIvXHx5
pvrLC9IB4sDaR0lJ4o9VUtFWVtndhAvN+G1vVKq7eU4lQrj/86nt+aSRL/G0+ob+6/3x+o7tbTNz
ibtoOTa1JSs5eV0FV3AA8sWQd00McG5vz4nrC9tbtk0RBtohFInu4EPfn9zeFRtroz4uZwJdVIku
2bqw3r6p27bbE0Oc3IfW0PgmaAjt0/Kh7bWAANhYfRxz4TjPJBOnyUdFmysjHqkPTeVtLJ8I/5ZY
MMXmri6N+k5qAzC+blKPrLt2PUH1x3EoH8d5xq1ajuS9LhWXrS+FnVSIUKaID1j1F4NMane4kBk1
3MepS3Z3iveAUPkKVv3aVCfk4wXqaZqHxzwWSq8Y4Jhhzyy48pKZN40BTU4Oy6d2XXLhJHFCodx7
XVIZXhbDG0JF0i+vk0SQmDljMxUsrw3eYr1GtgrKPHsRIKLCD+8u9DfJVBNp7cOcrFvJ2AuF0hKh
VH6qk4K5mQY5gDxF8ym2AgfLs3TfxYLuVYKZHwQyReu5/yqivr3XyYi/kxF6K+bgGULXPy5FH9NM
K+76YILjMXXliz5hyj1H93kSBb7Q6o1XRXritYb4OpBpS/B3ba7GHoSCS1ha/ewrbLbl6Npwdflj
TnLwFkAtFXPizkUPoT8ECTCQgDiMJIRl5eFBnepop8vB8bufGtFcK/bbY3NwEmWwDtNowqXc0JVt
s8TB7TCAWlFN5FT/IjV417Xj4pkqrIVqXe2rLTRX2zAG6ZAldFPJx3Q2gGXpY93VJlY7G0D0jRL9
jRrNlYgQE0UKnG6Zfua/sKOOAZi+B1doc7M1vSfMq7HmLA5bc3vrdW+N0W1ve+77obFUz0IxQclZ
eydbf3QumN1t7Hq8mFphTxg4LtmCJDvbq2pF7l8sk30HRUkBF5Dg1xVzfNgQjm2jIeGkVf0vlIbk
4Bddxwh+XldHGlUBTa3iINVhd7Osmw13+34oRSMR36EBa8zUaR1PKxjyezda1xrbYyK1Bw9vph/Q
I9duP+F5CSAcVySHIQsKulXZjA/vuJCXtq5by7UhbCUkZWx98iVfB8do7aBrVa7vat3yt7McJYvL
Ea72RLgXv+G07SxvjfN2XYBte9tz2Zx+aTOtBCuf8ptyBETeNtuF8P1w21vqnmAMTNN+n3c8OgrG
Hzbf2GGVG1QvGG6Hfq7XT9u1oG69pW0XTRx9q1BoX4OiRahmACKL8We7Ngpw1FHdFJCZyKX1sK6H
bNt0hpJ6fYFF2/dz2/EOk1ba4f39G1Pa4KS/0KW/nlv0t7rEmP8PgGm73Lajm5JZDW/bNJG8ALV8
b76vwe8L0cjUg8iNtRu2LleYmbdpgQnWBq9smw3n+ANzGWPyZLK4/trQjt/n7vc9+g13wOBgaMN9
9/vEGVuf+vtO/T6HyPio4I1+v52bYbtnf9+5v/e1pPphJHL7N7y7nbG/IF+jsAgFz4p05Tz+g/n+
Bjm3c7dhwNsrqzGMV0fi8zdm2DXt2s1b21VtsjZnaT3lB8o+jOnXTtJ2y2y3UrS2k7a97+eQdOyM
VlZ3G9rSkjeYEtKuGdDD2hWEUVcwaXvt9xvW51As4ZSh9YRPrW2eDZ3b8Jdt76/nSM0O4caOqo2L
/bLOjV3sG1lMwke0EB6IeOE3sLJ2Irc9sBnJg1X4/g0gfp/RnCRcgLAVRaziQt+3RFNtt+B2S5Zt
FOH8GEqMlFpqen06hPtma2n8Hmcv1lgnv29JxEdY8yxJABGRW1Jf/YykNou87RTrWyN/+1ClSNci
wTB7O9G4UZBUst2t2ybAlTy1mzrg4u1TViDrDYkZNgXjdqb/eEzYsOCqGUrPucD65jeqvZ3mDdoW
tyfzoRN2KQjZBltvY/SGBW4Pt71v4Hh7Lig1UgNra/89XP4GjDdU8Pcu3/9WWGGUOKuvibVOMvk6
1AAtlvne3H7CpEzrD9tek8Nm8bZ3TBL10X7b3V7aoKfvhyEml7Mj6wIhrFUUfQZdmu/CtX07SFzI
29735t89VwgCo+j3ewhe59D8u6+YWKt4OXDw9jXZ9rkgFI+QtOLdHx/7d5/967k0QnuztPhlxuv/
ur0qZgbMXG3EiWntPk8Q7FtStqSm+ymN63QE4RqgdyVlbZth5ZF8Pweazc0mi4Iv4jGzm8bsmAs9
+Xv62tndPhFu3K3tI9uH/93XbC/88RmkHJ6WKKdi/fFQZF+kSDa97V2/v+73e4eNKWNyNCRlSHfb
69sG1UB98/tVNAW2mHOh/IGtVJIoLsxu9XgAMZu9AVN9nOhXNF1fAfa1vRzT/999YyfTNrlXG4bQ
YbBDOGy5IqfCygCo170w0gGrwyB/bXB29oL1jsBAK8A3bDzBuFwHOBknU+gLxWkWAvI+1jtw68Fu
m+2huY282+PEymHdroqMeJ1tf2+2YXvbrTqFSwg7xSsMUFKjoTDkatV4G26Brqy6MdbxYnuobih8
UjyZBoqpmQWeq64jD8EfBYctuNl+y/bU9oO2TZhIOiJUsoItbar2W69661/H69RoWuQoWSutYmth
CkwMLPVW0oGYZGR/TMXsRGbM2BetVI15nVi3vbbLiazjQlzpDVomvmnjopL7srLM1s22J2mDq8Zt
v+82THx967bX6CpkqmDZw+Bqbja4IB1lLkFpHbG3x6Oa0VSSsbHpNBHri7Wcwv4WMgwWPIySwWs3
LOPioCcrbzZ84/eeqKFGFYjhVBbJS9ZqyFzh822v5of5ydKfk1qLoJScg5VP8N3A1VeblwLjLrta
i4q8EPnd4lpQlKzlRRQXa2JmH+TuBkyMkeBHdAB3UKBD0dvQnlkI72qtnPztwrFWeFzbUPBtN+hk
etVqcKotVC1bJ1uknzU7303tQia4veiTvbI2+bf+/rbHOWJe+H5SHCLB7RvyJ9P1R3xvcjMxdktr
kDjzn89r6xXUIZlwujagRQKY5E+CcN2+bUOStr3vTbheqR2cwx4Cpbd9UbbNXduuPuUceMjhjtIM
2r5TWYwdgyHs9xHtbG0FSLZNvdadkRa5SpJNWJOtGMr2glCCZZm49ATrqdmuNtPKYbdsj7WN6BJ1
Cp45lfIhD/KxyFH2k/TExbdtYnqEIlEc4S+afbUn0+bkq2UL88Q6PtQrY8MKx+kGbxp8sb4f5yEp
v2llkoOWjjd4GIywSQaa7FIdQY7ano0x3IZuVvz4hj/CAHDkL0jkn+eSxhEsAi7z8TTIRXlbD/l4
6fElwR2ATHGRRtEQ21aqrtl82KR3uvAwmAuJdmJg+JGs645plcgcijzwqiVHLywusdeI5nIn5fez
WBh71apg2tcPFUjSMZnKx0UNgn0bY/bSKfobHjyI9mvoieUi3vW9VMJe2leBeabcTs79LCrHSSLv
KMEpQQ4jb5QQ+sSS6mSmcmfRzSWcRE0PGJaSHDQY98lUr12YTrHxY7iBWGpgoDQEmDUsV0KusNVu
je5YjQN4iB6gXFyrhRFX31CcVoPXc2+w/JjbpN7rRoS5yYiAzJpasmva7FIEkuAJOFHs1JkrWq/1
/tD1/R57hpywUaxaQmM5JTEkoVCcX0YMoEBgyPcsjFGBuIqkV9ZE6dDJI/KNtD42iVIft70+rb9a
JR98/LurkxJtRW5OxrFAcnpIn9NZKhhOdd+g9dBIz8J4k3S4IFAdLVPjS5YhY5NYjfuEui8Zplai
ouJyjdfgvmiaCxL0W4azER17bPqznCE4NSxihQtx3IXZmN+m+PhHcJhog4StqyUiSYDG5M9K2J9k
sxCdoQJwVtA1OPjGl65gmmelaArfqKXcjujNqImT0Sq8apXwmOHrtTMhokodjdRc6X9ocXnEAmr0
aLXu+mxpbbVnE3TEgyqT5RHO87OUbKQYkmMuIx4agfKoFfl0DqoY8YA2P02ijDtTUnQEsQG4VtFC
RFnfv5fq1ABKSZnT0FmfE/FTb2niFsPPKgwkuyKRyMPWYJngYSl6fy5atbMtTL/9RhHpBGfJfa1L
zU6pow68UyGEXpvEa0uQUjMWmbuIhezmc1v7JjOFk9YkwHShbGeW5hHhhZVFPWs7TZA9VZBJ/9VC
lD3irPhpXi6ncEaIqFP6+/AdxkO1yDPZcqG9jPHPIdt3hAIrlLAnlBhfooQuGSMPyRGlwgC2rezW
yMuzoggJrSb+cKWtYSizRBqcUJGrgVMJzWhc1rseMCM2669OW+tNBX1mygLTNplq+7RlspeRok0d
MSrylO9iZN44juIepVmQ3cpMJlWPtPEa6tvEBeoUrXkbiPnREvT0VJvdXsyq/JCm9WeF77FTSkrn
bpDU/0fv/hf0Tl5FQv8Tenf5Gv/P/iOv0P43X3/Cd/988h/4zhD/Q8dSSsLOSV/dzv5RWxjyf6D/
AYEDiGNxtVkbfUN30Msxx7IMkEBVW+21v6E73dKwvsXme3N/Vf5foDsN2cafYos17IdvQmWP9ySS
0L+NBlRBn+jyGQtjZbtLY/2s5BE+EZ7wVJ+y/aqSl/3agDTllbXbP3Yf6o/wsXsm8bQgrQXD1tmH
ymoIL3iH9cFO0kF5dpXlaFBCxL2VuLngYpQfPaWdXdM/C+6zXe7KfvGBUlOhBZ6s8b7Rk/SzJg3S
OFiMcP+L3vW/C+LX34g8BcNsBQH13x4qaFtnSCXmshcX47mXpPuoX3Y1E1Uyqj/6pv8lCMJoV2n8
psXS/R8XxD/ylj/lLKq1Cjb/kLNsR1jlTBmaKiK3/VuOX+YBLeRQWfbmkzUexV/lfXNL6Kf43vn5
L0DRIrD7X8aDel8GrnqM8Ah8EHzzbD2YRLbd1pWnXqXmTBD5jfyRX5ZDek17t73EjT1e+8ppPVge
H0Rx4XKnPRjJbklcyL4/yufopNwRlW6S1kyohUCQavqVjp5+p74hvyttGEELnznTvFgM2yadu3+v
n/KnoXUEBd66nRuewRC02MSxSrgxkMaIQ9WJ+Apf/MlQq+w7En9rl7hoZl3TbR7qi5Q60rHdmTeK
m7+X4IU2hoeP/Bx/eil+4Yl+v8R+fCalsIeZaA8fobkfT/1t4ommn3zN+9ztXVLB8cFCb/lLPuKM
1GFukmDWRPDCJ0Bub9iCm38iaydaTzg074Pp5rLXPGGTleFARRWOWdsj5hDWU9DusuQ632HLH55D
nQzdx/KafoV4g4NynMtHbbfcE4JSvOTjowgFMnE5HOGJKN8P3R9Th0RT7VdSO8ZZ1w+DRFGMh70T
hvvB9MeRA+IyY+D6TBi8Pr8O6CCV8yJBtJG8Qryqoj+TnXtt3sej/lneBbddeZEfKDpMKiGWICF5
nI51H++ES34zXsKbYdmHdzpxz2T96pmDpLb6yG5qE7tIO7qWrvIr8ULYwj4hsSJMjs8u8dLBj8A7
aXo7wSsNNrL14scuOptHdXYNZgziO7zOK47LTvUJq2gdK8FL0ybR9WdwrmRbPy+v5M9abn4LEP4e
neWzQpPq0FauUDiLZOe0VAi73hmniUog2c1H84UipVCx4CESublm2JFe5NhWb8U3efC0+/BgNPBo
bAWHLtlh3rQeB44ESwv8NowTzhewvT/6Q+Pkt/I9sI/5FH7ql749doIdvwRP5nWhY3eZ8f7p3F6z
lYN+yW/Hg9h5uXIyKAIQLnnVvvgcAcydZF/vs1fLZTwBF+ud5GzdWc9LbZc9YazO5HVOzt1BTPpw
UTmaRzlB/u/Ut+VBv20zGEEERyAgsI30ZnyV15OGdTSx87I9Bm7mdR/6njhjSl4PEwDkYYKDo/RV
u6GGiM4t/HWEEONB8oBR9R+w2dYfqPuFZxwGAGloCpSB4y45z0gp95gKNU5zyUkTP0TnNHEklTGQ
iXumnBtYLDssg4cQxrYt/cyeIi/bK29pY2c7cn330x2EVn1H5oh2SJ6699ndz/voSV0DJ2xWZOEt
FkMhqvbH4KP9JSAVaGz5PAyH+aW6mTxqUOvaBzYRZcJubmh4E8tN3luLodmt0j+hfz13bxE5sLbx
Nt+LL6KbuxG9knvptvnfzAj+EvvR45RYXJuIcSUcIVciyn8hjuBMZ2qjDoLWhp1bWMsOu6fNsOF/
Hob/2yC8/hkNqpUlMtnJf1sFNI0wE3Ih1XtNGh/XP0EA42EOp6+lZZE25wTGLzVT/L+YPP9m6Mei
8L/NrqaEG7/Jgh310+qM8l9/nRLWKsBU2+4lIX9R5jgggAfBbTWFJHzrivAuaS3VauYTIJuEJBdJ
5kepjIUbQJsZDEE/qNX8SBzMsF9MmVsto6ffY4wNUCSe0n66RbDdOLXZtD50RM2JxVj1zEk2/UaW
Kn9ZCN9N6/bSTQwZ2ZK5VqkeRSVLbotFqU8q0gGW0sZNqvsslNtnueo1pBi4+MI3s5ysKAWPXt99
lyMs4SqHCTDvZQW/HLN86jSjfwi1Vj5bWXGsk2pw8xTuaaOG1cHq2tNk4Js3h0xkgVi9WUN5YM1B
NqnhZ9qPPhyduiARttEF/LEgjJS5X9bdjZin0k4Rl4PRF4uvpwnR1EWzE3TiekYIKZUlxM44Eg29
Ekq2dCZOe8dwYNqF1fp1Iwk3iJhX/wbrRa4awcWBeO1cxr/6pksvMvpz+u7iQ6oH6jkeYA0XCw4A
pUzYSElWbmpi8ls3V33NqhXn3J9iIsdVjfQloTR/yY/Rmm6bFOTccslBNs86jEsRF9nyGodL3rLp
T2LhC3KKbVMiGmfcD86rt4RrIH+wU0O9ndeIXV1QP0dipC4W0ScZPcCAdS6afFnAgUwDDG4lbxqT
O6UUfiAnF25IZH7U5I+Q/9cuzfxnswb+ahXRvxMZwMnQnSMBu3rsItC9xPpzH2uLp4LoE8ZC6vWa
JTwQjCU12OUvuv6gLeGDWDXEO0kX0Yz2wqzdSdNP3AnvlzWmWA3nl0mvnivyi6PbXoxyr53a+ynC
iTcIH2XyjpM1+HjhAl7WKGStfVn31dGT8K30llhIfC1XXARPkqutccpBqu4HpoTC6j1t0aHUqLKr
ynnv5bBxYUiFmMppT9A2zsIa16xanGlTvimReu2ETBX2Tdl4qNVbR1njntHJPhdV7ojmSA50RSK0
MH3NXOqikD1OlfwzMGaaXkXDwEfnRkx3QtqzQNtipnv9TkRNA/3GzrrLwBmYMQnO1jCB5SzNlVsR
jdePD2BuII0R/wdStz5zCXzaFSKcND6BWNmfsi8rC31DhTdD/PyIR2azZE5n1nv0l3Cfcs2yB4Om
OaHs2GnD++odDb73OBl20hz6JqbfEzuB9K4NgmNAuE4pvArtK4k+lulhGTQW48OT2Y4n2LQH0xB9
tULChFaIVEq8dJgnp1g/5kajH5UwVHdxnt/OkZaUdJ4N2YPGyqTR9Mop2HK5ocLi1pKA4R6IVYFt
VdFYnQupPsh6MRPD1e/hJanwMdbs76Ju7nGbDnZqGeJcl9KjwktcusF7SbqpGPlgCpvkPQxyuJ+H
Adop1Ow0mAIHTjxyHxFZUAnOtSaTbxt9lmUiqBpqNtnqol3dmXdBNxROIWitm0isi9VZIeKbxNnj
ROgV4uCPZMtD356KzZdiWLnJcZ4dt2e0NR192xvkH9wRCebQhYZ+nC5rXgNthw34Bo4uDJ+QA3AY
7uWvOpQFX5aH2LuLQbdt8Xa5b0eHcpESoNqbbnsur1ZuxxhhOJSMwZv8tOzlt6TyWrc5Z+fpLH1k
cIWP7ZpF5Vp3C+SK1knf5gfu/foEOD39anaSN1AhnJSL+WaX18i0xTeBRN/b6KM9kb157skmv5Sf
+ZGSXbTJsZFf4Tjqr+axfYj2qouVIDT92rw1KuBJm5E+l1zUYQkNic6FCNjgA3gR70DZJMrTFCfM
G8pZ3BwAj0w4alfTpcAXVbt5w+dnNk70hviYQYHo6ImtfZp35k/zUH/Fw1u0uGniqh1qaD44/KoV
T3seT3LvYHYmWBiGUvU4aedmFyw8nstHCvnwzrSnZ2Nn7MTbeGc0jsEkVlBoKL+y9yXZFY75ubwn
ZJrv6hZX+FUthrMRuWOS7nbHbi/VLFX84ShP4Kk3GfJB0XLM5EKXpMHxSTqOqReS+jPuJ9NXqK5G
T2mPkortGz/Ha7ojlBjxjE0kY6kmYphrQ6SryEGmN2Ou9bngjfqdJmH04qZXwkGWY+7ByDB9evvG
yIDAfOI0BU0jt+UYVl74knW7ytUoTi8m/zmxaAfYhc2rXO0UyS9Q7c4OzfeMhh/ky1v5xowPbM4F
P68l4NTWTN+sbd0dXznGKffXvOtEfLogcmOFeZp6n4YOSS354M0CDBc79uJrydGiuvyC46I0x+az
hIX0yde0kycSNsswfmvpN+Q3sArRi3v8VibrTbgwhFkXTbvR34TKG/ZcFrlw4BCj6crDB+Oi/qSh
RcONJVkHCYt8eKItF2pG89G4FPj7JxczPuo/NU+4Ls8B5qJ2+9bQ6i7uu8epcfnb4Tul72txqg7D
T9ZkReuoX0RPXfRz/tGXjkhWx8v4FE94gTkW1r926mHjbiKsK5zyqfKbh4ilVmebb9wBymfOYi1x
B8npa04ay02nfqrRpbjaJX3SKFUXV5aOMJKQveLt+jIYdjjuK/7/G/5fsT/LmD1RdnOovalD8mg/
YgFW1yQG7+onHLvn8MDP5KuH4a6UXnHbKUzbNE+h5sYpVBc6hrbBQvKSNg6U3NrDZ/fGZAVqsq7h
TPl8R51iZ2IXrhg8w7UNYcPpjp7usv4ofKqFh4uPtO8XBM27mkLsYt3OuSdiaTqdp8NwSluU7z5X
LqIBwSZ1/tin/nSDeP6MRSiVTfZzhjbxKlqn7BQUe9a2uKQiMRDxHiV0xKaDj/0jtQn+nth6g9A5
E5TRns68Lexlxoz+k/ChPcKj9hTtkdYbBDu+As3pDsUAC7DRm55hDKe3HYb0NM7dVEFaZAuRI8u2
YDpweBCch7oHFsmCvHAxPuKqYYlKX8DL3huBhQsmVE50ZUWOdDB9HHZUedajiUjsBZtVBQs8Rzng
kvgq+fJOf8p2NHPecqhtTB+H7Bz7ylNBX8EzTkesS5eHMfeIdEPrdZddWc+8dX5yiInaOacMY1Ak
XUSmxs8Ie7h9flH53uFV3Znv/IYrK10T98+bYYe3bEgb9pTl7uJZaGrc6RZDzrlxRMMvSl+8BPfw
mzuMEWyWgAQwIOK+b2+Ft/qoPQANda8m+QX2e3Roj7AePMqEazB5Vs9im3yhh2T2zd3CoH+wfOtT
9vJnptDuroAXcZr88hJemh+LYs+QtM84hlm3goKJpac+VZ+9q50ZYdVH5RI/pcdwr8qoW27U2Qtm
/MfsWcTz6VR1h0q806/q2Xgon3PorQokFbcI3YCrTts3P1kaRDRUmoP0Cvq83LKkuzDD0AphjRh/
dhaRubYF952b1XANjFBVJ8/dKrjhuOeu+lofC8iMqte8SooH6zC9NS9aB1LqG8IOACYS9hN6mMoO
Ip/fUqZXcTqV6gE0gUUq1K6g94szbZWxpFg4saqUfrb1J1WFVbtld1Kv0aNgK6Yt+eZV3lkPEhH3
yF1IqBcdGWASY0Cv6e3mEMnumhRzivcxFYF1qS9NxIRE+oAjcVf+GhpXOXDZhS/Lj/yyDXOAsjf5
O92VkbTU9xzqCqCPN9/lO9DJ6+q9LX1GArko13A8x+8jhVd2XBqk+XbSHU1MoDP9zODfz9CnjsH4
2Etc6cIvezXWNrwyuWP8seaZJdhjejM8zF70Q3oRLJcVwXjO3uhAKK/SLQ2QAZjoNjssfn2VOjuh
nruG78xLDAaK8mENfn8ebsv7GK+vH50fAt69iCIwnKvjgMgBGInZvfDjupClYGijg86epuopNKnC
nVTbWcwtpc+kIjHavSXvneGktzJ16XV6DYIHIaYb5nQHhSs2kV2tcXtv6e3gPQxtaOiF5FWf5HK8
l8FJfa7i++TOrI6Wttf2ydtaeAp+/IGNrJrZQ+w2kp3eJLeLgumgN7xI+8pXd70zAxbRENmLu+7A
8rQ/w4WNml0t+/2XqbldQeaBG9a2SEjSm/kgLpfgodgbXvDWf3XYtlEFPOJNBvdKafDIs8OL6BHT
LjrBXXlVnfC+Oq0MzQ9INfUvxe/fK/obv0i3+pCVa064Oos6xIvn4YiVJbMLhq+1HV8tZ74bxB2O
z7Aavfld7d36iVFdyRkmkc/e1Jf02DxAtWQWUfbms06bMretWxpKH4ovfvFA0nZjeJjoM9NinXYB
xMaaYDEneJTpXh61+4pmSeRH2TX/UhaqWC//0mBip1e8wyFRC55Z+IpxwWx7uBv0Q8C0iDuZSrsl
Uz+HRWRxIsJpeV303EWUizwDPaBfcuvFLGxHrN/rUXZSQgsySqA6blioewYc2TYJaKvhXKieUa5l
r0XhBOdG+dU2P5rIbe74TRgXwdsMDuEXNUxx21AkXJUCw22Ehg6C0s5rGs9Kneot6alxbfWLlCDo
Izi7d1z6TyPidwznH4FWfxo/xveVmIVM5bP+YtVotW5JSMCvVvcnJpqRNfMNvWTtJZxs5iyxcKDD
3Szn2c1P+S6nunRH3R4vKWVGg8ZH3ZWCLw1udcTpub7E3iKiBPXVn+KBEjHeNeCvR/VMqHZnM7zU
XnjJ3opDAuXWaT97nDdpaz7Wx7Ilj81mpriFzH0xzaO4m76GL/PCVSmQSPC4nKNz8cN6DG+7cw48
+mkd4ufmhD0i/fP6eZr9ufglLXezZhcZQKuDfAXqZgwr4Ydh7ipgCoulDMReLnQBFV4MiDvg2OOo
0yweF1nlOE81TI+FVWyEceZxDDPpOG0vSGJ3HnKIaGI7N16XMdui0JWO22Z737a3fcwYQwbyNEXv
UfbSEdMlgPLt5RJq8E0w32Vhtx8hXV9bTB5CDdHHSgOPI8aZrm5V14Qx5Rkyx6tSwmmXV7rkJhP2
/JGJNDi5DaOJGztvYfNWUuxqxBbHVnREPsb/ZnV0btVc9AeBGWQhSXRlw6lul1apLQ8pTpmazOCh
lz78ZioqAY+rYBahfZtE5jYkFASWRp8zQFLVJd2blOqAu32LKhjT6TgvMr+W6bBjpRk4kAUMAOEE
3z65eWhbxXTLwPyQI5WJCx+RcFbc1Y/cDRuATJxfGpyc0WlMMpad2JuTJx0DrauqIySGBNzfEQGl
BI1faxBz64KpsKzL7r6mOjIxy7OsxLSbKWSxNqks19rxqPbM61W60Egxx2OUZFdhdXIaRAkzulZ5
0/FQxOm9ukn6NDoUM51MVUjuKxSSZmUcDSanIKqPgyK60oKdbo2JPrNdcM3i4F1VUvhFMhKtcmL5
TEwEy20sclN/XGlGslGSpXxkfX3XVf+XvTNbbhRL2/UV0cE87EMBmiVbnu0Tws60meeZq98PuKqU
nX91d/R5V1VQgABhBIu13u8dxMSR1QlIHLUNxOyUkchIpwLX9h22Yo9BagQ2HIR10Jn72vCPXjG8
6HEm77peoE7W6Lde9J60FfQVS/rEQYBhWWcObjdG0Ub0Qt6/wiZq1eRVNRmseOQu4xxQCCsCGStX
8Ia7yb+kWaa9pO1LLZA/PIjNa9ZOwMtYBkfeQ6l9SSiaVtDDnroAcRk8C4zTK+uLUI+DVFOtFwQP
5ATHLy8dJbccVLeXTYGh7/QsNGa3bWYdQikGX5OHOwCmjZXpJ1hQYoTqgeWV7fRYkvizbSM8fUuB
DHFf76kw+P3zOH+ZLDM6hTAhW14KAo2NQjVZrk59X5UswQ4jGWNgtBpiATwdKtZmiilqxxlV80pG
R/Hcl8JzlwVnMgXdzqLmXnX5c9MwGFv2TSPtSzR3sYQhaYGLZA2eFhoDQ34o0Ykuzvbh4gMOuy/Z
EG/b0sU8XlDp3pe8dcbJeqJVDlat6XMGxg/Jq59zrd8HKQNi9CIkieTNY1YKCS8fdEtGb31UA9Io
vA51usZh1x6MnA5zkVJBQJxuqa9WIr0QV1MzBKWA1SCXi/vxmHft2i8YMuCkSc9qFgmGKAClCs3E
XaBRVMLdgjFjUG5yKWQwU4tICY05auOJdBGGTUZFf1p8jYv+Ixp405iZtyH/g6FHs9NCNO4yxOWZ
nb9So8dyZiBGCk1KIjJaxs0Hu3JISU2qjBA/5GZrhsTKWVmow1TlBWD4D+2gBhtD2XSMS6OmE21J
EC/omtd1bTW2ED54QfROdl0G+mRA+2uanZwo8UapC96LRHvZSgduIfhoCODvPUKCIrhNM1xlLDGN
9FpHVKi3+W1xY1rZJeyRF5bjDJPhZzPWEvTA5g4iFOEwYv+IXxVWeLLOSMbASVWuKVt4DYzznHKy
aMBOGoFgdWFdSPlF4dJyd+KQXal0abVKxZchbp+x/KQ/klCLoQ1Pj1b5pJgM0aQsejUa3CzVyBvP
apbakW8+dH10nPTawTAE9VxG3hkRJquhg+anCcLoRPEo3xTUAQUx79a6FeqrxIAZZE3+So2H+8hE
ZSQl1nuZMHLNg/RxaHkjdfxWEJAqFHi4Y6lxeS6AGZrG+wx07H669hk9SGTXSPdXehJFbjFSWEMa
uq+RhNXyG8mqD23RvIr6wZeKM3WNbWGU3ABN/WkNFO5TYmzgxBhCdspHBWwm9U/2XW5qu7Qs70XL
PA9Ftel6nUpbI/Y7coKI2tpbo/ju+ymvU6Lv8EDDpEaoE8AmI3mNhXUdU/2ttOCU5CimqCXQ4WGI
M76+66M12lpJx74OSvRU4KSKIB+bFlSELA7GqmZ/F5oZHY8ovIiVDzVKw828pOw75DCocuver6J0
TXI2L9YYRmk97RodC4GoEg95hWQ0EpO7oWteuwK7mjKd6J7IPoNl+kRp1l1yQXgnEdYdA+XG77ID
1ImbnlAMfo22Xk0RQ0lUNaYAcQqTGN1WNRb1VK62XixuAoMxceb7Nf2oxHByK33E1ZhVBbBa1XcH
2FqPojE4dY6PdK1Jm7JPEkqrPehvJ29qWrOVbsbAHZ1ylib5KelGfQMDDp1yste0bHqftPAg+ZOw
i0Tpkpr0QZOmeOyHhEG03twPCgiu1xuXlvvUHlUaeNnaKGpN8kibMG6i1uqrDKs6Q8OosVjHpQIx
qNjCQNqEBUCfkhCEFErZDtPVA5bb9wJ//xMeM4h345fYiAPexAG9RV5kUqbEVNt6cad24kG0hHwl
KykQcqTQTlVquA4KBvZGXTHA9HRe+0KbY5bBuGMKM1v0o3DtZV13E0Nq7yJkg3pPaIkvW04w9dJa
oa5jjwBAeAkyNNTHdzW2iNIc0sTOi5iURGmb5ibMtAYzKEFCs0A4L+C47ujT4PQwNnC/wnh8Qu5X
i/z+ujeRn8e4jCRZ3fYi4XZUm3SnFWrkVGbGkD3N18gAs03Uy1992QHjJrXdPyCI0VwTTmQ5Rgwd
6vZEBnhIZTdwJ5VkD7O5r1MTXLOpdl5rblGZg0FU2qVPeeUWU7sLB+zruUQ26SnHQvcEp/B52VC0
QlRyXyLpW5W19iwPhWaLcfoae+JjXwXjBvNrCnXWs4HjPZr2Ya0pvWeHVp3uOl9/UVFt2Og1HNRd
MUUaeGUSIV783P0aR1LIyL620nUwAXPGrDU5uZsE4RAUE6mCVCBo2KEtSwWPcar2D8S64MxlSj9b
5KgnNao34PjFKoCBvsaB+86vd3lifOhyiMA30/d+On5FuR+sUYRhwMwVylXY1gP4miTQYwvVQIby
D7dx4Kk2yh9GWfJm07klyLhJnWaodSdeS2mMLU6XSbgXSo+e2PrHrmWgoMKOyL2WlK8ovI/TqF1T
oGlXBDmQrkkpO+6gQEzrMPHgtVHRGHtwDb8xTujNYWBIBdadwyzlv5BgQPbdOE2bMOtusGMXTJm6
PEGim6nK1H2d9up+mfttcUjycRfkDFzL+COkMuRKSqntezP4dbKsM6vRQpznv/kRWpBlUnY8ATRY
kpsW9No8SX4V21zZ13r2QyMTZG3Flux0ooA3zszn1oIOhC/wGZRKDGRn6ZwzdIILqQpMM2HkNhPA
O9/Pdyqok5a0M4ib/DFpx+IipIqxxjiIGJ9orND0abmxlwNF/55kGfyT5tWSBmMv/DUJoReoEzGY
C388md1t0tmTUyvbZm1o4l3am6Biipbdil4v44ujxceEIJXvHK7/kQT/A0kQK3Gq+n/xAmbD53/y
Y3Y+k/f+/Z/pgd/7/MkO1LBjhoMnkR0pzp7L8pUhqP3DwLQekqBFHqE+cwf/IAgq1j9MrPg1iG0q
Y1FldrT/gyComJiFQKYgmV2TTeJI/yuCIEkKv/HXLFGb2YuqOOdhcnq/pSzEURdE0mSV2y6meZ51
sZPUwbjVTUznAg9XIq0G3x7p1awWfygB5T5eWdlW6vrBSUt8IfwaUYFGZJnNsIBiq6phiNPmzhgb
YLG4j67WosG7qagb/0DvHjJYjkFG3MkQ1eTmUKeVncSEDtTADYL/ZurEjjUaGHet6+0hNDEKUISG
EVwZvIuWbm5qQz/32pjuwkKmHKESAKQ7WUABTJtM3w3H/BOpF4SoWovW8PVh5mKF3GX1C3nv5xzx
b0o5v2oTUJ4Kcr/aItEuIeiMOO1agfE0KqLvxoF3NpVKcJH0xG5FP9T1qqCwJ49qSaYBuGvafR4l
B9EHAhRakNfOC6aDPvobYjQ3BUyLUyVpnjuaFoA7Lm2tOG0NsSnXvPpvZd9/071EujdDuo6xefTQ
3e3TCSq2OD60uQeFh5c63giUCuBplEgoqBMOJQOzyRdfJ+rjvBcYJ8rafd/LBYYGcXyPEvg1pByT
nJRKL4itqwO3UqXPCT68HRnFWUpkGFtUJuju1ySwjRSt6vCtzd3Qh00dxVWMd4I02GPYNK7eu6nV
FGusrsSV3qy5h77inmqLUmjDqoqae7QvCqAnv/1alJunlLgBZxpq04F/cAh49YDE/NRILYINCciA
putSdfJFi1u4ahY9l77FBiQEXlzfBLF8RmrRO6Iff9FJxheGeASRFDgpT09tCKFU1R88D5jeILPR
rqvxoBXhtEaW8FPKNXKeSnw6Yh3jMS1KbwO+SFcGABijOTV5iTJfli8ZKO2oGEeva0+Sh3Qf65j7
LmyAsz3RtCvyZoaeYmASZ5BheLfGpn+RzfSYj+lREz+qIr0tyhhldcn7x/MoN0X8KPHov1m6txsL
/VwI9HzjHXEAJLDHb6VGS27k+X0bp65hZslT3Hn2sJrSZrALJQgoCoiVkxrCthXHzg7piBXeDXq2
GxIbXc+ArxV7/OUdoKGuNbJdt9SwMYpep51MtagE5W/piuC0RhoQRcJ0wCKxzWeGHX4xKc84+OaA
frdX13ppbNuissjv6SlkibHjpzmliEHJNpjcwgQqeUMV4rgLI/9Bl8yBwh7VlkBMvyLzjpL+oe7N
0s0t6cZTBaRC1L/aytBPo3nPaLi/0SsgRVHfAIrd68LY3IE8rOd0+UyqgielSGC+hF8S9PeUgJOk
17aeOVEo0JrypiYRNxrvySyr3WSQIM/EJmm0J+KzKwxnPDsn9mtDlB5JflaR23UaHXUvNlwfysgq
SsE16c2AzsNSqGOamrjqwl3xUSWad6udFfrJe7CFs0GjQ5IFbZsQ0j3JPfienvQ89ihGfLG7S0MD
FwgTWN2IUsoMdHabPaGcaDgqHHt09JKq0NcUnstLiT/fUUHrsJIB6VakVlK2QajhZmGhbtLchyA4
0jp1yZ1ZWuo2xQ1PjMd67cUEEhptQ2ZpIN5Y3WSB0AHdUHH1wuA+D0rKdBByamSLDNTTryQiR6mZ
/Gw9BtIPI9wLKSyN/t6rIyT4Cqgu3Wg6W5Z0i0YETtjYn7vxIivRockYzisKI6QCWrbpiT+ikJIB
ArmnSc7uQ59aWkccj621nn7QVWCjaMCBgTgXtzNTH0wDwDthVHco5Cld95yAUjbVIWzl6iD3mPo2
wvSziwew+BHhxfAUwZ2mbYhw19bMjeIjfyDg7WIMSK4tidQJAEXeGzOvBQaevyta3zHSp2pu+OWZ
myJKQ+HmMyabiiLhIXl4ULEdtmMvgofelPFRSxKbzKNgl5jdJo97bdOa/UCjQzuKu/UEKy6rAJLp
VqZK/SUbdboqPBII0J0JhzCpNWKp5FuBWNND1oUF6h8q9EFSpgc8fUQbjxMcgHQj2mb9dG4iKdsK
FeKQGVnGCRwhyJQ6vU9NKyit+GhkyjMJ8BHDO8M6jF3JKM7ST9QQNEpLY4SuVdWdsFH177NAJCUc
lvMpp6/AgK63LKRNP2y50b7PMgvi4RC3DUG1FPynQt53YzmTuJfZMtRxGXjSrHza+7rykIuKjAo9
2I7kjuENL1+G2ekPDL4LYmWvG7WyX+bo1FO2FBiXNxGxMXgff6Uavto4f2AbG710CWvxrtkkQH+o
9SEMiaN662fqLO2ZTkkzzpXPDHOKxLfb1hg2vTCdygGywNKt+l8H9D90QBWVSKZ/1wN9bN6DX8Up
f+zwVxwImR8a2g/GzRI5l3MazZ9xINLsLUdGjCbRQzVFla7hnwIVmTgQWddNnd4UMfLqVaCiGP8Q
+UcRcYFDpwLv9r8RqMia+RuJlpgyeseo4kQiRgn7+j2xB/w/DPLRHE90ICC/xEuAwizb/WUWRyuc
1xeTx+/ZRdf7ywZqslHIeW7XfR1PqU0p5jYMaHhqfJA2GYVzDDatpw6wd93mKtqwMtxko3AbGFK/
rVrzCIW436uearqCNH0NuRDeZuNU2dI48sjBiFuDU+lgyai90NTgvFPJ4yYy/HM69e2+D6JXpL4v
mNQZq4Tk2y05V/iq9QOM55bwaYMEKJKr0CuUeoyjFO+pOuw1tDWLo3lqoQRdZgUpN6f7ZVZNp6Q7
mJB8HUb49YqKC7ETy0eLuPn7UvxymOWjX67SVQKNMmgTQubbtFHQUZuc5b1SXOrdyzLrtX2yVtXg
YdH9LquWySLevUrKf1un9g3mFMvKb63vMvstOV/2XJaX3a+Ly7rr12SLSHhZ/j+z//7blwNdj4uN
gbYbZydkjGeLbyuqZa6bF5e56wf17BR9XVzmfG02dV5mr7ssBlbLumWXZRGzH/Q9s7vz320MBx7P
3N+P+L122V1bLKWX2RAKxuw2vSz8dk7X71uO9dtXLYvBfFMIMn7X130RCVKcX5aD2SMbs0Ei5xe/
7+8UkyUh5pdomcXRTE9xSvGrfPOdH/O9+awmX5aXTb6Pscx+bzR/fF385ePvnJzFbu17dtnqGlxz
XfzXH/9+ln4Db5c4PPjukNHpB80OCkhn/zjDcjFPsPo52qDBe/F7OZ9tXZeNls2XRcwHon1/t6xd
VlyPNOmzLeyynMyHX+aue2aLRcp1H1NodWBJSGoVpu/KbATfLEbw6HD/nG09Sm3pbKSxfD7MPvLF
4ig/e8tri8v87DffC0LnxOqF8aS2k2Zjes9EuZ6F9dGY/eqN2bl+gnlXLM4AhNemmIjNVvnS4hew
eOBTpoAWsMwua4PGOKizV/6ytEyWHZftrou/HHJZuXy8bHjdb1nnycS959Di16U/zZ3iNP+gExI4
k1cdphk7EzOYRLqGRZiXNG/XrAZliXPIl6YdOAQL7rQq7BxrYTios4HtHEGiYntIlLfoxGN5ntTy
IdeS0ZG7Cr+ZxXpG145VWgP5zRjeksCyzF0nyzp0FyQozqb4ix/NVGEiCkE4omGvlGc1wsdvZUg6
/o2lsvEDJP+ezyTRpXIdTtJDmA7A/qZfi3uv8x4sXbvUIdKEgjHhvgkJlAv7EuR4XkwZlqsNf4Xc
tdBUh3jCNaJHYRaaElXNLmq/41GK2eXImBPxfKtdNyH2I1L7pCndu2K2jN9qvzyEWQunp4bhaFnY
rKWi4q0Habr3EtPWcQjclnP6w+I2pM1WJctcbVbq1oC5uziNmWEVuJqOZfUSyrD4CdWFSaV9mb2u
DDvxRumDaT3MT9AyWUyFrovLXDUKYP2per76QcWzCZWRSTvLSGZGkS6Ke8G/KUXIEzpggyMUc5jK
mNaSrfs1UkOxc7KqvZWtrv++EZX5jr3efsvcsq5MqhEuDEnoCfQMIc+TDR6zJF4wDNxrldVDdf5r
eZkrZTxUV0Q4jFtTSRzB6IZ9XBjzL6xAh8iyACHcshwQpbIfSqgzuIYg5VcNODy1h6kdfgmE2Ju9
AOYyUYX7nsUYi8qSvMP/fO31lUqGC3QlvxAhvvlQFIPM2se5hH/ePCnbHVKbcq+3kbnHoAoCgAJT
gJpYtcoXt5ZhUrBc97GRd4LBxQsOu+gKjWW4lcZLHa3He5GBGUzF++HNDDbIt0xqiYjznpKt8JUH
G19xSkQQMhISO/4JChLfht2m8F/alGM5lcio6sX9oRTnElvKeisHjhi4HRCAa0B/Rzao+QFM6m1m
2uF09sVbicqw+rP13rt0PnRU2YpFigsDbqd56mEnYXEXEO5MFCicm705HObyyZwH7EQMrfOXYNyl
0yd6zEhDXhvsw37N+K3TbVHAsW2FurIzOxJ6HnUVG4Gdohw6/9n4BJEatUfNcvMWS9VtFZ1y/SlQ
NjMHBG0yMT+Y8cbHLDhVIvzJLd64BGpSmaNcPSFraXHcVDY1lxMZTU2DAx0hCU8S+ZgWLok2FnvC
11DUKwNeR9++zAV8WJsxhIybgAFTtg5gRbfH0bzLkk3fPsMXgsBzWzQ/9W5T7c2DETslpPAOVhqp
GDaFwSzZIbyxTXOL1WdDBSG+M2ajUIRPZx8XdHNbY8BnbpX33kfWkW9wlqcOJsfHtCZgwM7FM8pf
aLkB11d5CJUn6qvpLTDhKNNH3Yj5qvmSE1t8qZ5MYT+IW4Sg6Hjor91IJwq+AklGGjyKWTibW5sE
AsxTdMC+ob+ZvVsfm1MIy8j1G4bF6xweaLMb9d2gbIqAYPCVRsY7cuPk4OcnEwlvuM29tT4dTfkj
mhgOUl9pYb4cRYtSq5PrG7PaBBPel7dxe4hCZKs8FwokC6h18VfuP6n1iSLZdEAKzvWG9Cb6m4i/
TV8JX5gqY45AGyZwmw7BnnKar7gIsFRimoqD9sUzq2o/g8lFYFXKjtnspa+8umQxJg22Is4XjOsk
gCl7VFSo/xvb0txFAmb7tlISvkMspd28AUJgJRxC1QUJgbEAjx7xQnQKWzez7F61DXhmKA8GRzwW
d5rgSuqDlewncasGTr1LMfKrCI5eG/khmVwSyqrmaFDaqSunoNaPUcZxwnzXHd6Gx6BaRVvJchPt
0sjEyApwzo9asx6j9bDhz/Qp6GrJtm12PfAvUM9n9KYLnOpALOEG4+JevuvTo6GvxQcZVzThVcxO
oXETvgCh4sFKMVzS6YHb6atFDYpHwd+k0m0BpiiGd9MAVxtNPk9tFSHoJNE7cCR1rcJCGTH/cPr+
IPsOXBBsN6p4zzwcHOyMQQgb4RhVH02K3ae6iqSH1rxpEqeKtineN6Ot/yxgUz6S7aa5yplSML6H
sKlzaGXVHvO9Ql33rzHyCWMTUa7L1uQtMyzKX9C34BDaYlesw65xOEoNfSmwrcThmp+5mY2TdVYO
6Sbb5rUrUK2i3WxXcGShRa58xR4MmzMJoRfnbtc8MnAC5MVm4EVTXsp2a6DK3bZ3CLwUN662nJox
AZioq8Q8V8WGc0L9DSIrAz0rK8v2H4vnWrPVcKNYByD5Fp3tOpfvM2hssHRpiiUcd/qjLq6DjzY8
T5bTtjvhnVw50Dp4jcKmDs+wuioZIbMdPiIaP+FGdKM+CG4z3QXhGh29XL4pyg1E0zZHwIN1oOQS
oQHhWElO0nAU1FPlHaCRpcXjSMXaxJ31YCUXGK1DbKeXELaquqWmWBUrcNrm1npOuf7I+Y1DQkrd
Fir3PdB2AansMh2gP+BJNTxbtW2OGzFzUMlQzUVKMZE4/CIC5UxIveH1W9s64V0HZEj5woEmJNAL
5uk7FsKDJtjt9KBO+3G8QBeN63dLPMIpg3dK/qSi8SPbbE6lxEfZPK3U/B609WGc9qZJibuhGr5v
E9fQcZm696OvfnztVJKG6glW43MKgwdhouzfdLA+qUh04lrpbBHMyLxDKpGU29g76sOWkGTiowrR
Ccv3vjhK4G8xPg1uzKvQXIE3IeVBwEG9A2UPECpocAI1+6f5zlneBC+heuDo8YEBTQCfGlRXh1xK
5X/T36HHAUqeUMGD2bdIVzYJabcQ3FbNhwQ7ZwPVGV+FBwhi6Dv2si2sorVB8cD5gcCoeIZdpN9S
4tmpFyVeT2uspg/jLWiz8uZtmwg1nG243GmGG/e2+BOSXfTkP0ShLd4b5z5yOXN0LpTjnwfLwWrJ
qlf+o4rmqthiTHD6rJ7h3GjnCH491sSePWa2wB3LAs5GNvTkOzirtrdNba7pCiB+Fay1ux+rz8Jt
f9Rr3dkFEMRulXO2lW9HGgU6AI9qPz8x2XP0DNoGV6d61u6oKUCoRzoGaOo9QKfi/0FyYtM+J6dm
h787FK7c8W49w+3kR+zSzWjT1DZyJOBEaNH+YEPEpAuVO01HYqoLrIoZ/hYng/yt3hQ3oQsGLIob
v75juIRTiDfZfrXG1GGvOhAC+CU0u1LXXXae9ooxS9k+rFWJdX4ku628lp53sLxhKlPUO46uvzVQ
N5yFH7h8kn0drup39BQuxrAXbZtexEcfNQ3sErRF0PG96IzOKX/MNxFntQkv5iulHD7DNit2yxzm
s8FZu9DmofEH+S7HzQE/OrptNuvCVeSElxq7TARFXPZnKobcZ6wQH6UH2be7e/mpPiPSWHe3GvK+
VXcbH1ABONzsayTTKhcNMZFyrM/dLZSSzRvkmuk4HcuzghjM9rcCi1bgnni804mHjcWhW1UPJNR0
3Wo90UEYs3u2oGYDp3o6auvgFU5fxx8+uube27/V78MxPQ+ORpTPht7HUd5nx0CGTwFZzo5twQXV
X1GRWEUnjKJXbOLkJ8ora9mObpsdNUz4+ufiQXgJ7wanfY8erFX0YKzEr/Kpd4udtiociPrNq/+s
TyvNsR6wa9ENmgCHaQoZ05HWvDWeacm4dbjCsNWgGtFBhCKHiZi/6m+nu+poBnaxi8/CVnOMo/ZA
Hp6Dvmlj3ZJpszZe8V0RGic46ZU9vba2TL0LEqhtiTZOZCjZlC3xD7xcXlP+qo2/oVOySw7cDk/R
Q3Psv+KzuemO5XtCrwfk60X8eknP4R0ym6/gNfuZbkWuBG2MdtAO7QmC6ZStaD/v8ZqSbTQI4mN4
0WEX0bas0C8xfRA/M4cNRYqbjxKiu9WD9dG+UU5T3fhQXrAHfVcfq9fxTENIA6m+V6/RD9Xuzwi6
hvv4EB/kRwqat+VFfYxd0eaibuQTUxsTCL7go4htWp81zuMOWKF2NLZQb/bBy3zTbYVnuKo0b3PE
PEWiN5XZU7ii1saZpBdpm93wStyXn9yr+SNG+LvpEK3rx+ng08Y0z3ns5ifeTvHnct83z9FNQNmB
twtPkTMcUn4vPE4aImr3CmQkwhiQnkIUZUz6SVBy88xnPExh66C5NBmjcGng2PHC4jJRAuOd8TF9
RPeCh2gcxtpK6tYQplXoTugeELY+Ch/iiXZZt7X1sEMEydNyC91oO+wGfpDxPPysXpE11Ctlzf2e
PfR0yX/4+mq08yfhZlpjWr8l1bONpG2NzO+pV17iDXqCXbgbXN7FkA8mV9kLJ4Vybegad+nnSNeu
dgLrZwxdifKHzCsTl4xnE4agtQ4uuFhsjJvp2I6X+EQxiqZ2iHlWxNfcpuq/9W4/w0vPpcaDG8hk
cnq6ymhkwsv0PCwN4NJKzMIRXkTUDB/zTxQqNCqIdT+ot/IfApmc9oPX4Ed/0mkInpodDKAdIm/z
vbkh8OqDNAxBsPs71BrmO3PVa/CiHbsbnVAFfMeOZNHWdx2Ctcrmd+/ujWfxsbpB+RMjO7zM/YM3
6aN84xSjAutPp/zsxuP0zAux+0B4welhUU5jTMNGF6E/oZB3RldYyZBN96P70W3p4eH+fYcO2fFX
Pm1FYPtudUNbymvybUpP/bipH5Mbmrzkpj9xXeMtJpWugNQBBZS8Rxi3ogtkS2/iLqlW+tFyzR0P
PnUfyy5c5DRbrGAcfWPdiBvxnG+bxtEe/OdqTf4geBVaRh5ef/sROIWrbZBHe9vhoh+7Vc4LD1sK
7tTSlWgkoa+vGY09l7xxPoyf02vT29pP6VVDIpI40do6Z8/FQd81hwCSwJ0cub3htpHLK02+pTsI
DsNN+zhsFZrnakfqpkO42D36kg09VI68uYV/cEefov8kO7N8w3znkG8wEP1EgT9t0y0EdlvaRuvo
PrxAIj5k6/4OXw1bepbnsjEu6o782PFkXnhmvadZ7oBq7lMJnSx0xafxfXwvbquH+C49N0d81M/G
D+smeDDu8VFBo7Lz9vomPZsX0Y2c6PUjcoS74dDxOCvb+V99WAU9ChZbf5Lfk1tBc6Ni1Sfbklpc
ZwsvpDTBxY/pQkHGXr2YwYk3jfhUe0ezWdMv3kMtc8MN1NRix3jhQprImW4md638aEmrZD2TzPvd
8ODv1Z01ORkppKiijU9xDMncucT6yK84NY7x0DzgRefvde4jjEse8jvrmZP48Dd08KMI9duCtpJ8
t9JlQ2FsxPhogd1+s23/XgdhUsGjBawAN9GrlfUSELus+0ajTKnFYjq6MAoBhFq8yb/t5Gcn0evi
Mucv2aS9otoLFLWcjykm+zbA6LI3pPu4n4Zd4Per0uuLnVL0toQnx06CkkhF91ALbx1gjjR1a0oq
btnJ4RYXen9v8lT3OEOHQk+tNc63oujfyGDymyrxGQDPE4YuuohXiw/LHtr97PM8z6GGqbaT0juL
aXW9eJEvtuQAQH86lMeNGPIW6GkukzrfZQHM9tAEwUS9ZlapO/kKCEmW3eVTiStApjDgnSLqSaNS
3lZIX9Zwm9q9NK8a5pi3IJBgRo3xh9TooC+oKaKAHjWOMxSohmHulKf2ECcnGCh0g+bzBNWiIiBi
U2JrcTgTfotwM0wYVSkKDW4p3ADUbisUPDScnJPiQ17X8uehg2rUxmP6nebcLLGAmkXCRzvAu8lD
PDPSBdJdgN4F113mjKVY15flIfX8dHON5l1s2OUKdPy6rhBIBa8CmAVkuwCpzK6/TYkbcDdPlsVl
IhYAV13PCGzBQZdJIQil7C6zuuddmhYfzwWX/cZq5Ykoc/KZmPaBLmwJlaN6bSggnotF819zxDGS
Hz+vWya/LY7zdstusVCQNpCS6SuZ+A/o9Wcs1p/iYJKAbNAAxJTIBZH3TCPlB6nBAcOqztDA50SG
OWeWuG9ipyX01FE+nVNv17cQTuRWoSVSQcWLuSo1zD7by1xsWoeJur8TTcNtLurIQL0SlDEtW6PD
+Lq9afHCQQiml/tJxoi6BFUHI9WfDNlsd99LywfWnPwS+mD2v6xc9vteXmY7pNGZURyUCcxVo8GX
ia2G2FOBH9eaFlAbW+aX1csko1a5T+bJdfH6aYm79FB2CW4Hf26xfPh9FAUhFHYpf32k99nFbNGq
5SUii04MJbsbRe0UWlRBkYOMMShDt/IGWBPN7LXuLXE0aie7MGZf80SrNshxdtfPljm/4Akwpzmd
fNlB0ctadJePlkkpC/xomMzmq7yAjrhstOwEeo1+Q5oTbZYtByNhy+9DXdd+Ly87LLsum0ZLKs4y
ez3e95bLyuvu132+D//75oMGy6equvvfdlm+sIeEhLoLTPt6mOt2v5/ZL8t/e2bXry61GCMyK6Ly
PF+35ZC/nP0vf9337LKnd73Gv3zT9+yywfcfaJH8Y+sJqO31nP/lNVm+2ajnDI9l61+++fp3/vbH
LBv+nzO4fsX0NjXqI9HNr0v+YzY3/ouV9jL5bd1vi3+3CfA/uNZvh5GWotV182Xuus1y2HwJVrhu
c/3479b9/jXLIX477Pc2hoKdF/W29RJqaS4pon6E30VZR9+e8+38vl0+Xdzmr4vGUuGkff7DnP7b
kn75/Bd3+hysSTa1dvN3h1iOuEyuh/n+lrkW+302/3K/65n8+8Ms2103WY53XUcacuD+j3uUNWEz
/gfukSTBE/t33KN1klfhz/df6Ud/7PMH/cgU/wF7HRqRokFxmBnuf5CPTOMfuiLrWOBKsiRaivEL
+V2CYaTARtdl6EmY61l/kd9l9R9wmHRrZjMZ8KKs/458BPfpn7xbYRtpqqJKGMcyC+Ppn/37qPuK
KGzzdkuL11AEq8IbIcqjQ12UNw28Ryw6gwCnLSE+QgsG4JMBmPLZMqa4VYspOMhtexYaMB6zqAgH
0yqyI4ESygQ7aavNal5H3anWSvpXYlZuLLTB3+bNP4b/53/mf+NCyLX49U/QRFk1ZVNCB4ADrS7L
szPiL8mcJaV4KKNDsxH5qaAEh+v/T9l5NbeNtN32F6EKoRsN3IpZJBWsZPsGJVsWcgYa4dd/C3TV
mbHGr13nYjgUbYskQnc/T++9dmrkgF9w614VkK9Wc23jslFv+Fazv7y39SEW9Oeb+540TSUEp+TD
mzdOotm+ld2uqfEZacaYDKpZMwG0tC1IrkF4W7k4mNMa7oET96t/XWu/+e6/fX9Om3/BK7vio3Rs
tsa0moTodrnX3jlQxNbWAMwG+xMt8pACPD3UMUryOG8XPn/8U5L4P4+99eH6uXx/h28vuLxtRy65
rf8++BgW+zQjEWonZYf5u9GfwoYKF1KjdWWKBYLkYNdXXvy90V62IqqOVgukG3NTIES9cmAX/uWQ
/P4TISxdbi7Llx94m90YBYFTdR1pfSyUrGSMNoUl6tNfDjw354erjjhYy1aehzrRwcPy6xdvSehr
dR1gmpgtbB5emeA7dJPnKsD+7HbhNfEikGwwdnm2BqA0GMMdq5VxlanaPlUOW7nZ6LpsLQrvp1Hp
f56U5Zj/i8fMOZE2rG3TxjTDJbnoHf99TiS1nYOzuN+19ZsKQjaHjOi7cPwrRE2PsQDb4gYU2n8+
IP897NK2yYwAdYpWklHr1zcNojQZPAcWLRpfidLYz+i7+eXPaeh/frXfHXVoib4P/s+HGr78+b/u
dRN3cGJRZSABHr317PE1mtKFMOqw+f3nL/S7o/jvt/pwgkGdh3WIh23nTZSMfabxcSdvFfFxV44S
eHyANcTRdP7zuzofzEiXk+fB8JbOwvF2Pw7IU5S6HvaEjowscL2R0RV7PzePXaxyIEa0ZTQdlmTq
z1U1PHZKJJup1nvPhXlbGWzbI1d2NkMCSHJw7T1m34DPbW81Fkh8thoEwAhUn5ABEFs+IF4jfm9g
d++MgGSXaUQY0oTvreXO+ym9azz4b2EKsNzCon2iZRZ291Zv0LSV8f4v33w5oB8uW4cq0VxSoMl5
/njZem3o2mXHjZvZHa7LEQhMhzU0CvlWRqTvO7MBMoPfUGn/EdUDdn8x3Q2FVutxlJrG6UPWYtAw
DXo/vSJ9wUM26kxJuw5jrM6ai8XWGtVpg40ok+XNQoUnXI96eiFj2M5J2iI5j+13GCDsTXmDuQ8+
Ty57tXbSnww7efnzV7as/85d0jGZu5bBSvLfh1s18TM3nSXueGq+fNP385G0sh9jCbm8HZ7mpExX
cw+dYpBy3BcTh8OQ75Pf3phkqlVzYpzC8q1I+b8Jljp2QQlW1pcoYMs0dkq2GaS1dXtimZ3O3YZO
ph79nq0581tieNFTPsK0GRTzpFH3Nsm//a7T+bQSgYnls8uPud92V73Bn4mE9qxeaGLVU9efrHQJ
8KB56jn4WTuSRQBRivFIPjRyiEjZi0Tseuj1fVgNT54+pqPPlnnex+tSPJimfPJk9tAkUu5914At
XZAnqj1sLSgqYWGweWbgFFWVg5ANbkUv4ud41XgLRrsbtxjcnpwkvqMLcIvk6ipbPKLeNHyfKruC
EV1MGytE0QNBKgN3bXt3aj25ubEnSeRRmJjUBqO7DYf4SDoa8NvqCTwFm1IiAxCms2thQvNJ5i6F
Q8leeKaNT1apfHQn36NGfi9VcyfFo1u2kn0D+dW2XPaWxWeVR+xm+uMhxwpJgCp9ws7jlzS6f3IJ
3IR4hmmnzLGKMV6hKWq62yya/nJV/Xfg8iQ+S6wiQviuUh+WdGMbyl4O3Ee96NAqgK7TqYHgZXwM
Rox+IdqfICuKv4z/v31XyawrTamWieDXkdlvuDr8OWXapUHrAO4vM1jE7s04G0+NSF9S3/38l7vn
v2svD3uop1Dn+74LhvrXt2xJ1C2MrGftJdgQLUDfTmPy0Bhdu2lepdIw87D+d8ZCfp3v/vzm/71x
aeTZy/LcB7jtuB9u3LDHy0b2Ll9XlZ+rxt4mk20cxAxGoursa0Q3yngzBpX/5TBbH7wCzA+8sYDw
jfPVcTjUv37pHBYvthiOs+gV2Ya93jh5zpZzCO6bPOHXnJphJTV7XFk037QMnle42V5dxFKyt/72
af476/NpPMyzGHUtxbrj10+TxsZsuZXfYh1lFYRpAhVURbR4iAIT5gB35tBaN+Ttgk4Q5W0aQJrP
vGSTR8Nj6drFjhC09Z/PjP27U8N6GFPVwlvHVvzrZ6rrUswkYqI5cghczzJjU7mCJmGsn6twetct
fK+2LgOc/nbIvJe95E75aVKBeWoz60s6ssG7J6fnOvKMiYhHCzKtixGS87ruzPDRSuxzR/jnDUsR
vRsR4XQBMhliCiMBXJHeffCXw3xZ1vw6NXrSV2qpCB2fWu3DWiQU5HcEkYPuVMz+rlh3YX9jqSAn
qblfJCJpCdgirgFLiZz9L7g/c8v+WiaXGz+nWmtN95XU5wrZGEzTlHSMqurWrt/6mxl2tQL2sTVl
gfI4DJxDL7xH0y4xE7qQcsFQMYT5J39U3Z6UtoFTeQgdptUxy/Yhxwj7Sv6X1ddir/mwGuAr+5ZF
CAwGcCroX89iYDV+PnkoxzTEzC5CfIHcUEWLCLy2TrpDZyAjcYgGSEV9ARW0jN6TGNRExIJf90C0
WZ4DvQhG4vZqG9uXsxDB9QSYOyk/52ONdGApZrvI3XbZN8Mbnpoo866zwmo3/bCsf1wiPqoG5rnU
7FzblYOaLb32wiHcVAFqiCieXueW6IgsFdi3yW8C1NM+DKX79udr+rLq+88F8K+j8eE+G7psEGE5
tbuwJ39kykCA2rOFtJaG1bpKPYisAdPoQHPetXSy8u3WJoVCPumku/3zZ5G/G+lZgDNJMwpZ6uPQ
500apa/s252fK70bhIdY1U5f+gDKVW1Np1hCkgYoEVw1YciAkFm3+Vimt8qHmS+y/cwHPwUl/nFZ
gVlqi+mo/Bwr+kxQYL6scZKiXmHi+CZtfklcl6+d1euDH9KRD2rXW3MwHvm1j43XJ+tZBdkq0kAw
LC8lLtSL37Oim1Ygy5D5kbIuc/dzXsnmyvO7CaVhMO5SWvnY2yF2MkR5DkBc/GMEuPg9IgHzxRHB
q6XKJ8TMzO2Vv1Fd/dKjECKmKz7FNRDUJnzzrCS7/sux/e9Fj1zcgm7gStekpfHrRQ/tQC2eTkR9
In0NA5j7xmxGCD9Y0//5nX4zSOJ7kxjPBFshylxO8r8KqTZL3aIpMWNVYfGeVPUqVxX6+vLOG1AI
RwCOipwMH1GIxz+/8W+WvPTCbM+3fSFcZX4snOsAHJYKJMNzITe9TlAee6M4pF373XYUbnAvQNfc
d0gLUbfJ0Iw3ObQgcLCAuVOoXpXy3oTsY5S0o7uaoibZAF4PXFDGf/6ov7nQXVPYpAI7LC4obH89
Rl0Y13aQmO2uiMLFjgzDMXnVZnY3IoTO4/i9VaSf/fk9L4uWD3c6HT/bx1ZIa879OKP62mjHOObu
snR/gwcRoayxVoo9VFedQg8gmO221dbw2T7vwk924B3sttDrwU/ZdC7F3eg06I0ihGtNwEJzjqfH
2BoInfnbEui/9RonUjJ1Ks6LMD8uv+K+0xBhGJMGr+zWZqXYFU+hXbomqGCS4N7/fGR+e8VSInm+
RbuNTt+vZ8P1kzTM+7HdOcV56OyzELyrXbg3DM5A37h+V/48YoH42wX734rccy26pFyunBDhiV/f
OGmtsLRE1e6gEL4Mk7i3FNVhECkommNzS7mCJIz6Mx0h9brYtK6SRaqjDepwdn9XXt6injM1eCCi
c2egDH8+MNZ/myJ8QEXxiIVUefLjqDFMvZyjNuWOMsQrowq4BlBy27Rqz9SNP6KY1bEW3pYQGkj5
E1EP4JcFaFzV2ERfJdm7M3EI//ypxO/O15JDoyTVrSc+XshdqAPbKcxmN7HFuzVzzOnYyw9ZS3wX
0A1103YA9BLyL7chWbxrFo6HyqaJiIMEXwCiaVvGD844/sCwOTz0VngfBW17ExZH33DmY+1FNzMj
DbGwNVKuQBbYO5V5UzAv+Il17jyM/lBD/fNcMU0AbYOuZ07uJnJ9/dLWZ3yBKIdHOjyHtutes1F+
nvusPBhOop7tOnyb65jkKSvaDUU0IvhiWnOauTrBPGhr1gB/PmC/OV6e72I4ZkxkLW19uL4jw4sn
Wbj1DigWjoI42fRwPTdDAaq77OVjHPX3rtG8J8Nfm9i/WWuR3IMV31QWPumPTew4sWj3N6reuWOm
9onZi31MwOfODhx0XKVrHQaYnZqU1ussoL/pOECmosn5/6+pqKUkNuhlN+I/M0NVVHNXeaImpW+6
bQR40To1zU08FOVKRdbr6BXWzVQWp0TY7V8u19800kH/OHRzKWIUvfwPd7k9Q74oe968U3DHejyD
tld+S6owPBGAa29iwy9W4TwfEh1uq4jk2D+f/t+MMmgQXF+4lmsJ6X84/ayUis6PZA13H/d25R/Q
LiZeS4xPktuYm/76jSmFflNLsqYEY6t8BeTpYy3pAR7tw9niPXXufyttVJVD1bl3I02bbdw1D1mh
s7U11v6jIT2TyzB4c1QUHdUY1LtwDPy7xHgtEmxWfT4hiI3jCHeZE971dndqLXSEYdkj7lbw6CBH
Gk9e0K6qqZHEprfpyUhH9dzSYmrNoHqwo+ylnTRuo7ZJXrvR3zpTm923WY7I2yklM6BJ2VuM+BK6
ilyLCl46JDDnJRUwqt1IQnId0S1TE51Da/lFwgpeUzDwiV5Ztml+optjPIqAZSS578+xnyYH2l/B
OYgzlGKlMO6kqZv72SYtph+cezY26qfunZDTHmm+dl8857mfreSHpq/fQH1t+vhRUUHcE+VrnFEi
aLAixWLziAL/U6L8CdX1dIz6+G6GafTcFlZMaoPjfwZVAmdGwTvsbCFuCz97ZiXTH0gHmm9Gm5D7
qgeG1vlfKYLSc2WNycmb0SEyQxbP45Q8gpns14RKg+63uulLtDi7pm58FbhGGTvI8enmBatuZsNq
mvryIYnVdxu43nczte4LL/vS5bGxLWwRnyfVx+d+7N6qiXCYCC88md059jTIcIQQiExfx2VBBdZl
c0O0BDbFxMpHdxPrcaUy3IlzWbGq77OXzkj6nbX8dHlJRbMHLUoQtWuq+IaZPb7pyrK7nmiTXF6y
vEped569y4p4OCXLQ2kK/fPZ5bUAmEqrm2AXk4ySpI480Xp0T5dn/zwMeag31UBPzpNVvp2gHUFy
KYliHKb4HAok6APUg00YpOUxGmEukuHelcdaNV9Ht6R6mdGexSFCs8uzOUfNmmUIzFIdzrdG2cy3
iJbtMqhvL6+w8zfdxlki9t6c7svGPXXkoN/98wBmdBWzVrlReRutZZuOEBcoztupGFnjVuJpJC2X
jMl8NxCii/M+EKRCUlJd+7p+njgD20ipEJK7DB6EV24t8otejKgsj21ELWOwTDaryvjUVRbSyrK+
1xmMJxzKxp2Fj3b2YzIxRsMBHCuDxzBKcfO0Lb7r5cecJf55yZHq2/HQaCM3rkaVDncsE5phyohr
AeZ8B59TmcnRRkZxX5M7jMlpzA66qoOVhbhum5huci9KndzTYNKbcYI2M08u7XdXR0fHjIk5n6sE
kLbyn7MpyXZVWalNV9jBs5u0Bk5UrFn5DNHMHefnSWDjSEI9nwsjmJ/tNL82ACff52bTPOdfs+VF
0UbZYewLboaKtB3Kl6cw8KcHF4Vyo6z6qZ4aIm5SlEPV7CCYLRcSGyXxLc5g5/byjKXrsPgelNfG
W2voWCMlk9OcVD0rgqXTrwS7y2vloSLPIxiGM3I30QXljYZTvmJ7rdlJkiByvsvT0qO8slO02JEM
9TYpHOvBzAmFNfQd9CmgqzNf29eBD9e/wCw2emrnpLwxpIpsPVpDdTYmez7i2dy29tFqhpSwyh5B
n9b913AUn3U/HK25KG7dwXZuypbrpLS9cY1csTu3ZJ0Kt4reIjcnfEOEoNBKs96Wocw3uoX1Q3J1
/jDn/f3kjVgNEq/YtLpCvD4a7Wc5PksJcMghWQ+TPo3jItGQ3WrvSx9d1/bkfmX/d9yOzdztWyNM
P0vcDO3yuuuwys0qZGJ6ZFh1vLJ9coUB/Ro2yL4HSls1c/JcTPFXBpLsK/JO/nr6kNhlc+cBXn+O
EAMTYv489kN/73jxOZqeK1Fbj17jl7cA457CvgmeZDyneIeM75efyB2PydJG6JsHJQS9wuBs0Hu9
Z5Ih68UNHvzlYerwaJXRLI4ZW6DrKoGGC7i1W880l/aVbU1PfgCSOI6x00I6n54yIdMN3utvIyTX
VV0m7UM/RtbZF/GnptXtQ7c8WCP9g7GELYETGk+QlrSdgc1eDwVC9Hr5Mek7RNUFHpPB/Ornjcbm
Nar94PqfAYwRlDS43Is2HgdDqL0VpvG39gcnesAjhmK3HzxxF7iKelyuG/BM5BeF+RVEb2/n1R3b
FENTbxjw3JM0PHTmXRxB/A+n29Crp9vLMx2xkCnTbCXJ995Oo8N+3ghyb8yr6NbNnv06DAGnLekZ
TmgfTe1YIK3o2KhazWvXcNFXW8y9fu0Tnjzl6ujQX0ur6EZNGEZDK62Oosrh6reJvxumBKmsLLZs
0bb3IFhT4tyEOta2Vx1zV3CVqjm6vUx2peBPo4TYUZqu883lQbJvYKU+kvq2CU/CrzdAPe2DCILX
Oe6O8NPzTVL/KA393Q0s5hz6bHyBo6/bQ59FzZaK2l+XatzEAsSiZZLiJgvCUosyv7anGcQNKUdS
EPyswQ471Vucpp/SNICGl03bcI5/GFOza3ClS2MQm6IVfArWfXokzUt5+9me2XwNklMbtS/d4sy1
m7dEnwTzOAXMauzEFx27n0xjyta0v+5Zzq+LEUmKSgkTmLQM1zVrSCMXJ6/vXuypu5uHZVe5us0U
UZFRz85SIFCS4EJS6YtnB3u4p9+JItiJFsGyDY7BZ1jDX6zjG1Bsb3M3YrtzMBaEwOp7RRBVA6gL
Kj6xyR07THZY6o3qsasayGYphpJrq5yf+8m9g3wzExiEd6mZD86EQbO4Ej0lE0y5w5iI4iohNwd0
BJ5QYzNpG/ssAbwZW45q+kHFeV857K9OqsGyWwk6kPnkcNhYskq+VlWwVibZTneL4bR6Ir6dgLhE
fkoEcv6+FUB4NZBdR9KvDXKIvbH33bPIn41jAInkFNwXfvDJneZ6bYyTtWsTViaGmS9NRrWC6Mjt
CfA+6VH0z0O3Kvz80LXFde642P8L4zYex9d4dreyJJjRbCa+kGN9LSrzhlaJxslOvqG9VjO1p9/O
b9GAaQbw96HTXF/MSRq6Px71pmm87WTUZzvF5ooihOyRyrkzG4OUKZklK00eXWaTqEuWR4vwR0su
1TTPqo2dJu2mjuqbAVL51hytBhCZRsJraGiDpX0jDeqIoqlifIk2oDRkzKDnfhidBuDhOe9G4ZCx
Ixc3+wyiWc/3Zks4bw/mauEZb4QNtDktyNxJgy6GSpea+KJx2mhw1puJNGBwSWcVabTzURSvZifc
1UN5sgHud/OM+6+QJKMW7wulISwwMPf5Dy9J3p0Wp88wg5npWVngAmu2ac45Frp9drXztbYqBAYN
KvlP4jY22IwOfc1YBw6VVLsGjL3BAcZ4BTPAWFUJ2XXetkyJWyYdNDvrINzOtvuKigMnHWrbbeNi
h6t7zbRLXB5qf1xIU3dyElgYiTl+lpZh7MCR3zaVdiA3I3ew6uHYl8xLlVaH3I6bXQAhywnJVW3r
/nvBBJhUU3zfTc2tTrAQ9XGk1kVdQZEbppHER561sKIbkCQHXBVn2jliN8xhdaxGpzzGijKXPqO0
quqYecJAChId/aIu4fWT8+HHPqZDk56xlxRrnYfN0evDBpVBG4KJkbTgLy/2iVMfqy48OePg7di7
qY/wp+koVrjGTT+tj/gQyuoqHyp715P6ppY3rMVUHZWLHB0MqeQu9a5gPtIYL4W3unz2KB+X0B68
eSFEwCQcCbejdr+CmdOvNXhRhqvQXGdm2h5lnQjkfYvsoxnnjY69mzJN93YI4wLW9TcdkmKpwhRD
ke5LYig4CGnC5oJfgLI1SNQ8Emww7ctJ7iI22yFrgtX3lnRw5kxcWYl57TV41xy3Ndae3++nCtnI
MAQmbly7PV4e2BfcKljy+wavz9jm8aHppECilmfFKovY/69BnR9jabw0RjBs2+Wny0uU4Ke4UMlm
bvJjXNZEfedRcfTGGcgOiyWnR1hGIwqzsIvXsQzmrgRkxFEm9LdcWyB+jny84jAH3POEQhySxfoX
mdkRNX52TJdn1gBfQ0bdPi36z54Oyi0/BYijeShnlPmisJ4L4n0ZTrAJX15PMp+h8vJ0kMmGNh2o
hmIKj1OaRsfLMz+a9waBgXMAdrQV4NbA2e9UU8Mz0E39ElXtuP35oxH5mD/NnlBYBzKaE1HlLZAp
OBLHy8NkQNkfy5esDPOfL3ud8Ihahlw/zFVWbDsBZ0W2AQLAvjeumxqnDIUpMSCQWZweN0Ia6hsn
9cfrSLVnKHAwWjz20ExSQDzmNUtx+WSdY+wtzjh81TjdW1RwG3sAizlnBlQX0ztndKzO2QhkJvHN
alsblc1NniLYaFWzDaMfs2cFR5p8C68UmX5DKJJbm1sZYPPpHe96Mvx5NaSedyXYezBqatUsNb8P
vbFYlxhYJ9N/I7hjO3oAY1Jy6oehI7/St6J51S4Sbe+i1r48nWNRtseLNcq9vOpfeFh6EXr/Y5iS
NeljTkCrwiD7ZTbNaH8xUjlRASDl8vdMF8wHgpPl918eLr/+8sxc3FeJD9jl8uPP9/n5ePmnpUG8
Zt4TV/3zxcvfqi4f9/L0588QYtdgQoFH/b/PNl4+/OWPf34SOWUv0p6xpy+a8X/+YhRE7mYcxUtp
65g194XuZch9K0em6bAiNnIho1+eZcuzf368PLu89uHvIeXItn1fPF1evzwMYYNj6J9/q8JWboHk
315ewhExbxrIV21XUCp7AWRdH4LX5cd/Hi4mrp+mrsvTi4NL+KNce5lzDf6/2UekCqz8oSb6sqxP
gOZBR6CJJJNAttu0S/LdmFsB1i6F63bZCxyTCR+y6N7HxAJPHFrkgefudyYibE0Mzru0iQ5gPmdA
Q71z101Wu82CYjy7HpU4cDsIzjRnmta3dqLqcEUhsLLT4UdmjuZuJgSHkAvI9hJyKLu9sfnNo3S5
jWh1UGc/5OoLKza4QAzkS0QH9IQc17gpGHvcNPvRjt1NI+17BCvIPsc4WwdRQLwOCSWGOxtbc1Zf
fXUHjBKnWv0tGAl3C6a63yjbovoPuqeMnCmjX8L0tBuDzI0PUTO7O9OXD0WHuKiY6z2l1d08kUrq
a2KRIS9fDTRPHKs7ZQ3pTh7s5JWP2s9xAwARArjKwCZwXPrrRgOB1QrUeJ7V3+KHQdf3sQjsq8px
WD+FpHCPBAaW752QkGbwvDN//tDaCnZRR+HhOd1at+I6mWuqCtzgwYjCgsKOZhE9FjpiBF9ZHUWp
oTdWWXqn3Km+jLi0zOJTkNbDrgk9b00z0r9TGnRakUSb1KvfqrB/NLp62vTmUK3iYjyGpELnydbI
G3zl3iJL7MXabqJmg/drp8rCP4YN2oSYtZFVDBCj7R9uEVj7SD9FyLcILWU5U8XByUCfcrSmw6RL
1EiEygMXqzaEdQC67st4bdZ5se7j2GJ6vkmqt1KE46alBN5acgkflCVO1tgil8TUaueHDRRe0JXZ
FJYrCx+7DbCMtpYFAoBQiX0bzD/QOGKFFRUmzsY75sRWoyPTw72D8CzOqxcjq9qjgvvGXkfPakfU
oAtIOpFamIcpjfe0np4NPsJR0vqA+KLZBgwIyppFJralSoJ9a1evVLd6zR5OuQuVrW9J5zF7lnwF
ELBd1XfhqhhVQ4wSoZjNVLOjmCsKwpLanRZYvmnoDvAH8SMFzbSL2Sa6StiXPQb6Hh2Tz8qEtQFS
g6PbuE/a9gCPEOtpZEhczHXSk707I6iHPlSIQ+4W1QnMMzNRXrEOBk3jBOi7ZzqJqKKiLyqBFJPN
OIedpGlOHf2h1kOZJXKPvHsZok4fvM+jRUqP9y0t++a2DnZJ0CSrWdo3fUiHoR2NeJ+a5Y1pof7Q
0iKUOoK3kkw637oShhTaV+JZUvF1yEy9aoUbraKY9X7PBi5lxWq24hdnRFwKaU4SNkbhFJUsUpuQ
RL2szraGkbV0P2IgDjDCaWMV066s+jtpZ80m4pf49LkOPYE7wmwHrprM20yE8PWZZ99kNtvCqSlY
2rsusaIlA3Nmvi4asMqAlmJwdKjr6Ohn83vBVrJRxl+Msnrvh1Hg85wNAOMhhmkXuRZQ420o/Zzb
iH/vj50NlTX6HsUg8QqJXb2Ll3wrX52jAfZB5mAFrwvknLJhT5q+3wmdk7euEGwzdYpgK5pxIle+
nHdJR+5lYA9vcVxCwylThDAaTFJTj/11nCY1EdQ6XTVz7h4MqjkLxfcxp3YP3RpTp2YB5pj2szDy
YJvjazmUVk96y2z4+0kHx7pPhnXoJ9EDSWpvgTyX1U2bsI9jaOksneDkbi4t/xyVziqfJWuzBlbL
5S4aHLCA9WjdqrChiPN1zh6l2rnOhCyThfK5Xh6WPGlBa67o1HUHVHZn1M2p9av0/PPBZmzsHP89
qCMWWGxCbEzifmPqTXqpO1VHp7JApiLjZEXO1kaxBUhzEIi9HEB9tQjnjxSUI9Rz9i/yMCCH2Cmg
FuWMVMtq0t7JJjz4DZ0VO87RIxggezooMYUCdDEVxraJ60MX9A2ZRq/CIsG8cjAck8pir59bXbhb
UN5sC5Md30detCVnjxBAm9HamBIaQ/6wF2b/OhVzdFCB5neRahz47YZ5xd7w6sar4mpT9cBavNaH
wKM6nMtOCogGRJMbh+33IdffbQgfMTz+qwJUK6y9wmKdOP0obQcymrOb0smlF+pdjY1RnVA57zQr
2DuLUNaEWgZUBFck1lzUNc38ObZDsU3i4mXuknMUsKkRkvC4Yy/H4HLD6JH35T6k67VFedVMj23A
KAtlfkErhV9oNi4R4j7aHZB0xjhDKnL95likO2BTu6KzlygK7kyf3+kwPN7WHL4pumWZOmxhP8JK
UW6C29pS2zZ5ouWN+cjf9oVz68+k0CZSEVdlxzC3quGG6ELQF4gsNkO+1FheNl37hIkqox/vovbY
EfxA6oZ3m7ICDDOjuW+c6nuc+lx0QqfnMW0/p3USw6azo23Z662ka7ZhnUxqECFpm2Yiyr1OrXMk
qEJK0hqHckgJ5UrYMmDQXoehmLdDo2GMj/ZmolMPW6iPb1ufycXRn6w5RD+X1HCuFkuMrkjhmb5g
6cg/aTaQiF4j+1UVpKWWtLy2JQgaDfSAQPV+JlspfRussFo5lkuEqQ+Qacqcb1nm2zsxNIyx9Lr2
VjMHm04NsOja5kBfZjrIvkmPbaPIQ6iCA9D8GVXU+M2QvnOsu8Q/jb4fbjM0laixbDbbRnJ8FLq/
G1oB5inNwEX0QXJXC2rYgHA4yy9Hj9gPgobvzXgE9sP26j6UiSZH3VqwNO5o73FuNXdO8Ek3Tv5Q
ZSEZsaF9h0aheEAbv0TPwdCw+i9NH1SPMkn68xjFX7jd6scO3OURnUlx5Qfvtk7yz3Gv66NZGYC2
lh9RxpHU5NrptUOC5SHK6DHUYCaHcbDejTgjJJlEMH8EUCbV53yCHY8IkC6JoladyvGW9BC4aBM8
H4NWkgySZG/b9bAGiz2DCEUMKhORH7KCJeTEL9r5RraF+fpVjvqQJZ6+r9wovGHP9KYbq/wxzvo9
LSgLOVr2ToKLXmH0DrcElr6n3S30++JUD99oSLTnNMGm1WVIKxeYZpJDU5S9A00yHg+m1fbcXSb2
DaMHmcFmFtkCIPEQ9bC3xbJzqs2MMXJgk4TipQiDeO9UkLUDlimSC/fatL/HXr+RkyYRIQutjYgD
Ctyg+2o75Y1r5+WNtGgXBuRvHCSBdENSbAlz3YM8mLdGFbl3OpE7MTnugU3bve6GT1LI7mYitI4Z
BC5OVUJvJH3vKg6kOqDdi3aOafrEL7GGHYrPjR2NrJBi9vYsf59X9jfVmc7BT5zz6NBGcEawiEPf
7Myp19cEafVXThtRxHvilI/hD6x1NESVGjZpMrubrBh2mVmCRIniYhtmHdF6PfmWKhRMuMGU0U8Y
xZ6gaUUKDfmIQwKSzSa+0pL3cSzllRnk0J2qRGztgo6IwRYYQpNp48bCWZlD2+/nJgsOSHkOc0Sg
a+YBXnIYKYbG3Tq0qiBSmdWhSeVEjv30HNWWPDo4FkDyIGWOxtzfFh7wk7GNqwcryzetS0u5RN2y
q1w4lGxUEfqO3vHWpz0OnKGd1oqNN8tsD4xII9IPsBVto6NPniCDFll1K/0flgj+j70z240b2db0
qxyce+4mGRyB3n2R86CUlLIsybohZFtmcA6SwSH49P2lvM+Ac9Mv0ECBsOUq26Ukg2v943gcyTXz
e0EgnckY+iYycly27LXy6LpJI16jduVZW9ej0aWwzI7YdQKrWJfPC+ssctcEksDP3l0g1qMXxe/p
lIyXzt86MpeP6YxZpBwi5qTArhguQhAVxXbHRtsdbMTaYm7ru8mcEE6z+OUExISS0AGRZXtEmCjO
g/mYFOTHtH1oCPWIC9L6HvO8De87StARn8zf7Z4As856dWZYmbC75qZNdpaYfxlmxbu6YfEEXLuL
8mTZFshx6BgUyaHzXpOGEiHSVqz3YPqdhHXw6uS/lKmSbezP5s6LxujYEWTrImHmpV7Ii6xxwDhe
/b2q5/6S6MJ5GqdnVbgYIJAlXMggKe7pPCZ1ziUbD8HJtZID8FCZBZexvPcjdrk0QjVN7weNx1Wv
rwkTzB9TduG9lRkQbB/xakDufhZZ3L8KeGH0k24VVgtuotul91K960JSOxgb4/vYvkJ73dE3dCBs
vDh0y/KspM7voCjMU+cRn7FY7BpDDv3ke29tv0TXrwuw3SEv3E/VCMg7uwwRoYbZmtkdM1Bqnpck
ny+8D8YnGg9P0pXvEzAxqPUIQyNRpYVW3F+WIaFQera6DWogvq2ivjaioNsjHCag4QGOfSnFuinR
PkfUy956TxSoXNI9ustm8Hcx2sWtV1OqGgZ2vRskxTNC9ltdRMu5BijeZq5NTqoN5mlbI3SOD93c
+mRwm2S6FuhGJkjKNp8j+jOL+RSniLczNX2SCd3CGS3etlX1fPJZWJss6zejbLHVVqmzGaSb7hwa
dyfnXJSp+lb7Gd+ltcC0dGfIPDaCaO7OVwkZMz7ze0LkrLaS9I4c4sdCiuwgIRhAQEn9FOoN8p1T
xKuz3Zzn1SbALv4gGoJU4UeICioTYlQHUoGlgQxy/J9oUa2jLxWJdE52Qm/Qnb8uVjcRDTXzjVFN
Vl0r02zpO3OeR574Uz72Ay4CezyZLPpRJ+mnhXnzkVIkpJI1ST0CPNkkYmJkrNV2KapqYyYxUFtO
ZHHcBik5rSQSdlWbUiU0tAdfTcSLByB3xsxgr/LG8ZM75fs7nZMIqiemwzaL3paeepKhQfYupu48
hxnJhXP9hjFWc0vE2VZazk/jUetsTDmdNDvxPneidpMH1dVdhu6+GrP5IUmaszGES5pK+LuaU2hf
T4W9GQM6uOgjezW95XBIlv2WijLyrqKcUSifwpUCkXjw04/Y/dOGI50wzYSuLyh/NBb+0Nmb8x/g
6kR2cotNHnE+hR1wemP4myQxt1qIbier6bly8u5COdPiV9l+CHRAOnkSk6EY3rLnCn0LkXad51pK
tUliV6ynW4qtr6NglxV6OObUEK40eeH3lOlU4Wc0uIg324TeGt88e0HlHQc9rCK7R6zgIkKmZJpP
VGv2jgidwIDgDamN9leZFaTQtcvvwEOF20COsz3SK088Cz3Gll7DTyB8xwxC45TaJXlJQlIbIlln
Kyp0gSgHER641kJldJ3QadYN9abInI822faOy6RvQftpRcKxcudVEjf0aFCgTDcVCezoTPdlshzG
WinyLRG9F6Q/RSnsp9oHXuP9mewj/pFVAdLvJ5l4tBxnPCWtdWjscluUAFfuDP4TJMOlq6wfczX/
Sl2wkGqgN6tezLxSi+ccG8s8LGMYX5RVdHdOo6MNaqoKQhMStaVxqxZutuV9f3t063UxV91OzG95
4zKmhKdWE1QZeu2mC9qWVz21wl6c0wLEOJWZadtM9XzQAod8kLhILoFkmCXQ1xFbpRvY3KrJI7op
5Vs7WCC1YPwsqeh5lGGVm6P7slsMQarFvkhMeE79neMQH7hYfb0Ja8Av14/1wYozd6WbWuyTjsrN
kXfUqfH1b/Bwex8JYsYwSk/bCZKtLJoPaLJgb4gZRzGDtYYpaJu65KxmgX2u/IKGbTEkTy3gkpnh
awfcC2dr1OS51fqpLUinHApinsvB8r7p+iN0vZLwIPg+TdP4ppXKPwy3vd4CWBt1Jg4Gey/JZrgW
fKBwPLc5MHrL5FiFr9KKI+BFVe/pIickWi3kLiVzuOM0PPNh0bVadewmdise6CY9Yb8jpMiziSs0
iMQ7bGQrjFDeWspe3Hmoco7VVD3GoW7u6joH+em77j4MmTkDPd9xCC+rOSnihzIDB8nA1rK89Vdz
r5+ZoMjBqwViGdkfCTbLNx5efsjPlLjtjgZzu0JOMa8i6mk3VtV290O4PDswZTdEKjw5LgHN3tDQ
ZRDxjZuUYf0PCE7UifPcFos+ccKdPBMUmG6mj2FynXWek5DYC+A9ufUSskLdlvEtbZyfstQlLEf9
u2dp38+KdGOr+axp0rhDYhdRCZr/nvwb1EUJ3yHHcu9HU7NxcRHuvCj56br1Q5J/4bYA2caFJ+sl
5t+Buzq27ID2Cemv5xj+pWpo2E21IqfXzxlksRauaR3zOGerT3helqyK8SVZct7bI2BRZOUAC2q+
CP0OhkGpV1a8htPR6C48FY521o6f8+lELayorNotBv5TvIiPLsztXWZL+vRUoBHyO1uXrvVjW+dU
I3ccJcyR1zr544Rdc7U936CGiKhWU3m+D1KezDCeV2COMQs1AtUY20gqbi/WKj4W5fRDl112TrW5
qjokq7ZVdyXOgnUeNDCEC/tw1CPDmnzB95h5ICsBg0zh/UocIBqv0HzKFNQ14UT0uD+XK8okxcmP
rJ8lRmIbT+sOyJH3wWii8yz43/NmMge9mkbJKvG6TQrl+BAbeRAhki4Q2nTjtYnYh5AthbyV9RL3
PxmnOUZWUO5zYL/d6P2wjRWd21mTx5hN2TH07htAFkG8/mxZ19TxyZSgm3ptuT0Pctm9ijCZThj7
mr1a6FFuoJ9mL4DQFy1ZipJoUunp+Px1oXLvtwJbA/vL2h3gRXaEk3lMIuXdyU78ZKa0f5Wdd/UT
W95L00Y7R2aXcCTuuM1GenML4v0pdOR5Hjw+4D4p2TWDA3hL9prHzf0yDTNlSP4lVzd6TKfPGjkr
A1OZn9y6OrZFX55SujOP9exfRU152C2ubbUULfTemleGTEeqyPX8SzOuDV30mpQdw/lEDf1ceARm
xtbMHCAID68P1dB/uE1fPCsgoT10GQqPUbT39CU/M1SZ42xXSAloXqyZkYzU4jjGnV5hBKdesWBN
U0RNWhnJ8WMBYEon1SP0jFlJ7cpTZ/MWHWZ6qq2W0O+sL1gFFlwYTpqfWgIN7pDM7W5C9m09p9G1
lw0pjrOyd8bE7yHCtbUdULHuzXgPsG4N67LRh9ZtxHk2qb+K2cU0fdkUmTpkUA7UbHeCnWZp7Eu8
OLwHQ7WvUrgYU1g0SbLoEkNa7PsmZtXBX85nnDzdl0kZ7PJ4cLdey1PeKxeERtbJpbLngz178alk
lj6OVBjhHe/RO7nlvRxL6zCnO/4e7OVW/mRo2kZvY+R9jGVQ5vgn3NQp9xU8JRTU3B8X5bEqW5e8
6cXatwmdFc6ijrrW0y7C4rWJ7IS+Z/a2dg7eSp6Vx8ohXdLt5bFGQfVQKeu+Mt14HIKiv4/TlOgD
RVI1VThrKWbn5FdUjLZzQhACWjhZ3EvtDeu+9LO7ggjDtRm1u+/qktOqtnOKujj4o5FtMrRIwWu0
6x55d9xnt6ovu1WPTZo/CBfQd6EwqbTy8cyHSTo19+U2VRRNqGK4gMq3667tgm9JADkhO/dbUzOj
JBPio7GAGRoz52edq/oxC/vt2LTejwighbC6nr8S/o5t3VbixR4PevzUSnvPrbD1Y5Tr57pHP8U+
7K4LkZYvfik/myAYP5sGfM83xPF36GF9i1U4W8wdoXzi2LtzcYlcb7/Es/rBa7BGg0gWahE08jSI
DnR8MOG9LNCUJGlD9uM4bFKnLY8WVHqSuc99Fj/JauEmstnOTSOoRR1xCKLkFPe64/2R5Np/GNVC
GjxBBA1Q3kN7uxibOvei7+ZHb55c8AHb+76gGie2lH4QfjN2XGI1pvLRKDEf+ln9qRRt4VEetgFL
P4Iiz8yPU+yk951tV9ANTzUBfmegm/Dsg3NuIswMwPfU87o2tcBWOlA1n/f+se27DBMA3rZFMfd3
aGlzhlp0cA0ZCpqlzp0sfLxp8e74zgPuZGuPbVPu3A6RG8f9e+gsNBpYjT5mzZRuaO4ptotbBDio
ZH/w8DpRW778UdzfWTTWz148iEPLHr0qeJYXm4qcaeb4IXQOzeoy4X/MiuZSdTdhixcNUKtLcr71
GMlsyWgVgPVynbu0g9ym86VCQBJfdZk2D1PQdKdi5K7DMdSfoyCxL6NX9/duXx7ttvkmfAv4GWfO
Meo6Bhrtr92QicuJU/Gd5MgnwH6KMCK58bAIrEyTJt/QCL94UzSt7KIlt5oW4avb88A3Is42oaCS
woDmkZveAP65GHRn6VZ3cLTsWGo8VLFjdkOu3Wszf5mCSRseyuBuJvbwfrDti8OZsemHxt2Wt7eI
VQLdBmmG8g5t0wSB5ZdLAy446KfUauxrLE99sMdsVf4qgKfWwWz3j/342OiyvCsxF7B4Fs4bwkQM
3E5HzCk0wyv74jhdEuVFP0SuG9gfXooO8A/TYQi7RGg7mOXwUc850sVAeZRp9e9sBPaZLEmq5jOx
pfL2PpxMc9boyflUOJyKcpSP00wPZsSs5zkShOR2iSCoiNwYrjnvbwLwp6tDxC5No/7Jy3tURLmT
nUcTU0zR4jfq6bVhZZ24a7mkmn3bWqbpUA7DfhwL59jGfv6UIIwL7HYbci6uKzHS/wGAcTBBOgHJ
VKfJwhaoYpG+dBmwa1qR4MunXuNgbAGgvaJ+L6mShVQNs2tVD+6+hx19gdtGpncF2Qu84sGtENxV
+qSiUL1Uw217Jl2gGw8WtqGLl9rfEwjNP41oeQWG/mMwgPSNvc3vmkTiHlboWkwMQ5FOzNaQErVp
huqeus+M+YkVvSmUfbHB+ldpMXzTCJT5vtbZq2yBd9oIv9hkup3nGMFG66x9htCxGtVFFSWdxagy
4aGIFXdyCna7KviI0oDOhWD85tIO1UkEt0NRz/sk6FnaEv6YziuvvomiMzx9AxM85eAkZXKoS4J/
Rs+M1wl3yYTv4C3oAD6LIrs6uA0hStxgxTOJy4MAVTPsgt4Nfg/4FIJkWzRgU1+XnPrKey/17Atp
TJt0Y8EHvZVe252DkhveKWr7TXfjgEhNRmcxIe8behnuS2usLirL0W77/vBdcnMD9hYviKnyPfAh
K9WShkfVp84qnmL100ARmcyx72RO9IGKYv/kimVgkQvQd/ZQ9aISvyKkQt97IBymAb9dh2FE9Lma
5icKx5uzpZPPGTjoKUvyZadqhArxF15VozGtlRRwN8BXAcHCd5H5E4bWPG+EQNlJqIyzJuFu2Lf6
5jrIcvHdXya5ztxRnPpkFN9bx/7XTwPF+460OEM1+Dgc7AZZeFnP1dFM5lbskr6bQWTfS/UUq7h5
Gd0kfZrEhOYiz6/xRMsdwQc0CiXPoDrmrhexRJ4Xh9eiTuSL88VFDLM6jV+B833wLMvlTsd+CJxS
mGeqsuhd8tpzVyLCYM0R5ynEEpXGXfu2JFBYmAvUCW8mNUwdmEOMmo1ggSHeFcSTez4i7PomL1/8
bt73FcHy2VTW977BB1kLmFyD1Hw7Eiy4g91FUen3pBw31R+gBnLBXRsFgzuJIxM5jwTDxmqmawog
2+KYYdJd23pedkPMLstsbS4BA/9aNdPIfGc5h9jx9MO4sPIqaidfDNyDHqLhib/YH9N18WZBHrId
CjkdamRoq07Te4LsW29hNSFYky54KFAUU8CkxyE5jykDb9UPf/g4AQhvbWkkJIsdJYG3V7EjHtl0
vUfWygHLj3+uLH/e6pkKAO/V+FXxTMth98z8lq5sq5R7XzEfTTU79rTo5d6nXxusPHwdhD18R2LL
ihtW5gq149zT/7kZijC/YOHwYSDNexdo5/J1sUYHsgcPJPgFX4MmO1BdN+4j+p74rMoTaj3nKfFP
2TAUV9Un4pxUM2eaw1oThOJ5cb7p2HJfnV9lP9xHc5y+SIt+GBJFXueAxO7SDxv8bXJ6+KoKr6Ll
DgdsEp+IvMkp5AA32NWGEXXB+ApNXNu7vu36r0SDs13Q7ZeLnsYilbmPg1d+5DHayzlX4hWdFMUp
yTc9spHkgUOTsRi7i+zrh9AbrQcWBkRAkkrrZsm7s5Nap17xyROaQhOGMxy8MSRCMRx/sFk4R4xj
4gxkR7vB7FS7eMYz05VLvY3RgQKcFF4ws6pKumHSpKU+2aXaxXQvElScuq/6o/Rc+X0ZHgMtaX1P
/Gm79ATQK/1klBNtZq+ZLiRVnMZG+ITHpd/TuLXPQ6W9lW+sZcN7ItpPrjf+NVz+/zbl/0eiqUCc
gYP8f/2f//03dW/zoT/+7fMrC/X+o/r8578/f9b1Z99/fv73TNN//Vf/kWnq/CPwQ4zKroMO9W8+
6b9STWP7H4LcHaJJIzzpEdf/rFQWwT+CiGhAPLY2EYGkof5nqqnw/kG0DVlK5DnRjxxjsv+Pv9/j
33SE/n/8/N/qoXpsslr3//x3FyofU/7ff/H4+5//TlYDGYGBE3vY3QMMrv8zlzI0nbDk5NdH6YR0
HcwU4Dq3y+QJfdT2y9CSrd4IV1FaYmObsFpkXv3ti1+/8nWxKkNuuQYt/PvF2ZL9f/vlr1/4+lo9
oJeZB5jC8NaokyH86kcC1Rn1OGG/fv73h5Hojm4Z08cc0PRJY/Df2OTw1gf5lX78dRkIFyqgi3LD
oi0e8oj0dafvKVP++uGUNPGy/fphe/tTCrLZQA+FcleNb3U7iIHhRC7OsfWCdO3OKadlVLBsAce1
FTCdT5GYJmlOFFtgW7L17bAcV6iTp9XsErEeBkiwAfZXVd+aTRbTNYsTZgcU8eHMWOzMrL53DriN
LsJf9L569o/KBBJHSn4ifsfaFd6SHKR1S8cfvH6nVPmg7fFx8iTmKjM1a+MkvKogoTJUHuVAE5oc
U3s7dPnedtPs4HsdRkz07FqHO0Kukg27ETFb4gzymoPiCYeKLpwNaZmdLTFcZ3Rb+H7IoNvPLYWV
7vS9kKPcVb7CSzUjkpjUzq28Vzson3twkW2QxEjCSncNORgSklRdWV/prQkRjXmW8ndR/A0HEm6+
hXLRxYneaiB7pTrkb6CHlGbGd2ZkunSqyDrYhvzPrO+pjRtiB+EHkBDtfVtS2PLGXr5b8mnSkB1z
va1vckmPbr2WPN1NIUZQR6hP8DvExXJpUXPCpgzhdOfi46tCxwNOAjWIMuKzBm8XOjgz00xvSqfs
AVR5r+YyukBHUJ3moXmorYB6Djc+taV6FEXXXhFH+ORxI+YDbzbk5aV26O1QT3er1LjepnZ43Slr
eQppX93xpthaJrL2WYnIUofIbjvkT4OYSRikybBoMmc332iiOgl+TrffJTBoGeY3hgx9UBmIt4iW
9yxxcVZGNEHfnqDlGwnzMFvu/GjXCpuRn3pwzBNZOtL7lerAYEOD+CnBMNnH1bGm1G3POLPvBwJ+
tBucHK/Yd1UZ4wKanigSoIalTfrd1EZqVadmW/ViN0tNM2cRFYd0FFvcm93JHrOd303HJWCU6YL5
LrMI/EmusVscfUL56mjEmdT53wBcfwLe5xuzNFetbXI9FtqabkASx9pOYWk8SgGkVthbJyEzR1hu
tg6z/qnupmFj5mzdzEW3snzEhRaVZXw36qDuV/lQUmFHgVqhWueMgfK5syFxM8s528uh9bzfmTsQ
wVNU/oE16M7RKZ0rHhDunKHxJVb1J3cHi9MwUbuSUfyC+FRiZaEGzYohMUBOuIvxMXZvI90NZ7rg
rVvsv1NhdUdJhB0OEkubaYe6zUEDClbvM6HXLhIDNyq2uDohfuMDOkJKg/tuH9hlvOMGujZYvZEo
vfUTBUrwxYiZbn+xtm689SBSvJQypUnSg6ML3oswUbQbZQhEp7Z6D9BZr2tH4iFMQBXEbroIEX4O
PkFiQUSRu+qSeuO5HrGVRf8KQl0dQjEyDwN0aMI48JXYZ8D/aYtXhA3ygjKJjwfIZ9SULxL5kduN
2ss4ph/UnXOw74mUsMn53ZpjWnVvBUF9a0eJ/MABsgfxBtDCJ99KjLS3P6RpacoZJ2svQ2rhQCVs
x6Jhc+78x8H2fpf4rJp02A3Z/DiPGcqX0gM36tD/9fG35DbW9aF/axfP5sPi1MeOe8yGPaZjhWQp
6dLIaXBl7sccuwgVV36MsHYCVXYLflbZ6cctoznzUhpLsk3S1cgCSZpN5JNJE2tPJMKDHoGxFY3S
G11uU9DMrScFBPqt5tALXsRs8xxkFtNfmsKpRrW7wdACQUotrlWjhArrsNkuU3sMNGptk5QZmVpT
cmbGH2tIWn9CBTlO0ac3c7yMAa1tJuY5V8fBjMU75ZBHhcgcVUv15nt/4Hf02rF8+kfL7Jg0WbpG
wxo1tXvCVnewOkbIdCqf54q2JoQG3R67KyauEjmRT05cXvc3D2NyXBzOzeG3Ir/7kCziJTbhuJkL
7GZFP2GsqnFfclePAFqrFKx1m5bmGIZPOY1ruIOGdQTnRzIqG7EbWROYKpafyqnGuyX/uSjB7yO0
f05QDQbu+zhSW9nlAixk6EF6hFnbhbRoAqt/zvH0MRvWv6xaD9b8wFo/EFeAJAuHwlnED1C2cPR1
UR5DN/nRNfZ0jOTAW0Y6x6Ri7/BdBmgNs0L6N3XFpUn2XSkPE2En6zhdqkdLWXgYfEofbDfZVmHT
H6UJho3U3SnGhubwSIo5YOGQ+ZUYS+TLL11F1IjFDIIh4hbUKsx+jmfauv0Wp54fH0ReUdpBHd4i
OnqlJhsQQz63cKfgfFOCVKoi7K/m0JiKPzjTSUebbrt6b8I1KS/usX8dPXXAR3BRg+KgMWYfLOVr
ZCOnUqTqlB6RD36GP5CUVsJkOwgn2UbUWbfXtDcPplieu6DXuyLIb3BtctMDtOvMEd5T6mTb3Fp8
rFWE9ST9fRaodOeL9qWLFTyrHdxjSx77ct5bvf2Q5Z1kKWwpPmt4Jvoa0VjgBU8WKurYbymYaNzd
bXw5NSbZBGl1zh37Pqz9bzw5b18Kz1aped8V8kQz9/j3Qi4frAzN56H7pPxoY3lFS0TgxPgw+jPn
QNNvcuLhK1yRlAnFNj4vLkK676g4cpSj0YWggZBURw71pSivUinuPBm/j7Kqtoq+pDn1IZhT7J1E
GbTRKqv8Z3skYFUmKDqjkdouL96Qt4vvSdmVu02j+gOYYjgNHtMX4ayCKbOqnuwiH3emz9dpjugj
gy5uIzpAw6bdJfHvxPTt1ncS9OOxk62xEpL8ONcH2IKfnPk93GX7kJLJ9bfzKLAQtAUTbtEi8Hhn
xSVKhTZq1p7JuU3NenAzs8/9/lrf5OCVVR7pPLT9cVnbt/M7n3AkdreqJ7emjw40+glclQG6cIF3
qxEyPslCsZkEU3UhnrD2AjGx+/KSoIjHRiJ8rPkze7u2oXcRfqwsnrx94E8PmU11NUbPQ3Ebbe26
fha5A87RZZcpzuYTJjqCNSnrIH/SR8kpH7BjTifjuR0kB+J/mZfuoWkV4Y1he/KGskWtQ5k1fTVH
kX0z8gUQGmvHALD29dcJCBrkPkFPHVfZrhwRXjjtjFwvKU45grWaXoFTbbDIVhbcU3XzRFlaPeP2
4v/WMEnvhtm6gP37x2rA+pgQB/FVm5Uq5Pe2oXkTofcnKInG+xvIY4vfoQ1bgNGWfrwyIThDZyNa
5KwPNzIZKL/NBtI4hEudUfLu9cn3fGFYJo843fCQkFX0VGn6tSZpvwhQ8x0KVZj45jT1Jd27Bttp
EXr6kDvDdkGFsNNd8BalvX3q63DaSITMLOqUdzW2jco9qt6rrOv3S1mfFot+o5A5SsNA06/z3o7f
yIT4nGgJWEscFnXuWHukeKe4BX5PFfUFxXPWWuD+Sow0pwhSZfPgIyb/9a/3kQgMRKYGBCCbFLM5
j5MDw7PEFHjp1FunVfzGHCh3sZujvw9AGBp7V7rj51gk1haXXpLeZMw2wpkZJyaoA/KOZxUhVk+1
MCfvtkR4jbWTgNLrMlLdGkHByDRKq1cdNy1d98++N6Tb2mYGs5XC6zsXV6jKdu9X45YAo5baYUqo
krJBfj+Oaq1qRNFV/NQZCsDV7TKlv8owMthEl2qHvuBFCAf8114c8I4iJRfry20vu3UEtrbHa3by
0CrtwlL9YKKIV37FYYMbTmuPKAiFBLoj22STzvX3lsN2h65OKjOes6z9Nk6y3DcDVVYWwk+DlBO4
5RBisTz1mf5gengpWyxKFpyJH8/reEC3WhU7e5LmRDUIiG+sWmRxPv4RjLlZW0JC+cOMFWHA+12V
7skqmvAYNq8Il2ak6Rnw8e2h9iYUXq1LLeYcE6R+uwvdjloyNEQQyyW+T7g0Bxnte5hjykhUhVvD
BjlKB8iMWXN0BFbMseLSyV3NPN14oEmM4VuUaNJWY8Ruhy5ON9WAZIvN6pIlU3YyjxWR+rj3+e1C
kT43JiV9NdcSwGdB1rvcRj6sxEmQgzXJ8CUNhbOW4cKBd7NL+i3V4gtsc72uy4w/e1DeSg8mP6bw
16umj1/ajFzU1LlFEt1ucyNtaKShJ5Q4+BFm7rssEBqNRt3lrnMOhBi2hLqdS/hnf/LpR1VLR93Y
4kN3M1KH/tyt1HTXQqgcpfde1fQaA6iOmzb682Ww/brgJGUCS3xxnSqMfvK2u365sr8upRpexgaT
73Rz7359qUViuxJyVNuvC1Ef1A6W6UCOO/XADOnbRThXXqT9CUxRn8B2HUw/7YcvlngVZ9iJZ4tE
I3vxEVjULflMATV55SKRAUGNHm4WHnRteofikdIJqx13+jXjMDoli+2dsrby//6omAIi/ltOa95D
UBN+321THCP4yAacLyihiRuehkOPkUZPHWul1z7GNQFpdtCGiNuCTdjG8Wm8/dp/Xb6+VuZluUqR
AKBj5F9pm4pGyDx/qp0g3M2mQbSfXV2vQmhVJ+YXrgJ/bQZydwi+5wXaBPF9a6UpNIrNmzmmy0C3
NJ+Sm65PWOuirVc0b5NTkCaFvAw3pyzQidif6qAS8UPdggeRaGAeKDvJzRxFV1axFow1Un8vye0t
6Uim3bzVy+nrYufjcoCEgroIKo6NhjE2TJbT18Varq2wguPXa+2/vuxqRnSeIVP59sm+XZZBPdfa
i/E3Du3GZN5HQiDRzsF4dV5Cbqp84fBduEcPadUcl6WYgFlHEp/w/dVbNcPCm4BC43o8pggCEjfe
cQbYvF2oUBSy8h6/LpVl/7QJ9/J1SE5y7HxvYzHw4ky2GeZ3U+TZuekw+o2uVnuYW0oUkdT35BGF
Vrvg5AkQEjtQkqiAvTs7DynTyF8KI9Ifc/2EzAJ+k57kukk3MnSyD2+EaEKCgE9wSa6y7sJvSjEa
2BhBJS6n/haBhcadc1WWv3Vn7RPMqKdM4XZsvaXZBJh4t0FBZDURG+PzIMXZD1Nir+CDN7PbpOfO
fUdRdoyKePiBT47iVP5RuXjtSfBZeW5io8TLmnNBwsNQpwWBzkSDDJGNi8HzP/VQPkuY/oM/2GaH
9nAvJ9azRDbz05JlR1KUPpKqcn4R5HACFHg1biWeujIgMCavsaIh+jtNEcW9YTrfq6z9bccRcriF
1bLRWOABdsbz1MRHio7Cy2jrBtsSwskqmuK7TGG3L8VZPcxl5T2xgZDe11QTprB440lOxMagEkGL
X29S5dBRkJKalabMEyao3V03hVCret50bX2rjccsOSVzcpd6+ZM/fUBcFu8upl5t62CbQ/AGMVzj
K/aO+J63YrrptO88S9+CK43dI/I4FmdZmzuS2/rdYsX+PjR9fCebgqrcHkVaRwB4nFYh/Pt8Usp3
NqMqDMKsP52sl2Pg5xMKP9R/k4io3e6T52YxTLFktCEN8OZLi7VoK3QwbmQ0/SSmoH/w6/5VNhHq
Q+f2wrVsINQ4xdYU8TL9eglbTJQooovqkNr9LhGQeElMc1F8O/6LMViIkxjoQrT+L3vntdw6um3n
d/E9upBDle0LJCZRYlC+QSkt5Jzx9P7A7n1Wn+19fHyqfOnqKjYlLZEiCfz455xjfCN5vH2LvdC8
PwEg6+lrcTOvhpEEx6CdyYvo9muPCYvPX9GZAiZIq8X6aFotY5YldTApsgxKIsAyNXxKb2iEAadd
qES+sAZfYu0s9rPcnKjqxz+/Jd+arpWsP3VTHfqyMVT724243jN1CFsdTmi8w1zqo1OLn3J3+7nC
lX6PFoEQVDTJyG3FiYwLuWVzDVqOxMg1F/Z2I0+tOwccvqI4QELWI/QsGh2E/W3TE7S86Nu9DGeZ
n4KfuFU6JWUNYRPoiCep2E4cKLokfUsgUTcV1o580K3tzfcshy0GsoGGIZwkJ5Bk2i1zkWyrkA9v
mBBKCR2sDl4eTZEe+AiUHD2IWD+E0ySlxFAGneQu9AtQbemEMU/SYVbNg2kmEu0/gBP22KOPuERI
wCKJOSGPjp80SB91yGsUL3SPYxnfixJIqVuV9UNS81xDrUrcaKeQqZE3MBR3tHkMjhytzMZQMlD1
yC5ymDT2GhPvqdmB9iuGDeP9Ayme2OtpstM+AlBSrUtNeOoV45QMasr4EYNZjfbJSIxLGia/aGql
G1AY6QQrJhLhUSxwKudqeIJwwqCyDr3ZhOzHWEOwGz4CuxFmgoXnQvbMFpVIkzxlsfLTz9jxRCQw
cASjD+r4B2S4m9TCIBJhd/SZj+MIpc5vs8Gfai7RRjsRM4BQT1K2SEsTrDQJgQ1aMNlqP417/Jys
5eZcAIzizTaWGh1nm5JQS1SYj9EHfctdCjDV7Rfjs0itXWdld3k9j4w0ePnW8qKNTPlSr0Yl9VBb
eCAaXdLcqo3Q3uJNpcnr8sxsblLENR12bGjiy6GfpXQDF+o6SSDj2bwmmM7oXrcKod+1Ut3B3aO1
KSTSQ4l2OQfnI4pmjHCRZq+EyqPWZVRuxOSGqVUfcYKwxSC4RqSnO1r13cQ8wEGb9R6PlraVcySE
Ypa561BWaoXDrJiKXXfClUb/1SOw2BEq6XVoafuu29hi/BCprjEsie0lX+LXkF3RpUX7zYgmoXuO
oPqIjHEPtvNKIYCbrJshlYVxdG2XCu1pwBWPbEinwJCHGPRosCce2i46TusHXc/kgQE7ncpQB5wn
fxm1ufhG9wyFE1FJbjwx+nnW1Fbyol5VN9hrj6NBK8TSg5SNX3VfQ+JmsCAAjk+khHrO2LWRJG8h
EBwxN9ItE1LcvaJvNtNLD3hzJ0jzo2lmvqTPlluxZnFVa+7qQVthyOM2xZdOM1+q/F7CtS5g8c80
/SLLDATiwQrQojA4lfQjMb922xKFlBFNsM9b9Dl5FpzT4NjPQm8vciN5IlMTEb0emTdq4cKuohEw
ap6gMVUXAWeoIaOe3FIsV1Z+0N5/K3J0Lxdl5aD1yNgYv4XRKerDYDcj/6JryHid7YFN44QGFuQb
U9Nnh+e+k3IFJQnSW3IIYrwMS82bJbKoBHtTaN61Rv01fRVMCUmOKmAciho03eilSL6oVCOad12K
c4iju8tcUZcp2aoT5kaw5RZdK1Xwp7ytHluVA8RYrjWUfuolxUXVUhz6+L3swZxPo44rS39NpBFw
zGr+bvGL45VsXPRcBAkjXqvK2Ue1G3MFlgouXYrkBrRZGoDYWp64jfxakvKN61Z5Ujv5M1Zw4tQj
/spoKZ+LnFa51MdES0vRARFu6cNdY6tMN7GYpceFdngDQi7gnKt69TGIrWYbGMNdXqaPqYrC3kqW
wtUHNj85HKwomSMWiuIjlIiarzSoajisHTziYGrri0FjZGTX03bK6OsFubwxFyyV8RCIiKUoEdEZ
wkUUg+4aqfJLOVtvRVph9ZYia9OxpLeRfi8H8a8wUYHojKFCNiMwDDNJmBkhrMkjdlBJ2OIXMIEs
G2jT7HZGvZYxUwBaJuz6kb6xNSeSp68pUkKpNfaIFs/mwpaQtiR8tkK70UhzqaQ2xBZeYdSfJNUz
0R7a4CfYf3xxsqMeBd+vFpNOW0GmuIaQTiwD0sBB4kyrE0idkWjrTVVuSpFhBZqiZyPrQJ8s5o5g
SnwJ2k7F8EEDL0WHXjZ3qbUgbc589jQPLXHuTYbOXsSCxsMcF6o73oj0WlfKL7lZtkzW+PuN8W00
OsPGD9bv8jo7Ro+QF1kND7oGO7+AhWcbFg8xRFV9DITRboXsXUyJFBLi7oUhgubUivyQ0BzcYUw4
1AAXbfDcJsojdiBZ9wBfjcyuAXZzmpdEV3mVFpd2pcrQsDK/QQAGBrlQvGnN8CJowR8y6wueKO/M
UunHMEGRvJ5QLT2iQIBnA0XNqCvKAa3iFOE60eq0eguul7YmI71qJ2rQuW+pgUTDM4nFGAsMa5Tl
HIWF02fGO93NL+QTqNbiyp7GnSFZ4mNcGoyDMoMagk1iqHzFc3dI0RPuWGvcBS0UEDGUXWBnzW9j
A0YFdwxoA1tI1pbRQI99RAArig+ZnHwwYav9uCNYg+695qpCcsXWSG6DkV4QBJO6PjGwKziloRHP
hZdVYFHTIoXY3k6PqlHu87xJfLNGzjVFTCAjstwxWjar+YdF1QB6i9U27oAIMzfah43hk2nX2OrM
vlJku15P+Zbd72udwRvLZDxp9SAdMa/6KKM+1K9Ey1ap0/AGVye2G61UdxrUvWU0dA9Jgm5HRVt6
Gm4FgijaX6wxhoMDFcbaNBy6cLX9sGZsgBW2rAa9Z+agsmlRIcmdvGRs6PaY98xydV9aW4floJYZ
lLeBgMdg3eP+vjHWbXAiJ//b937/E+KUoBJRjoVOXbTYMEgT2hcdYmkGptyNxRJFAV2EGsMcrrk5
z/kRV7Zyr2SAwv7275sAdAEI46fq9uu3f/O3u38+3PqYmCx1NqecHtL6EKbSP0iLtDDFW59wvbn9
7u8v//wjfj/f3x76n/75n883A7rzQmlhqQ4S6PHrs4xrNydcHxzmBMqG21NLeiRtEWr3YDfkJxFa
zMaAi+5jof2iKQZQtqvSDdjHcluwu/aqRP/S53Q7DC+kxHA1VPDDzlGJranZZ3Xxlizj/B5BSy0i
A0+x3GtbQV7oWK1VCdpFdkP/fBfteruvTQqcru/fg7VfyP7pr5vE1FGE3L5GdWBJ3u1uJKNYQq7I
v2pFI9mvgUDBoO7KnKQCvvm3n98ezyjoWP/5KNn6bLd/dLvR5eQfj/TnN1EC2pFesnPmGvz73/3+
s/58rN9f/6t/86++pwqduTPaTb020DXMi/uRViMGohlW9PpltB6nyEH/+unt3u17t5/evrzd3B7g
95f/6nf/1UNBC4HjovBZNOtwhEEbfSXmBiGvlgN8/fpfflOpGmqO3z8v11+Kf//S7evbj3WwimFv
7sZ1dNCA1yG8eL0blMb8193bj243Gnx6CHS737/+T09x+1KBAPdn7sD/V6H9Jyo0hGNryNV/rEI7
xqsKrew+/q5C++u3/qFCs/5A6aMYCNCslXQioif7hwrN+INQXgut2T9yt/9NhaZafygmqjVDJbAY
/JFBrE/LRjH6H/9NVf5QLUvRLIlQTpgnxn8pW1v752AW0ZIMUyQi2JD5+0RZ+qckOiVKLWSMSBgK
YPNRjcYGf7xyKNVBVby5RYl+0FkifwKufAmnuJFRFjVBHxmPdSLn4S8DlZX2LXJ4C08qjm/zeaya
rv0VklRZfixoJYTvITG5HCYLl5pFwfFtT9XAVrUm5wMJVzlRxLllpcNLbsA5yq6ote1zzFAv9ZK2
ivrtVHd1uo3CRqKPZTIb+9KifgqdjMJJPlQ4ox5SwVRwVo9CZPgDLmccBSJc7LvesnCj1gUdEFs0
o7l6AG6Kf0HHCCZv5H6g7uOVhOsoLivemaYKzAjAjOpArTW9dCzi0VXEJKEaiwjPO+lHBpDfOjRe
5gnDRsieMKqnTqcRofato8d9q2P179MheugLVZ4Eb4Sg0hJ+g14OhkYUaux184RRh/RhRE0aMopj
c2+LbSYaBMima+hDhGppE0TqRR3RzbIOsfbB9aE2Uma5guBUBuknlsKezZpqZdERPS7qAAwKoCK2
oqpmK7I+gr5MZJAVvMGGgOYuEgrHHlZD7r4K4mEO4cBI3MGiIUydaczWqV8iY3xSRrNWrvxDq/rW
CaxD8zpmX+IyLe2mTWuQ+wlIw9jv6GfyUBpuUj1K+8BTrDG4x69VOjLhLI+FpCFsl7Qi9OpkHZL0
hViaIBUnxBjoas4Id9GKSJgtaqeSygKBWx0YT71BTDVO/qqbzhjlYMBQcVIeyPIsSvum4aWGCL4I
WnalVlYrT106vTotU6vFXqzPMJyauq10d1YQLtlkWVBfRX20tGzVMMKerKwWzF+aMSICB/M50iKB
u4ZULS8t/HtG3BghXaA4jIVDHurKTItBF0NHrSp2/S6NcAMKg9UiTxlkg4TsxBxxI0NwBBwbiG0e
3odVP8tbuha5TLKR3or3VTVI10St5GQzptpYH7OuDcOjMIWT8VxogiVv5xqpKAIKTVWQL4V6v9Dn
ESs+FfRRyE7ugdEgZ56R7unyEO/TJRRegVvP1wGM3kVq2tATglhz2lQdT6Ixh3ecAQmoAE17kJju
I9lCFvON6Dl9FJp2JDsIfLcmj/FnPejhZhJkZOyiWW1Xhr9nmXmxkSs8SQZySXzuOlP3RSygzUFg
PaiNVB/jkD0BTWvlQUgXwWXmOj1S88ibMTaxgkNrv5sinPBWAAkpJLCPLSfAokYLx6teh0hKOo1q
nT4FfC4FSyA+mWcR7Epkw4DQ7ttF+VHzcf7o26y5V4VBPZf9GJzHYWEwLkkFluEh5P1YC/ZoaM8m
kqjPIZMQCImxco1SkbTPtDeio5lN/MOs1jftNEqvOSKOrVIn6U6fOVWyPkp9RAQlc/8kB6NoFoAM
4zDdClYzew1oBeKMg9i061JKLhkr5APpAcV7MRFzXdNAPul6Y2yQiUJ4QUTmx0UM/Xuemm3byFja
+qo4WwqrC9kfzRFc/bAhT23x4Rlqp0ENhA9EDxMPVVbPQ1xhSsSF6jcFrJzMSIaHJQmznZ6IGWuD
jrpei9WTSJcf5kGk5vepKRRw6xPxVy7Crmr6vL2XoNNaa09MpH5A3bFT20V4EaulPXYDlPo18p7q
Emd3dYoIYD5bUM+xwEwhzZfccEOFFG4ER5aXlDIJlcKggNEQkVfI2MGcXuqYWug1Jp+ASag+BrOI
paGat0GImkvORmuT5iZSx5ZqDjc6Tde4NwCka0vx1UtywhFC/7AR++g6kFFy30xae1+ifIG6XrRb
JJ0aGqZ02slVJ/gqWdI0SRVlzxx1Ij98hNdKyM5RSOSMq9VcbEwI1vyuRbOGXtBXM4IcSpc6vhMV
FMvYAUnolpVqQyyc7irIhx3T0Jt7syE/dZyr6Clos/kY9ebsybII8mCZJny/QuJZZb56yvPOSXLO
MeQ/AJg4lTZ9pBrHjDzQZ7PtMSGZiXbooqk+dtBtNjK0vjMI+eae9wB4h1LgiU/HstxYohi7SSXp
W+oN2bMCQKlEgxDkLOMREXMaQkWjMgCAFrrDiDy7kh505BtUPe6+GRl1mgd2lGmj37FuehPjaFcs
B2m76AMdNwmXxqwYxGOr1HwTZzS1yhJsUCKVTkDKAX3JRv7OwrG515JWZAOwGurMMt+YImKTKl0Z
VPmCHMEcpx3dbtVLlp4kBZDhnmIwFNHnmcGzgPe+yHtw3+gR7gTREJGhJNaLYeT6E2hw+UEIjJ4K
OjQ2o8WoIEd/wNwF3ginN4toNxO80XG1qLRo9mtVMX+BSQ0PTEtTH+RQczHNGYCoxpg5GVsV37hU
uyEEIzddzNBB4A1QOreSfY8bxgUYOWJmgXEv9PlATzdrAIvRh86MtRk3DeEmUZUMsbOB6Excel8T
ooSMJYVJXBwqA5BXJgZDW7XHyspiN5cg3kQIst3JChRXwZviWf3QpCQBjJhuSpgAXHBFr4Zz4Ob0
0tBC6cuuJ0WC4B6JFCKQ0YioE/z+EmdGTjy5n+BVdafC4hiOmwahQYItE3YNRHqxZyyYrxeQEboN
1ztc7CJG6grODWBDRghToDhQx8B10aakPz6IXEMbMbuL575Hl5YIIP2WAt3nCiSb487HncTHXi+0
FhuWGdxhwhZJtQbeg2DguND7zZLqg0XzIm0/ygbtRiIO6qYoJ0VFzEXbjeFiFZ0HnVyGzCREyg7M
tnmpgPj4CnzvezVL6H2lqkqvNKGNK/sE/7XBEYQ0gxoxDrPejyTd1LaTNI3LncmbhCq0XvTucaKa
BI8EmLJz1aYaj1zUmaQo0ooU0VVQr+jg5D5mQmZJiOKKZsBBiwos7Onc3vWGqX6Gy6DKNDNvW/v/
11XQ5qdcLSrtf18f+KuEOReHUfc///2XGEX+et7V2fLvvvBuLpdz/9PMl5+2z/jV3x6Y/9sf/uWV
+U/qG0llb/5/qm923x9R+ffa5q/f+Ku2kSTpD5FNCMZFVRF1fc1H/qu2kaS1uMFko8oWaYF4eSAU
3soX6w8RuB69KWw0ODLW6NV/VDbSH5alWToASU3Dbigq/xV/jSHJ1Gp/99eI60OgG9Nx7VDJKeY/
lTapFNS04wL9XpqTAV5+ydYgDne9vABwq+IMSWMWyd3+dlPFtOn1MLrogtHuMyluZe9293aTtCxQ
pHvAoP83/82yWm1++23KiaMefUzkZ6PMlmJVKt1uetip+3hVL/3te0D9NmBbgYuG9BKAyNEhWG9u
9+R24puIR3AZGAE8y9UVVCUGQpXb3QCBiTMOXEHV8gVxS0OERZN7NZrqg6GZW6gDpwCMuWd19T3C
4XhjRbllEywIDdxggwroCJmkvg6ROzPHd7fy1iY6XKBNIQj2zKoLXUTMTndzTj+tQm+xoCLgiVYB
z8wOa4/9UPJruT0JCNr2zYpZVwUD+WhYVwjDlcEXDP6mMDGf+tlCk6yj6BbLnUImNOJpmhnaqnCZ
FosB9O1ui282syEUVntFmuBNCc329nfebAK3e/hFjR1TzHrVDN5upKVG5DPGDxNxd9u4mbdhEuR7
1HV1OoV7tpbxdpIHeroQCyUdZ/VHEqeHKGW707UGGwoMF8FY7cJwxOVtTDvmNtc8j2tIWPm+uyH2
V4S9tIL1BRSt9q03+Pvm1iD8/eW8Ng3dYkzOkyn1PhZU3E/rDRJSRKjrPWMdr9/uyaAGbhYra3VX
3f7y283NbHX7nrDotjzlqm4nQ9bbt7+HS8TghylRqtvsCgmeKXUKXpKWYeLUZ4X+vCuxP32StSv5
r9M3IEzEGCtOtvPxaHZM1QUfBQUwRB9quiOQjeOY80cH6ES4IrjD13XhntVvLBR1zwPgZNltdX8W
UfrDzEQLoR9a4wBbFtpK8Zr+Yv5uNy/lMUJPDc9BofbYAaEvoWi0EEqnqwq0HL8SMEHcHA0124xl
I3IlEuxRjTv1YWJuKtoIRpnVwWjeLZ/iU4QxanHIx4rRHTOysS0a4aKNwVgXdwT40s+2ZEjuiJ7v
DJU5jDtwFBae/pOcLIscbtCVNoDkFX/V2cW1uCqJrz8jaYdaxttWw18jgI4qa3JjdZ+NmyTntXZe
ZG1ragEcwChKJrs2nCa8r6zP6pusMt6+h+ExPuvP+Fqs0OvuuivuHN4JdsorTnyj1g6cvVQ+ziY7
LBt10xmmT3vh+9UblaX3ke6QPh5Aq0xsy+zqrS+RlNuZ6hQDsFsXYluCz5ktq0PrXN23uj0Nmzk+
Va0DxnP+6XV7bL7gLxqWzXPq6Y7imdBE00k7KPY2724HMortkOWIH+wUrc6uM6+9n6INPtpJtkN5
z3iovyiEzJzkJ+UFs7eksYbYUcLgzW3PikgupFNdCRfZgUwUCw99DfIwnXPzUplbiHJrXC3jk9wd
RS+76kC77O6l+DSeimfLyx4S0GmMXfuD1byxRTG2c8lwBhYKgMoNyD8wIiYr0vDF7tRKn8xNfET0
LZ7m2s07t7Bc81G5E14Z0/NiOGzVD/VneoxBbB2Yme66HcatAeKEDDvDzb7LlogsdB2b5CtHWQAU
LXHzo0yZkG3V5/Qw1jZUs/6cltfhrn6eTvK7mW+bV0YusBE52IY7xuZ8qP0vPcPg7hikLzK7An2W
+TKBUGA/jUMHahM14ntz8OIdquXyUceswieBrwXaOvWNJ3ndWY3c5RcYHwfJjEzgmGc46V7/ZX1F
j8qh/VG/qSI+4m/rzLozt55+Db2qYmpm58tTkG2nwZZHtvGH6tQqG/BP0kuAYsSx9lC1xtzR2aA9
FNtgNzwwsaq4HOj2vNiglT7y0iuzrcnxkPsV/MTvGv8ZAlH3ezgylx6OFYyQF+hRcClzfzjiRfPk
3KWiI0Uxs4PXmHRoDzUBciCaUYfObR6pYpYD4rCBgtPamr+KxZ+fRSg6HaKq11Z5Y+2gj4auc9K/
ydHMjIsWedxpkOvt5I95cZjTcEpxyeXhJpwqi9e8SaQjbpPvLtzoaCJtAiov5BXynrcfyyPhBp/l
D1QBbIrmFr8SvPOBJQotxev8pN0RfMCyOG5CT92N/sTrHxztKX5bamf0SzJq7fF9SPxlV52Sbiuh
NA82fJZR6wbBvSjuqsdgT2pE0W2zk/CFJYTPdxRoDew594rHKXJXwHpMfp493fXPwbKbGldkiLiq
VXyT11HaaByYHwrTQevJ6NgWXOhYd6R99phwUEIUE7zww0xpYgD69Zi+Kt1GTJDMefqZ0/ucH5NP
sDrWV3hBjqDhfmcBUX5MOfVlzY5WX+NrOTwl9TGVNtZVqF2sqzwMY7UE979wZwjvJHWyLfDL9q75
kq7da3C0JNuYTyQhDKEbPo8iIR3PGgLJqiEBFBGjT23XSc9AU0Xx3E4PhvgLcCMpjyFgTFbb3AtU
ABxenv3kuNIGoFG2fJ5eq5jMWIeXbVyXazC8y+1PyyLL2YsHVzZ8hVOosrPWIsuxsvX8xGOoocV8
FUyuz2KxIlbAC4OJht9u2S3ZvHhEg/doeIG7kyd7REflr2zHf4M9+RQkvDDWf3HD3mwffYWzI9mP
gqeew+w1VY/yPZPauHOW47hzglema7AeufQdUF3iQIXeMoVf5A8mEJLyXdHh5fUL3tp8u4i+XMIU
PpXNQYg9qTsO44Y/D3cbsGP0aVJ5TPHD4VZBmb3rXFLGQvupLnYT6jyWMSA/ZyOdbIkMqjdrr+yT
i36Yt+q98rA8BE/mniM6t3FSvhqdV7PEpMSnUFzDBvfblWz4IMQugt9Cua/aDNo4ds0tkXmFfJUR
YWp7cnqCS+aNjwyXXcUHcp5B/fPBphbxMza/dLobiUZFPXEovNR/xljGJ6h9k8BAtyCQt5NgI1Ip
USRgBGjYfo2gvkR7iQ/6ZQ0bQB0rOvVnB+1MIPKPJjZ0Mfyf5ZbWRC15TPPkejMmj8s64D9Kw3ZQ
0Qmg7sGz58gVXrdzkXoh5Fj8gRxdFxaip/WhEO48IMIy2d3a1q76KWFsPgkngqtXBw2XXh2Ykw3t
MvmJ07OcQPe2I0IC5w1SGxh0Mh0pTB+9CwdKUN209uraS5SDlT4bcE4YYOMzRQb/pb5UR+stJ9Hj
zHdn2uWH6DAJ9yY7Dcd8qenSetVFPgyLPd9NG/OTVCJXvMsuM4rGdTntfgmG29yH1k73m01HJNlG
dole9Ir37ixshvPihSdB2ve79mE8KG/19qyTVfDTvE/3GLTNBxy2/D86qNtio5N20WNKOuZu+ipu
4+CxKdEyOeaB9wi2NV0xQ7BjWlxOG7gy21WLWmFXmN6QPiunGm8TGA0MhaBlaV5vxE/rTXzp25dh
9Jon4viGc+5ndEuu84G9En8Fqj1bm6HNbrC7ZvvsWIBzPAOtPs8v40vzxPvPk8X9oToDbG7uuXAM
k+eUu/ZxfGSowBFbuXSZuonMrPtibzxLT8sPSVZQiPPiuDw1e8qAsXI7zkHktF/9qfpQfeJl4sTW
ZY4hV5QhBUH62UaXfhdehUfjmwOn2UhPYvdC7oP2LCkbNERi51BE6OKLuYAdceCMDR8S9cwzLnOU
H9iQm+FCtplWboAl1wdD8SXLSVOfyIk7LB0MR2BqkUtYvCfnjnlM4LeoOrfo18reE9NLrHv9sKGN
2eb+mPsdKPSPNTGb7J0Pr60fym+u0/hI5txXnvGqR5vye/GETXffd7vBcuTgiaqqfuiexM+cuIhX
E9YlclafDBdjYtpzrEIbriD2RKc9DZfm0shHTG7DRaGJl+7St5j+fMRRX59AF4HDqa/pFy++Vrzx
gSfAwYr51Yr39UnGmErvRYcVTtbRvSy6QrzvEWU+LOh72KjrXiVti4va7WBoF5lninTN7eR9RiB7
nz4EL/xF/TxyMjtF+DCUm6Fwk86nbLJ+kUsVCHteS6VCk9o08dWoPhGg9N914Zfja9ZAtnN7MJI+
uwnpYdzxnjPDUu/GhVi2P5UckUncYqMsRGY1rbnXbsFsIzP3ClJxKZm4H7gxIjIB6DJRWjbvgYKj
cUC9hK8A3fPt3u17t5tbPrclrmZNs0HA2RGFVvW6o3QB2jY4cejl05rdPuXynkQc7D/rvVFajUDr
vRwkLS6g9SeZShAIZpfDZImx6N1+PDGAKuiu/we/zdCmdzWCie1O2xqJ6dSp8Fo3pHHLBTtFrS0r
Vyixo/frEwIyqCjZeautuN1ARNwTMt9t1WV226BAaFHUqzJtvatU1PlwvUdHPmF6hzTZlS/hT/kT
ywf8A+KREq1leXTwIHckADfQIRHg0P23+5Y5qCtwJhdrlTL+QDI/NFtF3Q3GfuUFfMKKMu+oeJLO
Fu5FKgkgEW+g8APIc3d4TdsEsJ9NMYnCnzGqg1nV0jc8qKrf90f0Yo581a/KcZb8MsHA5aOLBLos
G17+U7zMJ8Hr2Itimuc52H++mJEd3EVOeOzf5DcKpOXAq79PXBx0goMf3rbOc+T2vvrWH+t3qk4E
n0QURjgPIP9iddGRddnDy2opfAv34kl616/dpzC74U9HDDjO5rdyY4w+we989jOyNA0xny3/DN8J
/EKGZxft03S180ShtWzT6KLdk4o5fRY+xnWScjKnuutABbNLctpfmP26V4C8P5EvvSfs+96Ms+oC
jyDtZr4HsbsWzzbmoeCt/Snf69ARWge2LQQx6cCbV/+wuWRi9BbS+xjWYkp+bq5DAOLKjog3ZXW9
Uz5lrn/ndsMngv6oPubeOLOLjbDJ2VVnz6cZA8pWO3f78DiSKXU/I3xLsLfZDBYLRMXfaNGwulkp
W/Yu2RIcRoQbErDOtUqimXx+iYdaLsSBvwZ+FQAlc3Ft2ATkAnxJZnv0wzuOSgLKi08CgqmphpeI
t3PkrRa8L4bQrGPxXfBoOLHDIGu34Lo7Bj4Dq9aP9wpQVgYOdr/pPsmwUb951JqYo9kptoSeto71
SeyOcO0iD0E10e+OdREu2JnTo0petsH1/UL9rBzoo0gH7CDVNXkICYSBMLe45Qjnhc+1JdX6IiKC
XUgW4EmqbfbSBFT47KmAwpC64mdcyJ8Qckquug8PqhcCC3ZxRUL1v+BQZZjMYWRiWq15jY6yQbrN
Ymsdkf3hb9r2T8kDoF/jpd5LB3PaZA/le3RN4ZOTnP5tOMo5GDwk0+FTR3cboybvuTd8TjAh+ZRf
UGaLJz325G/0odXKB4Co7fA6sDPgUQ+u8q7ZTi98GvXG8quHgIbQm6za6VMFRfdI9cIYucde+Y5F
0qIQSFmDS3IhdtKFzfm5IkcjdPnYq9JlpoZNLNimMb0tu0i3qkS/y+5aHGW2rl562k9cOHOHhpkg
ncnSDK5l5CUfZGXBAjB/TaqjCEet2aGXtr7Y/FGe6ptqtzbLEDmThBV5GhUKaks6BvQIwJo+i7/M
fDPcUUcyph7fl7tg+KA9H6HK5TrB7FHa6LVTsi3lUtr6/Yf2CcwCew9ND7qTiW/IXhBei+xRe/HF
52lXPeBKkEmxkbYw1SOIGQS2EZzAOU4f7KV4g3AYLpse7ZfoLrU3fUqVu7ovbv0WJBLv61H0bv7Q
RSDz9cqBgaaV05AGEB94f6YrILxSfGufHCTRK2m/k+AAQVhc7bOdzznQ28TPaEi8guMS7eiNcQTx
MWXGXu0wnNp7QWZP5Q4vFVMSqCb3/F00J3b6edRdulzJaXyH70ErA8wQfaxZe0mBmxt2UXviD4Fp
7fuMnJ03bTwmvAtcvkMEHI75q6X/lflGbOfvJk5xR803Am2fkEyFo0UxbbjtZ2Ayn7PVo4IY8Jnk
iU3yYHSQVOzlJX+3LrN2j+V6RJ8gOVl2ztJHBhXFC5l8WACHhpCJYzutbRaWUD25nwKuvTSHwrtA
8OUrgx6CTi8lix6FA00H+gTo7Ou75QVe537Ykh2P1RDrjL2caWs5DOj5dJvv9MxJEipXeGWErCzK
VjH9fN7kMAdinxVacdsn2aN6oZO2hS8/P+VnKWJhq8Znul5ciQLtFFlsFTwuOc2n4Rn3dNDig/LC
uduJNiSGB/00n0pmyhFwCqe4a9kslLa+V3zF5WhaH+4cY7kDjQZY/GldKRInuvLJc8oJL/0xM88x
ghdWWKIyqk+uGuT7JQnLjYS7kpX3UD4Ro3Yy3lW3txzymMQfUnPwR/XpQfjsNahEPsFYSMLBept0
QgnIMLC725N1CtjFGDZrF33EUvi5vd98MISswTF1RPPNFUWHRIocGNWBOjvYVA8kJWhoWSeHxccy
bINNSLnNsebLHoAlkhQQMu/FeUMLy/zhUguPCzaBkL3qpN7yLgCxqPx4JBeZUtPuHseL/NPxMV85
3eAj5qNHS5zeXSKgYPHXVIeR6SDdP1cybIvrKyeKbLPYR/c4Lan9EVP3nNZ28QEMpmIS8IqCIX+d
35mJ1R4LNrbtBGPwgOIfP8eTqB0IRSFdaKe4FYFqGFGLckeFynslKE/sFkbDW7actRg1k40qXHBb
WReF+pa/nfdbvbYgEWtPL+/+F1vntRu50jTbJyJAb25p2lu1utXSDSEzoveeT38W9R1g3/zAYDCy
04asysqMWEFOTrlXPgAZGrlLPlA5b1GGJdAZR5BMZ8AA5k/kcTxeEYstBfg9PV161SfPqDeTxr7n
1Z0jDi4ryG15zqwslUevk8vR5hIL+WCjfaXUKcT3YKrrj2G5CYxLgvsaeBdG6IBtG0cnOWy+EwGE
GIgvR9WDG95uVNopqza9ArpvAJV2w5Fto668iHOyz+x0ZZ1Yfu3B0x89qxY1lLyHFMR9N/yTmhvu
hgarfXcS72yKNAVx2/Q/xbUJtsU6RlJ84U1R3tR7cA3u6g+pDsapJyOe1uZoNw5VW7CxSBWj9+tK
3/El2Dej04PmSNbcoyobbGkX6KqJP7HFO+L5kYBILom3Ae+RXVV2y3DIaen6vMDUqc/Em/Qwle35
CzoHmw5cp1etsM3H5EXkw5Bgem1YSJZ2dMJpsdgSqbQaXpq7vss+kxfR0z8qXBtk9JGI9tfQ74at
9AaU4hePRwB2bRU6jHXyrTB+l8WmWQcb85PlV+WyvLNJzupKvPHC+t1y7zb/qMX72AHlADU5K4/C
J1t6smscdWcey6ck2cEvhlxAs7N5b1tyYBXHRBlHkCvvoePvyOzO+ZS6NFaZR1twa3+zE2f+DxT6
3CvyP7lzayLQOne4D17wyLgDKPAGNr5Vlm8kzcn2OdkjvyErsIWXg5m/TY+USq3mO20Mwgf5l1UX
8wsRwwBP91xl7S3/Ub0cX1Ptwl2FeHSYrq3h+f9CfkHo6LAU6APFu5nhx/BPcaddfCGEdcPV+s2D
9KtV0x5olpblmTe52vlbldJtrSVHmWP7h/moTqo37iHQr/LORsW4ZOb6NHW6X7ZlwmLSV/lO6QVO
hkPJLj1IZ22+TOia6JE7iktx/sIaVSsbmRArBmQFSVdLmeFL+AUPYcm5Z4XZVSwOHO36L+uLm1NA
gvbGxSL/yK3L62c3x+Hh7/Izd29zH99IY+SGcnn5fj7S1/lQ35o7i2K8QDNs+TWiTPAQ/LzPX9Yb
yr3pniCU+GBf0tRz2hEY8M1GQ/nvH5QPyBihvje/qU6E0MnzdR1vw5eM8uFVu5Y0dG6JzEO2Uy63
g/wKzCB96zfdP8TrHMrOZBJexSc2HIjTs50d8r2KHMVndmIXME4ByNTMW2x5i9X+GEBMtcPN6Knn
IqcC17z4Ia8Uj3vnEHnKhoiyi7UfN+PL8JTW5oEEAOJkhNPULpUDXhaqeCweK96N2vZlCin8XXZo
2tIXQZ/9jTWyWdYNO/2SamfqN5TvgcDxiZ6zWWHicTiQEFxmlF5drbnC1dyJDtraWtMmGF7R5HCY
FluPpr4CPn1eEa0nd8DT9ngtERNZ68zcFunKvHWdTci7QvoI1jR4Tg6IqBTb2nl2zE1n7Mg9KFlY
E3pRdBt2HSWyvAG2RoFYesM3WsZd+zEA610RByU/R0dHbrNUzJ28QpOZnzn1UZi+FFAAPjRP3xZ3
Tnx7BgKE4dnGHamQdUxPZbhNRdICYHgtR43mHStnwKIfbAoOua0rfPqb4Tn+Qk0YCls4Vk+hXXXf
7YNsZTzG6bVCzYhhDB3Zw9yLXzSutN5T34hnl9bhy/jARqK1K1oXxU9MhcSjopuvcyATN62y02co
hERaMQCguckb7pWIzUKY/aQb2Pxi3F/yoRU54NNO+UDlI+JDt6fbNB8Uz1ibt+oZ0FFiBEUxbkDK
oxlDm+RFTT56nlG0HZ7RgBkTz5czcenQmz/QSf/eNCSEXNsX3rbKt50+pfFmk8NtSu5Ei5xlZDPT
4fxpHeNXeTD08AMvC0gfZAK4iS7KfJRSt+GyABviVOadSMMSEzpXPsfgFFb2BjE/rBEhcYW1ukGY
I8JqwLLIaHVtfpe25ATPlP6Y6sx0psnFqO2odnHgji/ShO2SSoPUGo6dHPGmc3pqoe5zw1zM74Hc
JW4JbqgJh5uXHFm1U047nPd+phXMwxWzxUt1CvZkE5WevCp3GTcPpTIbSXAktnRVfHYP7as9xD3K
Jzf4JCeLNCeW3+S3QCrz276bQOgWsD7Hh2bX7MMjM9bgV3kFRPfa7Aan58A/feCBjHj3SJFeZqMh
NN+NhgswtPtt8uILl5ljP36eFAQn0JHLPJ/4jWG3G59+vh9JFdK5mWwW67hbCxgrEyBVjqYeVNo9
2AYjO8U3CPMS7e2yZ92lL3F2cnMDsoahpRKsfQNJEwSq9dw81WQLY4vYFMZEBNR26zxYy0sdwUzU
BGLqaLzXLypFubb8r9YT3g9T0wyM8Og2gse20Iyu+Ulx7J+ANtZEDm+HHQUB80IOfi4GMeE7f8/o
rQkuq2VuXTU8vaQ9bOobETwTlj0c4t9QOZYty0022SfpdAGOVtFNmAanZwYcA3pIgELZhoNL5UGS
M07xCleceAw+ZNYxqntPbphw8e5RASdXIFY4PHgEM1G0VyB59D9lO8xWbGdedwzPsXZs+i3RrWyI
BKDSiVmzZJ94ulTG8ZNqOSPCemRGVGyo0axP446MO38kP4FOShBrbuJYnvlOJ8CAXcrRizZTdiU6
6cT4tH0F2WYarmWt+1fO8AwUrfcaTywNk/itSk7c0kPBM/CEf8M3OXCdLWvusiH14Ph32ccMJCpE
+mtnusvi2t+Gk/ovuxKbOG6N7wKzpJeEq0ne+j5AcS447akgd7NzdljupGTFrB+GXZR7be0u0jfe
F9Zq3nzK3le3qldMk5mXGcQw2u03G6jixD/TvTA9ATsM7JxjlrjiY/DGs8ByJDOZmqltcP5bCiA3
G+VjwTmMO43rWrDDe7RqbglQO8lLiHTIN+FHSozbpbwXxcYQNgwXmDhgjl7wGP1Wii/T8LBiD+w2
aiE/oNjgoay6r4Q+z1qnvYN8kc4VR4nmOB3zLcl2G1pHXAtUdqXb3+nLThEsPDu5GReNtfQs79ge
1YeyqlfNG6mfJTFnjdPfZagW5Enkh4imMXYCTPdLNtEteMw3SUHZ/hGZREi5LWMIRlkbkz45cGp0
p5oTCXiSeGj6NghXc+0NOTi4D/2ke82OYCTEmfUT+12Jd3V5rNHnmDokiPCHQC913U8XBuYMjAYk
u4ZLy5JyA9KGpx4Yns4POhceY6wnYn79Ll2EbXauXtMXNnUMn/pecMk//mFgFHMerW1ly8AhcliL
b6J6jnfDWYe75jvpP/9NfMPHhH5v2FbvgDB3RCqDMrKVT5rd7Qf9/3JHhBYSUnlff+Qe4Znb9h7d
eDqq60tESPLbw22EwIDlWnPCY3Aej6jRIUHQVFomdFASuGio7dLX+pVbc3zlImPBk6uVdlOeJgv3
eexsaQtdTZEPffEu0sJ46DRjsOiOeF1X0P1IpjFaqOh2+S9X9mSQmPSEmJWxRfPaL57oTTNtIPyn
LTOXFUJVjeUFIG6yAhAUY1Mrj9JCn9l2oD4NryMKZmSWsUJFRgS5DvIngUW3zB9GeW2SKgScPHkj
Soee4r4XTtKRjaWGmIV/hCbA3zwu1sCtA1BjHm0r7/W/6JZ9jUCl/jEQvvLruWKWNwEHHDhRljon
emv29b9a5BJhS7eNAyHUqm2+mOLy7JT+b7JEa6uyGQGSbNvT9Xvl3eE5LpHDlGFv8r5zjaN+Ribk
iHvzZYkkwT76o8We69OHqMmupqFE3vBe3/ef03cicQ/a8S9zjm2LcNtuKxjv62F4EPghKR5ab4jK
+TV49jh96OwaR2MtMhsRqW1VBp3ruXPR1VJuZMzsWk6z9vRFMpXCVHBdhy5KiIbhidftNO5TJD1f
5h4WUngt75AkopWwZXUQV0Qe1MXBKlbzsCGxWvK4DSq3UqiB1QshvS/wZ5tvIuFaB1nEPf1HUgcC
aH6n/Mb/16947miEjs2buFHujBQFt7gJ7/rL+B7EG2kra+vWkb8bSpQfoJMPGnfaXQi2rWOtmS3e
jQmJrIOBaRcCzngLbiwKOpQY9neVGPTlkHIyj8OGOUOpY7a3uf9xJV+k9fCdXFqGbwI4V1CEdnlX
3lWGPNEtVd3ybn5N8Lpp/uy7V4YnsBZ4PWsw//b0yu9or/VV/FL3ydniudZOw4DzT48yPuYPcm+D
ZdTa0GigL3pjyAxlgwAO1CVP2c1uBLDSAr1hOiKV6czIp8Tlcvj85FgNS0HcgA6hBvtnwNG+VzSF
nJD/iMcY3VQWvFt8n29oA3KqWlbwAg7TVugx/NrVl8XPWIfflBeUqOV1QJq126FdYDZ6y3yXsTKD
W3RTXvpvuumr8Nrslwp5ZONFCGAjIbnTsNy3p+wMhJNkQqZfJTfWPlrVL+UVsNEFzMVlXKtfCgPD
wUYWspc32sW0vPYZvXHrhjuk89f0NLhMF6dxj80f3QttecrOqyttc4JwHBl6Kb7wDTo82iw05l8U
Fo/FtWx3b+1Hf9J5toxvf5aWbcBbzZQSZsBe0IAjMlO3i9DO7+omfdED76D9VuGe+0vfqCARKkKk
7R96MSGOnGbdwUph5IPgkCPYqqfrwBDR2M1XDC/6mRIzqV6tHTmOLJ9sPdWB67LcpXfoesan/sXn
OslW/rFEcKFI74T9pVT2b/WR8GgqtoiKyK3ky9BisAduZxM0DF+XJZtnqAZrhZNt5dB2HsLlEhFf
6yu6T4GRGyfqjG45xhO7VF4BAPWzJ8lr0k0hQorf1YHfhFjWJButc+oHlh2UL9wI+TIJNvfqnsxm
7bN7zV7jPdcnw+uiswU62wgxb+0Rqs1rt0VFhY+dKT+nxhf5EE7usKVSL1n6eIjsmBwQw435xgi7
Spz8KL3T1/03UlUdgkd+WCRigWuOH/60tc7VZ7jl1prppz7RhDC3KZ2+s9ODwHaPfM4rrbOPIhY9
3KN+NhzBB1clQtb3xif8GlgZ4i54oOgQDvqVrgAh3f4HOx3IhZ15RVh2ReZ6bd+rN9EFLp2lq/KT
FVvA8OL0oK2vypkdhJ1G36EaUitkaDTCHQpNzFABVLQrVbZxkSb8gQ55o119nV6bm3YZ9vU6TbaR
6hhUtg8g1i/jGaSxsLde02Crn0QEJOzMtD/mbyFaBy6imH08Oqx8QOsjhzYLVS9wDsVcT2vLZSV4
1oY7Pph114/4Yd05lEIiiNhs7nAYTMovL3C73TP1j3noGtS1dIz5LBxIuvcMxH8jy7GeMaBDlJKu
FqxTDk1edalPMTUHx5rK8RsP1tHEgOin/eSkGvXr+GR9+DcoziyJYr1tCfwTNxWHS3J/h31enmJx
g/X9O5GBFtkhL+LBMFwtgetkR0/OVN1TBX0GZ43BlXg2KHbhUlyGH7HdFLd4k58Ubkxy0z8FmEke
YeRZ8A5QgGkPfVHOUwNE+0M7bKz8JUqvgwI9DQQs8iSn/wfidnqjhojYXz+kgjaWW9FbuQffY+LJ
Pm0Oh9uHqzE1vQwQISQVyRkhMNVvwBQ4q7M1VbTTAIP2G64ycCqjwdyV5hWzpsCmCSYfybJaO+kH
v2uirOLzLC29p+s74z2TPMxFX1G+JS4GQfZeg6FByCdgpZxRwrIgz8JS0QSZhxXfCpcNOLhNm/Yf
6Yr7iDuoX2YL2mvzliBRDTZhcTB9Ep3cUHULZVOkxwhlRmCz8gmM9RHxGRzaHOl72oUH2BrRvJSw
nG7oWwY4Kr2QvQoA6TWmaT48xvZswIdeoepRFGSoB/ZpxtKrgAUnwIn0EsyuMgIZWEX6Tu4AdC8P
OEufko9ktLQFKP0xqYCFS5w4v8SntoZ9TN9V9pJzOWwzYd+P17Z4iRJisY5ZSWYyQnYHkeEsPIRh
O/SXfNqZTLuYQRYMJoiHPSrp16TvyDEs4wd4f1vEuoIdxuClWooElbeXZgglO2U34KsIDxGceRtn
8jAeLDh+iOomR8Z51rs6HHWah0/1xbogT+patLFOy8C62AgC1BM7hwNffAbqthkP2oiG48HCHOnb
/q5/9Ze/wX63jPj/m/P/fSgprOp6Jgn/0wL8fV9oBkt3pEYPxw8Qz5aITgb5C1dluP373ERA2Aq+
ywVrHQFfpugReIkKruFOIL+YqdPstwRKDKTWL/8yShT1wyQRslcfTAHzlv33qb8v4m5BsNnS2v77
nDTnfNlafuLvY6smOaGqIO2oSOyzmIxucYx+JPD4NOGWz9XLX1WC1P7vLyAosA2WD//7wt/3/e9H
TLXLWc2JjXNh6zB7/Pu1GMFZ8ZZ//n0rWdIcTGJyHHotrc9BD9eP0zgsejjA/kbhwUp6ZK7roSkI
QWyha2eOHLdAjwd9cnWyBkDeTcc6mK6j37RuYPKu4bbTznoendM0/LSU7EVRMUhiPVypqQq0iPFG
lEzbCGdezf3a+ecxH5V1iDmTbu/TJ5DLNuJ0XEEVcpKgH9czhttVFmMtLOggWDmjxhRZ7KTEomsI
Ekca0+CY3KETTZX4RPTxM+uLYdtH1Kc4Ttj6dPZNvYsYXDXduIHcvkqj4bMQC3mPAx7ddbCZTBVg
sLqNc14jTexXjWRqXIO0RodL1oJ1tTSmDzgmfkyRWbyprEpi5/BcuWY9feAKgXE5U3B0vZ6RsL1W
SF10szRiZAlb29ZQW4DhgQrXIWtsBjbCpKHZPACYTIvw2ccyUGW2GIwkPuOBzirLjai1NOZwk/KC
5I5WBKRHaBXCS6vCSxgh8prVGDFd3x8DXf7XiMiZdVguUF5W88y8vITf7siz8RNn2mdu0c9II813
Ci1xNQNlwmiifalp38SoKVSD0V6vSJIrCcSGk4hRmrYuDDkn1nMWIrZDEDjlP+aYgx9vmL1FLyS/
tA1qsZr8ToZhgYsfbHC1avnx0Er3UfiI6j5/8WGvunEoXyWRjUNTtOlghEW+BoNFJ65Js12jfY3T
RssFELusgYDSI5eX3GugJNpSRKpylHVPMnPLbZn9ipg5Hb9GsG6M6UC0rbazmAX0mB4iiZ5D3Ubx
KW5Jn2uXtQZoT1ThtpBOcVkhUoAiCbKu5USeQDQyjHYtEztihfNxAtJd4ARBeSxqqylCXpvwjAKV
3qYc6uMp08B8p4W/0UKTopdbbWso5Hv2I+Hj04yaO4Q9QuyGrejFo+JK9EgGow9ZbXFEIY5MWMxi
M/2th7DelyaR6DM9ERNiEjEG3B8+cG50GipDnpTa1fhgCSx/IXj/xHpNay1lb0skWlQyl2xLD02u
BOIJzAmfisJdAsbcJnbxXTDZC0o6aFXLgKhWdcGTO53FQE4/gf3T6qrjJ/BiCjkfrbNR3sguKLCa
5PSVSWClSBAvQczWFivWrVMD2n5lork1S1lcZljTOf3LA3mPcej6EOlVOTDJFA9Q56aov/PfQUi6
g5SwcqsyONCuoiKPIDfrFqPujpIm9gPCC+cicSpEt1iV0RmKxG+3qbieHV9jQy36tFhNmr7XeQH6
iu5h1nGZ9TNd8GAI1Y0pI/Gf6/jQkSNjZ+TMWHmZXIfgM2pG4l3QfYmIDFhiA+JJTWdSGUNEyfBD
JgYj0ih4hgUj5QJCGg7eZD0pTeeQajqv5U7NV405cZugVF2SDobvelYjDsDJWz3PDzW5YO10h5YZ
4phgzpQ6ruCwNu1UoImFGR+svuBmySReDTVrz4XMESYZv7Havo/ELjDOtiZycchK8auvpuBsv/ND
mbeWQEhTpeUoqI9cB8cZ/kmAJgYusYjYNsvR4Gr1y5gJ6ntCuxHm3igS5yEHYb8ikmQ3UETIo86G
AxIE9mn0kXYmcUJQZBXIOqgiZ6bWPQPSMcCW4KMSIdL3akmtjX+dkFuFMXFcUTm0kiK6PSikFZb2
s9zisNaNwE1Mn2NPrdxSKByI3+kZGmNB6tEYEfY319hvjPCcS4F8EuXuWcvdvai5T7q58NqRxBUZ
/jEHrSY8ZSUHUI2h/ayBtBATmu2c5oyhJF5JY32TBf9F8APmFJWQ7NAiVkRwhBr1RUxarmEdfJbI
wnyKCW1KP4sZ4ONQkOKp3YAMIOA0vVvjYlfQu48W/+tWhCYXD/pXqmf/pla31oT6Edcj0oPPvFA3
ZDfxkZbIcha62N+kc1cgNbckmEmmynmpG2hpyYG+hrN7jeBielZoPdRCTOk006fgNkMp1xCIowL5
DbjKUfo5TYC/h4nzkMc6RtxVH6A3zMUGzGU0PMTuZRqaR1O8LA9x5xshF1WoC2tlAvcZK6AWp/QR
WaBlw1yTdnLEjKbOid+JZzQeEpmprtlyK6bF1K5I3WUcweCj1wUiVwPRgTlKZlkY+Ku+10h9oho1
NLXwrBrDM7RqT2/Sa5Zl0wZcqj2YzdrAlOuK4YywYR6IZ8jIyIjgQnq6MWkwsBsMIvySkRNOF7tS
RlxIwCVvxE3vTkubegGXqOQ+2JbYZtgS0K6A5ASpR3OZXGTTESZ6Xwt6Oe5a7S0VaRpkhAS3wkzM
NuqJYmhalEvzpiz7eFeMJZSNIPWKnBLSIqgS3xNd/lLzyTb1TaKaOYUlQhQxQeMIg/BkQLIQ4IL3
lKlOVkZ9VSRIAiHIR4plDvaxStej0Tn79eywtsHgKTSsCQdiygwTLh3zQ7wSfW9XelOugxwJn6Fr
J2KZ4M7urKlnFtsx3wcN58gs/auwxiiTEHfkBoYWbyIG7dKYrgDVV14dym+SSXdZ4Pr2WhpqRTwR
WhAJdyttTNc3M4acwBGqVs1uch4/hCrYSCMLctA1A314DiMiWTxARtJd3oBSbNlMstp4axJNfmTq
aVJq8sqMciN0NDAnMcGx1RY/vOIc2U3rDRP38ISG/u2n2W2UQadmXd/sh2CrjMwDZD0a9pAAUZpb
HOr7jC5UbZkHK88+ITOGTi8yxS/iyxiaxo481vvEFcjFSllDdVcOzRpnK61XJo2xD/Quo/ZCxzXj
vWH+lOnqM8sYZAmI2GLD5+Ab0cNS/jCulfSjJNqjIAXTHYG7jcN0iKDAuD3nF5dwbSJrJHztCdKF
sHmZDWMLet6VIkQNslStTZD2Thbg+VEC/UNphorTV+ul0UgTS8hPJdkseo3dXWB4UAJ4sQRJgPeD
PajVgvpUTPXJF8L3CfjGRoeoMLtTnKlXtRU3AWBoO5OteV0ZRKHCyKVoYbKtQvUYxybe+tG8U5vh
UqVFtM6VcB1GdK+kEBV/EVfYkKIOs+JyBBLq1AupBUgO5eawTsEgkUDU0X2p48JNhN5aiSVD+jSM
3Vw96kIWO/oSRKbpGBlF6Vcb2m9TbPm24IIMetpT3/GClXd/4VtWB2ts1dss6/huSa7NsKTNFCfr
+RHGkbrCAT4TubojK4bGhM9VS6D3YQg1hikVsA8DrZAh19tIo0s/NjKY1/lSBhmG2wkrKTEZhklQ
g1lm4A5nA93VcBwtdomB2U9T6ZJjTaghh+4BVSLepml2QYgwyjWGSwT1lQSxN2pH8qUFcn9w+9o9
sJntZFR7dVSDlzJOXFjpTlMjVTQVMlLUqv0wrHI4ZJa1nyyOK5ZWrvvxI9eOchkdGqzCngDTkQkV
CdmR8RZK2q1NR3KXeKy8TDFqwswHykO46xSYX5HWaxtlUqxVk7cvUtsHh0xlKcun5F1LhH9Jywuq
0Se1NDAZWvleV0iMhax5ZqBe7Jgwk8ivNETA427gzgUdUdtT2/IqRJrAoSTF0qTcxEwEwdyfg5Le
nrQG7wu6t+gdq6VyqvL5MGjhjzEAAxGCLz+hs+MnEyQiiZ22LaeTYkinLBRUW2hRKaxUqURyXNJU
6zj1svhb1VW0mKi0UdGsy0XZG1fd1jIqwQkU9F8YNrW5p4kRUHs2OEQqbXqoY4ZZ0YxazMegiC3C
Lyox84rGfC9k9uEhFdaJRO8IrhNKoYbm2zQJlxprwStR9XSLmvdsjIl0UQZ0k0NirDWE+cle72WO
0HJP/AX7RxvKmEzyjH9NaOfEQKldI0Kfpim1B9kLFH2kssB8i/MckxmT80yvbYUHGjA9ErAJ5I+G
OXToAZ7qE5kLvs9Rb1aSGxQdwHods1reDWA2WuL1qdh4EggrAlSgDI5mssTW9VtCFS6SUdHvalaJ
OO0EdBNjxnjIZEihcEpFwpzNHpsWnIFhy51sQYQ+1IBgp27puKEV5OZB41RmrhUOW6WQ1yH4fAQA
YXulp3AX4FzBchI2is8bKEg1PZCx+0g6sFi6anpU8wRPteLBJ64BWVSGCpJ244RYWtOvOqehnaRd
B5GBWDw94qDb/KUDGaEEb4WUC0/jZodIGw9vmiTAvvclZLXW4pdtHpi7x71corc6qzmR2FpB8l9K
XLEeaeFa0cdr30ucvGuKGV+JaYVW5knR6b0GQnCc/aVYlrg4qUsR5DRHrvPMNQOL+a71BSq/phsV
7yWhv8SBTKxDPdtmw4FNGBo87H11MsT4I1GSZN1ovEJdxuJX5KgEAbXKhE14vdIiLZl4fcXlfffR
kyqSv5d9K30TdZ82o9Du43bxKWY9E8iJsJCsEtZQZZj1icxdRrg6HW+lCpXH0ZI6PY5Ln68phVMd
fnWjtqunNtlbZsPVYaqMdeoAlw+SVpNjRQC5meQN3LaDYmzD+KVIkTHA//gORTQVNc2BquXQYzFX
H9XWFY2/+FRe3ZLmzCroEOyQsBSshYLDhV7h2oKyVG/YBTBA1wo6XfSIeqUPxxBAb2lpw9LKwOMt
I4qLZNi5+ghy3Z/lfNvV6Os6dc45bavOoKAmF/3SBEQU0Yhm9FyoOqaq+ndi6dWscDpkXTpzWcAi
7hrUR2DPfVf1/eHUJCGA0vk4i3KyJ0SvdMa53Ftd27jw69EO+pGnxRC8a8TXwiyTN0ehowEUstWs
eeipwQhOdPXhbQ4CcQcQ5AE+EDFX3xg2DwrWLgv8RhVgaY5A1rxcy/ZK3mGUatFOTxPXdSYAk8fX
MD2UVMeKKs6jE5coqxq2g4CrfphJYxrz0Hc5Bb8hzSjFWv6eq1soRwTCsuobvKEYTJ0mOskAYzEP
RNcCYUcpozAsp2rTJKlbSYJ/E2scIjNzYZ4YGaVvqa6senK5GrwVghLtKQuvdExmxBbDOhflXxbK
n3CuyITPOd3l3SBxB5DQ2ajg+FsCQkFPORrUJE+PLA60pvVKGDg3oc6FajAshMNOI5TFBnOW8U3G
B5oQhO9dAztW1od3HFQtbyJRGpPGkw1RVFdlPq4I8mDOIbThddK/zOAFi0NJT4qwhM7yjEH+EFuG
KcMyPZqexsDJJdWbD1nkWFeuGl99+gXeUixYO7FF5wHf7LMVaQrFMANi0uMiGaBPFjOkbKrqyS1H
g8mX8IuI6nutdIMtKQhPRWI/kLmLX4o+3OaamUarn5K6QArQmMj5JARkQ/ITGlF+mZHqE5GCUno5
x2oc4SRquHIIDuDjVuZAC2RMpYM/R+aNzNM9jQtahDS/AiWSTkYhuYWGjarpkWrCDM9vsyJ+maUU
fnG2+dF8bmlJfwWYRFdTaX7Y394znd6LRgQQarmi6uoN7UwNpB4xc9G7KgL/UrfdwIYaqZh5m462
GkvDIUPhMuX49qF+RUpGBldAEWPAaqjBmrN1MZpQ4XUMKaRlqf/y5bh0ZJTihU91Mvm1j+u634Rq
StisyfIGaf2TGLU78U8LQ/hvsWL45I+naEzfTSD061nPmkM1qibzLkFydUDFCHKqz35Q18sxwyEJ
Z/Ym8vD2ltUvkK2Q1lKdr3rJP7LQxXtTtlQ7KHOaG6b0WloVZ8NsFJB6YorTuiebV3RNiL9ytCUf
2AgsjxgcVP9VczdzGO9ExbljUWFLLZSb2rL+5ZJau2lQkrcjCms0qjI5OZwf0ox9jh7PyNqXj2IN
daTXwaepu5p8tI2B8gBcXLf2BYpQEyen4uesQpDnVhDq6M4U+OSXJL6QFcVs1a2gdqDOg5LEx9ja
KNQWO1JlvqNMsEhXLC+ziKlzkJWRtBpOe3AWt1mWU8irukd638qvxFU/tcwsrbw9KV8DwpOMhd/h
REjGJMVeZjRMHfw3Jc89c1YQ6ffMM8L4E367cTFpR3NqmGy9Nx4W4rsMqx+eF3XytFL4BXq8HuC1
cnITzkZX/wQ03ryiRisxlMq8tlBizCXN+sqn7F669hDhixXEtcQe4JptQN+dzHFUbN9gRqr5E4Vc
RXFgEPNl+wIahElmxZDoXwVzTXoIUdSO0XXvQSA84sLQXIimjJfL/ClPc7aRtWTv+0DZpgH7odIt
IsuWMK0JH78wsJAWsO03SnOpBRMUQ0AghRGE2qr56IRuXzcT0yTIcxw3a3gFDXRSVtLG7SW8PGI+
Ny5ha8z2Z9oRpCUXTkwG4yaWgbVXMq+qMIrfeqe9KE2mvVsCGiszLj9iffwUW+Ek1/qBvfYy8M4+
Sl/bjSLJnWHeoFhpuAezVF3F+XPkVLzxazgyAmqG/JAMGPkJuGEmy+JP4C86QUzhnEfYn/XqmxQG
ClLJRF5cLOSd//uf4VRfh3YxVGlathstrYjPf98eVGTjMaheDhH9MLkc/PPd/75p+c7/PswqHSbC
38f/++ffj/+fX//vx+e+5nH997FhMmEc1pIw/PJfEmS5pEVGy19///r76y+6p/6LQV++8Pfh3xf+
Pvffh//X5/6vb/GhzZT9t1T73pRgFYZWmu38pOTZTMtT/N8//z779/FMaCtFVgbtQ7aKG+eTYvf3
F1cXjtv/PhZmwHD/+xgaP73Dxo2eRjZrG6CeCzy8gSJIK3OXJgSRRabQblUf4Gw5mRt/VKDlmExP
s77SdqEYars59E3XgopKvcaHbTX//y8ky7cYusrkQVA2//3A37f9fUhKJ4K7Idz/fSrSVHU3yiZO
tk5MVPzLcHv+vu/vK39/FVnNf86h8yWOFIzbOhFlnK34f/++3Mqati3kbwI6NQTDVo+7lQxuN4Ii
tqdwgLK10IqMimG+n7IXVyXTXzVub23MgKavp9rRC73d/f0ljy2CiLCoZ/SNMwoRqDP/j7rz2JEe
ybL0qwx63VYgjUa16E241h5abIiQ1Frz6ftjZKIyqxuNxgCzGVSWI+IP5eFhpF2795zv2HnzNQi0
Fplj0v2M9PAQs4GriolZACwYZapYxMDGCGgss300g6KAj7Jc5nd/H9K0R7rd2lW1rYitzvUOe8Pv
Rzo/06eVV2TfSU9X/q+vS+qADXVsIaoCR4OzOX+H3+9d+GImj4juwK8Tbv76eX/8lN9v+8fn/H5o
aJik6H2GK/SfTyr+5zP7/ezfD/zte/+PH/7rOxROVG/ctt799bl/+5k5AYxhXB0SnQIYZha3vxk2
a5lutAx8975XCBeljs/OHptjTOsZnBT0jM7JGIaJkNble6z0cmuXHlOBPNjZ8ZjtrCCqjqLtmSrF
zPEbf9sF3Spqkp3w0a2UOSgvECtLzxXvXaX9WCpICeZiEF8llPoVlQsnTpNTNqQCYVn0xJhZSo+T
p5sZAwQYGESdW288Zh+CvJ0VYRA03twHCrD8HPfc0sDtI53VCBVoYiJI/K7ErMSwvssqhJ8OZxE1
ADWoYXhk6XcHZHhVFWigqAWWbTxeW1p0S+zyqIus/IF4O3pFQPpR+oB1oUu2pOhm3t3gVwwT5e/K
Qb+XdnahvK0XQ6IhRAijbcIWvO0svbppMhg8OucyzQuRUzn4ufL2mug5m1notedBZ7DUMsHUDcZ0
7awGT3zCEvNhXHoxpq1IoCU2p2Li0gKKY6NVhvsxIpR0ClFdc2aLXnQJPFCOhBQjodGbL9OPYd9G
pb2Urn7IAyIaR0VAYlh7e9/BAKLZ7nOMrLJhDrL0/RAHUYuiJyOYfhLvbRsTS5LVH5q9jgkwYdBo
MtGP42sNzxtNQIGGOsCv66EGlQzXDsp8s03jXcYt5tmaZpoa9a1poR0nS25c5JcuRm5oJ+UzLgMi
2h04J1Xj+zelQ59UjyG6Rno9AeTg/iBUPuxKm7ODzww2bsLqYPfizJyg6pqHUqMu1jmZNhkMk7EO
FwyDz32sH3vDISIS9umqcfKTaIxy3ZveRUj1kZVz35anI1jCNEekICegBRmYYYyJvezHTsJD4vUY
x/1SnIKMHhrbGUyhUPCaJPLsQxkBvVstqpp2QIkEZix8GMix/qKBabdisSX3cqHxpSfaAVwwwXRN
hXXfWdVwpfcofYq12EQBZpm2u7Xh0ZQ0Q/ZCaSOuqTje6Q6noMwVB9u7j1Vn3jaJ/DElLv4wefQp
UHDUZ+h21WtXa+BSmuk52IKn5ZgwyWir4lnXazWfDAPng18vVk7JWa8hTSEx2oRIDO5qRqpPDFeo
WY2MkTYSWCKBtSVjLLnKY/vT76rgiVg4VMtuQWBXuC57wG3eVOprj4hOLQ53NDMfZam8XckrJFxD
0OrMzUc9b45J6qKBc7iJgo3GVqfMbWcEzrYpvFMdhNVeKRDsXZ6SbI7BHBPWUHevZVK9aQXPIC0Q
wabebZHr1zoYOPrxendi1ZmUgkY7fumxJU4VZGeYzrTwBCHrToAOKw6RgUem9xKEiKonoPo4p1OK
TjzATeCd8smi18v1AT1CfHJcQ1Gh7TIXg6/fHhQKux5jT12BVOJ2Dk8VGl8hIJ0PUVp+pBZtAxjx
xdKwgO8p9G06rT3EL3G9tifV36dNhcowQijDa4uAuQnEmZoegJ+O6HbMDo0d+le7ZU/2GQspFfrE
T+pvTuRqqGEy9JcyfhxV2G7qmGO4HtjmuQu8z4YWWqubIDEk8q6h5XmVbXQNmwJ84GTgnvVaru6h
65DFjDduR2fKBGq+6npvbU6DXBV20z8QqcHYsn8gj1FDWxp8S6M1CN00iMQy0fwOuiTKzeabMiVG
49LOTsTedRcVnumkBrsMk1euRHfhKcqlJNMOxSitDzXU5SaDUckYHyUswa2HzO8b0HmoSRFybCZS
2ld9hKkCGhCJq82NVZvpThqAhQD/XvKESjQYZhIC07u1FznNrvG1C+jneMOw6rGdEkxN3W1f19NC
OvQ+xkLHXqj5iijO9jOClHoDEeVriEAS9gRTUqVpT0Ira171Cg+SCSmzbMaDZjoY21pyCqKWFn5u
0OAx7BkDmmG2KIf7oZHowVVIt1gsJ1lMhwZxTWL66WkWmbFy7bwLj3ExpasqTY/0SS9C+xWgQ2fO
I6vk2GFXm7ZB/98PU7yfMbVrd6rPyg+B0xSdRxtheLVjNCDJMFxi+vb7vmCwkjrYuIbIwDRMfKg2
xK89gld7GF4TIvQ2mhWd2kmgjx6xWlgSC5NWGQufMKX12I1HwOfJvlyPfXqbFDr31Mx9J8KaZn6D
xdeqnmJHC9HMFPcWQ61sCqGIWuzMqbC/rPlStSQjnDg9Vj0XED07qr1p+PC08txrYwE0h98+wvGu
a1iynRQLchk86G5t6kh13XKHLictESJAAeXbpfveAm7HmBkb1Pxvvx+YHNh4pa0e8rrxD25gvoQJ
ZMMIAvm+nQk2/fygk8OAuSt7DEQQ7IOU7OBRDS+BAFRRZ6Re6lR7yEt4qITpr8wUOUGEDuoQl5m+
K91pKefuoVfLzTAnd2o25X/JOdKpc32jzczP3wf5z7d+3/3jKc5fUAOb3mer33/oyLjj5DE/c6fX
H0RMAre0ew30eb9CF/mcDs2hyICfUz6SUd2PRA6TasebDNKJjrAyY6m7AgBJ5W4ymIhp9Wr4aP91
F53nb0n/+6AclgIxf3+W+QG538zVgYCrpmr3sffmkws5/fGkjLrup1Uz1rfBvMKJgcRXEsXTDakF
wMjmQwSpj+Q3zQ+/b/2Xf+scl33TwmBUyYjm5O8BSRSUtL4xx7LH5tlvwbBTHfK3/OuBKIts34am
v9CYOC9UybBz+xvQ9ItI9cn4JnxRg3dO7FQ3P0S2iZTp9/1wprBOJd0YNzG2luhidPVzXOovmTWt
7rrG0XeWDc/ImR+mBCEvwdbJotf6mVQFLHbfFrjOqtw8BTZx5IjA5H6cE+F/36o0IfdFb+U0M2jF
+nOIVGkYcy1mcuTgvd/n8PuWxVF3aSkkXEF4LEzSr5va0ffo2LvA8ggCg2YiY0S/fhFggk90Ne4C
446xCLFbulNugsgByla/Tj11Hme9dMHYgKx0J9eWni+w7Ni1sS+kbuxrIyJxkD30ppkTm+ZQmJsZ
nQzr0rUzaAEQbxIPmkKBoLRgWjfWSi6MjrMMc8xr4XnhRk9tlpPLkXfVhOLnNyXr96GdTzR67yGm
nwwaQ0Ro/T7YJCCQpUJDpKqc7JB1OvYlwYYG1atwEeKS//z7QH91lzcTYaRzcO40P/y+/r/vGrQU
k5RmDi+3D0Bv/htQuf354A4wVBy0AovJFShwEw5EMjAQlfakMaJ4KSl43QLA018L8PfdMcJTTtyx
t2xr594w+tdizpHvplkrGU1RvQ604cPAHs993971Q3H491R1daAaMZwlMMLJ3dHcAb5JPLuiZw18
Mt7k8SpekUe31d6mr4ADRESbcIW8Gp7jyn0oP8RDfmA0RewB7nR3rgVhLkcUxAscTfYxeJxewYt9
DRcmFt5j8JCi9SAVGcLpIv0BojhflEQSMKAEpIsviVHAeGOoFUMQ6NYR4Eim4S/ZDBwDQbLmpj7d
w5OuekCv61bbQHUMuq12N12az5x3R2SDNwoxBIgjZoCvkstXXyLMaV74URazOORf1Y12hxmNIWGK
GxzhjXUMP3ROMdhTCYRlBdJ+2pI9iHcKHD2VczVscIRItQ7MT8QwwGoKQKMP+ustAKtVeCW+3brB
ZozQ4kHQKRVrbOfRDJpyjuOnf5VH1GmAC1b4YyESJIxevwq2s2Rh3Vtf5lneizdj793Tj6fWq7Fj
GbB3CVE8UjNwW5Gv0fN48b4GvOHPPQzsZuMf9XCnMPC3i56btsVBcq3KpWCKhZz8CHx2Ip8R29cL
6wAH/MR0gqnRMTlEHzgui0XmrXS1JrpTwVECdB9i7AXw0IqbMmSEtUAeByiqv1KJcd9AEu/eHlFb
bIYPv7wx777dZt2MSOWPIz5vp2Qz3Kpy69r3Itn8Ddd+pSLx8+z/ZG16zcOsqf/j36QDz526cP73
3dd//BvCE83UKCdMAp40cOwm8VPF5/sdyQV8uv7vRTn0UWLoGDW1PZlBdrWKf8SBdJMPAtjvoJyS
3k7Z7F1DezmmG9qKZNCdpk9WCHUtGr1kZruM1lIHyk/ZtBPJzEmNyLt3dl52hdnZFzBUl4bYEF7D
jJ26YSOR/L1ANEEZ+DT9QPdbp+v0FQrHCQ/ollyT2+gufSieGjoOC7LHv6M9xNqX5J3EZWPTnZM9
ez86TI0Fi7F+a2xGJhIb+5abGVqDLbIZ7NTIp/HtGxibxo3sF2rJ1bEA84aydFK4o5on+wSGeaCb
fbQ6ohrW31X3ZT2kR3C8wQ/GBAwN9g8OKJPM6wOntCXAtNfoAzGk9kXfGvlrf89g4aHkj47VBlYx
H+GqhtcgkPUjJdthmPWO5i1LtmH8eIfYrHxGYuGc8/UZowReXXrDCa/fHknUqx1SZG+TD7T6a3Fr
PEHBXLsr/3v6sDB2G5vwgcjR6ixfSEsJj+1O2wYbdcYXqt7qYoF9igjkRXMLBhDBc/pMqs+E6wVl
0wq5M+ZIrlMbN8BHtFqEu8wE13rDFTZeZgTAg6EtvgGThfaK6mDZLMLlFpglsE8m2AEGwkM7Gy8O
+BTAqa/0O4aVekClc6RFDl18pjewbJHxncclVcZSlFuIDDt+RX9tXPWvNN2V2+GdIzhPlQ18Y+7L
1/HgvnKu3FC5ranNtwLH0HIGLZxfzTeUhChEV/to46z+l5U/w/3/28K3pKYry7ZcV6p/XfiA7GsU
XbI/S6c741kKlvM9huX1aLsvclaY3oTQut6wzaBswmj0iCOpnonfs1b5f3kyBCH8tyejK4XiWVNk
H/zXq9CMmsGq3K4/h5JeIf9vtF2QrUZeIhBtOGzYP5b47CLoGMzBLkVz8RngYrN8xD8SXn6fzv/r
JItT+Fnldf7T/Gt2xW8exV/BFv8/5V0w9WQZ/M95fvwulR/+S5qf/sfX/Jl44Wj/cJSmu8rWpK5I
6COX78/EC8f8B8cLJTXbtgzL1h0+9GfmhUH8xZ8ZF4b2jznVz3JN07F105H/NxEX0pZ8078vLEWI
hsX/TM1ieUnT4if9/fbuyjxzvNxJtnUKZjcitZ77gTaVP65J6SNwtLZu/BimJcFHTGQDpAFOACQ/
mfTTWEM2CrAQ+g63tXTAspJ4qOocqTExE4w6U4R4nKYxcNWMNupev3Va4Lo9qD9Gh8CMHeOnGudu
hLK/CYDaa5ZwD5HRhesk4KCdR+osqK6XtULyqA8okYj6wzUYlGcjjuoVIyIQKCa6+olw55XROudU
vvR4NxozYY4fMW+zcvNaCIEyJ0aSahn1SRCyBIOFgw1fiYojiuSi9wyY0Sme/1h+ZYOJb45YoBos
rRb24DchRefqTa9GpIj5pPNR4gwi7V0lRGWQhHoDSWqfuilU1B6jUNQ6qyJ3Lh2MqTDGWmUTye2M
NHZt29Q3oaJgiALSqtLutvSwgDouCnf6QZ8uKi1pDsFKw+izbGp8sgw7YGFE5l0U054wi8eWwdRx
ArmVTdNO9Rgw6hqmQzoa5FSodBWOPdYW1CJLNQW3whq/VSKOkU9mmGnQ4kejn02bcNDXfYR5M0jw
WxkouPhPjsltTDqCOZW7cm6x8VpdtXx6IgEMJyEAV05mkP59doSqme16GpjJEtVRW3Hjt62AzACc
WiPp4cjsnK+0C89VLH4kkrVG4CmhYQc715zMT1cSAJ9lz5nvsB6sjd+an7Htw7dpisvIr+VNFa2m
5tlL1bEApRA2ng++jyohIjFoUQ7WMg/bWwwayTJKnTuU7yQgg4ip8o2hjmhDvgqbU2XTPrdedBwl
23pmY6er5/yxuU1XQxgRvVqVGEcYtm7EGH43ybh2bDzqQYxsyCi+vM7d0Oha0eFnXj1O25y2X5NB
gRwGwHIj0utDj3DecXR32SRBtXa6eoe5xgeCjmnTwz2tjZ+G+Y2RCQBSoLkrYwqJQFbYzTxedc7N
4doGIl4XqtiN5N5gu0hOhZNHa9l6OoovU65rYhipmse7KIjSNT1wWCzQ8VU8tveo/pwmZpChO+lt
D3SfCdOhCYcHYqqSrYjGhVFjuRt9kxOh60FKTKhARlNyooWrGfhw9IRCGzCcug5DdCjSJWle/nLC
/cRgWGEOCClqnUAeNNHiJeaPSbyevalbhCRay/Idvfqhxvi0CwJ47mhc3mDxeT508YZGI+J9bhcW
VJNYe8sEyOxx1B8jmoc3oQ0924j2ZT9NR+YEx5xwvuWgW9NG76bXgHDJVdBVx6zB8Vl7EI5EPy4a
BfopdiAK9KDeOMBhG2AK4nGXWrdM8Tsn1Lb6lxgLd9fEPq0kDAjUZNg+8oBYwjG2Dlkz/9LFcHUy
zl06ymp80OXWT0sqDcvZmAl58z0ClKXG8Q7HDQBLFc/lnI4A0Qh4adzgg946apmhvB9GJ6aGgu2J
2Whf2WZxa+tMbooBMHIUIQBvTNw2Oagwy36JhaufTQrOxEIiRUzhkTzDzxpl2cbLJbyk0NrmPS9s
0KLRKP2WorSH7kyeklw6dQ/sDIv1mObMWzoYJo2P6HSQxWvS2uZaoZU4oDcfqlwupuFTTSkYrmFG
yFQkP/Zdysiefr4aLFhfjk5xmtrHXswF88QMqPCxOwpgifahKwvq7+nLozO0KnVq4aJzT1HT2Xw1
aFU8PtW21+i0dXDSqth6woJiL8ntXnclyJ6aOIKhCaq73Nd3fkywkFYg9nB7GsTshQemMQkA+aC8
WJW+remY4Qnx1qNrz6LB/JCP9U4F4RsbaEpMp3cX9uS86Da4sBJD62RQpVtDBc8eudg0odwSGByf
mix7t7XhFA2qv+gOG4rjep9pxGlQq7BOZFVwQhUkogxNOOYAJJ6o1R1df5R19JRWwqB4DQ8ti58J
Q00KktYTaqAVF4dlIK0u2/VI3QjbZUYUdrCaukyualQzazm2EGb9ZN16xA2JkvZ8GGCBkhLar7MP
Rg0OVYdrziUdc+PXw2tgt/kZG9UT8hRUvMzK/IqsviIiMcHUnRCir7gzpzri2KJBD4R424e0JKy6
f1Gyns6qsu+63ESr0PBUdYSZoHcpW3UHR4VRh9NjLrSrg9PqMMQoUv2hTDcFPcY8As6EqpDOZMFM
ADH7VlYGJMXimuVTgkZA6VtRevXBanlFZDBgQfPgGXdZfQnynfSg+Kc1RLPMy89JhJOfgLVd6iSr
1miqV7OvYHdmurY0Rv5+CNyPLTabi+ePZ+kXtP/Mrl3WZv7BXmM9T7Z6HOVD0nQDg2dYP5l077uM
Ql86uKun5LMzPBfUHcQn1tKWXuzaIlJDThxWSKHdVJr9VedArpRlveDxc2/0Ijr3jEj2/d5qpm4T
GIhMRyXiIwaRRV6MEyjxldGL7i7r8HXLxL04QQEdyAVFQk5cunfYjJO0jc9OpE5BWrp7btWSSmQ8
a5nrgKaoxIPGBY2WtnmNbLrZqqTdXeUxMk5nNHhhfZ/92GQGnNiMdSdUenYMzKYtEKKb6LFm3Xaw
b6OgZsvajZEpT0PVb6ycOS2raldN7IGdSMKzlSTbsqugXLmUGWwnkvjJwxCibbNesX1gJMuLV80F
0Cfnh1Er350IbqG3HgoIIp2MC/hYqOrSQqILRpAnKxBJhPuSB+EUDeHAYPtyF3bvVKTJJtER1oqO
GwnR5exLhGMgWAOn6doxuS9BtY8sVO/exN2S/LYNv0OAk/OpDX7q5m0kzHepuXW3qezywadreBdh
2g6QNg6VTdcgp5CQAQ4vxCFzmiis9AIP9EWlm9GywZoTnnyDcrW48ShFNK0+M9fpCGwcZlB9ftJV
wYCNPFSQ6fY7zeZ2oQfz3zhOikMZ3YcEm3l4qm+UtAgB9VmatlboK6tIvimHXBqBaNo0PGQ3ccWL
MUU6m+YEG0Nybm8MbPOGEO26abhUFA2HqoEcXpi7Ig8J5iq7H6kyQKzbrs6CF5UOgJJT9NVFN1Fj
5aDlPK8TVF/dQPal4W1DRZ3NIAx2sCyAvWX1J61rlFiFWWxlC3sT41PY00trzf6U9GdHt5j7eKlz
Oy+ZIk5AnOPGLAWQiimulsJqyJvLZo6YRyYziw1QHtZ7V1ZszF1y1xoWuVRUt2s6n6fBptSXg7fp
Sc2Gn4QUACkQRDYH1fCYZdcqi7DU1bdMgOtrKqv80jA9mPTW3DKte3CM9oExPsiIsaBlqiNsVYE9
0EE3GPK7kPzypHFXus1op+G5bSyLxhqNepslUHww44gPgwWWug/5NNOQAC/B0hSZlBfXesPday+9
QibQpcsMMevw4ufFcUzlq2lwJ2h6hmMRQ3YulBR4KH0mMbJJdy18NMfLIOYUbAWDlu51Z7jkaYZl
cLTfutFd6AWgVVT+JLMky07H9mJWjBDdbDdQumBvIR/FvYuz7p0B004EHkmlo3cSSGe0VNEHfip1
98OusJpl7aaVchf3zofX599BgwotfHWd9jKG43bqOG48VZg2Fvl7F5qIR4A/YYUITfdEbcrETUE6
m2O/mwvur22FqM63icVqYnEyKCJayEiOkS4qYNtj0G+akNwBQDBiIudTNJvGgrVF+0TkpAVpBpJm
zUXhMU1I/WbRnVfeOLb9YbYTKvrmONRA28g7I1MqWBeyuHVS64GdFmZS+N1ReGMjqBkegxprA/CY
rccgqqcZ59DQ7SHdZ61+Aj9klk/zJ8kifiRhfsuodN9E/R2D9KOTEsyXKf0+16sDqdpgn3ECQrJh
pzXcAz7c23x09qzsn9akceUjmIB7XDCZuOno5nUaOT/0o0qYssjI75vcf+6rW99FWlqmDw0Wo0hb
Cx1VyOQfSkN9W+paG7TI5h9YGjU5TZw73Okw8HGzQz8ZqeSpVERD8XM5UNPDgYBqs8cLfLtAi6uR
zm1HMg7J7wxTB2ARWo/zxIYAKxxvlfZWtchKbb5ATpaLdt/u0cCGBzsMd3nuciBmBjoW4XZEBszR
Y+cbA2lpWg6jQ+HlhNc4yfCUqppOORZcx5mJ7u5Tx0y7yfTXoa5f+qo+Du160Mv3uuoeQZrV8Z3t
6fJciAK/8fAp3HE3OW/Ktp+9ACh7kT5kIHtw7b/VajgLqmu8I8egKjZqoEda5x/GqMFpkyeromBp
abijayK7YbzPBufBGjNjI3z5QlL9yQJAEqFsTjsEAKCyKHEo6JksI0TrjZFYdXtlzlh36JjBpajY
XCcPDnpqjMTnzWyHbMeJLMHHQZhHlMNBCgva/jSu1l51FTK91h4rpcBJVWloEBob23o9uJd0b1JT
2nnL5dQ2B+UT2mKh0+kRttx1MElFKq9lK/cWPhOfW0Sbx6cAT2OBSEQr/Tu6dLwYzXCfOuMDw82j
XYd7i7ioqAF/2prnHrqUmoqLVo6XSmL0S3KxbZzyXNo45zmGWWG4tIR5pDXw3Jl0ZxGoBL2J+E8x
javD1zbWbtEC2qOeLm0UfIjd77CxvtRxd+AmtOi6+lsz1EGJ7OSibYqm4cxvCrsSaxOMHIayb6Nt
nMXonE1FZsTwUOnpFZ8TXQO596fHRqvhWlDo0chTjvNV+OXSMPSra/mPwq53oR0t3dTd5y0rDWUR
tRu5vx6vAHtqkqbXanC2PhZbP4vnyMDxtQui31tmhoa2TurXWmh3lhOgu11aXrqNzPYzxxmvWcZ9
SpLK2OcfmgFgQMzipPrBwVcUJxcEMGvN9sBOcdyiPesoDBEEYHFgfOS5/qDnuLVa702DeQ5ayW7K
J58bHAHAKwT+D8zsvhqcLax/5xHz5qOm119uIz78hkQUO1/mnrbMXfcYAdK1+k9fppD0Gg4MLBbf
jF7zqHhvHIq3QJ3Txkhv0uDF9B7gScQYDKpN1akdPIaTyotD0fUCFIiL28Hksh/T+jY3iBLSxx/Z
c8nZpfacDfSnYnOugPNlYesvTeM8prG5qoV7HigmssJ86Q1S0sC0+0V3bmNMKMlrK6J3BFUI/uL7
ds5ZcLXjqHLShNxs04rhBvHEOjXbe24YcHjQ5QtC8gCq7IU1XK24WqRpsKmNcqthVow4WBiko0jX
u4+iYBcpfePL8YR17BRYWKza68BED8NnYROGAWa2lgSWJ+HW7uDwxCU9BFEfhHqzGRfJiyOpRmiO
QcMMexxBxHuVaPCKBJBl3AZflfTXZafIYkDkyIEXYMkAAopqqUy6re5kMB7b+A6d4zVN6zmhjyws
MUAkiJ6KAMik70AMiaNshkHcjlnF3S0WDxXbJiFcxYn4732pGetct5+mglU9FukmC7V1NQa7XLfO
DeEWUXkbmwSa1EX2WoOxtCNGSXg5J6VuJHSCftTueuQXJWq30Kqe3SG/LY0K0yx51nWK5N5IYKOq
EWyK6Putj04tJ0t+ZGTY0p3QIlqEQ9E3G9HUb8RV36InmzL9nIXJJW1SxF5Yn5v+knXikprwynQ8
ejFHo6GEKvWo+vwxs4rDaHfH1oiWo+4vojp7cUeSBFOdANIBFyXRBRNDt96TTMrLCAtxxJEoN1fj
gKB0LvRKb8Jzhq7Q2jbcTCwoqdIC58581sdtJu1jmTYvAZmMOIP9Qd2ZBpM+O3sJUhLdskOk2HE5
/WnuQFAueadutWiNFz1pKZPVoWaNGOSWlqa3j4LqReuiBwb/ldqgqFx2g32i9XiekHTytOqnhvK8
Cus3x/JPFMBUWkyranOZddatWaF9mr9XhggwoEuRjRacsFDcSmaaNi5tv11Fxu/Ct8FAUzjxV0mQ
JpnqW+NE63vtTy1tRMhzgHq+ku74HOv9bcdv17JR6DPZtyN7qvz2Y4sRhdQzFKDPVZmdBmNaJfBg
W6O7WhYxGaUocFVgko0Cf4Fa6Dj/vTCNvnZW9+TK5i2tQR+XmLGSZEPcKQLzO1nAVnA0emrWWJ2y
8Qsh60/IEKTRknfP1hmsApNZukZLpuk8wZmAuKCm6ecaETKzsQwyPnvkFGWplore8C6+sO+z3rvV
CXZ2osi+iQgWp8JC917dk3puNqMOTwOSm91mSznU21hlyVZH0kMnm0k2yTxm20/rrKA9WSXY8eBo
51O5pqFCYqbZnjyduFM3QzDKAf0+Um+12V84uVIwMUN37PE2mXa2m93nNbPhuJteqg5noJ0XG82f
J87ZRRPWayNz9DwNcAMj/YrrcT+03z5CSW7gT0mHON5ISDcpx2TTGy7Xhk7ftJxlNSIqD5VHX6F1
UKtVnOqZ05MZaMlzqzBsNV1+xZd0ylnL+wQ3URMPGNfCztkrQJIiDbUTXWequnxc9SU+nonudp5T
Y0XUR4bj/CTIhW+CRm5rd+pWrfC048T909KpjEBzrJURuNcGtgYNEG519RSC3OAIv44LmHP4CkHe
jdg4BszonAAY+XWNC3k4IVBXr+v7IZdQax0/WJn4V1oLsFod+A+cCD6mQMXrso6qXdvRMvcJtbAh
HdwYThCeZDCC2y3VQ2QR80EA/KZXxtXq1aWuMLUhAX0q3YSwAN9/mMRwVV725JnMI80GspIxtGIZ
NKXaRkVMflCSoyiQOnUzMLw5jkS33WCFWhpsYF8/oT52l9poP8vcM6AlDLuKfatS1ospDMofjnoh
tRzUEh+DWXlnihmPWBBpKduuuvERWqT+zPCoOU85MoM1UzCzRvK0KUuoeW04krw3NGfiPG0XQ3C5
q7yOqI7kkyHDe8XQnvjjVtmPVcEoGhXNNrP5E6beSpN4CRR3tDHeGKFpHUHgUAnNMxzf5TAOm2lB
0wBgVYAR2c+j96BIuYLTdmfqBiFodqF2cYLdDLHczkhKh6hSbdV4+XiMxpas84C5sVuDF/Ei783s
KU/9sMC7VVcmgFvOnANLCV+WRFjWKWoobDFY7m5kZ6UYh+OZ4/KNVxZ6uluTSsbTqyDbFol1Darh
J3UctrtnzNOcAECFJ8ajiNRTHuD6xvR+X88ruaoYizQOEL9Rh6eZ5A6YbAeauo8qMM8IQKnsdRCz
2KqpxxXL9pS2pE4b6DhJ6UqqaxQZD4OePwXjylfXClMrgLRLQeRirLNkTVBlFCv966g7X5PaWIjI
rCQob3LhjVT/uylPvluNDi8kjxaRIQYbJuHxkD0VPfkKwhx3rVSHokGbq8aT1o/DQtc44aoKDbdf
V6dcRy5tfBIQJdUVP9tHKutl65DkSmOZZeFj2vPqO87XyJGb5Km159ZhQeYPDBhC/4wvZJQRrw8y
oQIHFoFSoblNMF1mqQ1OBSa9b+B0UouUCzh1JQGlEc1jgeHZfuhU9+phmAiwvWNc2ynL3Fm+/uiF
qLGk0Hds2eAH0a2gYEX5KputhD7p9cMXxypGV23yboHainP4K31CoqkWZ686rGwHilWvzSKB8Evr
kXKN5b0fEZZWjacIw8DSywATDViHnP7JCDmU2DZ51vWj1rP7uNWnyJ+NTgU7j523bsB6KK5kWtIC
QhBOJVZjgHGDX/ZGdzhdlLhBzdlQ5hlkoUuBSEPb11FxZwLCpgkCjHM4M+R6tugWYu0ZvoOguoUc
nfTOHTOUZal5a01gmR6n6t4fyOpIW5hT5HdEwW3eJgez8Ypjz2SeDnPHKTEs2cTTbCX9ZlGgKRvz
gVGIVe1oTn9ZDeFe/8neeSy3rmXZ9ldeVB8Z8KbxOoShNzKUdNhByPDAe4+vrwGezLpVN+pFvOpX
RCavROlIFAFsrL3WnGMSMM8uCRABnhFrAL+iy8eqTz8D6ntb9fHhk7849hXJLAM/TNqO+nBPdagQ
fvuBbOfcCiCMwix9Cchd00Gd53fUzayw1I1qSzvd0PZGJh0FS3dlZclznVGCT92pliyshPO0Sevx
U1JFuEuTAbUn6pxSJO1W782XBiEZZtZPZWSrZYmIURc9dz+DJ66HYzD0qNLrZm+J0kj8Y3kXUMVP
zBTrWT5hpXmKWuOX1VtXX0/Xs0bCAXZ84PYDxUjduKOQXcAS4qCs27eAUGYp7tfVNcjGc2zA4rFq
qCfzIqIZi3uaQygZ80ufk2kjtUxl1WBltFLDO4w0WEiglap6gypDNPrd48GqE0Aw//GpsHz6t+f+
9unf/tnjX/z5AWQ4JpPC6CkzKUX1lyguJA8RvgUBqiexZpHfWoveNmdWwIh5fs5jn2CvRcEoLw+P
j/56+P94bmR4AoCDtogxRMn24bGbYB85yAKg/ud5uTNnv/jz8PjUMox2axC5KnY9EINFopqKBT/A
HFHhaWEGdsIvMfA/3IUP16A6ItZ2Hx+WmYFm9vHh3EpnXzWJTzYjFuWHD/DxICz65z8fNT4nq4+w
KrUIpC6rral1vN7Hy/zz4cOM+Pi8XBCiAy0LoyTGkhIOwGVQ1CRlDv98eDz3+PTxBcMMeo77f3y5
WT4y0iQF/qmiM1IRptKz5MkyByDSt0w0AR0zQVtQkjI3NnFAYZCE1Y5xarV7fPTXw+O5TKiErdXh
C+8vvjCg1hJJfasRMvlmcjAD2nGGEn3NjG8AnyR4oduwJU8pyB11k1jwwDKab6nIEmc29KrkAUyL
ObBL5QFG2zZtimpfStPkWJbgTjPLpKIRV5iNNfmpieRvAzM/91GJ+FudNlItsrhOPab4sXQNjRyA
nOtn1MjDC7gJslteFaP2LvZTCiAzOcazVpyMjPxmuekndy6sZB3oyOuS36JBGN9oqjurGxY78fxs
xkOyk1W/3YcFsZpT9VXHYbXpcz9hbw1WZchPTVV2p1atLFZUGP0pKz7NebeAOWPAm7FHiF3uLBdA
YRMOZgE4ycPME1OTGtyqTKEBWZQ52NMzOh+yuBUG8UkZpObUa/VRKlCNzAUqNXkmn4yd01X30/Qo
4pgPiIw99TIc2akNuPrB2PiCfsYU8tvIEjwT8tzBOcSbDYCoBsyw5sTGOTKaW0NS/AOOEiogxfGF
8SZZtFHMUr43cpsdc9So8czwhYiE1uC/sTn6dAtILZYSi/ZvCAdosJrPYUR9jjEyPwvNnJ/n6HfR
aXj06rl3TLqLcS8mqFU5KlrjU+KKhDYnSZafgDVmJ1F4Zbo0HrUZUWdYpoxUaLflM+HjvVQPK/bn
xjGlI31czEZBlD/LQWXQyqqmg76xTPG3QotgZsQGuwNFdS6T2kUnr3UmbkyUqtlMiDVbCfoAmSuV
bDfxBJ2kkYFwboGlWl4JsyeB6RzljSQCQ/ANs1sDkuWodCOQ+TIj7yKw0lPSyx/c78QNbbpXChDS
TjiITJRQmjBQyZjJ8V1hzpmVVLriPp778+XHV7TMQIXcEUFr7udok5cYWbMhe1cs86fT50ORVdSu
cfGi1pj+VCBWob6LBf86EoIsjJ96pdzFLn6dsuCYZNAMCWseRuk1alFlt6r0VigJrGqrvBkyfGJp
pitbzUDT+26fpYqjCuJBa6kUJX04FAxgNoJhV1W6KxXgSzl1Xlx5XUjQSAQNAz0xeEURLlph9O9q
IW/6BCpJKsrYu6FSWyHuQd2nTjUE67kKUgL8ImzCudkzQZH6V4t7lTCaT0MUME8apkslNYAF5B3b
W8TyQI3MVnsb/OFogmsawCPVOhtPOGMXKUM6I9VIUxltU5aMgBQwm6yGGMKPppTnzDi2jFF7xekt
KIt1Er2UEakqHW0rMFREpuYJYCSr/B4qijAjE29dWa4zI7PcoVB6ByHpwzLtz8pvjb3dqpLUbLFN
PfsRK/80ksWuBURCUDtI+sXvyVeztMgTZHKohmQmDCfrPzpdeVbn5znktAnr4NIJcnqILTQbKblD
Mvm6ZV+Qch+Rr0uMcEb0dDRAS5qrgogl4R1oDHDCMGe2S/h7rc2fPihUNq71sympeKaeNVwYRf1q
tSjUYyO/TjVRPZNyqCoJJCrgIVMKt2Ubf6vSZehxqEYmM4vCbG85ig886pM3GWz9uvGel7iKaiYk
F2EMDafsGKmJMrbTwlP0oNzMgQ9Mln0eGpAYlqmISXzgbUin9ajJBzGmomzkbccgbMzhlDQEzQxA
ggBF4qhU2OQokcRJWcxIM4DzhNFwLAhQoopzImArdpqRJ0+DAltDVt2NQP0yDETzHbNKsVPoScbW
C27OcRNqMjYD2Ij7KvjsQ0l+7zQaLlqzywwj2EbdCDU4Ed4l4VRRn5UFChS1rn7SSmKZ7ndFGf6W
JNZ9QySvvk4vFsVZL0M3nAK0YgKEWwNWYV2wgRYWd1vNHThs5t1SSjaKuJ80RnayEcGUqYlIqUc6
EdHUfOJMo1NfEo7ow6ALLCbkwY+JMWpv5DlSNTY/OFaV4jzSTljJmPMNfa427Hbz57opryimvuA4
3+PuR1E1zetlSIw6jHHWXfWS8WZlSE9hOCHXY8fPPGC8mmU0Oak1oWv329b7FDV4RhXt5RZSiTtV
VgFqcDxL4di5FdZ7p/LRBSYY9Q/aZygo2LTYUXK4z2Ugab98TbpX4XzWo0ze5noNkGpsCDrPlmBb
S3TnAQKXBXR3pcuUzTQ9QmyuTDQR2WetT+S0guGgCJHxDz5ZT9nM2aUH1VPK1tMV5Jrbr898pjYm
qP3Nt9zna3yv86tAsBcrUrgLpPwEZgbCvii9hBo1s5zluDcKnxzortqELUhtP83vo5DAqYsntsOs
bLR09WOsIdEp/INoqvjpSpRvFqApralhZC7aLy00XUOub90kWmu9rOFgNtZGMaUzmeKrWgufU4CZ
K3BismuJwTMz6w2dIfMUGORAYpQTt3G4ZAhNXbaxSgoXUwPoV6RFZkMg3SlK91uv5rdsyHt+tr7T
dPnQ+VP8lnbnUG1+grF/rdAeUKjVTj+Ivlv74rqLfcysgelVQUX3GUAMqw1pQNTGBE5IXzXGR9g6
y26h0u8FHWBSqAzCluTWG0ULMD+azL4TBuof8duvBP4E0JBqrpqrqEXjmKW0J3y21BFoK6/CT8Rf
ZtetVbuTCadLCO7AQZDXmQTQMxiT9xH3XS8ZmTcl+MyOoSmaxykVHGlQDdzEPmbGDFO4qC18o1bB
TmM0HQhOknFb4Jk7I6dXU3IQjeYoI0zaxUF/ovuSrh+J9eIAI6Oqkq+064Sd2pDI2ahIufq5BDKb
6ZihDODlKyCfMdKDALdg8T4KGuSGxzPLw4xnCSvRq6LwF+biEtW8kKj1uuJWFZTN6HV19f7nUzQn
61oFhjT5g+qxyWa4uBR/U8DEIiEZZPlIp4m86QnUAfTk76LUQsL5+HCuaThnaZA5Si695bPRMjnk
Wx4PRu8X0FS6Dz5rMUCEaDTEdN8ESCPC5aNoSRFuM2U70U/lEsy3Yjnn+7IhESYSavBz/szWvtUx
h8qGTpxcB0gN8gU7sXG+TVmYs2xV+Z7FfR/mRky4kHwoF8fWw7ZVCf6Ai0d4fzyVhKQRoCzJwUFr
AL+HJou2FQ5bvZGtjRk0HmrmZv94wAEs2mOpEeVhdRtZB4Vh1DqrVx6LuyHF2ZbSBnHSUaZVhb8a
cNY64IijBwRiY+Z8QxwT4NHOQbmHslzs0ZYsUdxlznmdfUkBgYw5qaNdZJ66Gm9imYFfVCs8i4lI
8BdyR9GB+kZAWsTpo4ko8aJgJNE4KCJeY/zNtpXzARXpfmB7AuuIwUW8gJelkYaJbjCeUqdyT2+h
3Ldih6KjlNcShj5KCSup9n0pVg7dBTKGgq7ay+NgrosWP1FMddRlQb3PNeApwHqW1SVgEPJ40ohz
qLrgYs3Iytm5Y88xc7AIxhTuE1Olt/P4hREdN4ApxagU+355E6CSquuuiY5VYHXbOhKdx2uPaT/t
Hx+1EfdWuMu0VSc4un4WPdU9V5pUf8uQ1bYWM99UjmqQU8a2LcQRiuCwD1XVgjpGPSPM3bnNeAGR
OH7IjOCx2tbESjRQ08ReX27btwqi4qqpSACuA8q5SdY/eaO9eejSI2Pt0gEYXqATCgSAK4ZJN0kf
Scz1g4Y4o2FEKjE4US2SSf2kPvsDtd5kVesoBLbaN2+gUjMX4oyXlUgu+znnrG1omBtx/Pt/7RB5
G7XT61Te/++/ff5kUU5pA4Hku/23/3N/fGkxh2FgEPET/L/tENBUo7yImv/mH/3LD2H8Q7V0RTFM
S9RlzAf/NENY0j80Udd0njZ1i/4TtrN/miFUefkSz6uSbvAKVOMvc4T+D0s3DJN/osuPn/g/cUcg
cf2b+Q2jsmwomCPwZUD9wMH6X90RkR6pcSo1ITno14Y5NUvjkgHfgAj9mNQa1WiGGEyPqGpwy6tu
TdXvmpVoemoS/ehj+XuuWmFBsFfok4heCFjIhsi6TE2PpDBtrHVHimwvYAxHt38w5YYbaNQJ5JXT
O4i1N9Y9U/oOlMF4GSvtwEiCkl0z2A41M0T3DL+bLOG+07oJNiW6+qxKW0+vmEXU9QRUb257T2lg
yacfQ0GfZhixe/byYUwT0c3rdC0N8bs1WSDGzYAKLS1x9Wpq5TJ4+BRg82PhiuBNlpp2aOL0zZyC
eS8qWypFCmh8Hq2MYAoi6seg74SO0QHqsfpCLWRPmmIR2TNvMx83HhC80I4XpQ69FVbtTj6geqBj
iwGF7FkFQQl4a21aCi1SsRIrrt9Flqml60GChBKKa4U1dNVpClgDYl4RprsmEqfT46HV5a1ZVZOb
iEuLlncjlQdv6nDLJZmFxkqI2crGuAyR/aLHj4RnFUT5SeP3NXU5rzVp2D+ELZgn0DjPCMR1rSCG
gOVGBeFPjGiH7plQ3ImNPUO/6V4P01a0lMFNG5yRZlog1RzP6khhlMp4yo1kvNRpTwtiUSb0BUyo
XkAFFxPul4BlB5Jg7WZwFxHCR5msY0Rrrxmiv0QYyT7O4a5F0BC8UGe8pAyFv5vRpYJar3OFnGhI
d1kBUkLVdPbyGUzwdjY5glS4Wpy9R2FwNrHROAUL/igYHyIx0Yyl1CdhEbfgP174JT7TLxn7CraI
m6+Fg5crAjnFyCYjy4jcqsCJm0VxR3dtQHePYNKRJ6E5JgUVlKLLyPwVpx0jeZHvENk86umfB/40
bQrTlz5K4UzAB2DABsaoPAdy/gsknVOMNFI0eRmumug1Br/cZJUZbcyIKYVCiU0bpGMQ2eOLNBoI
6RohxA0VPZUQGVmMDgyEWXI4t2czYainoLFiv+A1gSJRm4BZaoXhtTKm4AS5bCskCXWCUphfCW5T
dhiHrNSb56kBfwK/NsDW6CiVjG1Diu8oZY65L32pIaN94DZIDgg1OVc1EV+o/1ZwTiZnFpeukogD
vdPZtYsj7Gzd2uXcK7lPx+7YUSn1rfRtZpRkQiPaYqJBcBmRlloWlaPQTSiMo4xBEdPRPRuYQkU0
NvhpT6ZIXNhRPyfu3KJOVOPaSyZdO5gSHYEsDRECkg45BTRFQyRpVr8b+ghRnPyt1clr0bWCZ4no
sucabc5Umu8xfUoOp5/YoWpuzThkQlDNOEBpY6g5Zf5UFhdxIGM8X/QvRWTZRQLboaB6CibDWMPc
BqHmVvDJGX15/hghHKapbCTCOdRBAZbTcO2LHFZMTSKa0PAn6lENKAu5nKyUjiENX7JSvMkMpKDq
thutYqsAILNb6cK45FtVzQncwEkhcZZ+Tgh0XdWI1R4S8OdAtzI7NL/q8Bf+uNG765mMbQuzFmBU
gGUr9dK2+TlFAmInTfUxmXPspmZP4tmcFF5EJYR4GO06El3c5MCVtByykZinv6tgeIFzUgGJpA6C
TVDh5jf9cRcp3YgEEg93p4RfKURe3rzki6H+NiihMsrt8BsYU4RyuPhu05I5D/skVt4RCgjuUEp+
zOmID4lFRieEVtrOs/gSFBj341CCwum/0Ob/TQeIf6VOoB0knYDcor7g7FoLQ3VJrdfQxLgeopuw
VAGCeuqTZiBvKs63qelOetlco7S65WN0afDf2YEuBDApoLiVc4OT3exuGbDnXUmop6nJGIF6Nps9
TAfXlMn8NACAjWz71XAW0YXs2pm5Dg2Gri5/8juGl0sapuNOnsST3mpcyKOyx2x1lI1xy1CBGRHw
6Jhmh2NioLPlktAhQ4QdpJvKu+yntzT1I9sIpp8yErflMP2aSnA/Va98BEnJKLmK3kdROoVhp62l
j1IcEreqAxnT3xTaaA1QG0XMpjS9eY+KeO93/oDxnoEqrgp2kM38Muf97w6e0KJeV3z/SZNEKOUM
AkL5dzGHtBYGy9zQXyrOVhMYrp7OcCZCY0VIh0z381AYILy41i1vDMnWBq19Fq2TiTrM1mWQ6cKU
u31Z/0B0pjEQxzWTbpwYbedGMhzoPjI/oyg69hKsIMlH2MPachXq5kUeuLP6cXtXtXpv1jH0L0Pw
Ris4B9rOr5atRs7KHUeavw+FeTPkNemRsul7aS/uwfbyNa6PMsn6bTLxIqPfUaN9qh3iyjBSr9Ui
/UqKxs2sXt42WV8vSXyi+kyLSKXrbVBdIM+dhAgb2hGJZuA0epWQQBS5IOn3uTVfJwODkEWQXjPp
Z2swPzWhf9NFonuQ15rcgTw5TXBZ0g/NBiDSEyl6iuCUyYTsnO5KypiOfpN0o4wotl38bkSY66ua
u1peGQmxdvKvzO/LEy+P+R+SUcvgxsHO8WAoxE3B56QXu6zhQzddVS4Mh6wEusE/XKozCuyBe7FK
0jCHGAU4pUxlrK16yDfjsjXthD2Cc7ZAfX4flHRrVXj9u6hnnq+LH42vPYP6suugVL+r8cmvFN2Z
dbYv3dKkiqiigkYL950B+2TWjUPZMSLVGEeG52mmJQ7CidRqhaUrlu5dxq201CVcsYDDQ7eM6FWq
nWGHVfaF0+LcaspRrPMvudVuQfM29sDFI2mdG7JL0AEaAPPVTzawAa89Wmi3s2I714113iY2J7qX
LMLaJDsaNXzHof6cJ8LAqvFipeqzhM4RJMuPXOnbppp2cgvjhSZ9p5Xv0oTfH/fSXqzgR1bChrPR
o3sZrgnI6NeAp3IyAc2vvPvdhgTUFw028Wyo6fOlxfdIiyD5Bg6L5hMHmRQYH00O5izQfnRDRmzo
G/coPZVDLxyxzwRESNAhTDXrF54F31FE3jH6j2VdaptBEwIcJPkFD4dhC75xi/Jynyug1ygQjkGp
obFOLNPmXSqAxsjnkBS4htKPE9aWke9YqQfj7Mmog6+gb696LOzMpa4UK2WX/6gKEnCJ0zpqIDCF
gAYIsuVvAi2MtHeOZZVNsrAtWMELgXRtIfSi7EMoEyLnO4DNZESZmwKvllS5uU+myzjMe0h/L/AI
CxyZ4rWVFtRTxtIyZuJrN+GyMfVtMiwZmuP7nBHsTnHqb0zCylaGIcNnA08y65qEP9VaA0OawaQO
NDYSi6PKToCcYJ361hThJ+YD7R/pPa0FqPa95FaWSqRkv2ZuebOS9hgHKBNC81mTCELNJd0GbI7j
a4ZsqajbviQ3pSnMzZy8yImAgEbXXqWa7vWAasjvaWI1sbRuUw4/vL5NrubbOmGhUyPi0iM8dzqJ
M8iI4sFtRHT2ODzXnDL4U/LlJiPGTGQFjNhhNZDM+fhQMzu0YcQ0AEPly2YgVP/8yuPzqKpCx+xI
kXl89+Ph8QUURiFj2uWn/fXw+Mpfnxpy6PnSFG3+9vx/+vWPb368sL99T5LEe0Xu8jXUs1ZyH9/H
HZYQiceHrPtEbf31qypMeqYyhBTr/k4rupfCwHjw+MGPB8kSiV5e/sK/HjCA/OdPu1oJEbraJM/Q
Fe7Mz+zxOx7fpf7Xb/3znLoTqVPZJtMBbFSgTd3yMGcoZagYiUr1RTgXjycf3/N40GpgU6Ne06rV
X4twDuy//fu/Pu0T+DBdC3e1She5wF9fQf+arJG87B9M4gduOKyAM0kLSunxnNGPiT2koOcTfGOI
F5unkcHbMvCACxVmI/Ojx4edEFxy0lmzbl0N4UE4NuqJu9WsoWPcx/GV1rtOMuYKUVm7QjJpj7+G
J+UFLseZ8dBg93sqFxo9VzTBtPze53cqUkyjxTcKeyJXbCrpXfQq0ZIlZchE9wm/Z2ewC7KjVXSP
z9bJR5Dz3h3H0nhKX82LMs6rb7AtcoHC+CBRD9sIU5jE400ZvO7O9ctepWP2QXDrDRRvtC+whBqb
6HNg4clcMVvr6wxOFgDRbN1+55hQyJedbBp+RX9j6AUXJuTW4ihfzdEnlttu1so7S8kqH7yUoZGN
FPqtfE32C5cgdAac+gvw1BFeKsKjuKUd0zVZL9KrqjIoXI8EjKiuDkkkC+xLejYv+JTQByXrtvNE
CZYim9kQM0TxHLRe8QzfqiaLGAL4IScOgkC+rSx/zDmOJvgK02oUmDaiNlyZJK/fe5pqOogmfkw/
btn36LtonTEkXzXCBjsFW1aipQgnr5Md6yiTDiCfikysGWUd0qiEu7qtvjK4UF/H51i8Cp8XeLWt
78wbrbGVffqS3Vig0wue9U1hpy/5S/UU2sIKoDoeBLR/G5DvFLkr+s+flvdhWGeSi0lD9Sd8HP4u
9bLOsfRdizgPMAmzN7xKSM7YYjoEdcSf+PI3NPk/1HPpfrMxDQ7WsR2c6SPH2XWDbHgIGIs8vY+2
fGY8cGjJ8AGIw8ROVRy2h6vUty8Vir+N6VxwZPD0SkUtzt8YOwhCLv6Pue2RkUJB/+W/mltaj2v9
Eh31rf6Tf/HfgXOtficI7Su6kt7k/yx2v3eVXDj8zZfAhX+1ovziDVA2VsN5hWXS3yFo0527eMnf
SfS8cFcshhUiDBe3PJtRJ7r5v76tq3lhENy7C3PaHfF8BaiFnEReydqFJhL+ClSIpZOu1oyjYAcF
bnHFJXJrBdsTE0dxbsXpHDx/aGh4URTbe4Mo1DODwbRAur5BtI1zr8ClIaMSdcghtsHRraXniXHf
FbjQ6a48P0f9VrDvbenWX2WLltiJzxGh4oAp7O76Gjsd/vj9vCrZ0nLhPY3hOiW/AbkK+XA23Zxm
sHFZ92yOhHvwlJ8ntz2UhCWs5k1yHeAS7yNWnPW8Z0qM+++YOiMjY29bXFuaSTdIEv96loaGF+zI
H+2J1cyfu4IrwKuQ3BMWvQp28+xUV35ufK7W1Z3oE85lu91gFMthAtjlW3NghyJbb+qaPgu9Hnv+
5mT7PsaH0WNa5ZGvEZ26Y30Gva2whExn84gD3MYWsYHHa4feXd3Wm0pZIc+NWsdw/5wp98ReW3bK
HpX+uVO/fyfregMk4ZWeD/fvnKFqzEvBb4gug8nAUTgRf4IRdsXJky2XMweTs2xPtl6wW97M5r6V
+PJwBeYGAmwRjqLC3xr0OHZBthd32jdmgtFOtvMTjjN/02EV0zdjtY1O4YW5imXYxZER7Y0mCaim
dzhKK4Bht8hNdovha8c+p3iiYOKdK9Z4PvrsyUMqaHzFVCmueJy3Ybj3CvAKspOdbkV5kZ+633kH
9e1cC17HDH+jh7YOBhQF8wk3Gwa0U/QMjY5UJx8K6U3+YX4pSm9UurSyqt6N1vQnZ0cqJZsLmenl
OB/wDlvqZ/+jgeRsjxUZP6NjrW7k9c22+TsSz7Gy+sK3pINyc4STVnnJ1XfG96pzzIhnlriZfDsb
KzpR7So8hzQ3ba6J7F6sawEDvE1Wwz3XtjMKXriBDAxRslZHTpZizbviBjv40dM1/OiehnVvnHl3
5n1lF3aCIOPLdBBEsjeSc9TpHiBofj5nOpE26FuxD3OIGjv+SHon19Ygweh57bgKiWcg4Xs+cI1g
lcqflU2z7q6SAzpSNQ8YbmHF06+RPETcCNv5/myND2Lk0A93olFW8XLHeFG+uFlyC6xsHO1OwOJA
vl1xYzxEfGng8h5U6+Ap4kbvjV8TlSoY49Kh/cMCbS/HnlZN8Znt5hUG25Um/mC3wIurH0Ov3yBz
zmw8uEL3lq17fznsESVeLD/TuExfbw13wc/gKX2ZuaIAMNjivX7hD17+6CNLz+hvo3DD9baNzZW/
bbwB5sep3fSrP/9H/j1/IbbZB67XXEeRaMEVSXRucgKDbftP+aW4FlesLaG6gYLMO4GuYAAAk7gj
Qq1vBp4r8z6rZ41idx17vAJQ5PCLKcCbwhYnbkl46GJhLTcchuzOnYFl5L3DnEdgMDEqMNnOnOfc
3vwdKlgX7/yG0yr+MX/rjQfBBPGosvc4hRqulWrNDcrjTsofOK6yJ+mL0FSVd0X6ku/gW1nOU+vb
yGwEHD79OShx8QvpdbN2jnZbzEi5ByucYfyOx51erZ2sXZFuCpLUOMWB22Jn85/mbXTX8L/HTQnx
8FQa2FfFt3BRuCznwCl5ZeP91b6LVy7Ue+gwlg92yr66IWywWTxZM8B6EHL1ZewHBvXBygv23ae+
K7dcBh/Bp38T9sq22gee4NAAMO3e4xa7K5pLxWiUUu8ifwZ7NNUjHRAbztJjYXJYnJzRAEtgp28X
olNXNOgq5O1Wf+LgNFeT3LcVaSDuchDREvD3xs7rcppW656u0arcm0v2gMvquERjrFq4jp/Q4mfW
OgzAHtiH2OHKh+W5B9xss2kQJJoVlENzcUPeQ8GzYCizzZRd1D7dY0NxhITcAnyHh761ZcWTso3R
vRjmuhxeiOGAjAEXUtwGHFo93mrqPoZy94z3wL6vTd0WNntHXAPHOwgvi2q59gBBotohU5pDrgBS
XHW3+hx6sXUpN4a79j26WY7vQWi2OcufFcaEEO6Gp/HsD+eg+kpJLPqucLDhkh9/FHaTsmIdBcbr
4g5juRA1GGIuUlcCeWWI+BbPxUm3OZezjfkZxA1sTLCUm9b4TJHbUe+VzqJF9udXtUxdccsEltsV
barReKHFqfkHUHoqMZxrIf+WX2vMlFCS2CaCczJxmw7+0d9Y/U2FH8gFFDCppc5IvfwcQyLcKF+s
bdxPKKQlA5/MuOLy7zhy2RMpVLXlUa5UV1LPqpHG2JZClQvvzMoTEiqz6+6VXV3J3iMYblHUOJSg
FNRlz+Lx3GAGfK6IKWLd1nboOILe/Z73vc84hrTYVZM4krbuGxQbaD+vJI5TWSeuzjXmtPmTHFAa
Y4sqN6Wn3tW7UG4Qm92HtWJSRvwqz1znxjvKya3YrPotHROZxGNez7yiu7LKniVsHVCzW5cmcU18
vbROajrQKzx5zHr1ibXCLhpYRysGKjHeI7CdKCiod2SCQZlF0AmCXZhvZa5WedyN6pmWypwiE/WE
Zz8+BYgOj8nN+EDzg9pm7D3evv4Hh+af94O1DyZul7gqr3nNPaEstrzb6Vlg47EnSbN8oXSh/SgO
20olfYE3DgAPx9Ll8u+St2QXxx7X80RgJn9LtXpVh40WHDTgjrZ+nHai23cuSWBFchn3JOSEyxFr
q12G7kK8C+ohjtwsd26RaAuSK1IWya5PXucqwW9vzx9gbtHrX6Yryd2D7InFMybQKll3iUNTRbw2
CCDBtPEKdIq0raIfleZlEt788ZcZ2TiUWFzSeJXdWnFFRfje0mGmBA9XRWPL4FtH+KKeYeHpdSkw
JihckFl28x4sB+e8dqbRaOw67gIiJUaMydGujv7y7nEqFdf0RUheGersJlgDw1b7argTDJfUw0DL
tB1EnAyiHrntpi83dfakh7uxJJzwNY1JlWQLZ+fOmC/li8JqJlfIcmhwfC0IdjQpBrst5dJJZ8oZ
7o8tIm/wIHfzzvifsMC+duLJgxJUqV6CCiItXvHisyJ5pUbEki2Wrspbc2ZIG5CwbLC22UOxUgi0
THZJvTEypHlOFiNn/c0+gQBJ84VeCJl7tBplccWMDhTWoNH8dpCkieU6TTzfcifhQLz0SOSZ4eTB
+rycfhvrTBJubq0ZxySws77L8Dne5sZG8nRpV0Ifm1ZLEcZ9RHOY9ExPQQXl7kA7GvILcaIJKXt+
I8JgeM4SQjXZkAiknYq9TY3I/+KUXCpqbQ7ADLOI6gBPSZJwX66SC0iLCZdRyCyZcck+ZB1UP03j
UiOjEnfcsiXZLtWv4YZT1voqCeNhL3PnriRr9h0MG5EwU7cRL+hvGH4dyCZn9Qo4VDs639OdxQYT
E53gAewDdBpW6nStQjygXhaumtdmXmht9HKVv9eSm4U/PizbO7ekRRC3hULGi2bNAXmvlLuAXgi3
Igom1ro5fRrhdrxye+D+tGrPXDfmTmGE7SEGXFG/VvTDPeqO9iXb0L+yIWGdgs/ksz3cym2xupU/
ymZ8/wagqxMxZbc/pcoKvpLYlEafEQvTdOQgvBvUNJyimPL4NfWFvewGJsNTXBKlgTxohXg2+BRe
4sAZX3TepE9EuedRd+Nvyi7DVriNGYdXUBWCQ25HdQXH89W/s5bmToVNCKUPJ/FYr5uerRHTJKbI
VKk85ufsmOz4g1btC8YrmgdY/b3lxkvX/SsWPJYbdnrJLj/n5WZ4Hn860HY1jXaU8eIGmJVGM4Kz
ugKydEOXJJQuUi4ssSv2UCMhGJyZ+KqvzA+Xz+CAqdvIPCTMcy+hU4GP4UYyvnBt8ZvYueOyYRkr
nro1FxxRimdSME3WrEP+wsXLFZl6zMr/nb3zWo5VadP0rcwFDH/gzWlVAWVV8u6EkFnCQ2ITuPp+
0O7+TXdMx/R5R+zQlrRKVZCk+cxrqBewp0/sQRud8EnuUW6gCX7QzohIMMvmPwDzvzGWgHTj+A7E
hmMDuiagFvWjPml3LHc+pSRpuO0xpPmG01b+Se/KO+dUh2Df4cVefq8nHq/ZF4jNsxdw7NUXgnwh
9sU1Gq5V9rY4x04PuKl4gwRDiR1odlNTQiAsXhumw5NBQOW9ZK/k5E6gwQnc638oMCmfuR+VX47Y
DXe6T6TDBlkFyF7xHKrplqnVX8lUtRfCS3vbv+EpjwGQEVyBTn4tqNRcqZXkiOJtljSoGl8lomVw
UhpSW+2LwlEKtRAWbxHQ0S8iEhcww+CVINij0Ppuv3VI+9DgY/9D7/pC0GR5j3+cMYh9/WmSAUn7
aOAcvsPnNtR2SHPXkBnoEKOmdG3ta1r+4Pf7wof3MvCY0RzHzQoLyXqUITE38tVHJYAHQwi/WOf+
NnY2w728KZJAP0RtsiGahQ9XR3v1zab2Yd8Cce/+MIEOUcg96FsMZ9iyhq2+HMZd/tGeW30jHvFp
Vb4ifCeNbQlwAXHPwLtFgXM2txGVl2YXn+0qeGm+MEQ9y8fkFL20T5IDk6QTK3n84dxNcreF8vbQ
Oi8IyGv19gNYJRa1nDplsEPTbCSE2AGkzncc9pAF8o/oZ3yovTN2ORoI7moDEB5Jv8besRJr+zH1
gFlStT+L8VV+cJ7xMe9laBEL9W8v4qfsaX5QbyJnM5Uf0dFU3ebvxcNjvTXic3dHNDK82xzXNWj2
EyLq/GVV70FcUGbsiWOpDnR/5m6TIN+7gZe9jBv1j3EKvXti8xOCmuSX/bIbqGHqbyg8BzxINb+J
b2YJfzOY9RMq0dlyBiqiByQTHM/VA7FA+a7P4aNDN4yZ2mypgFDAoNLDPo1ACnWQtdjxJ2vDIih2
3QUyLr9V9ZPCHJqQPkHY96Iu1Jr97Nzl4N72pfMkIl+atxAPxAs1X4GPLBsPcajbncpnFymh9p6n
foFbLYZTjsxfdfVaIoHis+YgaKjBZbFARv2E3J86v1Khq2ysJc5Rhc/KJ/9RkfGA4Kz/uzGiU4lh
rBRPnnM3IQG3xqF2eotf8V7U+0d8z9zkuyh3o3LiMxDfxM3xp7oy67+ojXhmOO072J4OSMsdG9qZ
HH+tj2zscR8h9MDGGmFdv+9Quzlhe2SQXYEmfqNORwhfUfMg4iVbomApjkq0PTDQPTz2p6infL7t
X/oX/rdW3PbWCwSO6r6m4oz1oP02KHsSL+RmNz3BSjhixeH3LyPbD1J/hGHsGlcyDbf6UCGzc1S5
FTewm4oLOyofQ/marI3FnLCrE/6mQbvPgkwg47Xz5DNv9klyCaMNCM9wjcnXKejqJyvblmSbm+lF
ueEYqndsqjaIExo/BFHAZuN9SdUm1PObNIerH0zIczKfuaJOspHSCIMzvWbRnIigw/CUxgTrdwcs
L2y3D+Tq4qEkq7Gzm+mT0RpfiLXY1lCRzRCeZPax6RGXRm/DU/JF6kJcTC2XDRKRAhE4ez07kVic
/qAOGb2l5gMhZkbRj55QR//xk91tei21cOQ1NqbaJxwOuovApuiBogZL64aovTh08QXj3UHuNU7p
Fw1i6SfEBWVrCEozaJbm4YHUfjOlYEVCaBjjiypZaXdAKhxvkz1ibZSCtU+vnesrNwxyCmaWWqGJ
N4Q/XOST6c9HhC+Jq1FJC4zP/gEs2ZmCR0O1hgDUfSO6L6gLa3CmN6RChBQaNStiBJtn8AymtAXV
4ROMaMZey64DqKkNojs/hYd20Sa3t5TcMd+RPkbGTUhYAjIiw9aeqtIfab3gEQbSKj5mh1flgZoo
W0aYJ0dKSlwWDwjsu/wTU875MTkUG1Tk6wAuOmGVzEJGFGBKToqUH0mSordZXoyX6pr7nG1vDJua
vUTEWeTfLhWaHOLYTlE/p437lr7n8YGtYXWffpo+eSe2FQzVqUtxwsvhWoCeerRJarcuDqn12fg0
9ZPOBveePCASPq0zMH+OMpIEP7pk+dWxQt4MMVp2LZ2RIbd4MPaoPT3TSbbmc7OVzwmTkNeL+IyB
bf+JOan3MJ1YyBSrQYLduBcmOJUm9K78WlBR9Fd6URuWhFi5T6K+piNgN6TvuZvMo6UUqvmz1b6U
c0irjWYo+Wv+yGsp7DQEF7mvWwHPnacxWjSX/ImSEGl1AxbrFi00vuHv5LAjQN9DyyCTkAxTG/JW
yLXBZaqtF7oz6AN6b7Xy04OOmWEmAmg5Umuf7PfKC+x4j1QBkXNnnErrRWHr55qVaFe14RzDfw4n
dV4nT7pmHmzZpNaAX4BIMCsrer8+z8Hcqv11GUnb/EQB3LzjaC8eCExwITV+Jfm5eq6Vd+YbQ2M+
U0/n6TYUSNHRYkaKoDee+EB2MsZDsKVMj/xr2f7KsaAEhhpxuyXlqp/UCebZY2YVWxNz4Hxbs7yT
bzF9M6iDfOPP+Zw1XcEbc4MzOXGWcWJYuSPuSxDujDyRHc6YXJJGv54WGP+8AK9Z+znOeMtZyIgz
XiYqOl6QYQKEgwH5FaIUOwdTbjgS4Lt9wVOkRPnO7OQ98W/n3MPdpVZfueuCYmOTP1P25wcun8p6
v4Yj8MtgQNYXdkpOPlJqTXDgrrdJilKvs4Rnxr2SDUZ4nLBgicqQUIJgzkVT0EC4lBVPxxtoi0D/
eNfjV6r7zC1szTyoRjZw8PURsSswlSKLHe5O6R5wQAmbdxRIuKOvJACfMNZ7VfkxKdtf3BhpuPXc
pk5CqRJ97nXSur6tvTJX+JGSq26t7/3XJ/MJmBByCSZpNUg3uFb0x3ekJ8KA9u2zV3Oh3CuKDSSy
vOskDgw/H8/BXz3My5Fh5e/pjK8PNN7yR9w7CjQ8Rm6HSW/4XBWLiH/hJTwO2P4JreH1trlbxDe5
NJSdGTqGgGtEzID7X3C0j7fcOX/E9TIJ1oeEs/Swq0C2Yfi3QYqXpDFZ2zfq3J3RCtLp33H2ECVR
aNm6w26+yHc+eHygS6CQMQV8LrfDf0v3wBvalHmsGx4PdeGcrNk0HxzryqqwzANLvjROvXUY6ApY
UCVoAqs78G88RN5sXRjploXaWLuhoVn36JxM8h834MGyQPgMXshj5w65zdUTeTfaYXMX63t0SZrF
X8o7DKZ4ERodeE4yruO6lLeaty/FdkHGlK6ut9Me7eJE8UTJKSY8MOf58AjUswKU05+d26zfFiiM
ObfcD1qb5DYGYjVnHgOvRfp2nYsAUyg/49xKcgr0lYo74Q5zFVjnk/xjtXhibxhlroLX8Rg05Ast
CKDwDzatc0lATBpP/EGinqV3pl/H/OBRTphVlGGjIRu4o+eeFATc0GB3vE/peyfEHKHvkfZxVVz2
cqaxwbLIxbYfTkyy/na4p0Eat8h47mL07B/xkaLqIRDxbAhbQOmEtNhgmHgBnHQDZbcq5OpYx1bi
EzmiJohXh+pBstHw9DjcL96O7cQb7kb0aYGJdRDKsU0zL0DaVD1woTbpl563XwI8wGr1QGvcM3wQ
Y7nmx1agWi88Yy5zjB5Ze073wI/c7orgElswHMTlkYZEGdREZCKYt7S51oHFIA2Iju6TPIFwXKDZ
r8O/KX0qOJWxYU66zZM5Hf4aYQDbSr8HU8n4IBxCLgw1WiKe/zwdwLpxZ7OC/eS6FhkfqwtZcNXa
ddq2t+YzNTxGAwNOtEwQyWYWgilw8PlTfAas6vZJGfDoGCi61kaCGGtQAPhkYNmB+Lm1/DWRquCc
Yy4FTByjcTQWILoRaKyTgwXZbYTYBNTkvrk/nivTMqJvZ671SVmcvM/mLuKeSJyYjOmRgSXN45K4
/xUQ5AAu2ia2H1HMRxhqzU3BR6ZYopdPy3Li49dJMFLKRBRn607Q7UGchCZVTrIySMB0sfzJw6WN
ktpmGOcNGizbkN1z26Bfo4MFuk/tVxajd0q+QKmW9+t8VbBcRavgMNuwwN7JHphkJLjkwCZZWy0f
cw9BoLM6QXhTXlQwnr/LzjUDe1xHGstbdjKqfPjytSGhhdEBhUOfmsYYiqYh7omlhioX+yWWmQgD
b63nhNyBvRx4Fx1G0FO7mUUxn0bjDkh/80idDSSH5540BTWuigrRnVNEaJ+vWyG3j6iQou8E8Ltb
jOPq4cwveNQN6lUNScXOo3EOhuUmemZEVf0Csiujcq8jduHX7CE6AkR724L/sG/dz3VeG3c8Swqt
iJ61tD0bvHAo1AN6UYqAlTV0AYBLKrnsQBVlUuBcpbeO24x2KPuwrnvs/qT4zY0Dvh/rUm8b0SMf
95YZlv0uj32259o8Mg25izEOSaAVAnUWaOtnJCXvpLtNdvCSmz4GAI6wC4vH7zN0YXGFg8J2crND
LT+ULxArbGPmn+aoIJzp3pe13zGmhDfeq9PeCUSAvO06k4YDyHJjdXvZqhcPl2iGZ4GZdkNnD57m
mJzmameNr1jOrl0vSgmJn6TECBCG4cxTSL9nM2VesxaRfzI/KCN4tGlC0eyZmDwKpiyIf0pSVRrO
N6xARF+Z9PyaJVLFTxxGWL8z22niSRdyHSXI9ZCZk0N3p3zys4tMD56/yaPNLYgDT42THE1exT0q
+T0kwHJe74JX1mK7/rgyxNhdwwoDb8DWSPl6GM9u13WvgP18oyLCxzvdjpXHO9Nx4twuOE63tc5s
pOk/rxvIemYXVNIO7CQAlBe0aauAaTNYdyxLwOlRh94XYquBGI86b4XWWYoZ8xcTnh5IZKB2CbKH
zW7HhEqy+4kbAuzAqlC63YKg2aopeIRbsllGHhgYmOFkWPtY7pU5UCmdx/BU73g6CMeL8WQuewo5
DLdS3UVEXGwsv5sRi1XcFm/MGZYUV8ZOtOD0wRX8budsRuwcPKIYo7XiwENj5ykBrdhwXGkvAdTa
dR8AQtigOO8U68DLBwScNjbxMn7KYNbKba1d2caG9NK64IyJzXcxal+CubPGPpx9FMv4kTEkOGO1
qBM56i0dHMujbL82GXis/FUZQ8wBM37xNA47KDnZJDeV+YxRMf3MNd5b6XobMw/ZQooFeeLVQzLL
qQ6PzH78PdRVaXZPPa0wPu7BBNCSIRLj7p0vNvlbaqMk6+Sr6/EN8oTyJ8iiYmutMIO+A/V3AGlB
MZnDuaXCFBGRt8hMa27gTmhlbDvMeVEsYvP4FYaJG2z7jKafGMxVIwbFWrpFo2Uji1WxwTbN0h0h
4eqghDMiJFveLG6BpxQKLEcLK9zYyPBYyUFyzlJNQ2GbdymWDkf8ro2j1+DaqWaAqCoThVTVfM96
aBTo6OrHXGFOIaN2gG9Lo1uB1IK2ZeX/Q1sohvKInqSus5KkoSKAzCY+eRTOkJGQ2K7mV5HaSoAM
xhJ00nyStoS8H3UOxAqUCXHBMPB5fGxMl0RqFf35lQVyFuu7LeMPGXHICIPTOVnKcHD8jLgGpjjU
akDTG9l7eDk72sPkIslp/11QKLJRXIhy9/r7qzY3SoIc9eH3rcsyn/cTlZtqpQVV+tQfyw5VXNmk
DNkwnlMdEGX+9y96vADE/P25h4Z6RPAc1+GGhdua/yrOY3ShZdUcJXJuCDfU+3+8ILOzL3e2Eelf
lY9+v7Qo4RQoZPzHz7/fjR3Tr6yw4elAUaa/lp2/3/4lhaTUIsPkdzkpDchOJW/n3WROSLU4aGsA
3+0BiEXw9n+v1lVAhLZN3iOhtH77+8u//nD9a5Cd/Ms/finy6DC25GB9R62ndUBC/n7y75dfOab8
93J+v/39pSWaF0+lkzgZsJXiEgrwYHLSiXVgf7/I9cf/9Lvff/j9nT4keyOz0xAZyXPpFFpQjYgs
OkuDKVJGIpfECjtA89yqeocqCpTenv6GHndyhyKKtdURZiFmHTIXA4LCqcNOEU+SyswCWMxy1/J2
RmWgmn66Qm3J/KLP2MJS3R6bYx15PeKPFo2RBUxbRgktc/B2FGMVXytEygcDdVZNrES6BDJvIVwY
62gZozQFjh/381WeYLUBlrei50AeVWs7VIUA0zyTEhU37bSyCV0EPLvRXfbe5H6W3QMcd3T3Wq16
VGmFpKTralrKYKX0h5YuaIRQJDFb+w610VvszVcnIICvjYwQYCE8mcEchlaLfJ0HQYuUgPpcPQdY
ueBsZ3KkIVR034GrFFSt3LyILmIVPRwPaqoZNOFalOmmga6hS66Ftvu+KyR1KGH6HuQ+v5wY6XgO
uqrvdy1+zLvWOecxzlVz3nyjH8kBHRMG2VTbYkEzPVNyuvUcQohqO1u6Cjh2ZGSFCl2ZBc0gRDJK
BnV0d3KkPuqhsyskiJBSI8NAUe25VvsDePrUljRoM/Ln2nHSAyLwoHCoMrsUCG2ZR7SJhvexZtDa
Bm2B1H42PHKHaiLaVPE6h6y4G0sYbdM7/ECMRZwRxL+xSYzktZnx1UyGVZh1qM2wqDGypAJkabm1
nwxshdBohD9U0YAZKFbZEf2ohdqOmi4STFsWQ2kaqkvZ6A/6mnVBhTi4lBCBesGgdUAeediUYo7V
jooTqol8qweuWFFyQIGKex76ybpRObucITlWU7wQ2AP2FEn+5vREo6r16WWedY4HDrgSzx4kHeIX
zSYzBMc8HBR9Pg3o+6HhV1UnzxghSqgtcDar3hXaGt5rdeTHsoJ4XvzIWo6YVo7GpUIjHzo6CCka
vVBQlpPmWK+NbgAlGJVQDGnNAnLhtoeFHsd3srp2hu29pGsJ0fI9abgnhAEOWVr3h0FYmzwS9clS
2ovjWHKfN/27HVs4RMgGrAqLd9sozt2gpZx76ZzuithN10lEnpM6I9Uc57sSi9wsEm5bZprfjUI4
F+OU3tvEI8pYVdtVs803y67CyFo9JZjIHSRIWlSwSpBKEvJeNrzlqUIXaOnzINM4f2fz24FNv5ct
xD5oHzfGmOtHI1+OcV0Q/c/Rh2XY0DlyeenGGCO4x7JxgtHUvHMrmjN8mv4Eb+VURNqPMXcQaASF
M44Aeg0AknrrZFlaFioZEgoqzKNSw+ttue9tyLMdZvXHCnAENL+DO2IHgp4MSZJAUqUt7A6Rt3LA
mcT6Vsu6DBFZDiPUkH2j7Z5kW71LDCyMcdDCxShu1pkOUxcFGARP9LOTzJ9uLtKdnia+m0B5k1BU
UHAKJ+Jv09srhraXKf7oqg3VpvLAeiAFip0w54jXj+luiSB7S7LiFbQIDMRpYMA2lnNQBuItS6/V
QI+dYylGDhYnmnf5kOD3FHcHTVWWgzSq+c5MEgRjrRNTpPwsIv2C2dRW71HF0UryuAGamy3prMmO
smHSvpndtDfdXkFeC5iGshIkBXYGgeF2T7NaTAdDNc4Nj4aSI+jvOPG282D8sST5DYwr5Gg9oiJN
m28m+rtyVYT0Umu5Wqbx0npaR+VjSVF9MIgJawpR7dyTE0LCsgUm5ko7TqtqN7jBhC4yhrqRZqCJ
Ck1HbeyHGf7rcY5NGaYRpn6zXlXHBdFFu6jPQyqMu6HJHiP8ifCH6PKDnj3Zca3erNqYXrwYJ51+
lp2n+mM/jzR1gGJ1OM+cpPM+zd432pTpvpTpDwJnGyDqyVO9i6GcHmr3XUmX8eyJ+hKtmsYZpGPY
A+oHrvJk8xH9LFe0Z1UIfO215LmyR/I8OhlzoV00ZWHbdEcZKLmT+FopnpmlW4Ho9MUue9LzESN0
xbMKP+0UuoCx9WAqLQrVlu1DKf2TTdE563QDOG1ZYIlD2ImiaX8uyHaLnLZLY9IGcnPNRixkfOwz
vTvEMHRoPKwlErjDcZullzRvAtMpfzpEHEOI/REkdUigUh46I0Wd29Zf+jKWfmJaUyhHYQelMx4a
a+aoNXU7sCTpkdOaQakWz9pogNHo5jvFiWmKGePil2658+oaxxTd68/6ZBDbsrUM5qgHUtWHsy7K
WymXt6nur+2q9e7lk7FHkuOMnnaMwUiCWYktH/Cr61Di2zJ4dYh9A0LnfezgfmBVlDpnIC6KATNa
jw76NBakFkp77C0ISZ1NUaHp9eIR+s8VPZEz/o03Chp2vrOUsCAI6BuBT7cFWXKj4UabZEr1XWW1
j3OUT/xufkQq3Gcm+z1GIpTK8f9JidD3ZQysw06GszJ79xo05LhqPVombgWAe6fUXbYXY/fkob8M
QIGqomaTbC2x+5UuRJu1OwCVsalTtXp8sFVKmnnlWIde+rOHhhDJoTYCNekTkKZ1T23ObVgzqjaE
plODMs/GC6zHKa9+IO5vBsbiQyyvTYtYabw6L1Uj92/DeFkWL73MydW1SrANw9tsToBZZ7IB/TQv
2alv2umMWJIKbvg7tmwC87jtnxPlXlrg0XOva4IoG7/T2YwePDpLKi6HyAm47iWOx6+4c6JQORjI
RzeC1q3eT5QBUFVsSkL6XEN9py3NOyvvvrQePSGdcKNxKYK37vKaRgAxGljCYp5Zxu9O1/lmvPS+
pY20m7WII2jJkRa8zEaanAdBC9VF415qHg1ChySHNLxffUGWPDG2U11jwZw4b23qHaQ+YGOm4TOB
ZFy9KkqIULJOfWzfLQwci9OkLT1s87XGpNYPk5fWhwwc3FxM3KQOwdeiQG94Ju3BzoD/jDNd25yt
VF+uTjo0F4QJKOvPBCxUCDAiRcF/EldDw0c892i9ThBx8gRJd5kh1T7r+adbY/zYRgPooCzHhcii
5IryNF0qtd5LZ5foO3Ik66RNShfg8PFi2Pl1GaR90Yr2Gdo656QLejODkK7rbDkTjoZbVBdvMS/I
TghFgGrSDZyNE/qcqhQ7W7ujYtYXJc6ffVMiE1BdKrPLqIDjbCFt1BuLuDtiV9A8d8AWA0F/HXUH
JJxbyhfmKgFVENCNKl36RqsoDbdmBXkPBfoM/48OCcEdjC4E5PAeMj3vtmvUdD/gV7wG31TOnG58
JDUVYQcNGzgwP2LG1vtFbmHFBdwtMduThGRM0VJ7b83mWtaGBwJq6bfr4rHz2Sd5ZHAt21wxuYSk
ShlU9jQHZo8reZMSRijsTMWAGwDa9gSX5ntN7OsbpfqnbCt69qpEsVC2yQk/RcdjkQok9HxpMMEj
2rWFHLRDNKKoa9QlfDe2yUrCtDBcuLIYSRpq4SKGTGW31ut9na40BACflYae3hQtN6o6ansdcYg9
+bQhlzUqALqex2owmQtwRgBhJNRHLW/zuyH1sjAZaK7nKy2yrjEcWDC9OatRHmolgkRdk0ZII04H
W0I/cp2BpA81hGNRjCi65zk1KfRxTW0xCE9C1ygQItbn+Nm1RvCmeQV3rNZe49fCgYKfEdTvbGfJ
zx0OKpDgKs48XY1uZidf+QK0T1A5e1JV6iK2qWm3woUMaxLabMy4XPypc2HKG2hBmE4cAAPMQhEt
FZpy9Qke459mdtKjt9TYCUzd+2CLw6Igql/2hQyWWjtGLchtz8GRtqWMVsXcrOrG197g4XYL+7O6
kBhauKBLVwVGNoPNUDLVCuqqe1WUdOboHT1iFkT02xk4OlkEJSdEuPN+6Y8L/Jeuv1H0Mb64anbV
Tak8ku4anJ1fS9uhXd2dRjulYuPSaxyU+7pyMHsnUXAGuppqxPFd9HTRK+eGZGhX5caXzBMbXDOa
cZmJaDaUV/Bb/esYTc+UHXCmyV12Oavb1w6OZhJRzHM0GJKGRHHI0Tk+OqJlb2mSY0enX2nVKMwb
DMKKgscJpRnTrLLa9HLVTXPU8Th3BsBJdL2HgdC5wiVAagbsE02WBwevmVtTjoeR8sgYRymOQ/ga
mV6D77DrsJ1mxrLLLDQGidMIt23lG6Wy7ORq6euUcqyqCauR2cKCJoSFPoQ8WItEZQfstdPYRmc7
tjciNl1e0L7VhjT8fm7fVWm1NBVTlqjAdCBZXrVUfUoyWoXLSFve9WQE/J9WfzRjgqRUzXuSNppv
TKvKJ1jzTgD/Txq6H0kyknaV+c2UGg+KI8dQRX6RvgeKpZ8yBn49JwKohmIju2q0hd8m+E7Mz8sy
QyHzKAAPdXlTdd3TklR7BffCh8J66cbxa8o8QLQJqaSgzLHjcsVGp3ardyiqTyXsEBAkWj2BV3CP
o4upTXs2NPW9XZBkKLEBc1AbwOTBdsHejvedV453uSr/GBIaiWvBChlTDw8GJ88frLR4teWzqGvr
ezEfqjS/Q0G5OQzVQhsIbw6aznSCOo9ya25eJg4kn2rUz9h447736OWhW4NNXIUzIQpKOLVrIBrR
b/lQFjoLaMj64wz3TAHD52s5ZmPJGCB0CFKyYn8XY/qV1sW3cGJcYdHjaLVoOFdgKUdOVWdxv71O
1Xx7lQZJ++X5Y3C16UYdFB+7JkCCSHeGDX5/DVKSRarfau24d/KSnEb2QcUOvh206TyOmCbpsUHA
n1yWEmtlb3RoXYhlP6GusZ3mGdrBgHBEah9Kfa25rMRE2VLEmHtBQXxodolcCKZ0cYXjS+uiYe0m
jflaed4fo1TQ/hu6TwxuACClkQjnxb4ahUZFOnOCTiEqcsjthAuVxlRgAw5VA0UfwPhkogTiwdvi
qbN8zGTXTQ5Yjxxjq2n89dWAKqDkc3QzeuI7pU3Z9+WPFckYhDwcVBSWFXaayFM/lBI4EXLWsz8X
9JFTmnGKadOlaT+RYkXy0w3mrqkPrVmzvZqkctGYvAz4o03jslwL69YrYRrng4KifDVWYBcRVVIU
IuaOWrrHeyhFd9fnbRIkshs2/yv09v8l9IaKAAJs/2+ht/2HRN/kX2Te/vqTf5d50yzzb65qa5Zu
mIbzD5k3zVb/ppuccKbmmpajGtrfZd50/W+6oeEEaqmOadrIuf1d5k1z/+apHuVH3VAdjX/R/icy
b5phouJWF3NcV6uKnem5hmuh9WXrtuq6pulyfeLr4z6t4g6Ru/+r2h7uHFasP6giU/bFXAzsdjVt
jUq75CkCvUUFJFXI6qT1g/nkLipqxyTNx7wUHrDC5bnr4JMUUSXpf6oamAVzOvYqnPC8Uag04YRi
UwEMR69DRr1H8lj0/UEOBtDMxorvpatUZyPvHvHMC9Qemy8Tc+0ZlfUjR6XE25O2hwfs29FxbBo0
rK+ikbOHgsF+1oA5uR5I+kJznG3hibWXIo192uNGNFfS2RtVVLGhdHhtTeiLqHbd7xBCygPUcO8a
BDO3i4pX3iCxaOi7zL30JEpLZz81VbLTve6hqalH2JHw0aOxTjF2aRRA9wtn4N5btd8rh/oE0pIa
ankBE6PdqmkU+1Hr5GDDRxWtsdVgZ5RfKK1R8BUmIsliADgmaVIp9mdvzS/IdLY3MnbudLMV17Fv
gTbMkLaavLybrb7AX9CxKHB6YCdp2t5Lke3MxulfOjf6Qbp+JGz1ymAyILGpZsHBBj8HB/tdLvNu
r3vD7Ktah2YMkM9slANOfPGlnKLxkDl4qRS2eazr6aeuZX6Vg/KqpCokeH25L60JkYW8izl82qB3
QG6zr4rL2MaI74mC2nel/kju8ZQm6lfWe/ZN6xTA4qeMhprawztYFuR0HQoOfVKFonYaVJIRpfmn
NXf714z9P9VQ3tZp1TM1bf2/TmTbdh0WB4qFruaymv55IpeLaaKz3tkPVYN2uxoNe8sYLD+ZCFYj
a8T4XaPJzedSw8jeVYueqCgxnCpMrFESvbuOVHVJpDUHtGodynzU7pxqgq6yjMYtSbHtxY9aLeAO
zm5MwDXepbmKvEySzVRJhgB/rzQkrr8ptFwchEm5WukJ7oFIcXY6IU7UBAYNpH9DgRE1elJjlfkq
9uk3ddmFRFkT4kwDymI9HkYi/3DGpXvpUFn2Fud5LAbrPhGaPy7yHYXBmHOfqepRwRywlLtm2nzf
EZBtjQGUOX6mUO2gyIPhhBBg96X38N8PuL7KUP7r1mGqSBQ5muuqqmlaJnKY/zziwrVdJB1F9eA0
+YDENP3CHqsgJMyNixEDRIsAkcYI8RVn6uy4Rc7K7STG916lD5DTQ9w1M4hnMbRf1lAhVl+M1d7Q
yvY8ExvQXLqkWgrm2F1Zq+uXuMHpRSN48zshtSOdVwto6QD7NzNuNbg2Q9KBT5o+48rMj4UYX7p8
hUUU6W2T5LDYUsT7F7d8bimNSCRsn3RRaydGqTorhHzUSJxj0Upw2MgOWW70HOPwHuLYhqmm0CRw
GEncky7aZnHEGyrbZyQjq7AcFsRm3XMn1uSgbnuEbSbEnl3xlqqduzpsHT0bdyR1Mb4rezjLVgcr
xOY2G7iVl6MGKZAi0PMcy7MJpsIqVcfvTaVHRK3eIHcFWj4T8HAyHObNuPZOM1WoQZI2pqtkV1Em
JiA3jQasfVOoSFFos+XtDOCRCbLAZepstXHlwQv6+l0GhmJ1wFyoFSY4SAjzqexqNLJMZLZ6kAhF
RyM4NoAK1sl97youpRHcrxWZeb46QMspvSHM8Hzu+qo9V2oHE61Qbsakg7eHNcdJ2NoTdsxXbKjo
ZXY0V+YJIm7RpdA5EjdHoQmwqZc4JbN5PqkLgAg9HdydAHbRFLl5Q4/JaWd5UhKKev3IkiYDmE8N
GZIh6PMiwbzDh344mArkKs9FaaVAh7dxAFVUBr3qWCP5WyzTenDdgdLYQMFnji/jaAHsqsV3byNB
0er07AYduy98T76qpKPOVlCQRxK46Hv1wrwiJAepp5PNYt2ySzJVnAY2Ex116IuUcxXMmhZETRwH
DcnldZrBO5QobgxphYi6FU7Unv1htkRoew711vWLg6CmaIbmOHNnGIDkYl+VqFJ6Vo9ROmX0Rbrv
KDpiPzq0eaAJJC6pKu2HigLnDOpLweQZMRZ92meq4W3HLM7hBkLWI4wOzcXsdvPicDzl8TmRnI66
K257u/sa2kTu//ttQDP+deO1VNXVqSqqhoGHsQEIaNWR/acIQo/HKIpHBzWAguqITNbiedV4pOCZ
txut5bB4ZnuXNy7+SLSLWgfozjJsE4VGHYulA9rqzacpXcBpVSyvshqf47bDk4Dj/TDG0/cSq9ZD
Wh7xuRPDMJ07QB+F1RzdSrFDpaWmhAMTQJR+2JbJv7F3Zkt2G+uVfhWH7yFjSCSADve52PNcc5HF
GwRZLCbmMTE+fX8oye0jhX1s3ztCoRCpIlnceyPzH9b6lqNvtV99ZZSabup57I6DyyfZUFO8HlAl
MIeH/gZ1LLoztechCm2QAtnWhSkjWJ621VsoayTSOcWHDJ3uHCn2tJFtQTioQnA+Nu1nYzPyUMWl
htq4K5sMGVmEEGcY8Y67JkZIpil2+GPMCTXPTZGfG6zG3cK+JCfkZGaezXCHs38wIDS6DhL0ij8e
h5phbycerItTMXHUJpj7pGPPXspM7LXh5RvSTHK01CmjosJwz/VkvvZ59K2v4h/SUMGeqQRbUqnO
OdOOqld4CdyJbEWa7ojA7F1BsMXWEy6amrgYTk2LsbjCBjjzAJ9lYNt4oBE7xwu0lqwpcR0KpwK6
k5tA9ibqMojn51jx9uoxAW05ZgkHQApFlnfUjodDG1TpVY8g7ogUxFKihiVQKP1ZehYa1+kxNoKI
LQCTSNMx2kc7MbtLVstnBwWcKPOLVcD+rqv80s240D//dRj77ndq9fv4f9QHVNTP+vZP1cJf4MZ8
aB2KZw/AsrRd1/f+AjdetmCGmpvwsQ3HYBP0KjiHsgrOs7bbgyns16rJD4Yxj4+9+57MwXQVLnLr
RUMbz/V3M2RAWwAGNMyMKpggzE1sl4B9Unu85ANtmjE/GlObnEaWk9i6/QfDzaY3v2A8Arw5elyE
AIh4EdQIVHdx3eZb8rmRersNyja/6TeiyMdrXXKWOV4z7+Z4zC626gKyl4YQ1fn8gzW6hQ45XWZm
aLda59qPDwXZN5cxJBJOFh3aNXImH90wQyIEPkDLxnwNIlTUHhjfwWHmSSUoL8yENU/OfZKPObnE
mbf3gJnU4AV3//i4EEs/8e/9xnJaOGLpbSxGfo5Ht/7n06KY07axIuU9Ak7U2zFhYFBXnJ5fWTCH
9wXh5bhlEI6VvrsbMAAFRrRgvLpL5bLenmjPEQPeisg1trXOpt0UpxKHZfVqhqZ77mtlrBvRBzcD
OT/3Cggk33JvRWMakBays0VlcAxLlRGThO7MLlvvUNoZPYHbg8efnPTZMt07tlpvsE3BlfVRxNQ/
LC4y9ZkCmu2TRn/EXDtjWQjS0yAX4fSPXyPgav/Bi+QJz7JsGwig+OuLNORN3MxicB+pEbkxk9S+
i62HFubuiQmNuefP/CrtRWzQj93J7OaRdiVhMtdbyNN7jjq2ebDh2k5T+44M3ELiDqXA7115WDII
YLdQw1ioFYP5agYMhZwwbzi3C7bQVdyfUh1fvTr5gqdNHMr2EuX9xfQqZnhVRO6hDXvKVzCiJDvc
oPV+sLHEe1oQF+yR89iMTsAIF4an38YMePKNVfk4wE0UxxUV48b22YZZfjLdMsEhl8bwPgFPkFs4
0eEEiEhr0NiXnN3PkjDZHaeCqGM/hUESR18Ny3UPRfylN7rmEncC0nUaXT3pYByfIvFsWhPCvnSW
57xFLkghwUFyUiru10mc01+BLV1F/UDW8EjYowmaukW2x9Id6XntMnLjsRzodbbjwPaj8SPcsSVR
q0MurU1SYAMsj7aFiEcFOFoMiqZ7SwwQpYIGKijbj+sA5sKOFmViKS/kI3aP8WzuDI1Xtta1vM1l
6OGGMKMLiURfO6fl2GhHtgHpD5tQ0+9+ajNSY1pJ1LF/yKkJGed7ZBg5cEHX07hMc6eQjUAOodjq
CDT4vIGQodz7HFCX0qxvcWXcZYPl3zW1QWxIlJEbjAy0yNqbcAE6mFjoy8AiG4qpOTCQ0mXFaCee
caoieTSBsb46aY7+f4qnh5jZMqrhJUPH/ELOm/UyjAEhqA3j4xHspimQJ0523G77nmm8Nki+SHzv
XlcvuZ2Ds6rpcmyNQdcN8Iy0nDwq32Pzds4tCIS8JuBqEHEAK2X48KyOdM5Sql1FxgHhCHn67MSn
KDYiZNCq3FUt7KvPHxKWsffy5J09SnmcRqo4HinaXhs+vR/geU952QVqCKqlDN6lfnKcCcP+hCTK
0wqiyqjMKy+u//u87D+9YjjM/voUB46gHbV81/0c2PylIyVeOO/atK8fXUlxMLKf3FRuh6WbicqN
S+lxlhz9JHCKOzDST3ZEkJJdw9TJhrHeT2HNchHp39Zdwogc+KZOImDuhvdGXjwIOymecSJKW88P
pp1Eh9iZAoYNkf0SEMq3jn2wXX6PMaK0K3byvrs3W+7tz3PWadjzQMQcjlE48U6oboAjHv7s/f7R
zJzgWakC0Iz2b32KHdO2IHCHDFDW3JnMLiuEynbvjzANXZxqgdGtaJwzJJogUzxDhofQqqL1CBmb
A5xxcjaA5TEm/2zMvn8L61IdOrjkq0rWBX+wKu7czjmD4mQ3GgSoegvVvXnVfEySdH6WFuCtTJnR
th5BNhTVQ19oGPhGGb04c10f0pg/NzPG5DkPn2SwfDVLnusY+hBxRZuhBgpAAYWcbqanHli+m1dG
svMmR0uShASXDz5aUyrFLy17hHXE8vQiyf079pHIN2oyE2zI3nu+hECpzsQUBeH67DnkCmHfLcDg
n62lnFEJiuAMld2m6ll7s601HrWFTpUZwr4NsGjGLjdXXHRHB0HTmpUw1Tw7rh2rtn1BsbfKvTy8
2XUZrAxCItaRmZCSxk4bN6xBTuGYMtcYjNe4Z1BehJW5byakeZ7saDMoOtC0uOfCRh8Y1SQJLyDg
kBzksERf0Emwjk4EtS4fQHN3gdqFIDFZFcqGjw5iia1fdekhCxaOiEq+RAny3Ho0HVLZoGkXykJg
lwX0sC04o0ROD7wOG7dN39lOWk+l1OneLR11igk7uSM2D9Sexr4z1Pm7Bd2w0uF3pArTJtQ8kcoa
2F6VMSr8IDyHgm1NDBuuJPv4hXDlHwxsrGu9/EjXwRn9zCNBdw6Z3NJ+Rj2XbpUlMGjEr3lr2Hft
kqcQRo63rhr2yj5pZaiPc5B0UZA++rYHOKik/Rbpr7AZfsjalw8JO25DnaKWxPLxQNxM+RAbP2NE
EGtNbM85yiAlKq9w9lPv+hvLLP0XMWcANEvMkEZC6AGZAu6aa+DVIBuVeGzuylRBWQ4R+DsR9+/Y
goGw5zx+zibsKXoskqNyi5dKld2+M4EuVeZz7+B/KEsnfvP7/FA3kIZVCRbf9Xe61D8tJ/HPU06k
mKcnjfgg3imSKW4mA+6HQREBavRyp4RRcLxW02sa8rGjOIoijUZjnPjwpD1yQBefycQpfiF6KCV6
6q0ac2hRxIoc7MS99AIKvrek+hn9mN1XonnqNFaeLKihLbhBdp27useEx3iyj0dqMoPgdQX0uoht
5CvUUPj0AmRqLLP5tECFcG0rwk3tIaQdeixpbsXMAe8QgSi3SFXBZoyRzBQp+u7Ay+Re9CjOdWzt
YqX9ZxC+rvNItXI0iJ24+CJ6YTll4NI9ZImGYjgNCWMwNz/LaqIMpH8CeivCQ2747c5qAPs7idU/
WhWaIfIsTI3ANINZD32pCe9Hl8Gp6AuMYMCWkR874UmkOQBzN4Y/aJHaXLQx3s5xQNNQD0+ozjIw
1NO4d/rplOdwHz7L5sn9rrOqOdK8P83hlK6niZV7YUz2jW0mwW+oJZP3LBmyHYt982LXJp6kRdXq
hREyNET2cgovxlDPt6HHShZUNc52IShmTQvgseW8eQtNp23fPGu2Dya5lEccCHhE9QKgjb3hZiX1
t5lh8dZEhrDq/eGRHULAixZAsE0bDJkdhIwKbkhdOL+ymh1zOlrTFzEV6LPYZSFI50wTaUOkmtwF
wasVtMVXn9k5gg58johJWctRu/9+U/7Ln67K9m//yo/fy2oCfR7pv/zwb89lzj//uvya//81f/4V
f7vG703Zlr/0P/yq/Ud5+55/tH/9oj/9zvzpf3x3m+/6+59+sP3cCT10H830+NF2mf78Lugql6/8
7/7PP3KC/osIIdogi77zP98s3T6Gfzp9NMA3/n679Mcv+2O75Dnsg2zpBUIQqBD8/YLJc3+j8mCn
Ywvb8pfN07+lCFm/OZKFiE+tZXueI1gKtaRiRP/3nx3WS/xupsn/MYVlWvJ/tF6yvT/vl1gtYVXw
XN8KfI5YNl1Lq/P306EaOQxz+ObQkoDaMOO+zhrOggpGAnEaZq2tipllNQ5D0zx6NhqJGiPO81OL
pQwddP2sAv3YqdrcJDpJQU+hAoyXzjBtIHqPPr4wzmGEBWNlrfxOfhPsNc5hbN4awnN21jQ7p9CV
KFIRZBI1We2drwkd1hkP6LSECC1pvh3yN93nO9EF5MfZkMICyqmn+jvpJz8av0weWoGaVLTerchn
kleb9NUuSQAdjKA+Z20fblomH+ssMdCKk4O6J0TmHguNvvl99uxX83Vye9hHKBWOCmqDYdKHuxgz
o5TpYzROv+ICfKtad3UHl6oawWYYgkBn5qR1F7Z7NebkJQe4TwvxziT2W+0EJUZVv7+vE5xItS6P
OgOGbDCc7qb05KVY2kw7TtbXhj1HaTvJNSE3c9Oa1Ox+yymfjmUOqkwZ7JyL52S2vB1xHQwinIZk
knreBCrJ940aXqaOcUgx7P0Q75TNTIjKDXakWsKz6A6QTZbmqTfUV1WhPGqb4LmRzJIi77msSSdB
03rJIxplyBEGx+9eVg1QZEF0bcygqyoZBSQ4a12LhRqnYLUtOnedWBg30LKgP0aU0QcBP82LCDUE
J0Omin5Tt/Y34O7I5xgfdVNyYEXPf9Q6WbWaaSAhU2uCRUk/HvOdV/GbZ2F6zhz5pgPY6Y6zLgdd
PpZmzOuW96QTNb1G84LWKTcnFMH8ikF6xjYhkhm+CGjRIOHn8rFsN9ptCV2ZDqbNy9EEeD7b0YjX
vQAh2ryaBnblOjpOmu+TKT5C8EAc5m5+LchIXrkzfr3EQ0g4ec2TXkCAcXi1Zk9e/FRfhgG5jJjg
Ak5uqFaO1dMYkeFupyN5vF5BPcLL2+cvlDWPNJ3YWic63Tg9TX6AL6i3NCmgPBpoQvdYNy59G+N6
DA/pjI20Iw0vml9tFpnYkLI9n+Fx0dWE63BFtrN/0jmgJTXXRyeCnT0G+Ipxlu3mGu0fMhsmF4jK
yxawLA5lOTjGHWOYrwz8S+F756yGwYE14Ubm4xIZ7eEwBhCZBkDO6yHmM99Tf2HS5Wp+6owv0P6T
5U2dSRozeFMZmCVNwhBL8yKlc/S1axPjhMptXjWTkkfhlAlD2nIfJXb5WnvpzlOtZNK+hGKUvAU0
FS4i7uZJ8VG4+OyoIFj4OytMmgebELK8sfq9zPVD2XT2Hh0vnBY0iriL9XzNmP2sIokFrTGqfdhA
AHHGtRXDOCjD0tmT7rkeWPo4+Vb0wJwIAZkPTV5djLBhqEDpmDkjmnRmOFvdYeUsCS8lghVd6DdL
uw+Nw0ESN9nTNMzqwrfirdX9lBvdGh1c++SzEfMmZoCW12fbsJtAnPCWbgi8+pDYjgASQEGnU1G4
ygd3h8mOLAUPLMA4PGdqCX4ee4CkWdQy4g04FltmYBZBXyS/P4wewt+xwOLa57C++whUzJT8LFWK
3VvVz2kL0hx1nmYrztubNNRxvAtQAlrcpw2d/s51iBOzuoP4pfwS1efA++wH82EaLaTwn1SIILtM
TCPXlRelOxRjT1kGICdzqnnbN4JmovRfDaSG29m35oeUOfhgfJA1+YI4hirb6I9O3gPIa1tS2she
qssPvywOVVhgIzANvAzxD2MZgcgoO2hidI6yxYZoMzxpWrqrQe3Ig3I2pmeAstLY8d2KB6ix0zvq
dkzay7C+H/Ny43b+Lo0BEzesouTyRaOiHxqL4qBm7Nt+zXg3dUGUkfK2cYcEI/qhZ+n/zXaYMKio
I8hsAo2ZqfzZR5a1G5zpEjh8FIpyaxwLfGKccQKuh1d319QiVyevIeQMkG8EC4VdV6DGLOMBNybL
hw1B2x8JINGuWw7V+KeKemJDalREBuAzw0Lf5aOHJ/ZpAvXDzqAd2Qz0AjmYAu5HBxCui1LdUtOB
tViQTyxjENSeYV9kabOtLhY4mykvDMDtHbkJUO2c0EQmV+8djDNIXwmpI3jduoTxHK078pJ2ua3r
e5upYltkxkE11UPqierO6434UmRqj9wPOI/darwVcLI6sz8O/E/m/oA+LRSobHPAqXGrGKVR74Uy
wodeT7fASehRvRh+Rez/HA3npAw7vE46Gvd1Z/+al6YkzPlLFDYQT5sp+bVui+Y0pxxNmsezsPG6
IsFDzeh357Yc30yFGC6dlyZ7OOTI49ZjEq7yHlSVWO6tDudakDABm0a9NUK+bqLtZe+LYp/nvpS3
SLIIckYEfmH0g9ueoeHy2415/zQ233uTVrxPCX3xe3CEM/5WImxHKBNl/BhgKqIfunaTavaUZvyF
4+ilrVFk5RofjzKJ//18GGe8Zn2l2ZKQ7zMiSIGtorZVikdakE2BqxiD9Gi94awiBDkLQJGgPw4Q
ZbeGR+IZHrOJFXvZcNQQs2HwKQaKHY+3rjDngyXDd8Q+9GATXmlnQMBaDGgyLcFWkNeTIUNiHpw+
fmROt5FO9+SN3l5ILNwaY8cawdD32fafuYbQp2pnwIk4xOjixnHro2Bf2kmwebWBbI01JEmE1i8u
ZsS80y3pJmPXyO6WJ9YBnSmBBVrb+FKbN8dB+ONx2uIEu7RWiqCaRccayeUP9MVfStKfL/RDn1eZ
ExX6ZANoMCoKJBcBBWyyBdifZRvPtPeE6hBAEAnwFThYwilgSxUbuzh5a2OTCXcyWjvdwaQW7Q0H
cLQbEAuuBS/uOg2Jo55Lg8DHSnypDEJzB6PENs8g7zgyLp11cy0tVLeRfTKZ/zOBzqhNSKTgYNhG
gd1ts+qIeV0KaB/RZLKhWGgfktaoqmSJR0PyhnYYHE1ZO8hkA8atMVbbrIzLu6a12V/O+DgmX7/7
s3iSbBbvLTfZNSiQHvPiqdSA6Qjfas+pFQ/nAV950LmXkrs55258LGYHtkSqg0PDuG5PbEZsolBk
0R/TttfdSaUzJyqCUvREG1uGw3Pj0wymtfMzCYv5KS0v09iaTx10QmJ1nz//haroZRqn5DYsqnkx
Fmw6JwWqTtXZVpr2vFNzaO6rZknni+AaseN/0qIqHgyDi75kulzKxdHngCeo6DKPYaXd1VSaXNpu
+MyVWN5EGJo7RgPApNzRezaV7R1TgcHdT1JgJrP2jk5ou1ddz29ydIOtVcA8abvBeqRWBh+Su88m
O02ipNKdWVjtw+8/tVhFGDuQwDxVZIhr8ZwqHg4Ulf2hjJjGtENt7yfDmLYO+Zu7LtJY0AweXysL
k52b81eIRvGOlwFswMCba2t8sPV7WwUurB4bI4OJaFZVMr4FuX1i2Z308HTS9oTTk13MiLhokWR0
yiW8EB5oYYL+A51g8L6tGFyTbGRZOBiF7F+yLCOBzWFNwK53N9riAXn8ndcNS/wKE/ihWegSljq0
LiDoedDPZLWug7ptX+WInqNJjwRj9lsMmgEFf4XFtYhfMzU1B2GDj8yNOjpwxcX4Kxc6a2l9GZC0
imio95lNBxB25VeZhhmIDq6SqLcPGqnLjB1PNeAcO1DywbnI6/3IrXW0guIFAPW4TyUTsSo6uB0h
MpJXyKJcOBSN3d1oOB6Y2+4Y93DpBT2p0Vx2K/bXpvD7bVJ1iLMJ2t4lglG87r1n7KHZbogbbz3r
sgZpqXZYaeDe2RaY8hDsgIBjkTvQepConTueG9ZCuMWLudqBKkdAHtSWu57mOfnK/p4CsezG5WCF
pBez8hslxO2x0xvCnfFKj/3P5Bti2fyBWgQgDB9mP20urvMs3aA940tNNnqpUHqjggjqPRd5UN/V
c7F3I/cHxbne4q4A1cHWLQ2GH22K5Y/j5tzUAFVSe3DW0oekFhCqfaGbGtGAUvfYzgFLlgbsQV/p
pb9y5LmAFngEZJ0+mYm9t93p6FObrHz2divl+B+u5Nkw6SZZC5EGWFcHdDhw+yAIxpDYR5tHd0FH
Rw4ZbF+VK5Bcxe2+l7Lc6LY5LjIp3Jxmu3GL5MmNrK9+xTsCx0Fue+Cmjg9qMMTDUMwoxMM+ewpB
jBpN+M2XNCvx2D71Rdhs2kn/VNy78+AxFM0J2+o9+6tf06CmlUQqOVbTqo0iND29922qerrY0e6O
ume+xG75XiLL2AQZ4Xm+TiVObbqI34dgFBL87VS7qu2ku+BvxARqeMeWjAqlnMea2oRr0AY74VPL
qvgXI1MAzHO/x66COygjUjX66XkDMDc4RjAxFkGMhPOEXr3dWJKrO0wjIiJ0Ya7WIwSfRkS0t3jE
t0MwoFDrwpdU+d66T5vjOLseHdQQnBvEW0EXoevnknjuZ3g2ppNt/MCz0J7mwLSCinl0dZFWru+G
UrwtJigZR/ZN4K45pKW6A89gHFGTXEOzw/AuJ28jxDL/Dbz8DsPOXT3S9AVW+Z3y4D31MI2h2IgC
eVgGsHC6qrPptc8IJQfs8j5OI2FUqyzt2Na4Fo+8MF7dwoU5w8MFMZ7jIrYjbvw855prJFULzogk
tTgk28wmg6EFclPBq7PSvAP8FoG99LR3RdBybfHaXtzmhySl7iyi7uqg1oHDQNlgy+hGFC1cP5HX
xyDmfOjq2T92QzduGC0NQO8oqX1i99gzgW/SV2nU14j76MgnMuQTal1DwwMgbcljZ4X+4jKBM2Sw
h0bN8GIJElcpsD6KpPoxG2N65ABGcc8Tu2HXbXK/xxgFkj5b5YH57NbvfiNIJZq7gshcIDQzUEOj
4pvD3r4vW4nUGEi+pJERGINWajbf7MIKTnBF8CwPjr1LI65y1VE1ilA4Z/xp98rurHXdZG9lvGeU
XK6NpoQJAi/Cf5y6Vh6E6WHSbHzcyBFkGzOClEh+MFb3FoI14hA5q+Y0EpJcswKa2nOWcpRThVkm
Y0KYzXaziftBb2pBg7eEX88BKMkiKUgUbNFa15n1cGsZLdO4vnJz/cJ4nq2CNHggtHGJn+uwBfJw
h6pjRDUwpxr94tCWUMr0AL/DMMUTQ20oBYKSfDYjC9fClywyzT0Egb1lMUFrNEFT5vwh7MLgSSSg
iQK8MOC2U45871leoEbiYn9IyvCb2yNj8Qs2QE5GM+G2PqfGLN4xI6y6pGu2joSHaUY/hJWjBfYh
mWNNgJCJzmmLrnE3a0pDWr9tSQTwru/uXK970k15ljgeDxal0CYRi97KchFno9dIUmBKUZ28xi29
TEdpAIwsJbAuBXRRet9mz2ze0rtCAMsIy4ZRvuz0bjbeI81YqiVnyeE3CKjzmb0T5ThU6GOd+d4r
GLX3pCHNPd0rUniaA4UUwceCBYgcvlozBVu0vmyTIv4G1kzR5CCEHEbD2Kos+TFHCxXKZBQzEcJa
SB2s8y7Ml/kaY7QqfJ5cEGhTnH/57OKSGi2j4dxCLrP9rCA/uhqOJq/zZytBZje/68JPq190g2xx
LL0Aq/p4iuYHNtfB2ig7QIJAfiZ2EHmLU04lNXgDr2zQC+GdWur+Cl3Sfq4J2US0sAs1jy9bA7Q3
sLkX5UvOqAaVUQWxkm254urftjWiY5nL/thqAX4deboezJOI6JELu8Qshv+LVAPL/dpMRMeaHi1x
UWfMwkD+LaPKqSdeZTQVEvhcPgU6Rco7ADZQWW0dlKifJ98jzCXJ78OJJJAsqpGvtTnc4AqENo3T
tS8h7KlQvRODHp1C0idFN2VnO0ketBwuHbaaS9Oqbq1pvLdMSYAgjgxdgjSaHnMn/rLsoBitox1p
q3Mbjz4Bdx1m/LIm/87qTmFIAnOUQzkX1fhEyOl24DOC7LW4qKlAzmG558+x/P9uMP6LDYaFf+Qf
bjAWWtvf7y7++AV/7C4C8zfL9TxL+H8yxgTyNylsiULMswLP/rTf/NvmwvnNNSXLDMFMSfLr/n1z
IUyWGt4itJAYWfCf/882FyxQ/iLfCNinCEfi2mHB4jnOX5RqU651z3DGP9VO+gXjyko3kQu20eAC
DHg0wuTVZyhy8Y320sZzS+4E+09vsr9DREMLtHAaIJ5cOWlgt/vfooXk4GySNo1fYqbkXZX9mhbi
A8vCn6P3TTeQIARICEY/Bj45KBGEy0In851zZSJ06gmh7oaXsDHTY15Aj8e08mybpkPrwPixHU8T
Pp1TrGJGoIUx7CXjp1M6+E+iAvPSaC7hFIa7avyLarxVuLAu3IV64XTUFm4o9E41Du2KB8LQQp5b
pLDfskx+iYLEvCtt8pQyB5Zbouab6yGForFchZVwHupCfnjMKRBG9B8xjhWy191LHOjxKAB3kPWs
dtx6nzoznsvSMc5CTIdu0G9D7MAKx0vdD+Rpu2gbw8IaX1K44JUjrrbo8h9OIBcV4EGV8/Qwsls/
Wp0+YkSu0Qun5D6UdrIPJ//EFmfpLqGTNGBK/IVXkhmkklsVRde2iEVCZzLGm94nsWBy43NTeaAr
BqbprC7nM7Svg8iY2pOE8UlKcQ/I1HF2g1AJFpaKH00obVEvTAtnxVuIK9hbb6KHwTICY8Fk9E0A
Z0EK1W27UOzbLMr3NEk/64Xk0i5Ml3ChuwyfnJce4su0sF8IyKFst0+dhApjzY/dQolpSfdZ0CyW
6yf7LPbO0OpsG7RHgJJ661FjryohfjlOcXbCQXOVN5dkNIJLOPg7+Zpq8lnmYLxmI0OjOeOqHup+
09ic+AvjBtAHSjB2QIUbj4e4/DD49tYI/HFHjbmxN8E3FAs1J174OT0gHQvBD2GcEEuACR1bD6ou
Y70CpQ8SytkljypGs9L3oHpKvMYerejKVOFPC6nqAZMXZN6F6pMufB+9kH4qkD/uwv7pFwqQS2m7
82X/rTCj8ZAJfU3VXJ4BKKwcNjVHnJxH10OrO9tyS6SMX5bhl3K6gzijHmTCRAsqbtSUJ5Qexr62
yHeq/K+u4cznqaEEYLp4hBH60Cx8o34hHSXWL9EAvY+MLty6BZm9eEOgYhWA4zxAAWDoijNP3Mgs
3DznouqOVdCARdTcQxKNk0ilWGNkkBezfDfGFj53n7+pCf205xMUaDfE5nKj24Hn3kw7BH2Bd0vF
dcinbnpz/Bx8ksZbYrjG3bDwoHLAUH6G+TQyj7lPE93j/KV4uOYWgSMImgcER3InK0EkwrTMNX0N
e0qhOU9Tbs2pdQ+urnejl2F57SFWdYj74oGqECXpV53R94G3Uqgf1tO3OFuWBEWKG8N/bJjcbK1p
AuiKQsH247PbLmE2IZ8auKnW7MaHIYG3EuWAP22buK+yfcjs+ZcIoWjDQEJjSa73SAPpmh++BDVC
EDVZoct8Yqrxn+XvfN9kpqbeEc077HFociSZwpDwypJcXRKv4KaQ+tZGex2/jYjY0pChfpsvNRx3
+WhGLzmHNrJEDYwzKyH+6CpeMWOe1o9NCWp5DkH0usxjbsajIo7RK4oYx0Z2J9oBf7Mr31H1zusM
1Ng2ZFm0czvwVFPaESKvQdgjTgJEndw3rcSMnKUEKQ3wc7WsUYb460EupiJxJwMwn3RY0bovgUl2
YYq7nsjtoAa/ofOv1Yx5g4uqXudJjPWQPpul6qW1ifLMypm50PTTVUAqx5SuCD7SLhfsPybZfJMj
nx8x8resNbuddva+5B9AwrJ9WjTzEfXeJsXhGMUl24YYEAB2k/dyhMAceukNi/C00pY2NmaPZyIk
kjfiWy77Qa1EUwbHIrfRoSIV2nXGx4wgYBePyMLK0UQwM3zghmaBNSLkbWNHsadGhTTG93MTxBvW
KUvu1HRJkogzqch/4P9/MczwbA303Iq4HqnQsWuj/1KPHQJ5Fi9WQgoumy7CnmxEVbgJcb0/1n3h
7uYROKwj3JSgsNrZjVHvrXyS4yYwasD9cWN7rWnfQQLvXyfHD09doqEmsffcDBOZS20FJSdsRX4z
PeIHHRs3iGBxBLiWlKpSzPdhiiErgMRthWQtjK7J0jXxpntYMSUfdrAjMeElGn3EKlRecPIFgUZw
M/RqrDCbE2zfrL0adSsEBBs/FeEcRL7h1zgajOA3mBGJMWmBexYR29CgTfSpB4cksb7caJHqTS9z
QL5ld45RMm8/3VyBkb34k5+tjb5+Mc2JBZNqo623iAbpAftNZ4LwkTY+Nc1aftvMVrpy+zJjwDBx
+IZ6h2bvGnfVJZdKnJ2mQZtptxfZ8pi4Y5nckW69l8q5zVXA3hjKA1K99FzEORk88aEPCW1kNGMB
Uy4Ij8vt+oTYeU/FzO6/Ko2dbxE4mwySG3kho5QRgy4Pyxe2r9SAQuzp/BDAQiHioku2fuOR/t6R
jpqxgA0Ki09uUiFMi7iAYwKw2H7zQfAJy4ls/9pVwj40TwYS5UPk4DCZYvUcerSe3PD1Hrttvx6i
BQ7f9Vy5KXYfaV3csEaXmCTuVVQ9KVrVrq4MhNMuRvusd49dWhLhNeCd4LvM79qYMiBI3Q07J6Uy
48mPI3VkE4wrwmCMiWQyu3QENUzYtzbYM0yIIrXHAWTlpygJ85OfZQktK3xVT1U2K0HEVxjNmmal
FDTvsJLMUdHYMVcC5tk1/k+bwf2mt48qjerT589+/pdop5r0zW7tmWNBCDurJC+cT343kdlZegOf
MsTYlS0JxYTgg43J1lgOnW9JSopHUvTwudnvNxxiB1ObB9fEz/b5L5azFnO24HuaD/+PvTNpbhtp
8/xXmeg73sC+HObCnSC1WpZkXxCSLWHfd3z6/mWyynR53p6Zvnc5KiMBkiIJAonM578hiraGH8oS
CGfUISx9NRe/dgZgbMbkmufW0h+AvJDtkEqAyiJDzOhNTEVTyNqIxPZd6xKviZ0XsE3qcB9ILRRK
ENwBmSica1333jEHJ9mpxMxCfEjAZEIcdLtblwE23lNvsTwcEFsa7dcmt3dBiC9GqDRfg1QY7vVZ
7buWW/lwy85JOYd7uRVW7llfBoXsLU5E5J+1L3t6o/zVk5uyEYwdo4q9Q6+NjS+b9ldvhtB5jMNt
MwTxKXKnEob7IwAnZkVBkB4HxpOid7W1VYB4FyA229JSoUcyf91pZnUvP+7oYGEdpcRVCE9Y6Ssr
G2PsEsJHhc+sbOwwcrZhYL9M80Iorgi6H6owKw5IiYhwjBvc4FnLcG9tEFoLd9RWqXnigDZ8Jbut
yeFNcbXDCIzzTdVeNMSgRxcXV38YNGVey24GxRZbbqgb8mdNXaPgKPYEIF1auUMzy/vFVjMW8tO3
ULj+cn6WvuxdG0N4ADc6B8ZEo2/jIUHA+ohYwRmwloUB6luikZvNnH6oVVtvr7tSyLVYwfTMs4T3
rDwMljws8li1unW2sNjY6U9F0y1+ZDWmHywm5Jklwc+eEuVJNtAqo1PrftY97J1oRLGcqmZFWiNr
lLKoMYAHqHOZ7BwCahD+tfEaaDAo6Mpd6i1fc6USaoVI8bNRnHMx12et4L+p9K0vG3dwmq1qtx8w
wkcVIKVewKudg7SyDYSzrWykx+2lV5jYH6mLbm4npfsmXXtl42gFw6VLNh8TR8a+vq0FuYNk4Zpv
ChZ/GzRNuMd/Cb+toG0ePWecd/LBQVzsRg3lrYPBDtNiwRS4z6CDq2XOhFyMHrYYIhrhESx72uxC
E5LbQxc+x4hdd/JHkb+F/KEG4UxsF86X1sBHjNgkhpzaJs4yRmp3OUH/ef62IzSDqk0Izvj1gEMd
iWnzUe/rYsFrhRN5YtSgeDrXOMczIcCbgAPCffyvQyWPkoeQm+pS0kdHlhOXQyC/pfy+Jp5l/vWb
M2yTPtdExxy7IxACPLhU42eZuahwpsI8OJ32oLEidkzEvhbg1KoyPJgbi/mtFaY4+mBvu46g0bn8
qhQI5BO0FXCqlwn//O4DCxrXbUUu7Ti/NrhVbTMXYUdRUPVKydLcYPGY3lybyWuA67X41FoY8Zi4
adqLlwIdHajxTgiRrUdoPNGm925qpb7Vw+C+sVm7KRE3ehNsNdGIn9TBNFvzsezKLwRwcsekMmyC
Vjgpk3ctT3eLV9xMw01SFD80R3tWQ/L5MiVl5TfGL7n6nEQpWgG3eg2H4lV3AvKUDS4BLU9um6jI
DqU5PagNsGpN8uSUn2NcBFY5nF6mFga+MKw8G2bvK2Y7u97pYo6Xle5CDDzGYGbq44DqVnp1Cpvu
BgjfPUAO+lprABFioqqamHGpEIchRnJ/xanh2LsQyzRDR3g74TXjPiUQicn9iE/uu0KdYDvnBBv3
EIuhzTD7cge/Nc2brPkx6UQLPFZZBh8oouZe5+kZdPedBQnR8Ipyq/Rw6nQzR8Nvslp33ZpKBNig
HTghNQeFX6z5koTWXZHdz276M5ipq1ZzxACahW9tz2RFmfFdV3vUpNbkriccYa2kenSboyeWeij0
yCahbm+V3X2Khpgzi6K1mcOhGvObvqxRgyfDjTo9Bw7BPF1o3wBWCZo/l4RG7iki9og588apqq8u
nhGageWZCkV17abxEXySgjt+4+lbaw1Pre1+HzgIC6KJFTp8TkTb+tJkqe/m6mOdgeQZs7GtmuVH
qrOmHig+rpKxfTARgCU26Qq43ImiafzcT8ZmGvSvcxAASsC4XuXWR9MYzaY3cHrSIwIY2v4ej9Vt
VO4wVzl1cMu54D9bEdrkdV60qWDX6ZN1rpNs21oEJvWRict4jOO5RfZ7pbaPeQWDcYbmjysXFOj3
RU8fE0/YK6X2TTabpL+mxRmWCY4pMwTA+ZSa/S4VZPTBnH4U+FpEefN1aZwv4MHfPLsP1jrX0VIu
1lE18FWsavc+q/J9oWa3Y0pOAHPSPUSQ17LMH/mUK0iMM7r8xCXYgIWXmZH4bhQYZqlkEgR8grxk
5Y69AhI6YWBxP2UmE8d0qx60gbRrY7CdXUwcm2EOM7pVC0OE3LsHqnxd5sB3rGAm0qB9bcIIewfY
vp2OCjZ3XYKEG6gZ3ZQOJ0hE8R77LOSdqbcJNOA65diz6HGQgu4ClySUqB7eVL1n8FP6raV70F0W
hgO7h8ToZGTTtK67DiB+wEBGJsNcWcnik11oT62LgN2txwyjgHyT6A3+fs3Q8PZOzTw5JvVpGE9Y
Os0btwsPM2aGq9bsIEaPar138f3vkwJqvgU9za5eXQEYQkrblpr20c1eu4nK4bZiigXvKIDMmnnZ
uq88GIRDDUAYzSgBHrHOwfA5Hyj5D3sjnagR5eTTqqldrBzEfclYK2dVxxpAJTQvHNXkHtHPvPYa
JEqW8+hFDZ6mgz4A75GRlWGplsz2JzOLcGv0Awnu2b2jhxr3CXxk4wfWxctZM+Nz6YErK3b/afRk
snhEEPMn3yarUfdLo37DMb/cLgswvqNroJOg825EkIfx04R+t12SBXJROBLSXa0naF2x4d5g0bKa
AmKDzcUmVinBNCLhb1dqoRBvUXyN4/m+LajG5qmBxVtnaj4T2GfuGi2nFIXAuTi34chSzYG03auP
XoJsGrbwDapwHD/Rqt2ibbjDcQlHbgXL9RjBY9MNhyEdwmMeURbo4AEGgfuZJNm0ZRlirXEMI8rK
weIPRQ00luoVbMw8M6yBm/NrWmHzSdlj3jUiWsLE3kENAoyE4OWgv/+MsnHdGYB7ed58RFRRYMV+
ooUtNzghuSpelaGZPWBGS0ToAPSHGwgpUv2dWWPFZlJAYCDb5Uzv7bh77Qf3g1s6sdwT0KxnmT7i
NmRzP1N4IwAf/Xi2R+6NCXMyBC7Y1LlQl7E8bk2mstzSuJBae6ukEwUvUhjTcmlWHlRuPyfMxfXu
tQFyvIVqn7QRyiyGOkISMzEwrxflHf6vtalm14DoRJhqEz82qZXf2gUILzBTsO77EYERN8TMuc9Y
WBMxSgSoYo5wLMxt09+UAeRa0/zewGpmntmP+xIlMRglfq1EpmrezivzEbyns4h3IvSvI/MH1I2g
sbb36zL6htSVpEy4hzVquQEXcmPBFjiwcL2Fn74Id0ACdoGJVqZxh/qRWMba4Qvr+apUES0Ouv3Y
4q6CBjBNDrV1MIx6PCs2oTmedaOwCoPnlZPfYT4VKS5zRZI6FEsZ0MJ+EIrcdd8QXRwH2Frn0y2E
KbgYnNWQgvYLKPbZNEaL25fe70hPxF9kM7UZvqAkWSg2LHwtA89ayvAlxseia80TBW8cavuVaWmP
Iac+0QY4Re8sZ/yRok8v+5u2cK3VAJKALi+Cy9vrrJm8Ho0pEUqxjZe32+3jQInv52GPxlD1KZMV
q0FFoqCiGdnEjf0Q48gX5WCTmfmSUt9eYW5e+rJxBtyj0iI4aEX1ZDKwjSiVIM05HSyWhOJQ1ZPd
RC04hqkdbCF/c/MPPxFeVKdgNNW9E+jDqsWDisFwwmc8u+E2t06j3rvF3JCsmKn4kgzvcXcK9NoC
wAbmdKoAWNcwvjaYYzrVjG7QSd+8YMA1yYmbw5wN3xZtemfeRJxV9l1NcfBMM/chSMqNMTBvaeIH
I+Pz4Hbxc4qwpgoxYM5dc5s7IKiB+WZZc+V3RWWzUD4uKsuruMs+0CE8YgE0rDoYrJaRvFe6+b5Q
8dhUHa6dk8lSUyRNua5yo8dDsu3KoCZijKhFfhOG4bTIKRAwe1d6m58TtbhCIOo4o5akZPpo1NjX
NDXEkxysHjJVYJcjfPuk3i2LKCWNOBJperntnRaKR2ccbSMnU9vqTzMcPD+yEQhrsIVyN1FWZe5h
2BqX1V1HHruaYmrGaqBbQRdnhtKk9TmyPbKMgFwpqLS72HorkGRvVPVHjf4SAxmyqKsIApytYU6s
em+w2bcJMQW1yJEylzWXOECwKJj32nx26ttxoWjhNeVTjv0266sZrw/NaP1uztDAVyHeK3JbrUM4
m2Lp9Zy1hKI0so6Qi0APuX1t4ipiuLAY6ZXCwSJLq/aRRt5CSeF/M4u/oKi8QSzXbC7nWxQnfiPe
qJiKBzCRaceEh3cQu64Nkn6kro6bQJ3mTZPJIodtMIkRURG/LPk3l1LGlryG3ndxm+KN+8EvugKv
2cJdUJzE+AE5ZQrnoQvD0e9BHfxRNHyA86KFpMyJ/ar9LdHN+RhjxeEb/TRSyWEiiPpO24xhCQ+k
bnsAN5ARuQlxTGD6lS2KZbUfiyJHpNZ5dYDnh61VnByBu9pVXCzjxhHlEeThLMIz9fcm61Qs+fVF
g+7Cwt4UK/kpMB61LmOmFkNRHVGIWlMw+rLBH3vCwIJ8PzJ0DoFYOCdJN1LaopG9675SHe8RzwCb
ORpFebECD4N5wLZKQ08it687C6gXJYLfg5qM/LSId5rUrg6KxeIIPhjME1Sa46axEsxGm67zM1Ep
qgtXXwV1Qhg4Zuf6tgfdwhq9OtiK0/qViCGSPVNsyp54Rq273cHwHHMDY6FBbnnvGg6ObV0vgj8J
b/FVXeMr2o2JVlLR/RzhkV+J3pDU4dEB+RxaF1vgdDTJThk9Zeeg9Zb7kpCRU/a0ySScoSerrC36
D41IGrRGNbMJJdJ8Mxi0Y1q/yw252+yK7pjyi3VCwCub5lfvj00mvC1ZBQg25OdTysnglN1oLV8Y
d0Tj0sjdc9cFx4lw+laQmlgmpPsqS241M2IzEx9WfuKUScIauwsNtxg+ozkvmm+LRm7KxkYDtalR
clbcifOMn4ncGfn+v30IcZBsV0TKzOJzyEdmToQ4YMocjVgdBu6TWTd33oChBoS4kDXXqqwxgAhZ
rCwO3I44amxoeiy8ZscG40Bj5CJYairzdsk9yJslJW1loJrdBt1Z0wmIntzkLZ2yd+ZAaGXw9cDf
wSYqPf6w0EWXkMWDdMbFv8QWbUnhPdlzD9Meni3FUxJEglmkbAEeDjGuORqFip0xm6eOFQ3qamtP
6re9acj//MT/m/XmfgkQjOlNiN0J1iShSfqD9hUa/oeS8Q3swSWKMCESeXaIWmOmiBjJ8UMcwhhU
1S+KoqFbsgkR/x/SiBTP/j9IIwY2Uv9X0sjLXKIbDH/njfz1mr8dVVXzX6plaNimqhcB63/8r/Gj
7f73fygEe/AQjuoGTloXVsnf1BHrXyr8L9vjn2oiJcCu4y/RK9QRz4O8KcyJVNVxNf2/I3oVtoe/
Oxy5KF4hLXqWppu8j/GHoyry7JaqUz3eGvVrhOm3RVAwOSITGYX3lJp/EwT/GyMr458mjJb657uJ
x3/T19ahoVbTyLuhm/kEYbSfsZ4ume0AqyPYWlkvZXoKb4x9+RRXMIWxBv0I9/GRFA0yBomPXkfn
8Vk7Q+Y8IvFm2sLiUmGKsy0vJKl/qLx/99yC24xt7T8PDV6R/G66AaeG9bn6hxh41lotszJTuwHT
Y1kqhvxCNN5owAiXAz+BLjg4dLqLwdmT0y7TEakTpca+thofnJyKv+glqIJX4dSYm0jnplubxbLS
ewAu2QwoCneBqX6Xt0AckiffgHgPDluVa7mvCHDA0Oy52tSJh19M3OIBWNfDDnvIatWJMr1s3Dai
DFQszPow8mVgE0X+GMd1Rj4rJVhPFv1l3JrYrNThvmDOu0sFSGBbMXC2ViHBETjGtWH23Pizk+DZ
sJTAtYAisoG/qe0rKzxcdzVaTB0Y4IlYB3SFG21qKurfTAx6h4Lbqu8pzHXYq65i8ZZMSPVDUVe4
cwNdmMSPCJhPtHIHFNnKXwToEGXavMb1BCexYdgRvFCDS1D4V0QVWfY80ZObbXMuO00/WqJEnRsR
xetWFKplQ7Ba7RMgUW1wTaIOJkvqoljsyLrxdbs0Mw+j1OClzmpiztHwDFpKfJ6YICyWeqPGXbCT
u7oFW7UVnGpyYl0sMUgFZDhOP13u6OhQ2JK7ZHPd1OrkFYUelUK00Jeva4mDkHThRHqP+ObyV3Gb
8Oy0eSy8JipffkvZYyUHEiq7qksycb4kX67fkDgb7hVy2+lGCj+q0f+sIqXdBjV5eFh0cpJev6zs
aZS4MDTF0+/XjFb2YjQpe/SuR3eqQ3wvrGc5283wDT62wHyD3gL+Kq2yltNFisG8tad34c7ty+fL
piEwoHkvp4jXyaI8O3RL1Q8jPhpyv9zFLw573+OcD72UQ1QLAKgOMpxhtAgRh9sOmNGECg6uLKNZ
eXaEkUc1QLic3Y6jQzcsZsLpFwjLZJdMfqw1kz+i4U7LAsK6mLDK03YQU9xLb+kfcgus+rfztUoc
zlr5odqydHdt0NzIT1PKj/SrsQRg6Yl5rnw0kEIyao2HYeakCVzmiHnJmSM3ZTOJB66bfzwlMytK
/C3orFnye6kzZ2iInzrllaJxMOcs9/i0Nb58FI1HA0L5j80igIjleW28MZMBV+DMYP6JUonYX/EH
bbTbrCz61+ufl72ujYtDnw2XZzVRy1WHxAqTOo7X2HLlz6KRPblvriaG76KJ4UoNFDLlzkVDqm3V
BDJcHv7tmZ36oQxKfkzEmJUK/Eb2JjOpmlfZncNCW7ayK5vatd4ibhnbNlRcpIbihbKRr8ZB7++d
178mH1ZceN5khiYbeeTTX4ffNkeNy05/JP0LoRv3WfDnkXEqtMQQpeW1dxgXczXKr+agyr58X/ml
deLW9l6oInITX9y0F8a7aBaj3uVx+ALopQ14XqxC7cQ4B7OztcQfuTxXPktulxrrquum7Ml9lz/3
22sKpRe8O/wAUfnsDfSTUyIusn/3Z6770PewmtCb7qfT4hVteN06EqepO+KfSIXrTW4lYpcqztcs
WrAEEpujxvUme9fmz32E9TFWWwYcCo5GjrE/R0C8rlgiiKJ8+X/7Wvmy6yOlfN11W/b+fKt/fqSw
NyPV4zDM8HYaVf8sGc22g7jNGpG2dSZIB0qhvuLUZwEocJuTzSjuevUCzy1T9KnCBVPlFA0x5hDa
yvUi4G8VNhqFaRbgsnGJNQWrbHZ/BJcC8f6Va3p9oIjrjzYmsWEW76NWJXi9gC5lgigBEjiSoi+A
UBpCHe3FOSwbXdyQr5u/7RN3Pcoj6D9BHjntnQB1uclBRhqrYRxIAm5rLQfK4/lO98yjm/WAzE33
ncNBIqimnhPUAfvYxkmq4E6r5gNViuGLeWemaXp5T2wWCt+RV1BtloLZRUmcWK9yG1scnqYBRCNJ
D/PCuNtC2yc0Xtwvh7wdmbKJbqQxMMmm6ag+RzZ5jy4mANM4B4dq+CEPkGUoBbFABQZprX4roV55
lCSsC2f3LvGWZB+2LRXF0frExrgGdodTOLlvdRshj3fCg5e288EDlNfK0DdDcla4eCWTYhLTE8/p
Qf+GKniMywE2odgnTgdDN7MDCik+cKssIvfqPEI1W7U1XGEmSw9UDJ475rrzjCsx4tWy0VIW2bm9
t8LoiOW/7muKoV2axezvKAimB/TgBzMt3VtcEFaRjmV8HgwAD7k/jNVjrDHBwZq9oRINsBQUzkOC
spUcwYnEAUr5vmzEYOt7eJheNi8PCHuSFL+rC8VC8iwuZ4DsxnbKJBgJA4pW3EZ1R7l1Ikdfq+3S
bJrIPI8B9U7kWZQHl/aIrVJ4102WRiUBwsEkTAXt3iEqOJv2lWoN3FBz7bOd1Hyri6mabDQxX5Pp
y3KzwJ9jv9jgYKX5s5q0ewJ4sNx0FYpRoldjw7oiwgZEsuQizPkG0HEW5r6/bUNahxpz2Z0SMnt5
zGXoGKwGnuCvXfKFl7+R9wNQPqU5b0XuK0CGuAkRngyRI3OJOJTd3qRsE8QYYjkmkbQrFa0RLxLP
qiAdXp4ve9Sx68u+6wPyeZeXLFP8M0v0div3OXXt4YGPxKYqKL+JRl0KoAG5zcmuUSzF4Jo5m6A+
8bCjmDxcNedhJsdT7pIPRgA6vuyVSgpzuObjkcWFrIrQXvT07hH3mHsscM0dZwq3dD06UhYe96Md
phB85b6u+QjdsNnqFTNzucvKNQiTBilynXjG9YHr5nhXMcMlW49gJGSm49ZVUKVjtr5y9po73Gb7
MMGd+aR5WwvVyUvxAX3nZoSezt1x327sJ0I6V9qjsg08KKabIX/Emw23gw7maL7Sg1NtMz3fzM1j
O54bDN5YJSWbJPTn4bnX3wZq4dSEiI9JdZyDns3kjmBRstZy5QTlz0n2RFkk897RTth2rZSA6/tc
JLf1dMY2e0E1523y4NQpR2qqtvUQoq7zICMf0/yYzuW6mXYB32tn+wBRaxKM8VrqfizhhtrzJ3aU
TbdHaOMo38neAYAYvyDWtpJkrc530NTy9EUHnAXj30TkXq7qd01ZQbgf9Kc+2kYiEmrdg0SRrwU9
dEd5xTT2jrqzc+Jh0evuoFzW5p2br5KvTXLfqu/ZjbqrVmfLr97cVXILRMUluo7XkGl8qrXf53O7
ST7JL35DITxsAdDuLUaighhfAo/W7lH/qT1gL3JMX9VN9VxvcOE5wNiJ7ozDcCDlaBXfO1sbqf29
sA1codfe5DfaoXqPWVh2t7iWdNU2xd4DYgNyThIOzwYUln6nMcPGNFhZBZv3dmXcFUeorE/E8Jjb
9EG5DT/mn9Fz9Vme6/PEyn/dbPNXrGSxBXC+4ldg3epP7au5+egOy+nYfw+OfKp4v+zJN3jgmsOg
5943poODGHE1E0MHT63klgXHfmXsC7xK6tcuOcTRI0FDeo1Xzc6uD8EOM1LCAPaERCE0Xttf8J0h
m0n9aZYP+BjM3xDQKurWNjYL2d85vLT12B9AiA2qchATKA6Q3RIiNMTxf1tp8JOa783p7Dx4fK3i
SOz5F3vyEXN7W1KWCWcJXshBKVEZkI4GisXJ8bXfLcE5OngP+KDfhLvpO7Xv9id2jwlKNvIdD2G8
Ifth/pIRE+fBLD50iN+CI9XU0n6kBF28GYhfl903WM6J/oBTYVXejjv1R4Xz37LdRtxJxf9wqud3
5yeFzQFXDeuUOitHPQVMhUlwuEMjmz7X8/pkPVHUV07artqUL9bPiPtgm6xRbSKTeAzVjfONLKWZ
UuR3r0O0Jx4EgzMPw/f5iZw13TyoZ+ZeD9l37QOrYCoT6rtXrDMflgBnJbzics3sZ1/gwoVM+QiZ
D0u+aFrP7irWWDKu9BdwA9TN1cp5tt+Hh/zefa2P0w02fdW4qoozlz+mN26wGb8M9iqHDvEzXDcf
HpePtsWFAUUCdhYZllDmnk/In88w7AY4vTF8NPfzGl8OL4eav4o/1JvxTfmR3ZtbuBN+/KS/hj/T
J5Bt1HhCF7vq1sFt+lK/lCf1gbpAuIu2/cki//a2PEAnWl6zo3n7PD9aX0iovU8+inpFeIuBm+lG
xaVsY/vTjrp8t2Kgab52++FBP5gn9YhRefOsR5vhjdVxemw3uOJvlVe1XMOr2JDDuumfoAszFmpr
VgXYgg2ECeNDjXKeIZsFxMPwPT9CrtVJwCQMEEbTOdwwpr4A60NR+lIGKI7W5RYDlmEF5LkfV/pK
37mH4sH7lm68Z/JTNssh/Z7vra2CTZx7Z6CFbLeYZ+2zTegX7RrPehObq/LM5Qav6tY4wEyyXjgP
z1CogFa2lCRGcrpwQt4vt0m0dqcdMQ4PP4JDeGbleSgOVJT3GXF0991BPWKoNDQ7QjsBp3NwcG+l
b+ovHNNjd8JylPCIcl1wpoYHHFrCYZNhZMdlfe+91iok+xUoIrx3wGqSPgpMam8dKLprl/NwD0Wg
34fbdF3vk2/jTdl8Ze2VKGvAxcLbWXBF8V1bV/naOKOoONbnYJf79rPJZ95jzHCY0vUdUi7nVFe7
6mBwT1mb3NXXoYg1hmqy/Zjv0rP3Zt5jvXSDjw9BZGvrdhJi/evtz0WiARNR3BMNho18yLoDxSNf
NZ1mT37IreYCRHVipRKUApcSa6N+BM2LWxu/Yt19tROXuTUxSqMOdbfqNwYVMH8QL5G9UCxIZA9j
KzTKly7m+Oo2yQaYSG2yj8VzMrm6+a9fbaRQn3GFY1HS4eVQgkCnXUk4svMZEcPIgioC+wMz/6tJ
GizVgacHX/bkA21bfVewLKGO5MI3GRvTD5cFa/8UeQiVK3dECwCPhZFSdieV2mNL5jcBwTACt23E
hBOKfrkO3QFJb+UQwpgXUcK4Sw0CpgHbKHAm38FUYCZQ+GA3SDtWapFTCnUBP2Wvi8Si4LrdUHTc
E7J0QtOTbaqsgQcheMKqaJxY0ofpXfdp3jDu86a/D7COijVOfhv7NpBqUcmqCyjgc6Ip+yC8C21V
FYgocxBoTMckatp9L+bSsulS67aeFXxdRHXh2oRiKXjd1EdMXFHs38kq2yRWbbLXVC5D7nWnaRMT
A6CPlE3U5GxY8SqZJQdZDu5ESfCKBcapTtoMFAfN1r5kqhHsXCTH3D5ANTG8g23QV7hvqGSwmAbj
cf88CZXlSM6MYk1Y0/8qIKlugdwphSGIGKjH/FqQdvOFSozRIePRsQqXKKXdk3uONIpQHQFaqmMM
o4upkoc9ITZzqh/lE/B4tGhPVeOS821yIoADTL6nTcbeiOFZLuIXbkzrJZ8rdztkGDpAWaVeZ8JS
grfkkl1TDqxUxC93ba77hkGdj2jFCqFE0CRd3BSpTrNZP6nERTmsegwYo4dBFOJkiU6gIGtrGBj1
RDmZFHWKKZfi8bWYjHbwu4Xh1kpVSkgKAoks5u7E2jdiZK3f4cmC9o44he7K1niRyKhsVJibhYp6
pW1s5AairCp/YNlcN92ujPmSLAxV5uTy58XGjqLyLIQTWo2DTYWbx2qW5OZaFJ0vjaghW1VDzScM
tU2OM8LKqDthhQO4DWhMgS3Rk8a/bLvqlG//B4z7/wHjuG50fOn/aw/a01vRvrW/Y3F/veRvDbf5
LwvjEwckyhKomgbm8zcWp+pgcaaOINt04XBZKKj/BuPUf6niP8cmL8jjET7D3w60NmCcSoAbTGbb
1WzzvxdwqKr/p47bIxqBvBdqZ65u23+ATmil3AwmkH3SguBoJJl6Hs1ePVPFhx1BPS9UY3tfzNVe
m3EWOP12+ciadu+4VD2WuGTdHGfHa51b9q7FbrmJRHo9dI11KYcXwfc4MKujHCM1UZiSPYkZNX1v
HIf6cN19fUzuw5ED5On6MLcx2ABGemocPVvWkUCZYjPcWnhz5Ur8bchLpogepka1clxESQRHxW5t
2E2+vqBYcjAv9AFQKimj7WJjKtR41ObXufpUhNN00EwFKygSVzKc17a2bX8OHUZQjoYN/rnJ24NL
0sRmyS3Vl00bMPlGxvYC59BczcbEmk7leB+rcCOPIxzNnUKC2P4CTIgyiMQC/ticUDotLTQ98L47
J2OlgIEXoY5LfyM5QxrWsZWttXuJ3ckms6CIFqhnV6bZncmvtVYIk/ACFsPEb2OF7KKUqg4Z37kk
2HsTDDGVSfFZ5MeQDdkGv2/yObpdq44P1xuIhCFkI/fhV7WZ0NgdiqQm4RYNmEQsEiQFdpkh4WF9
nUVbU0HDabgu/DNJaZGNimBTK5PhgMMplJYcm5Kly5QdYTNfJLSCcXHskxciIRY7FoNjhBVIhBAm
iJkf1xUFywUl/rTECABwatm76KkkHSfOyat3jPIw3YXK4PmoUVlxawlpAb3hMMtkMaG25I6l6uKT
6kG9Crc2EoIRhVeE7JW1V0Dti02K1iiEq1p790r3LO9fWEQVTPJodIqDB8yHWZqwFQskx+2jm0SW
VkOhZZJNIKYlslfif3zUskfEQC/ODAxjc1XhMOkyFdFs92jYR2hZOxdrzkPhcGZ6Sb/1grJlKZBx
5xMIGr5LJQRV/LkkXha5SbPtdO/Tq5l4JzFytnwRLJjLs6s8nFlUCB6Z2X5M7TdKG3GrsvJPzICj
2z+YsM53+GSrW+LtfiitMUO5aoDPNQezHcGSqtF/+z3ThE1FogG8OUItc+IDVpG4ndu4KzLdFLRJ
eRisFKN5taqIgeBrX7+7vI2HsPH2HX6yOBaySpfoMqjwXzizvDatfESHIruo9KAjFdahd9a50OeY
BBM0Qx1hAYbIk9BhvaOGM7Zes6ojEOy2phAVzGqxXYiCX2cKFmPRwCoNaxSUin31ZE/JzCnm2L7T
4D+n2Phk9oRxRUW9J3r8gF02PnRBfmiFJcwoJEt2tm/V2j7KO/ki7uQXLFkPS33tAlyJk1wH0KLI
wDKh5AMEDaa18MZjJpGberDGg4POrBHAPf5XyjorGCkkjl/lE/YuefiW/2Ly6Y2X7ZQpfA9nTtBy
8JZt1tmoVZlVpUMM79Fi0a/g+I/jF55Gv1B1yaiT+Lrc547asE3t5Ie8+l0xfahrgfVBs8XIwGZ1
F1UDjGbMRjgnYJLVhoZMTDMHlKzYFF8+UppNh5o6qByD5C7HM4hZV5BAD9mbJoh/cvKF5If67So1
k3zBZKstD05tUcks+DnluXDpmkJc2tvDQc75tLT87hWYUKUGFc/UEwVzHcHHAiEcqbeJwfSCBVnq
YdEYDrdRxQihC91nyhQJcvy9p1U6fFJxZEn2nk39NMb4ks5W+NXWH5Ycl6MSiVHH/HmjyuXCrzEP
o4PTZNrJZVx2I2iu+KxCEmhAK1WtIrIsHB/wYWfBlBYrs6pucBBs1xVpS+s8iNM1UwKsCxswDuIm
ww307XpjJc0ZXRTGI0HMskoF9pE9I4Fr4CjdIe89OCgCLpXgaoS85gK4Bnr/s1bLfhtFJL/P4q26
GPqB5Rgfc2pgIRXn2WmM1PRU7UqxeJSo3G+gndyW0OKlp7cJ2n6GzUYUuidR8r6ggIQ8rEOEJUds
+fLTomb5adb6/NSPdrUtlRL9TQecZxfUwYqZwWOq++QYUJH3EP3iWxhEic/SfUF74qsqI2zIWbQz
0/yxaPFD7QyKI677gC720CyZvpdgqZG05dFhAerp4l4g9yFf13HGU1F1jUDpaAjmPeFjR6dQJ9+q
B6KZOq74feBV6KJG5xjb2Q2ms9NhHKcFwGlYjTOSiCEwKYy087IKDCvcuik5oDp+H4EZYqOrELxa
6cPJI/unnrapp8MhwXjYRriCk6H4pXKxCpY92URMhPaGw7IGl6sOFjtmTI/TLEZi87aLB7J7anz0
Vh0qYR9RSkY+hi+bwq2SnVEVzz1Qjh+L5SLAwl9NIXpulSdHi3oI6JuCrFvsw82CYQHHhOyjmca7
3KnGs67FjF8dJoO6XqDN0h6TkuIBsq83Hblag9PYqsqGlzgs3+aWyZsxNilu/Kzb1FlFhIkmcHa+
kFGt7SEW4/45Oz6ugdtgGp8z7BBXgd2TEzy+zGnWbq1eGnMMmLvhRoG7ip/idalFhnJorPolH+yn
NJjSFXyPhTSe+d0iY7lFnDJyMcL7jW86bDD3OhBSj2pnn5FbtbZi7znX/pO9M9tqXEu77BMph7TV
7ltblm2MTU8QcaMBEaBe2uqbp68pn6wk61T+/6iq67o4PmAMAbYlfc1acyW33bjQ4ptmoGbzC6v0
pZrxTPWh2E2DB63RSJbXRrI4jawhMBdYCW5TvzpDAkY0f3W7qbhgYytMkLBlQky1ncbAvRb30mb6
rc52jrCU+BdJOyiQSWg1qZ+IVc0kA9LikLpwFR1mFGvFeMhrLKO52zG6nnKftI31OvCuyDbbwuOz
j10lsi3wzHV21In7OnZeCuxg/MtuTHBamCB3t7v16iO5tCwMK8tw0qHMAiShXO13bgYH2B0RkU1W
8ZwISbOerOk6y2S8tlyTvEH/wk5BLlSu/e500wmGfJ1fM/ALF2eG3UH1Nzl/jIH/ww96NvBHbFD7
RvuI5Qs0fbBDC/tbOS3OrlgSBuPdPhpaDjojOk3qCOV9FcvidgKU+Qv8+ds8j8bDEBfxVkGUmzxm
nSKPENf/qu0qPgkbE+EMZ1Gy1odD4t6J1iyP1jjz9Mrw3avsG6vDG+O6KRy6Isl98x5DaPqYJUW7
EWYOR6MAW+vN8H9s8gomQJ+O7W3UlJ4nh94Z4o9iIsGUFbLQi6hrZt3zkgPUZjDbeekRhVZQWoTs
VqVjBvnE+mFxE8Y95c8Bg1mSpFzy0hgcemOg0bZzv4h1hvva8MvrOyuQsf462iwRUudxxDV1sCrv
Zzaj8XNti7hEyTzx7Iih31qEh7LTr8ZzD8+khK+A18JAzuR1gbHIn7k3nkkPVJvhuY8eMgcbvdOB
u9KJkmrihgHeHL9YOH5y1eqHhSZ0kyTVfWeiwq5Ict1YRCowkE6B7yTtL5f/RkgQ5A7tbAU6EfbG
C3tq5aslve1sKLhmq7BagHsyCaSEIjk8zFEM92PGMtkIezPZ8k9LQs0+tPAvW5Wb7Z0V3arpk+NX
44FN392QVuzccBux/oAKq2GO7VycfqqfcILJbBsa9p5I9Zj+xAUsiac3YnKbQkQZAXvjOfqjwRNX
Bn845HsMN+kuktWPaCo/oLzza49oorE8yU3PC7MRbvxRuQDA3aH/aRC5/mF0zvtA8thIuww8o39r
GAjtHJCy267EuxzZro+WPp5VcTTAVUEyZk+taoeeaV7btWFK08DiskGLZauQZc76gO+b64O+Py2v
33llVVzv/NuX/x/vK5LmLDWVrGayzqQ6+h7NGtPKlbh+fr25DmS/Px2vs9fr52jyHCQU7vk6NL7u
n68fdY6ujhE7TewCZ62gZ7jefb0p1vX290O/77t+5Dgt1dt/+eXvH5OuC/Prp/NTNjA9+/5BumZH
sEVRYayj7O8HXj/96x+4fni9IfZuLRcth4Xx9Ve73ltROTOV74448ORuUfWPdL3Gkd/GqDREGpY1
QNfzq2b0euf15vsx3/dV89rdf3/+t8e4A6mYJfiB3Emrf3vY334ezA8qzL99b3zVgP3r9yp7OJHb
vx75H3+zXpowKLwSYcz3jyOlqguyMX1QVmMuu2p07w3MmUG5SqyGde//feOsWqzrp/U815sxhH4D
4Ith3nCVdH1//a/P//PXrH/9lOvjswZAbTdV9LKWH1KT89s57PwGHbPOtRXOMeKNd9cPF8ulqZhq
BJPr2Pl7IPk9pLyqY78/1SFa5ZxMD993XT8qtQiSd0tk6vfA+vqF6/f/p/s4Yhhvf//478foUj4o
sm0CfZW7xMXATVN+ak4x73qlefv/P8L8PxthWh4zvf9mhPlZdv3v7H8J0WKuuH7TP4eYnvEP6UrM
JxIclyNQ7P9zhOnJf9iucDH1mrazTjCZU/5zhGnKfxiWkIgZKVIc0l4ZfH6PMAFjMti0DQsVvPF/
h6I0/5YjSn6XbjjCI9wLzKEhxN8GmKZjxphhw+hmnHbpVQucXQdAzqQdiRAhyTKiUVqam9y1nguV
U5h5ZXzQp4dEy1F2jtOx7BDjyQYTsO6ucZyyItu2o1xwxgYco1nQbSrkXjnktjhLnzKNfE2gE+TO
OPS/oc7QQibhEdXoZyOYS/UL3M9/vST/wcggLP1//zt5plZHA5gjsMhiNVb8m5VhAsdhZ8JzjiG4
Kxb6XTAlWXG4Tv/DVVGeeCZdh4xc/yqvjlapXFR5Fniu1gctC4fe0F/L0Fz15FzMG1xTS5Ymp7Sh
+3PCHTAQFn/SeHE6F8xvXz2Vmv5BL2PdX2/yInY2jpx09DlhYIF/nsR4TLS1Zlb1eh0vd8BziyqY
l2w8aTmRs4vWH7Aj17vZRXWhh2IkWQym5pRY75nJVrDJgAvTDD9f7WPOaiiTTH9uinnb/cszdp25
zFnlHhft4ftu6TYpaZ0RBs3O9FsploO5slWuN3FCfxQaEmPtvxwE13m0GYZQ4hkHh3bHvMSgAg1g
Vf+sDsoVn0MVszyzWHtfvXnRXL8RgCV36brvinues1K6oX/dCSotAnzn4NqtMpq2qfdsJh4YrSM7
X4j05EzWVQ95NmU3yxh7AV36o5MPTGurIkSfa6odS0IkluunS6fLf7u53qcp12+t2T0oNqT7xGzv
p/VRLW+/1bd/EFOs+SmFG7mjAJwzQRnpGjx4w2gjOmZEB4S9tG5q+F8314/IAjBu2h/I9YegY0TD
iAoFelRSbOM7UNHCxPGvUarE39hyOPijhnHGSxKH4niRm7Cr30UGVuvqZ706W2fTeNA77lp0ERQ4
8W6l4zKIjQe1u94oB2uPGVXJadCgivZVi0NV9a/Xu643UTTxxWLRAmmbD/C54aTkfQ+5aL1R3pex
ooDyEupeZP1SWT4A1711bN5UtT65MDgXm2UyqkSCwQ32qYQFN8spMWWPVtc8NVVzm3P1gxYvYPj/
1CHE7CYYD6DW/6efVjFQJnRCe600qg81OumxUxb+QMLr0aFAxVqw2Q6n6yoicjG7V8MKy2rlq3TS
grTYVL9ZadRdsThHSHfxqSSRKwAq9RylDT2BneNCv+9pe2+aJDvnPT6LWiIIm2rvIKQ9bjg2Dm4K
v0HL10UqBi8KHEfDgzN1857w7Ntc15otwl0TCDvLXLYovdUbqIqIEE/WWffVPnOd9gGiJtWmFuW2
mqqHqy1WyRwBqUZ4t1P94Pvd49U4uTD+hAnbTzuI1EiOZvqpGFpCStQmmgYGAnpVM/+tmWOnFnqO
aRs6xK/UFVFnqnttku4dkad2MyGYIrfqGHrEWPfuwOCIvXyc1E+RmocTxEDYdDR7Y/lSF4vnK6Uj
D1i9qw6VjFUQnxyNcuPk6qc5xmYg1u19baP2iOJmG2smugGeIt7Fci9MgzOeUZevQDaKYMry5ThE
v6vZcW/q9SaXjwxr52PGqHArYY9vrydKrn31wSoGvCl2vV+m4qF1e9cvcIuzLumjXVE+NznRgm0M
RKWrVoWspxrqrcne2gYcNhNa5nUgXmHDOUrUwYpl8QQnjozfLxllZMpT8xI0ixRx+EwrPSDOLA08
kZLsMzKmzuVb7FrbEsdeoEf5Ky7q6hiPimlJiBDPI/tutuPwhtQerFup8961JE/1Cv1rXGtim9bZ
84hkyqvNF+KfbogG0/Zsoy5VX69Ul/CT+Y4Vlb/CjpMvC6fr23zOmTYlyBccr4Aiqzu7Oo/IfpcW
KCFYtnBl2OGzxX7TnIXfUpBL4lod7wc0AdSwod/H2Kha5D/CaYOoFa9hojUHzhOPrvnakinL6Fdr
oVJQ3/KGeBwy2J3CtWHSzvWWX2anMLGzl7hCs8qjbPoDyALdl0DM/KXu7YsBZtYqjDVKXq/8Ofcn
XpzRzuxDgvRh29vkC2kmYju5ADWYxaF2m+4IJX04leYjw4HJLx39XMTmTwumKzQQhPKfzhxfLE8z
/KhN8b9OpDUYpX12bAaqRV+jeOuVn3kM1hXfYc6deyGzOgZtDLs3zJbV2dCgjEIvZQoWGVA4YURn
ot5jlvmY0ipIaKsfiDnoYfrqkATs4U4BezfhUdfMqQM2NX9pA4AfEk0gCBuYg7FT8yEtiKA0JAT4
ENVfldQ/hBGzMiNgknmCBGRF+RIPzYfbYJk0I0JNNCxlLDYJIkzyYcEf7xzSSEGLHOedhwFvxW0a
hypczlODQjurM8Thtd+aOJlM1U7Eg0vORwsQ7o7lbSSx4RFkzJSnt4JhKfg1Zu3FhaC6WUpNe0CV
wtdTpnOFQPy7bD0t9zXndxhG/F+BNW4FjbnD441OITYekpkxv9r12Yp0tImDc9FTsi6G8FWXPxOd
ymx8nDiY2QiaNfO38H50RE3aU3623H7Xwe8BiWk1u8bEgMKpLDA7ot6FU7wgVmlF9sOR6DEyBw93
ImyCW5rmfqnm2q8yogKA95dZdF5QCI+uUXCc9w+6jvZb61V16pF6dPZrsmY3RBbaSDvhbWlYAPv1
joxzJZd9FTUgXgn3qDpefpWk5i7pnD6oAQNZOuCjem4zgot0Qa7BnR0/hl033o2R97Mu4WW1C0ki
CH8zcBaQ3N9yyZzHAkKNt9+09mJmu+567lsqJLynnuiBuHCMe/ZG4p4MnL1VhW9xAgBZqfG5HiED
QLL4yoEjVnNCjranB6mkIsNQ1vtzRcQOseCz37rkuKes9/z2C54DQCEsaWkX7jvPNo5Rb+5KcotI
Q7Oqd2QszWbsiPhKnFQSDwnDySZVdh/l5KEUGiVwHwJEjKLu1pU1l5BnSxTi4Kji1pjqswdlDj5s
LbeI/1krHQxWM1vcq+OvWT9boze/elWBka+3dl2v+Y1DVkhqL0BflXtykawx8/nTempLikP5xqqW
WWCGzMqqzl0OJbXUWlZ2iYeLKDPnnXRj593dNDVa0SViGGbdlAK23dW4ggToVrlhtqf8mzY9Pr7C
5kZTTXF2023dwdpqig9PeigAqd3T9g8v+lNlDg+ZHceMXIt7S2Ovnhdl0IoUe4e0VtT7S3ut86L0
QFyHP81lx6EwfyxMkTdGFu9L2wxqeE6gZh/cRdwtJUk4RakbhJIyxc8meReF5aFaTCi+U0rD4IXb
NXUDHWP5iZnIqCPnYZk8MrpLcdYYMXoOAPuqg5DVxTIQYf9rQtbObP9tztVGc9N3p0OvGFuoJLQu
6PiVfVDbQHeK9t6ownIjxsj2c4+Rn670fo8+u+xDtoaJgFjaxGjMcjDQoql+dPOfuSTULyqdy1xL
AmJK1PdEXL0IMb1Ok/tWqvCpIgEVnNrw0bGkD9ylaA5yelUEULqT5R3MOWQcq4H/QQIPJWnrNseu
5whOzJI1nUEoC1mbhLLVyOYthr8U+gmHUxfYs0h3WLCgEbTdBULoIeJVDkovL0kqbP2olispXuHX
bE/mkr/Wtbq4prULI6afukGQEt6lW6uMQKuWojwZQFpi6X1W/fvYiheuN3tTwjxw7P6LVc+xXibe
rwluz3ZZmiM155fb52MQFXDiR9StZIaeZRWdtOwB2cX4SKgBZWHj+GWyPBoieWSEHm4cPer82P69
kBPfo8VOQsogaEnbnsI0stVjnLKMzfUXwvuYennlUWeszquR/qh1GzH3gF4+8pZjmQ7MONd41A7v
Vw9bcwMtZY4jXltjOXHdVw9hdsHkURNEegtx6WM0ssfGMfV9QWwolujkDN1/DuzMuRedNe7GseY8
XJtkDFM/gYlB3xwdp7SsD4uDjmB0NRqnOiNIkhEwGNsKT4uBVYHdxKaLwYFn7MNmQku2oUcAkakb
lZ9Ew84ZUAKKCN3vpFNIRl76QtDUg2mP47Ex7seMerzhb7Yb091bpXuRDWlEDvJzTYk/C0mdYYQt
FRBvfzMpNuLEQu3dlvl7RMsNk9Bnw4O2Pm7fXGKippT3fhXC3qGIaWL+6KmwAr3iXNjpxN/KXP6y
TCXObGjgtAo2h3IhkuGOSJRXUUTQ+WyC65rI5kyOg5Er5mevHWZzXbwQ/7DvkUqXqjO2UrfwrUnt
MQ71JkAmiUZYNkWAWFFtmTk/Z/X6lHIudEimaUOMB3JCLVy2COmzAvxl6dxVGrPCiRRDv2+bi9eD
xp76hnF4It4JZJ52piHuyoWzF1vIU63ZL7ljnvXG+x2yT3bRvm6dnLOElcOOz7LfqeHaPouun7al
8c6JwWbKat5GV9sj9S78y4TdOQZaAllNlNJKTze55VQBvRmUJWu4cHJcIirHyPB8L+kueWlSCsIr
0aavfk6Il4ATFQnjlZhkYqda1L/jb9UR4KhhfzOtZC9HO9xkZbTddWlC2sC4FiXo2TbZmP+GQ38r
C/m7AqRu9rSIVV5FCIsJwGIZITU2OZLTnzDMk8ue2Ki+xrydnzWNmgMyjZ+0xGB1VNwFwVRNXv22
Q7bLmTPfa3DomADYO6OFWBvbZs3+xdk7Ex4Pj/P73AuMEiEGy6ZPLKbWMAiTNGFvTaZ3rGNACiVU
AIZWEwY2Sni3QIFh2llCaHK277oYbf4EfQVO/QO865cSceo2xYvYZvC6SvVpOv2noBexikbs9MBy
518DoZA4IFwO+vFX3ntPCfumQcsuIoW43eQrbaqSCDOdXy4VvD4ibyonl0SKUHvL2+UAVu5Oy92S
DLL6iR9M2URayK71sOC0405lZCGguJp8WBxoE6osDroOcV7V/UzysTwi2rkxZk0gT8ObaHGu0qNb
J3Nhx+P7pSiKLj293DYdVb8prxFwaB5SfAGzbsbbqsZOgOELkQjNJcqhlHfJWAIOdX1bKmwDDhr6
auoxOiyK9ElWM+DZd7GR2hBuYMvm4XJZ/yvQIyVse6aMtW+psqCzfzJB5O06JdtuVmrTU5DM/XIk
DOyt0khellp1yr3a2xAukis0wIhwMyoGDgfKgp4kRLiBqnA5/NcnkuDiH97toBaeDNeBGMoS3BYh
mVqZSmm6J04BJjJ0Scj5glMjzLBnjBXMgpGEUyhWX3mcPakkUHH+qTELIFIuJWZXhH5s2fewU3AU
DJ3HKnJxNgIsILX9a1q5MLfDF2nCB5yk91xSRKLkIFEvrsIHreZCNoUZaLNV1NPnxB96f0DJoXh4
lKRB9SkspRk3bj3iTNFTaD8lsdEsKeAHWzlGCFwRYqigJJJ/mpi/EyOBJCjQnlkuFNY2E/TyXCcQ
HE6QsnneQjLsKCKBarZhCDfNwpwkajpyyCYbop+wVvVmElipSfStHUfw/uVOAaeFuqo+IL2EwAqS
x3A9ItkEFzup0lOMDGk/hzHjE8EFKX1VkfWaw5fYT7K+VaP2exxR64fdrwSub6LcA2jBc2Nju5/P
nEOGXnsiaE/f6EnxPEd3ygEIXZAsHw6Sh40H0YeXZgoZ2I1BCIH7F14PE4BINo9flBaxVj8CwCKx
wwY/werM3LIq39SZh1hLM+lDTg2L8dnkCaTKf5mMEpwuzEOPCyVXPYtVLq9dE2ES6DiJLqBNNwmd
QF6TM+pVZAaM4Rd11XAp5fyIWjo65FmY3RSowWoNTkrTHlpZYWCims+rAeebsbxAoX5iU3XXeZbu
x078qfAUOWhL0ZLYj3ZeYx+xHjCAmXb/WtnWXcsSsAdHN1FTuFN+stzsqTM5Wgaq/rgQj0XjZyHh
eGWBu5AEhZMEcd0s26JMuTDk4c+Q7kbrE0ZV08leg+fi7tNoRroWHfi3ifuv6g9S6+709Vgzq8+6
KX9ULr3Ewh7cHnAgVpqxSQ3gg3Tl913fYk9HGtCU4iU0njQHMItVaV9tN5898mV4LyJT4t0z+XkB
vTNqpt8ZoD13wcg0gCpAJPY+aTrQvFabODLMDwq27Zgg6Ojb6K12kiPBTC5NdE9A2pDcI+xxUudL
DNkFPByzMiN6j015H9Jxrig+p7S+NK14qta/WRu7F6eCktBzIl/T2sE/Cwy3ZDK6qYUuPsc3X3pn
bE7GFI/BYHV/DGs6ImKtLko/T1EiECqrY0aZui0bLwyaUhoB2QHoYTQnQF0yBlPD4Iz5Ph1IPq3y
UHQe7ZwwQky9BajECYolRkJj3okE81mc4fqMNPmU0CuYtc5VOn3VQrLrUTxih1iQFdQhSZUQIY9T
syBeIF8h0jP9LrqGfhYINCwS0zvYh16C5UwQNZhTMntIxTZTAQYs7Ls2yBfjZzXrKNJUhrBQlTfE
ScWHRGRM0/X2FDpLuaHEZoS5jL+Lzlk2Q5/tEFmUTCTpzZ2CtEv4fVSvOj3dZbTqV0J6UdTQeBsi
0BPr1bOpaEivc7bACS51hh/P1JaPXE3kefM2Yk9YYtOllQi8QSFQANEtl+xHm0I11NpH0CdQPYs4
f5pIJ5gmh0wGFEXr9OlQV9WvqiteAB5WQTxXfyxq3a32kDvx2VDIQGbgHLhDh+nWi5s/XRzJrZVY
xh5ARYyQMHPPIUU+tdbyPhVyQpCSWxdr4Y1Qe/N9sVjLSY6RrxUiPSscQV1DjIiYuYZwBi067440
VVoMXBgbF2X7Hm5gssvNaNyGizEfmkNeTN0lWTpmaYa5iXvXASeMHHckLavPELLnX2YMr1p2pbXN
ZwaVRJcBdGkR2bbdwJ+JLiWcGTfLxUK+WZEi1of+YuWEIJDJsSmG9H7WZEgHMj2PMdK+ykjAwrAJ
Dtl/7DjHeTiI+D41jn5UAt9enEH5Uyonv/DsJymK+JREJp779EZ15XyiSub0NfcEYrnNR1JMfxRj
GSBB9g0co/u8BLI2LANGtVC39y4pR7swdT9QX4Hz9MLX0jMvyPs+JmY/p5oYMJTtZgsWQdvIFsNh
iLaF0z3uY69p0zNIRYIeJ86CVftOiEYIVGfqtzSO8HO94jOdbcjgJlMp4dERWKFno4DKH1rNsM7r
0t9ifB1kqYGoi3dvN+XqcWw4uAkkOhLuPF50LX4NSy1B0ja9d2ld3zbI3zZeBN/WmuzCdztyKjRd
v4vH+ThP67DSwupkbMwOT7wuCKbNSWDDe4uyZp7Nu6R2Ca4U5Hjbhjsderem3I8l4UNYpNLUmh/n
6k4biGVMddU/JKW+0xtx5DKB9FI/xqVlH8vmq4k08LUy/DPWqdqn1cIyA+hhYmi3rj4kJ9d7M9mJ
7Akvxreu1cu5b+2XUZjVnVSX0hQ+SHzq8GKv66wTiihD1FKxaoLWDHASs6NT3NVejheS4GwKTueW
0WwbmMCJOGTrP24/P0Zz+gi//dwtzhspJEhj+7dMm+x9PfKKuvSgRMMRUJN81l1hPSjRv9Auh4B9
voaFBSXyoY2tEhIWaOknUK9kiPQVpFmUY9rSYxOO7hkdjXtOhRsbi8FTOWhhYC/ecyjLeCuqanxo
x+QzycpDR48E95RL/JhVr2NCEGbFIUkEyXuZEfWxbgv9ZJzsXaLLt8Spng34jnfhBFcd/fGmN+fo
LQrpOPTMelhG4IR0dQNLMLCGYZL8UGwJgmj+ES3ZqYsYoi7K/dkbOC7T2Ed7pVHbzSFZ3bZ5poLo
PWrDqERAm5T1QwpvlR6oWK8Tw0F4cEWHEXsKc8zcxu2pvNHaxGF742ZZvGsEyhxosGeAIAfbjryd
p9p6m1RLtiMy2/ONAg1VZgcKuojf5ONlFAvHZH2xbzSQoZs0rDHpg7DdCNe9VeeMtcRja7kYxhmB
O2s3GWeTv0TK2sKG9Ih5aT8tjd8zRsNWDWnow9c7A6y1/MFbfhdo5rLeiw9mWJ3AW7/BdvYQgTBf
If4FQoPNObGND1bv3NvjXLFcIgJAGKnDIs/QCNCiKo8JIENStqDVRYM8E3MQfoWVUexcdnZGb83M
67JLuBS/aa7iPVp/grXk+6RIQxCqEowSIXJHcFTd5jMfh9TXEuy2uoASZ2qWe7HJcChM6xZW9GOW
0eBls8nhmQ53nux/RQQ+Dy35P7Pm/aiL4b2Kx/g2Y9vty5Rtp6iywOTZGoq6Ye+hGO50+sC8vLrL
aJt3dRuiCnV030Q0NJjdfFQ2fv2BfD5evOnZtX9l8XJJCisPWL/1N4YNi5RLicjKOnDlLIDu2s4h
KlhLm+Q5oIEfj92iSj9X1VOvJa+qHw/Smq0Ng8XcH+DYpQXjmbRf5/arHhJtjxVkIet6Z8KK/rNi
VP0jHiy+u+13DULlHb7H6FLoajx1nUWgXdlv4tHhSj/WuzCrbos1wgunU3sk1sDwRTI+om91jtkz
qGEIUtDqnRHRNOaEKej0uOdEpYmHGdGpM8uXLLfaA6k3+J91ZFbaXO2F0Nnc6MlvyobF77yk2grX
fMjqsPXRNGIRNqhAFPlpwA2Kx0wjZy20IbwDLl9Tt5CkIzH/E8GgJrVAe+xyiBMdZdy9m2GBh5jP
sDFFmJijd7ecuyVRYlsu7qNdcDWQyXKxaAg5affbwXLdG8sVv8uRQn2aUN6GQkQ/su6u6b9CavOH
RZTy0mrkRK6K/AXRw5whnO1Fz9vtAbnfkzkQYteFjOXGyGzvet34KOY53yWZdtf2qCup+G81g8sz
Lun4XKvsQL6cr1tj/dpAh4BbLfZjaaDnzvaNcG/zIWa8LT+z+H10ifXUOZqUVZu7SJEuWVmHaA3F
7I3R2s+ibDBbEa/lpQW8EcJIY4sMg65KPbLFYYp7uhH0P9JFfZUNRI2hy7d5Y/6UdlX+MZ3ixi52
/dxU5zR2U2iC/d5djHrfaJxeVJOflsLwydOKg8V2aYpCSu9x3vBMeRwAIVHCCNK1RXf8oYKY2iTa
Jh/Hxyrk9NNN4Sayp3Y7t+gkCI37cGdirLrBIPksXc6Z1jKGn2UWwLK5tQlOClIiTfo+I3eCxoH1
xtT4c6Qdc9UPJyNb9n1vZ1BL3pqybY86tRHMkARlbazfZgWm+aJgrkeqWuQry+tO46DFtKTEibiz
9ouRMf6lYnlwxmz2h3H5oNrQ4C+9572DIJMgvbADrY33D6dpTiCfmKw9/g0ufrNRPJhrfeN06Dna
JtmpMXUvDuNy7C002IOZ303hQtbB0O1raycy58Bu7XfaQM1En5uCP9YYidF+GCFxG9ITN25rHQGj
s21w0jZQZf6YtMs9cObhjrC+lNaYlzOtlw/WlWfkveknYddHejwuZtGORPTZp8BpH+c5vtVV6yts
vB9piwig97Kjo1fRxbZ6rn1k4tAyrsnvZqAzKjpz1YAltHR3jtPw8hkc0ll9bhL+TcG5otU9nyGB
jeWlr+5FzOjETTRzl9femhKnDmzdWRoLptolSQzMeVpfM8qfMi3v7KogKhPmS9qlt/lkZE8uxsBk
ym+vN5qWFre2G9JZDMKPFe+FFg0HRSxSZDtDvSyZEBAL0d80Fc18UoiEzZFHDKRLuEjuDoGrnF9J
5bK7jRfzXuo1Z032iqgG2ES0tX4CxfQWdeUJYS0RlXF0V9pp8aPIea0J7WBNitUv6mx0JOum02Bf
RZiQeMFkbs53DStCDPcUXLP0Ms7M7cRPrspT7zgbmdTPZg9qrlVS85nUYV650VqGXp4t9rXtmNtx
qDqCNbUt6hNkzG423WcCfvrUEU9STXeOl1f7rMXYJ81xV1MGUsR9TuXC3pI55tj3w86UbA8cAkxJ
9rQrmCtLuItnCpSGCZFljCd0KctelsWeVMX0AlrsEbY7U+tl0CiTJYO7zmL4hUb7gC0eT+i6OazI
s1EZMkNHHGUb1pfrje6muwSG2wBk7mgpcuorM9b3Ckz6SmQEcyPT5kdMReXMQ7nXQe9va7wGfemF
lx6kHYksvbiNV3uEycjVJEZzW4L63njugufUlLdmQStQls19NKBsn5ybyqF2mjo2IBAwvLIUgYGe
YI6WE1lqr1Ft27ciThD3t9iekLS/YzOGNpQrsg28aCY1FMOKGNMfFYvNOc/0XT0ImDqcmCpVH7XX
1EK7obRiCJg7j4ek5eIuzJCDDDvlPjcmNm8KtfdE5R2NA0h+OSyPZt555Lybt1GfuaRRLr+9jeyF
9apMylqlwQsFzTI7fXGbdh6pvLw+ZiahvxXFjZW49xE9QiO8moD5ot5CVNAO9qS+zCz549a6F9Rk
ju2U21g7O5ldJigWh8BSqf3Cu6kS9kdeSIQ2JGhtSuRnuubetg1SlDJyj17mkJaSMF3q5Bn3YfSU
snhMSRmgLObMmL8QTTxeEH8JIlWEHd2xCaGjK70jvT9XGU78rGFJjYzKLRcShoXVHFSumLZtkR6U
4EVv6RYITWShljR8Sx95gZicoFui+54FGeO7udX2bY08sMTAwFXs0oz4M+K+PUWLIOeJS0KvY6Jr
YmYoqkO1zrg7x4K9x+6fB6Kf+E2JgRTFfGQNyLKa8kBjsxs01WOUhEsgkwS4DtFCvjaXPx3vGUgv
FPYhu60IP9iEJdMN5uoSx5BZFr+KXNBtr6yGbn6k5Q+PXco2xpAIHJpQbBX5a4+up9MrtUemLTDW
05HnTNg3YyUZxbOOoEcGbZ4BrFpizNJp/lC1JZ3SFN/EyPn20lqxnmM7sAWl6XXQ+3mI/4kk3+ap
PvtG3v10ILUddJv6oU+0u9oeCQ61Oe8uBWMz3XN20HTj58Eh+cRTy4M1tckOUigqzAoSUW+3lG6L
PBV9Eh7WkfekUpwenfVHzvT2uSwPw1gZ+9Jq8Kfn801aGq+ZkeKMXB2qcr25fmStZsDOibG7LDq4
rylkYWpMMJZWEvD15qqERpoAli7XJ5bQMRqj/8HemSxHjmRX9Fdk2qMNswMLbWIeyeBM5gZGJjMx
T+6Yv14HkVJ3FrtVJe1lVhZWHDKIiADgz9+791xpJTOdYabfsuNg4BOXFKwR+ynUYUVTz2x5oinm
H11/fn1QM6q20bwnDp2R79UO7BP+uAkMdbm6Ya/fCmlH41zrd8msasOf/hTNWX12NjGk4p4xJ3g1
G6rO9VT6K27Kc0wfD2gKEYAkjs4+DNTQNZjhmtNwfXgmFGM8eLP6rNCSRyFbAmw6lwDN+Vu+j+H1
/7XU/ystNfZDKA1/F+6u3pv3f0M+HTfjzXv+4z/+nZAkUNjvBereX9/ef/7Hvxu//tV/i6m9v4Ft
MH0uFc8Ws57673Jq3/6bjpyZ/9BNG7+U1v8tp7b+huLX1H3Xc03h4w75u5za5Al9JGu+ME0ftbX/
fyRCfNEZIzizbNOyDUegzxbs0f+oM45H2bcl5/q+cDCrxZGauYTjYz3R8MHRTd/I1dZFxN1+lIQ5
DXlPWAsKDiwDekS7JErNzShYdXyXNDoUKduiPg9N69zJIH/iQqVo641ViRiL+W0zxy153jaoaosS
KtrnBrMcm8qRtjf0G/mW2XW+URL4KnG49aqVDFvli3erojrdCqlI0skbSt3XzI2nTZFYHcJDKD0d
AidINYzIAnGa/L7FZceevZopazXhdF6rb72i9BF+cxB1/l5ndrtzbfkoa/Bnkk75stShs3WwHak1
TGx0DrAVWqQGgNwfDekH+xbNVcYCvRZYK1kYSbTMBSG+RfZe5TyBrEYcsmO+QVhRwrOqh6PhoXWE
he57/a0cFX7iUif/18KP3HFjcAf0MG+RIauVL7RwaSeuxjzDtDbpnBVBXIy77A0rXIXsjXzblZvc
oBdS0EFeUP5MuxYltxcK/Kie/W1MHWv32xn9L6Toxj+fILaNBB10CcEiJg2sP54gyejJruyqal9Z
/qPegNm6PmSeYkDnktETji0Ci6y91VsOyiZ+eIrFf72Zf34sX4j5nKtAVSzdsm0oKsLQv2jiTbCz
KMhSGCKaZLdcFW+kfthyR9zkJTTzJ80vfsR29lfvwBdmyvxnBSI/ohCwHcDr//IOTGQDTSpysz1R
Z/RMcJFzYs97mWhGLjSm3I5aEq8SNJ8AOjHMa6ovtkEPMInre09/9vnP34cZSvN7dMD1iGxf6FBc
uH/o+pdUhUQ3VZ8XCjZdxBuBftheKp+okLFvtkNZWgutRSrv0sKGEZ0e+yKb0KAik0smFMkWwcqo
bn90QwX40p2MrV9m2+tTuQEyacsE/hskD39+0Neoh9+iIK4H7WAB8WyyKlzhffn0Qq4APLgJB+3L
aRPD220SD8l8pyHxSlzQtcKJV1Zfv7kG/aQ65DqMAwZutq+XtPo+a4hdaHvA67ZaeeeyUUZo/JQF
1pocWcp3EAY0d5dZnXw0ZYU0guyJAwQY4Hva+EFE7Q0tFN4IM/4cNJAmgVPSLo3MeyrXZo166fEv
XvF8Ynx5xfDqeaVMJnzbsL+84iElZDRP9RjHSb+3NOo/CUV+G/ZPkTeZJ0I71n6BYEY37eSAjklf
Eq8SQHpxY9pQ7N4riw1s1+X092g36dJhQ2MRqwfSzRz8x47ZHNvrmzagK+1W3AT8CllrkQXvfmXQ
kGrr9ACHQ98UTvtel8O0kxrjgRIwRh2IZRzaiKmCv7peWJy+vGyH8BAhbF34PIov10tmKIHG1kJO
L/3H0m/Bj5nTrQyyD60N2m39syDdrzANbT1QVxNy7iD6XAsVUgQrJMUIIBoGhMucxuDNX3wk/+rY
DMMxcRB5HoyNL/YhCTXeaiRS/3rc6TIVhykrX0umJKtauY+Vxo520pz1dTkwO4RbLpaAImTHY2Ut
JLturbErWFSt+U3herWnkcAJ5HyclqQ3drW3LGHtsZmSPx0bImZhPk7+eHCKI2Eglzo05E4ze31d
Iipb0fm+KKQkKy2MER5W+QFJy7fYDtzzn79s459vYQ6qCcPwDdf1BS3pP97E6fH2cehWyX5yId7Q
UbnYavLJKWxqwjGIraytlV002x5erx/wxTQiZDLq6D7J7RxCN4LBvzikL+sKmSccBtWoTinjYAr+
ckggXOCSRH68jwIowwRS3+qRa29lXoC/FPY+arx0F3b60fQ9Z9UIeRMLugsqN/7qSObL8LfL9Hok
5NNwOnhCJ0fwy/maMHbVpMZl2sQBAZCfKsJLNvtaNnHSA3/kPpSizztMNB/ZQK7KMqp2gIqGA9B8
F2SeeMo8k04FWpyNYzrrktDBP3+3rPm8/KdjBAHmu6x83E3md/M3O1jrZsj0y4FbiXJu/MbwyddL
6RmVz5rpqW+I9qZQz48ihr9URR+im6oFCWj6jRPnNxSUn+RzxQuv+kwdP3kYDMQqgHu6xMsvppaF
qyBmgl36drH2phxIhqk9tQQYLMvRVOdsoNrzSKrWRPWX7/68Vn15ZQYJRTYrgzBd/esVCc46jWus
WXvdhqxQQ2MgcnY8xp4XrhoFCdVqkOqZzBIaQnxRnIHqDCxQ6I6COGwKMumKnUgT7S+uGedLtTGf
FqaA1eBaHvt03ftygnZsmsspEPG+T/ytaOhLqqRMWOvHR0dHXDPguF3G6XTvBZYxv4ERg6mYYFYE
hRChKEJDFjZmuis1oMeFeL4qK0vsbXM0dlOmNhN9fFf02a3OKGUjOhx2sH2MhYe6nyzr9tGa2zTt
lGjvZV6x7e8UA+zmc0jtam2TgrEkJxh+m4kOysnvWvI/N2NJwwohGW04kwRcv+zlKfKazwCz1TFt
25vCTGm4d3yOTbqrnap5J4z+PJgH3mqU71G28+cgHT/0t1o6Ibws0SRc6U0BB3L356e1+Bc3AZRX
bI8EOyRf/4qjo1wN+klo2s6m/Nj1hBJkdR6hRuOFZ63jXqy8uwt8slO9oCuQXXvZBnthtXGhaZdG
CEdcZtbCTwdIMaCwnChnWO/pq7Erq70six+lZdcbNDEvQeYr8gx6bxn65LSalJnYOPt47zU2zaM0
8GlTVbdVJ+23CrxlQH/WNk9E+2UbOfmvSRi5jIlMUl8L2HljZ5WHSdmUHdCXMzIeqJ3m+8Nw7OmG
MaH62SvRrJzemVkmuJ1IiIIwjvbC5Fp+jxRdFzLa8TywX7AEpgzlh7smZcMfazR2wkAyRqybneGR
i1rBmlr16F+dkCFTUY63HDGEcEkKtlYmB3uCRF05/q+t//8cU/VlveQi8IBdWCAIHWrVf+IF6n4B
ai/jXSJirsXzqW7ToNBprrb0iY1xmzgNfnh6ILXHLJdIukc3o8cuPBjbjkHnXJjMO8psacGtXTC9
aH6xKv/nI/xSZF2PkHWcesP0ePy6KYg1k5NIU/Rw51q47ruHPAghhOus7QiOFj2XGZoXvDcB7vNM
Uv+EdfltjCmTBUijRYkG3Z4E4/+JDdifn+AG/YIvdzdPF8Iz2To4uKBnm/Xv9+3RU46yB4SqnjRt
sL26vwxbxKSJSDeBWYVLVH3jUbOb8VjkscXIbEfUkglSZl70IqbWf35A1q8d/R9vuOTB6YIUZ7ZS
HNqXqjSTFUYvMuJ3g5WZK8dS6T2IdPqDcKe7QnvlRxtE4cUpjFFr59UPPzOrd6t8o4Go0yS35PeW
vqKmRUC2yQI/2uUPypn2GIi+QBfvZpsoti4EVQ/rPqq9DcY2ruuOqwKBu7Xs6HS3MFO7qFl3JHJf
pIjZUnFV7/koz8mgPksCTs7AHqqdaqZLYDLTViFGWsE7uYnC0FtOfmdtiSH8kEkUnQYHdUhaSlDs
CVWw47sHKxGXlgrjEPkcZ8c8jeCF7zqYYABnpGUcbALEdnURHskjsrYogdXGQZO5SPTw3ncnb8/Y
m5A00qeJIsjjQ5UEkNTLadhGnfrJx62WNdOvDcaeT0uSGptlkheVM1CbZW4FlqSdbunEIHvOsQxj
YyUiO3k0vTfe7OhsFf19oNvBRkAKXhHoBWmBDTSLnGcg+sfyG2Rh/xzQPCYi3d77hVzFWzc0V55Z
ySML6jfCGac7a0CKJGhJOBPAnbyPnEM2dy7QnMRbo8zehKENx5ho5EU/x3mzbSrIQbXfcnre1Hpg
OnyxqlDSnbGkDMccleuiZvXd+a3LitVmw8KPgmhbysB9nUzmguZWRt24b3LzJ85vgo6y5F1MY08f
aNS2Hg5mZh3zGkKoByNye/XKTfCGQAn/jLCY4IAmuMnmKT38IuibQ88n6XUwUhIT3QRRvTIKCKYV
fo8tf6iJXtCiS2XmGBPsYheYqMvY3ZjbxuSqnooWwif5TitLCxBxluI5NBjLjlVxo/oBqY8Lz7/W
GcciKnjzGkBDSUhkzZwRvXJ773tkI4zDDZme6AHNBtMMySm99Ee2zfnGZSTCvwS/Y2gwWgJYJMuo
KJu9K/vPHuDNNtRcA3FIhRcZ/+8K4PctzYuz7Si4nwLp4YBv3x/7J3vC6EFRFa7cqV11tdEsFLvm
dYdhEmmDe7R9RVuoVxgWldiatjzrSRYhSoFrYibphkRWbWUYTYrYhqGcDTRw58b2nWl1zUYUA3Vq
yyxoKvFeJQMatSzIQ5Lp68vUzn/CFSeRlfqdXhvHqGPb2DAwuxbdsghwl7UTCPocEaOL2TEtjC1b
HHNfZlUOdMRYhxpipEo61IiiNddSWAPZ1ilGdzt7CYyC6aBCK53CYb5kGVPUSbF8Wd4zkTnxnTQ0
ZiQp+d1BqXdn3xiNZyvggozMJ1MLh2dzHnrZCk2TScGEiDkCcdaF5qZ01TYNwuCE9IP9mIfm04KG
lw4PXTG6Z2qgKslJ99CcCcOAfeuj7z/r+fdOx/Qz2YFD8pDPIHk+6Fj5t4RTEfRYIn1ViG6WLrvk
TWoR19BFYb3yI8xHFVYZKwpvzPG7ixBgRAFyTrtpTvAoc+LKGOdpSeGcdHz7bAYNQiSn7tHGKxfh
Vjl1A4YlQCcQ03X0cop5CR7VU2cM58DtCTsCOXinDe3KmF84NrV+a3SeXNtJOzx7VZMi95ueUsM8
UT9qO1w98tYzObiUUdFL1EzPSA989Gq+cZ68miGO3gFLjJ1t3k/W85xdT8Jy1B07i10uq2EcpdmS
y2pTKac4uZZErhqn9kthhu7KspLiOJoIFEtN6W91QIB2grdIIYjcsnXnffLoTxhMrOKUQZ5hmPNo
xfte9uR/FKGNfT1pUAm64l7CoXhwyapZyDExj4aTfIPBwUSTy5VS8mYU8ZpCg61/Pb3akltPDXQL
ox2tieBH3tE1YNf4aZa12tSO1e4tpXW3GGJ5C3P/rkuVy9mHtJRtNjucAvyeD/+7AAbOZblzRPSY
94O81QGhrWzcaOzH8Uyl/VkEt3yUGUEdGGt9rN3k3Vd7XB2Ic7XOuqFN8mpQyOROA1w1iqNzXmRH
YADbKavvnIhrsJQWw2/fGbjXK9LBEqUOWY+SMgYRKPt3EoyeG3Tc5zQBZgipvN4gXznEaYJG2hlv
rs86KNyJeuwF63To5RrnR7SxjW/2ILlX9Q5oukzHLSrVoiv06jwp5M9XJAn2LniSULJM/4CzgFMc
f8rCM/oCz8NxShJ5h4+pJL4Q5IdBdiacuAeZu8kmC616mfsSLJ2RoGYjWaQapXEb0Q4XrdcumVJk
h36C2xtbUt8bfqnvQswD+E36tdZnlN8uPpfMzY6gjPBk03QNSoiIbVGP576UTyBBqKGt7jVr35uc
5g07FmshvfRmiFBWJZIPOIap0ueOiyExkxvuF5h5sgT/SJHcltI5Fa6bnPool5RrPUNVi1E+lhhW
NRbBOi+th4iRsm0cNR9vqF5LYv7KdV/k3kl10E4ssbPrWco3ZXt49a+TL4xTJMjcSKODLmaSX04J
iDswwfBbNmwj24ZQIDCa3qMfsXvwR/IuNGUQt8Fyq+uug5nGI1aNTNF1V0Gks/JWHnV31jxKgosi
04CLWVk7bEvA01JhoKz2nvCAIvyMirNvR8ChaXK1SdViFcTokQbjceqV3GrEqOopurEucVz2Me2y
dMPhNrMLUP3AAfMODb+eXNJJu89sEgJUzgxlxE6+ytJxWYkuPUjlIIsdJqx8ybS3QdlsBTOcBdOU
aOPlJWoXva/2KBmevbj/1msvQ+4ScRPjpGnHZe0FzkM6Dzy4j++5Cghp8akMHRk8Vf1SMosuhNgp
pB9LM7SNk5mvPS9+iFvajFxyikU3xp+MZJuxzgR3stq6afMOh/EwsBIPY36r0f9esPOj7YTHlZDp
zejhlRlAO4zKfQ77CUSoIuUDscedqP1DmiPgdxtNwyICmGMcwk3bVDeWaBnTUDttpGEvE9t5oKRG
luf2pxbHZoh1ejN2E9TUNvsY10HRflQhRBQULhjdrLdQ4CMagmzn2emjpDWy0LX2te3x6HQsA/se
hcWiaxCoMV+HjzK6aqkFlG0mlHG9ildAJrdpDFpCn5Ka21vhL4a0DdZMBZydZeoxStS1PmBa6YiY
qF56NP+spym+tYylGSjWYz+9mphH12nYkpxplR2GYtsibShv1n09fla9Bc0gA/hoV89JLyMGbgrh
uZZsNI9yAk/BBi7OGiDZWwwuo05xkWVSoQF1uL+j1QBRWy4jc4DVOGjLqddebfJfY3d8Z2+P5qP2
tpFiu50New/6+YIgj2y2IUtwqeopYgNHWSHW/N6m67RyFUbVh+Fi53OBO44scjRgonNX0LJL3G1i
YYtSdZSvZeLP6FLAKwzuphD04qDdpsXaR/y7RMi4ECIHrIYaZMHQGwZtjv8/wB7VNSjEmqxfpZOB
DZnO/4LV69YKt2QwBaNMiZWzCdpCHTg3g/zKfI/b6lyPWrZskGlKLftuIqn3w9PozhT0Ece8oRdU
Cm16g/64YbmW+jIKPgAT37sif6hcuUOg/9TQbwCxSZODLAZIxog6UjgWBTBvIjj7tU9bZhFkXC6I
x7+DAF3lfUFvAnU20Q7EK9kET2BAVzhJ9u4MIv6myry4yz1/F3ErWJGmx61v7gbqndltZRU9VJK8
9jFw5JkRIJdEPWircZLfKI5YsjuHFKjIf3JjnaXTKLbXxEY1E/WuYYoetr9lDBwIgS6BJNcfXH/l
+uWvhyvrTtA8XXTX/+2Dbg0L4P36e+4Vanf9RZ/x4X/9zvXrsdbj+S50vH716xdxfPkbf9BPv778
7U/NT92nXgjxOwqCnQF+FyN0sq3qnI/ij89sNpU5rX9/2lHNrF/EJddvXo/z+n+//uWvP/bbs4S+
+YBDB7nwldd/PQwdMz+FfIKHaT6W6z//cny/PeWX3/nyxn19a349z/y0YVs8+Ypm1EgkkMN23W70
nOhn1d0yFd51CeqAXgzvfgYIpwvb7YANF5F6NB00KVDddnT20c4igeOOtkkwhOLn7fqL5VHgJ3n/
mkctaTrxe5cW50zSBlWVA2Wx2UjyUVYkAT73zeByqrfeWm8IhYtJFV0bQ/cSRoV/FpANap3AMNVE
BUubDSAiRxhYpJVaGFZ30acU9HKgkSUVRAdF1OCpZPbuiurkenl+sfz94HopKl+2YGxAojXUeWPh
mvpPFfnhfaJ/yB5JnJmCHS8kiWSBbw8bbz8V1OfaML1D/LtLh2iNnmxp6GBpXYTNNd2+leVxN02y
4Yx0v99nBrQQ2esAyKw7Oc5zCIj2JEqdGnAMVZzpu7KbxLIeM7ZSXtNuoUptI9tFyJnhmx4H4uOR
eCkbKZunXVAi17RIihUJkuS0VIIBOQFWjqbdh2vJjo1oKDtY1hp22Rof+loFGtPNFmW7jcdGf4hp
da/kJL57XUsIn+WjNodZ7PZ7l1NnIczPjJrNtHg3Gpxp0FBr+DhZyMitOSOcsEjC1OLtULTyTGOC
uqfD25lrN/lQ+7eat6/z/kxf4103um2pt6swRT6VK/ZBUU80gmieEivwTpGfb2LJu2f541tl+Be0
g81WJgad3FzbdH3Tkq4gZ5Z8AuG3Se8q7AXkkPkC3Ot4sTNuqDYMX2A9m86VN33hZJCieuZY1ovZ
4eUiJSk61CItOVra6QC4T5Id9a2HbTEkZUsPQCqMloNLDEPaUHr1NsiJ8QkV6nBygfi3PpQAuq9x
NQRLa9SfUqRsS2/S4t0EAg5uPpMc124PaTYuDHoPgPfJ9CSWFJCx3M95CFbEJHPEyCwK/Gx5yxo4
ai2wMR08wbVedDW3QypvgNFGZA0zPox3lRF/ApUpNrlufQZjEm2HcUaPNK53E6GhMjqOGJ0JNgpy
nzCKVxdemjrnTBMK5so3WoLRNBY/VIbARQvwAZpxaywTx2l3LUFUSOeLCl1loKGhtup6b8QD3g1O
LK8OkwcxfNq60vf8owisJqicfPbelO63DucTASQfyfSAajDb4Q2mgW+p8+gtqy6W6wkxLmrh6d2x
qSSLuL/NiuAxDck51Ve2FIArxIyr0g5B1HCQeRbsOuFpgD6gaFYhwnI/cCw0/H61ZrF7HVq4cN7s
XEevDZWuqW+tBD8UnSPQD2l6CoxyHUkmArojWIih7i7GWh5Nu0QEPX14Oq2zgtjaHBGDxG9BGLl4
AamCMBDfJOum/ahUejePB8a2H1i13XhjxeoxVeHJcT5wlQd0TbWLnNC1RDkQDjETP7IRh6GuD/CJ
wu4Wmta4zGB58dFWxq6unW/Awbhp2CAaDAdKmUDmvzR7FMhW1bxCVTk2wkAiaU2fejKLB8cH3HTb
+GcbhAb8ZPfQtb4CIGz85ATsl/2QUUMk9rMhEN1R56NgtxH0a2Lc+BZByA2U8cAyOQGRokRZtsTF
4G/YJmNKHA3ac2aWr7MPaoyhCeMjDqjD5GbYcRuEePPwOTTlvV/Am+WGASMdUngaP/u6tahMcrow
YxLClhhnfBDbboKRZPt0Ue1u74zxowYka8lMMVyJGvG7p9n5VkKfAaRfehShDo2WIiEKT8stsW7z
7jGhbWHVyc9c8+48zCSA9e0BxoW9ju9VXtebrFZcI2N2l6f5eXRMfc2wwBLGZ2NZ5lo1zSkP6xd/
xMOXzB61ts8fqwnLaJJjiIC/hkAraFwyUqoZB5JtRDlRz5DLLW2aCUazdg3+TDqq8oJiLTxr+k2s
4xOvFNMJq38PkE1g1oVrPbYjo+spfE5S+4dZj8FGza2naXIRZ1JSADQS9xapWYIAwAE3DRnP1klx
BURS+1DwCxe9eNVkwYYF2+65a2C1O86zMAjBrSEJ6fUS2z4Rw2hlQ6Vd9Dqut56Bmj6d3eCTgCwm
mJ1FgWy3WuE9RzNNsNbzN5dCr26gEpqtoITHkbjqB/cRVsjOCKAHKK7QdIJf5ALYLuPShhxDqivx
LTdOmQw7PQEPnyEYjtvgPSIIfJFaTQdwozzHrfOtpYG7IXKN0YfY0hR97YwmPhIi8MOFLYgzLlpO
JZvEOCDks0pq6m/6wl7MmRn5DqQuk/hIBHnVLjc3bsF+w4tHWHGtKjadOGAmRi+OlnhFmV97QBXS
OB3JXIZ6YfQl1Ki6uTddehq1nT2qdqO55F+S156wVUXpnnVyT8SwcZTRvMVTyjw0ZfNY+ezrPcBc
y7Zy0Ni7nb6NbSp+lqqDrgBbJfHIflCSnpMUYqXpXbZzmvBngI4doYrYUopwW+6ZbE8KAkbYzNZN
uomLuUPV20EOp4SFU4/G45DkJKB2+6roFjZWam6cLi6TVZEixIPG8YRKO10W5oCNJh4upj2CXOho
Clu4uEudbh637x5zOMTKlHQ+C3VvhI1sKHfS9Zu1k6PUThFad/NFCpA+W/MXcaJA/PLDmH4bybpe
uEuTKOeNTTAsGZgdvBE3BfAgIsAdOiA0KyRjGFgwbX+qwx8kCZDkJIW3TswK24WX3ifo/LetUY0r
nE5TaRWf9MWzGlgdMosKY0cWv0Aze2ltPJForCmOjPqozUbwAuz+5FADIdJ3MKHc4n7CQKOJIxfR
p1NiUyRIxDqMRFtgBzRvtD6PcBeDdR46EkqNeOORspjbO3Y7NOqIYMwVoaZmWd3EvkOCsXD3khgU
ojL8fqOEThgtsZlesmuqLjms2Lhhgs516AO4qsco93ejPt4PwRb1nLZWUm7dRHZsZ/Btxt+wtmFo
WsfVyNtjtNUCn+J93vjdSlptBdrefq79Hr+teq4jxtkEIbzgmjY32nTb2gHgE7M56xEliZ03ZyR8
Rz20LpiceAd6AXAsuoX44SwZuN8kTpdzsdcB0EP6nUq9BK1L7uco8AkTicydRF/VczYeAiGs2sO0
dhSiNWEU3cEIT+XQPDInSJae5ueYtJP7ybg0Mp8lmyieaoC4C3sMVjgzSXjF5Dpp8oQ+0F53Q0fJ
5eOVdtz6JtCr6EzE0H1rdPQ+S/qRTN4N7RaXwUOu3OZwteLQuqUpXcRuuE4quim/vtl2jNcl4iBT
lAyWQHcuck2rWGIr6yk0mVG1oUb0skpMJjLYxpqpJFreLoG/goZJdm4k1uUcMnV9IINyQH5H6ZQ0
mEnmBzeYylUkoNU5rU749/yAkeUgJt3aAaiC+NrCNyuxbcLkMg89EUdEkJCE1fQqPvbuE4kxzAm0
bHpDnUuqTit2xpyeUw0SBZpVngIovIfrgzbjhK//x3JFiAUNoeX1e7CCnKFODqmZyEOD8/0Qz/+H
x4UhqtGHzbYEU2WrsT6EtKUO/fUV/uNrq80FPjYYs3g5rfbotAnW86qx6PxAJif4oORtnonhVo8B
ZtF44YuZZgFy+PWYVFga5r9ZWBGRq//48zHdNwVeA46i2x9oWSdkNxcTLK1Je7DnGCL1xqAZBf38
8+svDUR+rAcT2ttkBdygG6UB/0lnKE7hLN2K/Uco9GqdGUTPgIsuWBXpRshuBL0YOZh74mJZ1KQ4
wARrl4XeEeFQUFZwBmAM0OeHVOW4O29gU5eH3AZzsJhAzsRVEO99Uha2tIN2v34479/5IBkUDh+T
Z0FXTObwUMJywitMVm4Ydt8N8/7z+pCwVKwG2lYLc854GmMI8zlMLNS+N4mbo0GtmmRFFQecKCzl
YZgfMBkimWFc3uxkgue5GU0yaKi2e80z30CkNnsvTndouWEOpOF77dba2io4f5sm37QjprDrA/3s
ldEKSuWewKYRmB0dDZhe1x9e/y+bv5RexSSl8bFAtQw9Iw38pzX31kQ3PKusYpRTQ6WaOzhmRPBH
+1S61kgrDdJROr5xB8SKukAAhYimy/A9CxO5AKBGuBY/w5JvT11/l3nHNNCfAeswzQw6urz688S+
lhB182IO1othGs9OR1pOA70DCtx9EHebcRpAIJntnpr4RxlSN38LnfYVyhj54RlPTQTPrdD6OxSY
zwpOG3Kdp8GlAiFgB6swf9uoScOuP4RtvyO+vBuky2az0oclmqV97hVHjSb/0utpmZsmpmCoBh07
Sq5fG1pKl1MyclcqoX+MJ8zPbOrmb/3jQdGPYujQRnsiSBfX72eirrdawp59/tmXX42z+eS7PuX1
x3rbiLUc7Jcvv9f5ZKn8er7r703K8aCF2ecyzZkKFTkksdHKlowafuLdOdsZapfaj1/h+sQrSbcp
r2YwKBXAQuR+c+ikvvK0Y54E3lESp7R2MxgtcDCWzAXvNOXdBrBPEFnAeKmJB+tDPpAcIF3cBfe2
NU/CHG0TpoQBWBhAHYsfKY/RRhcDXBuaSjxwyRn6zxY74W0FM6kY+rVTyrPBzePk4lruiZzx0mg1
+l1yD7QioaKnuCnKNDnANT4OKh9uHODQSzn37sKMrDqtaj5qZJ7bEsknJqwdjQQT/1X9yLZfUNPV
W8eBr+U0+sZEo7zK42Jau63xYCT1gF0/pOgOWIs9aoyR5XpruTeWhKEZ1eoywFWtlQ4wPDD30omg
a3mAFRNv2EVsWSgVUVxHiMy3dCLZ6zfGTwEf/ZDCdlIpk6TESl5Jh6BFY09rwZo/9i+64XUH+Drv
Rpw1G6I8v6vMOwtX3WFKurhN+Gk7hX4Enb0KQxBOUffUp+ZWT5WD8Q0/pk7xO6pt43jdnu3sUy49
k9kwgzojHz9L5T3XphVu6nkQoEpxw9XxFPsRegMjbBa55W28JsJW279yt+cllnvbMtlLRNEjQOiL
IL62Zd4/ZRCd8pTrrOmrTVfWPTOXqd0i+fqhfbLP6olLdB8NNwRUGIOrxzvxiOOkOTj2OC1hXEeg
NMXPquzBcEwY9xSyNUmW+3OV+xq6YAnKIp0ebDYruWMSYZW/WK79XRSQTmdI95K52rietdAN09hB
cDxWEM9aKii3LUOkFuvuNpb5hVYvVS6bcyta95q5a1V7Koap3DgaWCjN7pa2Hl8IqPgmrOjSh90l
QQxAql8LxZLgOPC3OLf9mtZ1unI0fY1bnJ3muk7d41jhuLcYXqUoSUwytGggDY+hwRC4kNGnZk2k
BdXakQBxhEnteciHNxv36iKy+gus+zvp0qtonHu9716irHstogjz87BL6Nk7SYU/b8y/eQL9GWSY
haVxWdh9eSqL4p1PnwwoO7wDIPadWmsCXh7tzTE9caPXmSt9uqo8tW7/YzDsHy0jeW7Q70OGoE05
AAHj9jIVucQrqeaQVPMk8vEjV95PbJ8UxA6mGalzdRoXS32igfnoDPeb+Qh7KqG9w41yqsvvo+7y
7kc/Bi+leQbYbwlJ4ibKrbd0mlsBJjML1T2PvjmwJ0oQC3ghl2hDhwIcGgL3N87LeJ3oxKhScN+M
of7ceC5hzOiE6cPrm3p+HvQigIUNjK3jkB4tTz4YHq4HxTSR1km+dAKgfWh1ZhmgoNaDxqcTJc+Q
HWW9OZ0sYTGk58BTBegEGMFjUjfVtpgKRv31MWqbtybTC0b/L7GXpniwjUVukKlJDA2UMnBeqawW
jebcRv/J2Hk1t41tWfivTM077iAcpKqZ+0CCOYhKTi8oS7aRcz6/fj7Avm1bt6d7qrpZokTKFMIJ
e6/1rdGodlquUwatqFGgIdfywfUGbbwaPe5QBAbx1CW7vq7O1khjg831XRjozOqgorENieq5pshr
Bea5nahd2fOYpZsw7/3woIYCZJ8TUFoTr4OKDEePK29ytNDTg461r9o9OU38MDTDCtCmNpYzxZXE
vlyh9IuTh9GKCxBQGOW/rNorNbGRELHQCR/iobnvDOWz7zoPHGGyF0bm9v42BQw9WblRJti04MiV
rr0Da34sAnNPGBobBn1TZMM7CkyGrX5D/Jx3Lh0CO3koiumxb+X7coAb5mrpEYjLGcRjt1I4Pb2J
/lGjgKVFrwhDktS4NxIsKnbrvmim2qyjHpBsOBjbJlJR1Jj9usyjZpcbBSrXBinJ5wAt3Yrg8U9y
UPsNIYhZyl0ZKjcTKA7xrQhq6Fd2xguliZM08SkJv3wFp/heUNeJy8Zil/G17JCh1ZZP78o2Aew3
78LIeqZrQRGto4IMdvErabbMmZpzDw9h11UffdXHK2yrVzVTLrGGO5osu5HsTIdOIYI4sHmmZNGQ
v1NqZtvCLV/nyK6etd+MI662veNr24bC/npy2Z6K5gPNJLEeYqfcY1XA5tX36Np0ldXDOB10vf/i
t+xfkk7eagsymx9mqodshmJ5/k2lLMrk2t/D1uGmRE0wxRV22PBJNq9KhO2oS2qulrY9aaQhrujc
Uz/KHrNawzhWIWorQoIJcH+vY+guU2BHl8it3wc5OGgQCOCLqaau6CW/aDQF9rifQPdmgJ1DxhKh
0IhAmJB5Ck43TyoczxhyGmpQSqBSN86FpM6q2oC5+1C9urOMXi39Y+CYV2e0xGM1QQ5JUOoVyCs0
1HhEUsT0KawNfyW6n7m8BMXr1WdRc6pkwyEe8Ip0/rCTXVDtDTZiROtFcPwM8gb9Evl6YbG/JJxG
o/3cfEu0YZ+6yJ5ITGF81fXSs9EyrmSNtCrvsvYYQfzbjg54DqiGT76Tlo9tnFBCEU2/Y7kZbdwO
CJjZJtEpN6f7in7e2RWtfbaiSt/iLQkRipnFWcvc0gs0/eLq6UvQ2/Ls46M4jPTEBteuzt384BRR
uxk1Ti/ePeuoz76TaUxPxUiJXC1lDg2QDWKSzJWlOQagTjt3O9swpzTT9tTP7qwY9dzy4HRAn/TM
yyrT3SWmPR2jxkATRFk/sAbgWR2TqCbAFw1JQ32MqeS6PGgTyj3FRWku5M2hcQ/WYZhdiYg+gcm5
55lgtU2tcY5pBfPVo/rVq0KcRyZD/OQd5ItihHXXNeoja9X+0cYorcpHxyQVNVVN/WR1hU5iCN2v
nhTPp1Ybsy2uCFaJcazvnJhLLmhN5d4onoOugBswP7ECbdpqcw+fwNFVL0wITzq3lyd0FN1J08hr
KEPmVYvVTKmCWnBbDo+l5+Ic9vnXRrTRztBr65xKnFVaHe0tOnRrq2rkWg0R/9i+cXXtEdlcR0SD
lWCLSKkEr4U9iA0c4XanQ+BftTFk0KHHuz+5Cs31rOW39TSGZUGXf1KpubTudXR2g1ESqKarnh63
0IUrOt0xiCDRawUyvJ6UlcHid+6gYWnnYGKKA1+PmFFXyBxIRgVnXseWIQQTMXXq3u+Ng+JiMQpZ
TqSxFp+6sWfCgp3uVg+tNEIKgRr0PWrmmOhoYkgFzr/ZeU7I2t3qUN4hj2k9bjPBkOrvlTGWXKTV
hGB001bMTFHDmw012Focsl1pUYhXSuqKTdM63tCjvkA8gIlSkNSMoLIxGtaK9pFs2BuUq4NG4Y8V
lAKzQH/nqOw9FkNvV4porQYNhCJ2fkB08OcxgW6EE280EUyEttSXYKzsSxiP6U629V0pxVk2INdH
u/6Y9MoXVwwCLSmwyWCWtxRgXZuMA4Feh62rn5zSHPMxi8Bs5YyMMLJ7EdN0lX0OYLIHReWC2yGz
k6wm1nBGwbSZY2qJbGVj1kG0cbIpmNkO3xKfENqWah4Sp/Fqx/5p/l+azL6xDU6wcqv3ISIx2pph
PQAQ8vWncoqmO2dQ2H0y/huwrsYp/Agb4aFolNWoBT5ClgSF10QyQcQyRdA7A+bEUC0KIBcIoNbg
HGDBtt1MCAte0hiuimtMlAamQl7i6DXNTZfkpJwCqtXAb64JcBU5MszIx1KsWOYlyauZBIYlO3Ap
gtXJkcIrAEEjhrgC95gRVKVHZr3HJRPf2mD4UPksP8Ku2+cBGzY5xGc3BgXbZ4Kgz262TMMmdFky
WRqolCAxAlYzbbg3RnbWcUZqJ3SsrV4N/tGwUu5KNW0fwFnvY/HFT9yQNTiK65HW6smPw1tn9srB
pyfdBhrZGlGOTynUTk08Ol7hBAiw0j7bZNQI52tc3XQGpWHpJtVparVtlTNhTKNzCLuyPqiYr2JT
0Ozp5X2qpbewyqw9SUCwiWwCZHOzVIDs23fMh8/qWH7kFoL3p6D1dGTtHuw5z7qgkqfrxTudLtTO
6tqXPI7JLjejB1TFs9tkPE8xbMMuctgFs75o8uFdTSCMtAZUJ/Q8RovirEXkSggJd23FdEik/FT1
dUdZ0Tw3KvYBUbKjItoEXRKQHqyU8ZHrK6KWV95MoK8j+SYENJS4z3Nx6CRSmuA+L3uBf9w8OYBV
TETLdCXM9ymKCMPsHRwmPYbuXLxoUlO2eeJQQ6cjsYnG0vPd9mWxxi9HLMtbcr2juxBjkt9gC5XP
pblXwQOuSsc+NRxaL6+LxisES8RUg8KZsLJCYY77M7Lph9cUKRxBRo1r3vcEqqwXC8Vi9lOH1jxZ
XOBr3xzn3FRT7k0U/ddSPCyvqtsahaaLpxVMAWLvnDVIHzYooMLK5aQT2Wi2CBF0Z2cPlrvDhsGq
IHaIWWkKz61goYg8vtgqfZOK7O0yIVvJRRx3KdzG4L3gBdpqu1gz1UB5Cabsib0+PTMZ7um9nBIt
YbGJm6ZIXsIhUPeaRTG4kdomMaOXXCBiRdICuX722mu92A4DDdw8Q8LkcwdAUGXfKdt8F25m8ss6
m1ECGMAxaSLTU4SJZ+GTUQ7YvJGNbooJgp5Pg9PJMc8F9seUYtyaHeYTFJp+DZgfBGLlH1KDI44u
6phhtFo1OGA7C81slD6JauSfTrAaUzPZi7K/dQYrLjjhPa0s1JJ+TYyy63er5ZU2abPfh9TErLJ1
IPyPce8/Be3ESEcPCfkau92OwJzBVb4ZPTTqrIKK00s6NAkG6hprCDoruMEKtStoMRUOnSZOblpJ
LU4fcmOlOfwbSRV7YYgUYtCh/sf9OTKNz7bGeARx/lqErKhVIFuBzjgf0j9Gzsi9YN4pg+Ak6eZD
xUUy8amcRnkCDequy3j62HbsxQgOYbaKONkCgls4xSyMFFRmTePNR4ZmJOxBh8VdM0JyG1F4UODc
2YgLjSx1vE4LX5b5RFZzcFV+mOJbr5uvANpQ1Lq8ZSnfkcnJhjB8GVlLjnn/IZScO61QQAsVOXZo
RChAXWZq+53QjHxnlWN2il0wQjUGgqZrx20Wssl1dJbzTjooz1bYjsdBE/tKVa+ysZpLXXXtpaDn
DkI5PdhJPh7mNbCVDtUNPDUbh0l87IJB3HqWkeqo1xj+0o1i6P0taecOj/ToteUeaeXxPu+sj4T4
pqflQem7T2GoBCRLl+aGPIGzEnQqwewT8mqNTcgJiN/7cCChHNmIfplGNdr7Eic44+gDzfZ+J3X1
oTRba8tYYp6Mzj8hRmE9BP+mZIu/r5zqk5tq+rpqtPsQDKzXTspmsJgk54tKnbEOYSc+KCRFeHE7
Hz/Ka0dzwpkmCKsTFEH5K8+jS6xF65Jpz252bO0VAif10Dp7u0rdHUV+EgPR9wErVL10UOsDzEAQ
97PsVut6Y63p0BE6zh4LAzIYWSYM805Nr/Vg09CAaQtaf9yIAXT26EPcowRNbNwMrB/vzYQgkDHA
Uia9GndPQzb6bAHiWhqUa8FKBokDi6bUSh5Fa+bIcL7isHM8i5BnZsMRvxfaIT5bOa2LGlDlYL1r
S6dmG8RyKUDdkzfVu5qV8boaGYOWgYjyCvgn13BBQDMd+6licrO/yHzejXY2e/8IfnjF3W/Tl6B3
z+K2WlUjSDmUEYfMputPZa0H83qXqSBLBn+q9iqUiDkSxut1gaIDDiD/GqNx1/TvNQXDtc+yjMBN
6t9sD4lYWrdpfcT1gtq2Z1JdjpNlfVAGtGlCm6MZcQwtHxiCPhlHrLbUIXiWLAQ9lq7M9TBQNEhH
EU30bcglgDBF+wpBb/S4Jz2lELixOsQSzuCzaB0pZOKqo6LAvRrBdwLRGlMzYMDSNYaaBLlP2/Yd
qx6aDiHBT459IIWQaL4yPNZ2+DKb/9smfclyriaEtIi9NQWy82w7d/rHQGvfTVxWeJQgqfy4BNWa
pneM5xs48JNGiiUjVgLLe50D/a6uBGozPzqHSAs/4KJvvHzAiAYVgmUJLypaezdlJltfv4ZCnahf
VQzsVMscT60Z8v1rJgn3bqzhQul6WtvgYEjUaFdmgMgEfUAz4+w5AlhdtOyBffxVCTAI2gDFlpG8
b7Y9ogg0+4zkzcSGL+HlombJh0GEUqUev7jNdFlK6thICKZnF49MoqAEF0+eIqyzPdcpGdrl1i9n
ykWS3Uq7u0QMMisleyGkscJGzF9TqtlGgqyuhNxnfhN6JuVzsoA4j9/HxG44KloybN0hfiFvBuCj
gVmGyKJI741TGiOgMAeXFFPudme6Y08SXiu6UKuMuu37vg8r3CJFsE1tYL0ZnkN1cOZyRvc1oqCz
rwhvvzmF+nUcHwO30D9RqEDxnEt5joQV701D1usAs7qnUKAqVNimRVUcIlPvLsbYH7KezZ9LauwF
FjEMf4nOuiA2yCXKAjcvhJQc+Sbafi7nEuTBqrIJUAmG1COxDqq6kr+YuQbAI+V+nK+QWuteW3d6
1vX8AlPgOhTgQPx6TrNi3lVrcaD2zSan02jrUWce5qvHVCsGKVaJ6jwSjG7CNMugYhApxy3FHScC
55MEHWan+Jwtkbyfx0PuE1QHNsE00Uto+09FUt3nUnxop/BLmlr7cMgZ1WKwbFQ1iEighA85+LFi
eW0MVAiNaK7spyx3xXwTVSP/UFNQ2JPmbIXMyrugBGqO4ofcC5Yd+G7JqZ0ovqmMyG4KUj2198uE
7bO3VfUTpjkimwga9WIaHl186k967byUqnNIhIs7UD+AjMae1ZavfuNwzXJxqZ35NDr0ycm1ws+c
u9m0IikdoCFmFpkz+RKAxzKWRgqTX/xiYaZeBdLdz/euHjdym/FxRsV5GluGu1qNk5WitNAPWSt2
83JiNEiGrXArO8WdX3IzqDlu6YZStxmIa4EOb7V88rrHpR1bE6hs5bHrhUI7Hvsbq4hSuld99gZP
kokArnCzal0GuRCv1WhDs+fyX0BUy+0SgKfEIHFR0E5TW+T8BpgQuo4sI7NkWALcu8Gw8c6av839
MK762gB8yaxS4K/1MsAfheaup0lcwRRyFIRdM4BBWI6EzHfz99UJqRVLV8dLe6RCSIZqv+JMCjqm
EylnfkciPf/W/NqGAQ480qoIQO0u253SVvW1bnAnddEFR9RcpWfSCXNCJRyjRUNFOSRX6JZYDLZl
x0Xh4GlKrZqTlzGHdVn6omfGsU4c7GMzJyuO8n1qU1EEQI/AzuLPlm48babsZDrwqcJ5b58pgGUL
89Us2an4GfNzSAnaDkt3lyokP7LyedcDsVdqNndc/eSeYRlYrLkObHYuoLlSSHifT0Rf1bAVz1KW
CDYBHTbwI5o7GDKUwXisdDNaIW+zmMXruVxBSAfA82qeNrk4CjzpcodFQ9nICvcZ5H6uuU8FZw4M
q/vcYKzRIuUe4muAlN2layqAdKK7W/u1UHcasHqPdI9HMXTv2nmXldb2qe3Jx4kCpmlHpV0eDrcY
b7eXyuhl0Lnpa2Htuhn3aiUsaytcHBiQ6n2AxB+NpURSIl1KxvP1OCx8pKIXfNpvy9iNl45Cg4aC
fSz2PXx+1o2cstEwHp2qjK/2JL6m2QsYs/EDbVB1gk5p5gjxUzS9OJkPcC6nY6XVCe5n4Xom0U5r
ZA3JXUztAVRiSRHGsudYMpceeOE80s5Z50Ooe/yKLUZh5EG47zTuoIOI083gjs9JN4WeWyeIcKaG
Fr/aRmuKhzC4oYeqg+ZfFMmIpdvTk2OgieLmx61B6JRTuXLfN81N4zOeYhsh22TWBxEN1bae7hoq
XhLdkhP779xcq4Fz11t0ONauD3ANyhKeBswIDWI4VlO33rZGxxwbsADC3FDAvc/ldqzaG9gjTC1T
kj5oBsqbguEbIw3hlELv4kvDDp7oyswjUzq/jewWHyQCzg49yXekz3/9RgBo/vnfPH8tsKVFQdi+
efrPpyLjv/+e3/PHa35/xz8v0St73eJb+5ev2n0tZrRf8/ZFv/1m/vUfn24mAv72ZLPQAe+7r/X0
8LVh5798iuBrMb/y//vDHzDBp6mEMfj5C61mynNtTWfkV86gYQLS+sX8/290wvefG1z6QVvkf/K2
H3hCTbP+4WqGSXnccQ1a3PAfhq9N+z//qWi6+AfrdVq6mg6z5QeZULj/UFWYY7bm6BZRLTPF60fQ
uzD/YQqYDi51IIQQpL3/57/++tt3/sD308bR+PH8P6i134oobxuwib9zHQQ7bcuBVwTqDbu2/m/w
LFnIaoa1W/cJVg8KGcl0aNrg0OLMoY6bwSI1UL0jVWW+IMfIGgDuq2qxpVmQHZvSqbYu/fk47dQL
6LNvvxzJP/l0+u9ch+XTwS4CwQbYy+IAveHxgPcWDMmtuKertapkIS4p8WcomBTzEKXaPc6DB1Mr
UFMV8RzXiVtp5jPtu6AhoR1WIB4w1tK+REXtmPGZ7Zy7YmRhaUJg8F3nR9uMZmdBkgjQAf/lbz7+
78ijHx/foCHiOJZtcf5/x1LU8AaGutDIb3BZG9WyQFSIqw2DVon5WVK5DLTQvS2i1uEjndj21mr6
KbPs8GygTj/rQXqsWicnAShlrQYEy2m1Z5f6XVQooKYzRKGRXtWHvm8edMQ8J4Tcq8LPiDUtVfuc
KenfsGT031ky899k6+xZVCgbLtfg279JN6IAWxqdRS70fFc3dH+x4AZb9kF4ozGhQqk0z8SzaluK
TQ4G1ko5mlo4nUdBbylyqmdnnKqTnRlbl3o++cFPeoSuFsWqeLCgO7AH0laji5Xkr0/Hgr77ieT4
8dG5dwR3FHeV8eZqygknBC3p6vda6QDlUuKHSdsN5Cus0gwmlQ38kRpANVcZkksPkuFTicTJGbam
qfT7ONLcDfH1WFECOW6NjrrQkAzRbpZ3VvwJJyXWL8psRZpsAgz1Og/vHLDmbYEbJ8T047HsmtZx
lLhHv8Bsy7XRsRgmlNigKMIlSYIwuAeXuiFyi2QIw21lFdFOGcpibxt3ZkDBOyWGZI+dLrwvfd+r
fBJ5OgzqkNaCaxRa7mV5SGLP7q1sZ1ohYM9EpZrBVtKMiDXVsob1MulnQ1BMn9zCalcgA9+jZu0u
sSLSDUPFuEN6b6wcuiRbobYkVsxfDQlVlhjbvGqQZ4QYrLiq7AlY6e2cCqvZQHF4sJInSwqIv2Oi
bUi2oT4Y19VhbNTaG5Tyy2RR3cii5oOeB8MKGIa4DzUatFlT7//6fP/ppWoZFE0t3dRUQ7yhwjiD
Y3QjbIV7VGnnni3dKnUQ5froHJMuFQfH1q+DIWCQTJgyqcdtksyRrDJB/Uvd1y4h7OzOVdZaUstz
2mn3AyqgueuLhUiiZHYvrpm77//mY/8OIft+mVouAzPcaD65+2bUsBSY6aNZa/fSVFDKWOFDkFh3
oN5JbCKoikK+jpfSD1wQ6E5+EaCMScl+bNzPoI/oDqrRN5oBcJ4cYRwaFkOKwDpqVLn0JtIGd3/9
cd+QS5ePa2gOTjrISgwLb8fo3sXaTeipdp/5TnVjWb92puRTNKRnyh+Y3p28InTcQfApzprMkzOi
kucocdrDX38QYyaFvbm9Dc1VbVCdfBqaw7+PtkQ1tkxNnKUu7x+rRBPn+n0axta5iEiswob8Lus/
JkUuHqnOXALQjut20PW75VBOTUtOxJBe65ycEhqG6wB1bqwfygrjTd1oJkVb5czJGQDRgsseMxuz
Uk8Wuyiu+POPFHTcbQCaeg2RQD0rSg4zO04/xAkJvn/9p+p/cokAF2IzQSqTiZTmzUimC6VwK9VX
75sxehXdEJ8o0dBKrA17ziZ5IEL7GyaYe0Wp4k3pj+mn2DIu2tRbJLMZclvG+P6Iyq4Poa2f9DZD
NiORR0sXL0eloPj66w9s/ftEbtssLmY2k8u5ecs/JsNMJeGh1+/ruROqZ1G/Y5DeSbt7LafWvoPA
z4YiRT3Q2Ym56cAJnLI6FrRIdQ8n8404CW1DY/wVnZ1z1jBUo/4rPglMf7MiAVErrPxDSPEZNAfA
OoturyPeI+Bz9mpooAIEJ0h4ZxTuO8gNoWsJLyubcFurSMd6zSYZJJsygi64uYPihKjnIVF159wC
Wtk4kBVo99qESs3Mf6e/Vsj9mBWcu3iU1Odz/ZaTjPFNidEtR6V2r3T20SCK8VjE2qPmBsZzNiqA
4/VCHEHqQTfLZkqJoRyzEIX+/EfpNVGOf33cxTxWvLknbJ1bQtUEdkYGlN/viTgN/M6ZXO3edcuU
/GjZP0xEApykXePOVqzxQXF7+HqsL87TJOdwnulA3ry76RV2dtmMTuoaXFuORrdUuXad0QJvBBcE
wKk/EM/jBU4xncrguYOb5xuOuy0rOgsWwbVoFFgbAg15JAXb3fZxfJeQ6Pvk4L1Lc/0kjU6/OEWJ
J2/yhwv1ia0ckn3pFOljX8GwcltBz6Cji808uBpiu9xkZoJFsqA/+NdHSvsdkLgMY7YBm1KoAFWF
qb45UlhKut7yhXY/lvl7USFAxUz5IUm5EJtKEx40lYnU0BpXVJRREkBAHHZkiiViLE+Tn4IuLecQ
T3v6G5aY9XYVaeEiFA4bB/DlEOLefrKsxeugUv26H0qjOMXoTW6uSXKhmzz7leIAr1HOo4IpX6Hb
5mlWSr2ukjRaLFqfy+VbGkm/N6earqSuGJfawV8cdb16nnz3IvVCAYNnwSbWS2UrEONsk0YmXtuF
E4blfdAJ9WEw3g8W86Iy0PiSpSX2id1+VvJ0OMDSzRUZEZtNzFpBZDgux3I3UQtYhRVOf9Goa7OZ
L36D2r3al8Y6iwju84FytEhhtxr+jnUusNeSa1hujUwdvcE0PEPTpmuSzFl63TnqiJ9laGbtUbBW
198lmaah+TIoLJUlNdAAwWKIOnPdBHpDFgoaXyMiN9nGdvR34y/UxDc3FtsllRuKXrjQYe8682T0
CykUrhaSo2gK7pVkKK6UhbB1k0G8RhFqA/jBxVl9iWhkEuo+OYRGREfXyMOnFqPMYSCIhnrJizPW
ydUkn5Duri2lJ0pKvyy9D7ZdOwg92okg94Adfmy9pE3A3oaq6WYiipc+DO4XaGY3VfuIsU97SPzx
ue0t9UKiTuwmwC4VUorSVt2Fcf0addYO1Si9dohq4cPQ69Zj1ipEqgQdgkedWpnYjH004m5i/WsU
UXfJJ/6kXpC8W2D/B1Wpesw4qGbimEZI+mBHaerJkFVSb7l7C5Vp7AB8K0PMiZZD0Zg2g+rh1qRk
B4TmbFjJeP7+ld7dj5k42v5I6FTk+9RBSCdMxuTOrIYNPBWCiTH27+w098qAUn1j4iwpnVFDRKE/
uHLw7ycUtMiKrcH32ip+rw12vcfseRxr0qbpvoBGkhNXWiqbXZhnmMrs6C4IHXdFRGG/s2PYX/xa
klqbmD7d4LMZ6wQaR3PE6FdMBEKw6L1W6QcYPtqhY3u9lo0abCwonn2lTGfgzxA5GprJrAdqfxjv
fQd2gRZ38RVCEGVbkJobNBivsksmXP0hfyes5RGUlmLyaUDudEF9Z0QQYCmq04kxBgOpoZUTRkeu
00gCSGb2X2MdnYw6NNesB1pkOf7o1ajJLal098h6BPcydy8hz1+0WPHBxk3KRQ6I7ny1v8a9a9zA
f3xqDPk5p4GxjZPUup9ypCvslQ69Y91E7X+A8CdvEUZ1UVDBrTUuiFgQols2xR7hdbo1i+aLSHX9
MNqSmmTvqE91WxyKRpUnThtlSac4sjDW9oaJKjZtkmsEuAC3lswIMUzLUzpZt5JbZQ8Rvb2UHvsf
GhV5iHKv++pQsaOWQI5mijueCZykTRIIm6s/Rc01rV1PZh0Od83JYBVPG8oZFcHZzLdu5UJjA9V+
8cvmQoYu8BPhjPd2YxF9rSvYLvizLPIm7px0loE6YblFqJhvC7OAyTNkc04Y7sneZxcWyANE+OQ6
pN8KGJvED9nuXlOJM+Iz+yy5iqAZLyT5BV5nCos2EDUdnO8wrdyEMrFiwNW2ANYNNZ5PvlXfhTJo
7ogjoRJv6BxWIodOdUq5sjBFSW62xaWmju8E7zorKulvpSQTEKhe6Pck1TUECiZSqLe0bdXbBALw
RjrNnJATtRykJi6pgmeYOxBJ5kCYouBaQnFsC2Ges9D6DLc8ojkKGQrEBVi2vtqlJNDQoaHJGjiy
BI9rlBu9dl+nkPDW3vg0+o6y6+PGHzxCJjA4ceVvxjGRR0MGjLWkKdsE4YBI5sEu1RwwKUUh9nYo
lUJgLf2YfpmyILjJdmgPiu7f0KrgNpXiqcjp89d+cAEZCHfXrfu9FtbvsirRH61AP6GZJ7ZQ3dnU
Hgg2JOwA83H+Ekn5ZfIVomllBnoG3+RZlmChQGOuNQxlp9J8Dkv2QokMk3UmaNi60r4ta5kgju5m
7cPVh28dgFncB2U22zTRwFPKYH3XV2LNQIA4tumL42DDx7B80JbF+IlMtmNKWM+jSIjuNlGZ9Ib8
YIZTtc3gNaxoJQIg6u3iaRB3ZWyvGL60O8ap0OvKeN/oJliesAFBSZWZSLxs3UIPR6M61vuwV76G
LelUXe3fDIjXq8btxDPot2d0i+NmdOhsTpFJw6ib7Wa/fMnunee7Ef//kd1shRIcwxrbIjxy81Po
fvggly+d2L1jVJaAR6ISSLoj1Y0cZzjn8hw2IehhPENuSYRGpY8/HsJRueh2Y2/HP9JyujkyZ3mo
3aMaleCAc8H1MTLK0sTQv/izyVEYrIss22+978LZWT1rB3I6+iWddksn71ij+c90dwyHvt/penaI
A2XaZFP/+fu3w+iMmyfZkePbHev5IZvzETvy2qiYmCQwVllzxADo2Wzp9+TeIQ0Ec9Gg7uAB5U5z
VFQe8L1gOBgIkMVzBVSlIZu6UMHU5ulzQFRQbXX1zgELQ28mw+VMatQxnVImoBAnitFr0cnOuVlk
3aurUgJMQH3lZXqWshQ65h1E5H52WUazt3B5ePMUVWCOfnuWFroNQgwBuqVv8nc6tAAWB7jVlgc5
mxt/Pq0nRdBeiNdujOMTf1p1ZC4uj8vT5atggJ+1Wp7HY7Gl608nwM7v6lF7JPw5OCj4PEnLtpUd
4bFE+YWwKELd9TqLpMNiDpwlAJCmXNegAJhuahTXHiaCU10VNKS0r2ppXUi3J21XNfGd2b22Thx0
e20lgYUiwvJGYanoXodZhDKgaIiLK+kOLTX2bQDpbKPo6efBbXZyQPbDWDmuuj6xPB8Dk21BbAhL
f92FIFqaqRDo76IcBFTGgaJecRxq9ZviKp9dDBGRYnN7huxwkzZFHzxs6jbYj00i6MUMG5p29dlJ
pvxgFuHBgaxI91Kr9lH+mbDkLf32zmtRw7KMCLq1UvRnfUyXvXq61lLl0TLpwgBDpZwZlKaXaUA9
JqM5URra5/T8j+nCc4pmqyg6ifzI9HVwA4Bgy7fiGRy1vG75avnez9d+f+//+eOfv8GEVb0mpgNv
55t/M2sYUlc//5mygiHlTuPpl9+dLK/Rqz7dgfw7ltPEW37+8nJeFflh9bVuZkrU8oOC4UnCEW05
I5K93vIblp/8fN/yUZanCb1X1vwAjINJ8cyaELk0H7dxzB1SYNHg7mOD5BTtlzj2d8poqCvWaeBi
XB9HmYXeGbs1D1LXMRbF6gxhbhnwJ22rTxh9c83B3kMwDOrAhO2laeO6I/YMcG7PjkPoFMNK/TWM
I+sQqfB3874yj8lgxnhxTFfdKm34ODgOd/Ly4+WhYx90dGw3WesV2cJujmRgvfyEWdA8TnF8quOY
eLv5dcu3loflaWbmYq+YSEv/+KE523iXV5SpStVAjd25e20yJPJ+VvIpMzGdB9yczt5ESh07SnvI
klYezZrJE/d3o69TSfZQJs19/CEY/EczM50N5afi6AdmK7+btnP4iBK6hYNre/nZ8jBYKgK/eI5a
K0oWYV1l4JbTmAGWB7fof3y1PA1jP2NCEKgQfr7G+ePVP7+3vG959ZtfMwZNunEbZzadq1LgF9Ep
ImBm5j4QhiPnNTtSySHa6vQAWABlY3b8+YAIwvr1m5Np/vrjN0+X97UzcO3nbwim0AGv/8ev/bO3
sBzAQqwllYcS+1+vzrLC/fFGaYx8ip/vbKKk3ZlMOaYAORnCYUQA/q8P//NlP/9RJeI4/ny6fPXm
dUs37Of3fvnDl5+8eQvWRtr2Bmw6KByUT1vx/ciNnW1oBAvOh6n0ZdM+qvOXPjCaDLwtR6ZM+jzb
S9VGvG+b++Wc/Tyjy1MCitiAZUXK4/evl2//fOny1XKio6KHLPf9RX2vodXK7Qy8ZEwKq6qz7h9m
IlLTFV7FRrybh7l6Gky5Wa6AUaJd+bBY5+GZMdpYNbsjrRrY+DTQwfM8O8CRBfGgjz8e6u+chz+e
+2D210oTmoBbrXJjS5MdBhfX8kvDeUY1daC/QvdPqUJYuanUuJwcrFVz93E5LzULXxT0xVPJru7g
zysYfT7Bsn1OsQMtB/DN4V++98spKpfL9PtR//mln5RcNlHXfXK64NUGNnQ0zag4YScYV7KjK+9W
dn7fjf4JZd+ASMIcHwrMRcTWsOMijhO9BtDmuLTRcfoEQs09TJEMuKqAlm7+l73zWI4cyLLsF6EG
cDjUNrRkUKsNjEwBrYXD8fV9wKkxq65elPV+NmmpSEYEAPfn7917bt333X4MBiQUlJKrVMztlRHE
dWpE8+bcG25oX/zyIQTkdESRd4zMyIN7g6NkiK3v2erkXVOZzw50xaNALISK+BwU8qGB13mg0fKd
EP4EDVeSWr1dTL3seUyJuqbdVqJxIe3gZGsNjxJBPqegF/du439XLFYrSOMk46ox3hoJe/2UBJ9N
W1p31aC89SRtZGDaOOdhTWvMNT+DGFb0KNL50PvWh5NF81arZDWIwlhXUV/fshlNxFBi/kDavSsV
B3pD6q9knj6R6FTnJKUDZZocnpgwCWqDwEXdBHzVzlB+gjCdjoE1/ZoZAO9UYQT7MOqie7PbYgEn
U7R9SCP9SvS4d9Sl97sMC70zEescMMfiVjWDR/jzWBK6udkDbnnBntGjE/XzjaXraINJBCBNoZwv
MdIwIw802ndRclQ8DLeILJF1grlr1yTVNUjNN0dLhy0W9lBSTNFmEW+XGrhv0pa/jBIq8VhPBO2U
ZJ42wz0LUnOWsxsf8yS/S1MXmoKbPYDtK56HMUKBL+X3JLT52uYH03aqc4XbYxcYgFx9ofeDi6yy
n/EGhX60VRqxOwPk4NTZ9Ay4Hr9mz74bg9o5JyH7YDhlO6ZDfwuEt2tcz7B7OhBOTgPyAuQu0uJi
8MtXP+MsZj9PXet/5REh1ZEYxMGqonwP9anup+GSQStcOVbX3ItOk3HVWfu8s4IL9v6V3xuE8hjh
vG2q8TbqoTmAFdOPCeEigFRQTzrDg4Apz7UDEoPGKztHPbgIL4eQW7DRGb53BzI8OpYpQ8y0RBga
5/uhf+iHNNugXPNJKa9fcfpZR1klx2YMMcxreoimg88Dv1Kx9kftnCdlfA6HPJMP2JSDC0Fgw8os
QHIn1rdhGArYJ+ME3UUaf9kifnIb52i7zj64H4PVLHyD5aLGPulTHhEx/rsAb3SXBtYr8xsqWE7o
O8uC/gpp6G5quLHAEoAnbsuz1XpPcW2LS/E1M3J+xWMrav2okzJ8sBJJWJCciAAOnVOlEatmboH3
P2URC8yRzJTJXC+onxaH2ZNositGBywi5vSrbOlRRUPsXrVRqM2gmCMFZr8hKR4rsoFuCXbbtiwA
TpZd9apsH752MyEPNyBO2dNllJr5RQIdirmJW5XtebTmYCtEyqvjA17BPzAOuZ5f0jpvnzPIVKEg
RtreRW7UPfgFCYuVy/Lq5LSKmYpCcl8SgMU6nfW0bxP0YwxtpjXFJiYgIzIvfuxW+ypnftAA5z8H
CZZlh1Q1wb7aZr2zIfhPnvs5eAO9lF9IxZrXo4DPZs70CLU55yBepX2mjgIxUYj0gBh4DWxyHVol
CfdF+q7BTC2nfWPltP27UYE8EmOOPssr/+i+fI9r74dEtQNqxt1tDvW5mYbhEenBE8J3+gn8cRPO
tc20xeiZxX8H+WzdlbV/N8RZd9Se8WFyKr6D8wJ9Iibc13YTQItzAZjV/yXM6jmYuuceizQydu9Q
ORjLivq9Mto712knwquZtQbTBwBRojiR0mzToIVVyfjRsv+Y6VGh9Pqy3kVYzlcjJiwZXZg3WM+J
/kw82z4il/tUYnAPQzo+9k7618nS9jDlzE2I/q3zAiDX4vjsFu8Mk4b2WOhHP2lMdJ6uu5ZuOT+p
kQ6jDfq5RGm99zi15hhaXyxhHjzvIiCXPcc2Gl3GARenAbnA5MFbA1aKVtpHE65xGlRxuxsd/TbD
nt6SE97fOWOZbquqCbaB92Qq2V6isqfRv+ja8ZvuAT6qtTa8aJ/Sj1q5EEHKRF1KMzeuOCjx5dVP
ArnjLrbrWww2b+Mn1nAp5u9K6fbBp103CPVEKeduFdODKVf6ncyUq23nl85O46cgclGxx2lzarq2
hlqj4hcDzNCDR6x5MpMyoWd3eBj1r0TI9tvo3GZTN3Oy6jNuWrqRJcdoJUDeYK5tx0jRA8rqB92z
p/l5B55uGfTxQLSHYX4Yga+dfv4mtKOWcInyT5YG+cFFRVlApdyDcL740jEOM4F6azEn8Qa6dn4l
UmWf1PwcmY71NUqnYaccxXMxFEA00yx90ZDM2qiK19ov0lu/GH7LuWDiEbT8MpW3qXByApJzwvps
e9254jx0bAyeiz2o7vVv1+nvdGXhP9LJF3gp7xiVy7Jd0IvWS9BhS1FJ6dUGu7yfaN1rRA8g2Gdq
qHsPy+zJNivnOPmGtzXHpmfrlcZTnuHsk5LUwEG91g44KpN8RBnmyWOXR9Wqw6VvVul8D6L/y451
de3A2aw65tSn/sHwGAK6pC6lLPR7xi4c5aW3b3QZ0e9G5NvTFRXucaxc9UJrhduXhL9VC3azsiN5
IhRpqZXUF815c5+nHOH9RgVXCfDaWRK6gymbSAN/iOoPfuR8VHwKcPbn99ht5UpjQF5nBgZHev6a
wC5apiGfDHgD7+Unp8s0nHZTtKEHCzx7i/IeNJorQIMq0e1aV9OaM5nt1iFUKrNDoQmR7F3K/GVU
kgqWFiv+/n6jE+VSD0zPmVMKxGUyw/AW3aaW7mfq8iJSwybx0c8Pytb+nrYwzZWoIqL0i+GddWdC
K+aDtItCfdglPj7Xif5ELZM5fKzyYcK1HDR9fPGC+yka3Y0o86cq4lYmsmzcdBbLPyUMd4Web6T8
pCfcnQyKvO42Ww5mTnIuEk7NdJDn5Dl0h2sUwXxvHD3vZx1gCJAHOw1+J83iXBl5XHsEROB2uzsj
61sCyO1t2knvzZR/qepIKRPK25ROye0y1H8Y5jw6gzB/o0KmkRy4b+xe9Xbxo1gSXVWdey/xXMxf
ceSSQpKCjO1seFbTmPlnmbktWM/GgFmDmtnANXHsohNbqPlqNuW3V9fbIOkU1uiFcyBngzZbOFzm
KA4utVvcLNejrkc9gs1vSA5dxkmjpZYmLJY2cubBRVoqL9jz5F9m+wy0xNyUmJGXdok5J0zZrLra
5TnBZvAqNzH2F9rCMKbiQiGASEnUCrPU/Qii/NOP8Uo7udtclEUkmJqis4kvYZVlygR5g2JdQd/z
SUW4d0q1Dz06GAR4nRkJHmhl01eR80cTFNW5YTHoGMfA91o0z7ZFYyTqw1Mz2I8EqiyoJrc/NEZH
texm+ZFhFV89MbDLKfbj3J4AMIoLogT6xXKCuvJSe3g9ehO/au+B5JgD/76eyL/ELP8xFXm9yS02
FI+hajmNF0oFrPFsfIcaym7jWLdJ72rlslYXXnhusuAeFehNWDRbrKY8ZrOXrXsshQQZefdNWkFL
zs7g4I29uRiiDVy4q5Tp257kH2KI+yBFE9GPWCOKx1Qb4zGAg0karP+Xgsc+G20XrtpAzsfJAvrM
3nYTbnBsG0VVMfqAiv3py+0YwEC9SF4cM7sVsjtNQJevkYs9ImmbbJthg/Mr2+Ghh4bf5+5dGduY
1bNPp9ben7ILv2T1kdjm9Oim5i0f7I8KaenNC+q3MsisUy8AhIq6w9xUQmJsUsc5GNZwrjJVb+ME
qV9cWsXVbTgBs7EgtxyLO7RYp3j5noUDr1RAOwis5zGvDziKoc3Gsw+xz2H0ZfqPGetvrrEcg2rD
7UYICKeVpgA9MYq9JScf4N78l974YxyXfFiVx+XDBOHWrj7MkfUBmulKedSdfNsFTB3Nd6QdhEk7
4Xa8eFHx0Uhl3Ys4qFdQZOuNU1XzbeJKrGq7xc5s0Me30Yhbvb0PdX+ve384Zg5gGfnkEsR9tfoe
ni/a+KuIx4ccPHRWuckVvCdBF6imsDXVpyiwAOeB3tj/yDOjJBdbCdpix/q6pl/SMeQgSnaaSIYh
/IYcqaUYz4zp7nvEGsV8OIJpwDZakJHgmyYWIt39Il4Pd/7oXkZfHUy/m4+DW5GhAK2cEfBc8p2T
zc89jkyWAB6SGFWi/iJD3MdWw9dmkmk/w5rVJBhXJxM1pSnPzZD/gdQ+E8SE/WBkdHxyUY+6YWE9
Qht8jX3jwpSmuoumT6NGqOnThLxHEJ1uoob9/ueXDLHrtSn0m8IFeaDyI1WycA6FjyuEeX5BXDhK
pNzvoYvp4sDx5rkjAabP3rtWIpUM8MKHbo1HB93IVsFbJoscCQ0c/VOqQvuahs3rP1sDeEKOUWac
K/5yyi78P8h5yE1npw4uJecRvIBgRzI2m0MW+L+Z+B9YDIZzAzC6yTLrHKWu3IWpPmvb44KbjnGV
gZohKwh3Y03Go1T6D+fr7mBo51tMJWYmuFsHIissfEUc3B3nnQGffwTvFiDINX9X+BHQBpXGjuDW
7kwkac+0oj7UIwyYuMNbxVQlxIXco9KV0KRLojG7ih68bHM8gKrJANkUzZEWsDjiC8no7U8SHYE2
T4YXYKeUWIa6ktgKMk/VnhMxiGEeLkzMdX4uK+x+upjv3bzAhUofeWiZ3ZRJU62sYEKMhJeHbJhu
HA4MIuw3p/ptztRHulKXntPYkTr8jXumO3f2Y09X4wHIy51R06XpTVhwQ2xO95ro0L6P3TW3aYLL
S8oHJzDO9BdWnUzLa97buzIq7IMLdpo12o93cx1QIoRDsRZ0Xk8iNQaC9TCtWsi6dlFZ9JtOJm8d
PcWrQ7rX2oHrCPV6SrZ57AX7WJvZGh2m2pMix5tF9Xvmm2lJDAXoHn2AIobarRUgjJYGSd53v2sY
ftepju4FjO8Y8MTr1FtIlEvTOrPvEhpV4xJLOC2aCANPpSShtMiJDw4QCm5tL0cn5wyAfLLmrsir
Zt9nRLMZui7wSUPlJR7ANXrxKHX6p1LMWKOunEj+coZLUGTBgSROON7A80ipsq8ePIt5aJubUjhB
3SQ5zdyl66n1oV64jM+zZbgdh7l1h6E266r4AvAkRQi5IIKhOwBjDNR9PEMNpD9jxOqmOlBQtXGF
TJnspGf1myEwj4g79LVPA1BvRTRcvSgn0wbQtLscSKIGHm8xD28zgTsk8ojfavRWRRHAwZGDeFEs
iUHvJs9j2zP4HXG0dQIvdjHuWklyiQgizuPiqXEA6WdAzvYisJNVATr1YXCpSPox2oVGHWLunTsq
c+z1iE/ukV/axxDPmJfXMXliqLzS3k23Hr2HNWqddIOWcjkyqCFpGXmCc4mVN17FhJWtrMTWC93w
0AKMoZfF4FyB4+aO1JzWl6Iktaz0RJbpsGN8yaS9bg+gf1k+E8SOta2ebYzozGZBufpFKLZTihej
z07hFAO/Cxfv8gB7fLAGJhhYGLpeJszvzK+ACsppWj7jrH4foRED5RApFiKGIfXWl60m2hFLAum/
wHsIsOd5jcrNGEXf0slGxoyPEcvFXWyUfwstAGhwJPczPJcdMQpbTebbqhvAIPhzDuiLo96aOQq8
zTw5RWmHM70EhoId1tBxyblRhys3tua9370Q6BZsMz8xjozgbdRMsweGXfQnv2Jm3xXSO2W9pkzL
BrEjAMZi4CR3PNElQkke1JZZXgh2pJwYXbVyG6XmcDYzn4h51E05sKMpPtbLMqu0lOseb96+Gpun
jDg6ROBXmxH+AZ33QrOVZP0t/TWze0wDKuq2DvSNsEUDQEKeEnoYvukaXEQkfHjHed3dgAiyG4EO
6Lz3nxZM7imJv09Yh+zDrnKLGS6CoGrd87jNcmKIOJqbLspARLV/khYz4JSALyjH8bdTuOcgD9W2
S02U+rly1t7kPDmAh9dN5SCbaEhDdqvgYSTG75jVLWdWm8w+ldV/edsPdpO8FCVZlR0t07XttJwk
a4fiaKSLohYJRxyan70FxNaHVYHstgdoZU/cO3Hp3sRgwqoF0DW3yb5GxE1gIq4zIw6bA8hl2n8e
lbVt1/mjsPIXf0wegymSxyhKpq0cKUBck6gJM6jkriqcO+CAwxnTf2neySokjb22/xDrWELvIhvQ
SvtNAH5pm5gtt1vgKoAABjStjB0uoVLZzIkHqHuAfY9XhwJjROMIze0aZyMgiSy8qdKE2Vs5X6q+
ijn2L3ZBH6lIcZ846fw7IwpgXZgD91M7N8chSUJq7urPjxg+nPzvsna7txW9qnQVO364N3mTIOPn
Dte23jjixZkm9XdeIrM4MSGOk+NhtL4puJJbPwv6fu2UX22/uh/dhGZjldu7tEKemvE0Q3Ahx1QN
7bVS/sWJrBKmFBBkK3G9DdXUS582yZ5xM+qBxPEvCI4+ZE3GaBPhkRg8mWzbPBSrtMv7rW46FA8+
vOoFuAVHD8tygSYprc7hOJhMtgNm+0EUP2tGEkh1FzRMRdpG4zobVMXDoTOtywxT/BoiiwYDpKR+
0nlMvnVMthdtJWf903pMowbQWX8vsokuvaGznezT94bD8CV1jdcxZP7io/k8R1l965JFvBjAF7AZ
euLUjE4qeCQH0Tv//JIbknuuKx7zhQWWEVwQc0ZFOIx6bqWM8kund1TJ1aXM3OktSzx0p/G2tGLs
DeCnnmsZPOGXVeeoC7ZuFyxPdUYzbsppcWVxf0MJ191E7e+D0MxZ42EE0HY1MNl4Qf63CUZzC92R
jayrr3ZWmGeGLP2R5CcKEtj5JwfNv5UZlyYf8pdkSrOH9lt0zb5MquyF3dm6lDrGd9vspSHSJxNl
Pax2zcjGkpowzRYuTtaBwcx9RBw4cH96C1b7yBHFOJiqTvZzgsIwZv5h+iDSzN9TbMTnZmS1z2zj
qez5k4BXBDYouOqCOLgqIZ3RaJsTBrjPpIH7ZxUtT5SPbV35dHmTiehxilpPltMBjwM9rFjY60xg
35cyOegUw6gTW6SayBq5kC7oLRW+vx7dssS/3bvksTRPZkeQqLJiUodt77H09N7u0epVvnVXlNkn
gFVGzWPdPZbwoEulKmSnOODryvGPaUmj0EoqSIEGGbWTMG+ks77yESwR6ZTg2gZaGvP2SyaUa8Tt
BdEKKUzYkkhum4p4j0a3PRF+VMdThWQP+qnOjW9Dje6+9OuZpIyWhMXktY+IW43DBedeuiON1QRW
7RL5nY/9BVBnvQqnoSBD7DsA5pf4ovhKWU0J22k3OH6ia531RM0IO905VspqRE7SxpkwcRjKst+d
keZw1r9lVR6eclA6Nl7+uy5i3fKkFe4XumU8BfNDC+fmPpz+lgzlt2PM6YKWj7534zC9TZBO4Ke+
E1jXnSosY0jzTGQ0BLehkS3761DWYjs6nB+Ev7IAv10xHTlXEmZ/ESCSHytfGzeG/U9BzuiDdl17
B93eN8PVTDPoiT0HRGFTgJcSW6AUOejTgRys4JG+d/aEo5qA+mrPzHDBb3LUUXV2gSKFdhIAwxp6
MndbmsQXN7NvKbj4W2B5xV3evfzfP4iR+wJJ9tpIEOyR5+adDRvBqlFC6kuk5EPmcPacCMVNYkXj
xe7hd8CuIvgOBtfhx3AhFBWU6DhRMiqq9v7CVkhd/9KMbKkiMqqL0unbAGbQNy3zvmJg1cUDHvyp
MdZebbV0osTh56TIW0D1mxoHr+u5vinrve/0CGyxc4sFBe+ZOuSMTvNuSqd7J+LEGYUPbWxNN14B
Fbqvd7kS+TYLqwlLPQInLtaamsbaoA71ru7cfM1FOu6mAQlHE1nuTrbZR7SsJ54XkvXRGw9RN5IZ
OurpgI7RADRIKOOomyXA8iEvbXVlbmDsGwXnvFnGjnXHtq9wbAcSnkq5VKwlZTGSGLhJA5sDzS4f
MKsOVmWfUZZ21dk0XJpP7MMN8Usi9sptGnbnxhmCbVcjmwMwZax5T2gS+3HvDzTkosl6HSuOZY36
RQMzO2ip412oCn9t1a1HiiZyflv0Nnhq61yTm3jjnFxzFEgcjOQOs4iyrjCLkhfY9o71TEN/pNNN
j5UkV6WfZSrTh4glKwLEP5qeflIdESY18anoyqz1WC/lWWJtw1lcaC5gNEoJpNQVNKqwHdDlYKHR
ViyePZt3ioS3kAJ7DdG+rGD1H8hA8mhQF9+VxMDQiNtkYDE/bTyKnjutIVX3LEyDfwaBGqwKzxwO
JtcNmta6rbVL8WdlsIiS9iAqj/5dcR5R8+GijR000ot9MqFFyBALgm4Du4p+xtqdaPV2fdqfauQW
zDTdu9rvkw2YKefSuuItdD+nyO1fuVgvCYBO5hUtZHJ7QF3gTpw7IQPvYileRrv6ljD67kJ/L4qg
4/zMAagG6oukvXicYwzJU7svnaH+EIA8VJE8FXC/tsbg9vczQFdJ5EjlkLD6M5nLliCLmtiuQ29p
rp5IIjYcYd0JmZ49/TwQZI+VOQ9YIHN9qyAGsqWrD8e3eZNBuBGVfTA4KV1y+W0gx91HQ7RhKNGw
bQ7ehgkmhJPcJeypAhkHvCZ8LWKIajHukdIiK6tsZrWFnEA3JELBnM+SPG1Nfm8JlDjo1RlInbp/
jhArnR2gW0X6SulEZvPCEnayFrKgOx/80GZUYrj2UZTFC1Lp6UxknTprJkVT59inQWXNFexpsQ/8
+duzo/JsCqj9P7+rnLo8q8x6jZq2JoS2mk+R5Jef302zjTPU0PSS8u7qGTS2XYy2vYNOoLXA5QuB
bMxPIpTTQ/WosA8xSeYyl2OMLDENzFXllfgVSLt81m1ERIqHjb2NfAlaJ56uLeP7H3tZyXj1aU5/
IcS6NeBxPjrOK3FgfdSTNzzaeVKfPdVgflf1qnbJlrGzxVSQ0Azs4EqKsVcPdvqJLNF56mW2l/C8
EJjBcijOVU0ogVUJUNb93yop3mMq/z3jB7q6qNfZlGdvR217YmRG/VUkpySa3qVZsMzFPuBIn9wR
ZN5fP/qIKQKNF6qkuc5SRaB3BOpyVdLIhBCx9+PxOSax5WLErJS0ob4GXkiKVm+FmuKv1TtL+BOP
cWu6i16lP49SvhbW9Ig8L9hEafUrTeZibwGp0sKxTs7sXGXoVxuQCc0xkMOG+CIOhv5ITKs0iLQv
LvUQZRtVY+OVFVW33Q/YNYLqxMz4JcL3fqJMcoFoda90T9kdeo/k40XVM7biLqm1vUsWpXJp+DXj
wLxf50PRrWt8dFv03f6uK+ieJMo2lhQQZsn185D7zZb8eBZUM8R4znRqnZLlsM4Aaa66iYY5YWy0
FVUfYkvPwJ8XIKkGkC0PSeLm6FPB9l/RQIYvdke8uMNqvw5cFCmJt2SdlfoLaTjkMOcUGYZ7pZVF
2S/Ii+9M8eLn3p+iQRfFvrkvmLwUQ0fQrusDEkrp6c4OScalrkhYZL6okCCUMY3nZjzYyjQPgKcw
ulT7sQInSUN2hbOkO3RwaYBl7bMh9X6pQ1e1WzWr4bESpJHHqt20jgF9cKD/CViC4MlstDdxFlhU
2sK6NWN/TSW25aJ6L2iprbATeawvIL4E+HNAaJzyFjimDspmewhy8F2dS0zcFAEnHbwiv07l8GtK
LfqSxBPb2ntpLEYk5BjCXpUpbvG+UNu+BujE3AKLYCU2rh9YVw4oDxBdIKY57Udkm3ei6or73hFk
2anoCmnuXg/xTKM2D4nDLvQpBm7Ym6XJPIz5E+e/RfOo7gzpgf2du8cfP0EvrWcEntWx76mLpEyf
0rYaD3PpvvaSwDHSKzQuFeO3o9gpijhrIKkHQLNChU2PqdPazS37Uvb9V9Q2/TkZwZHNqHZ+HIP/
n4jyH4goAvMM/JL/8/+oI/+DiHL9anX+Vf7+Vx7KP7/onzwUz/mHKT3PBLglFxudiW31nzwUL/gH
4ieHeHfH9P4bE8UO/gFO37KwETD/AFkCluWfTBTb+4cPAs3yXMfjVvFM+3/FROHd/ItpFkGsaboM
Jnzs8kEgXPlv3r7SHNKW2wrrzTwgwBkBOA8MpLRnAiEzijXnn2xDgBKD1SVCa5zg9+aZhzCqYRKg
3d9BXFzgk4N08NL/ALGweJf//uI8GyOvI3ibvvxxi/6L8bDPMd/AJNIHgxbBQohZYVIo106vbron
hEAWLcQ/by8LLNYFCv8aJ9V/MMsuZJp/fxGoQgR+WceVlvjxp//ri3A6hAM03A66p6lByYyFtyby
U9d8KJDcaocQkci+I6Xmz3dK+bl1RpvzxZuZ8RLpeWHOsZ4qKGSwveXa9JNiXZv5Z95/Srqw66Dj
NRux/x+Nm47zP1+65ZqCvRNoDVc6+Dfr/DBonwXB6w8OXvkwGN5GertbYduHPIyKdTqBuEcCdcZU
YG4is3U2i9LbnT8Sk3fZG/m9msBd/XzWc4a8xkxb3GoUBPy8AzodwIGqeBkt83kScXtKAnJCxvCD
D8kmS6vHTsKP6ePkAQuTYsQC52tqsn1ksgkVg6C4afzkkPhltZoPloe6oZgGAXMj1ZTcKdGYOVYe
v36E2y6QOljZDuDGJoyxRaBh6teMr1lyEW7Ocu2X2XUiI5VuPEyrED6ONQJjBUO3Jht43EROeZRo
c6LIuDemqGZEyf/JCzCJomScmTn+2ksQ/re8eVKpIHPn9adHm6GfnAbGSMEQmSqzn8nUdgIi1Ya4
2diEjxJXwP9uCStx0/s6oKjpZ+ATqUHqDa1MZ91JCjkri2gdITEzzADCmutv7fwdOUtyiGPoYpxR
sPeK6C+TQeRTBal2nN/iPbqAz0jJ98pHGtIsN3goyD/DQYL6MAD1F6T1pyJ5clVki3DmV27KbGOn
frbRBuCM2Lnx5XoVS2dhtzRq4xUg92fyx1ySwlCivBJG1GwSzziEAY0RWdkXL8WLxhz9viE8fGUA
HgSQQvcimBdjEbH33SdnOjv2b1Iaq6bp9J6ykWm/8tfw4jBj0dugoyn+AIT1uZVCvq9vrfG+Yy1a
3sSSwmVA/yM/+r7hcQB7+NzAegD0od46N/1kGnlXE1NmBNlnC3rQJtNlHRbB8w8ytGESXXtA/loO
hIxNDpCZlyIjOtNlQQ2cTggy07fJyT5//qWwuEyjUrvJkU+64ZoHDKcG2obrLpuRt/jDaozHlsQD
lJel6l6k2akNSO9XI8q2OOTy3ViOh0yWqFWzcg2glUZOzWPdzPFfr44uU5q/wLli4uQQPDLgSKNy
AGuPRSjzgy1mEMCf/Q0aMO4k0mzWbUJ8HCl3dyFaF+ht/kpZHD16CbmNEdjRTssJuBwRJCM1zc87
iBIvWlWlfpJqgg4dcKfS3uTBHJP7bLnuM1h65Y4MK3Ehp+pZzYt7y2og4HDpqszF2FvurZplqTW6
jPMEHQWEbUbsHWmEoRp0210JoA20YH3fNRNzHc/fBA7j+oTvoH1ZbiRlyFAtNwaymm1A73/FyB5i
ZVvlG0fNH+moFWNEUaKaG2+cdH0KVv5/tB00ymThOZyDmqXuN/RtnPPX1LGcE12Wb2ERCtswJd5F
RfXStu6aleNPNNB8+xl0pEq9ltqhdDYchLRY/xF4oeoJYcVVNndvEpSKTL3ihUKO1NWcLyxKfWhJ
hdo0XcAl9alGf5bxygSV2BUiYxTMMbon+giCGPNG2PRMtDZeTLn/s/jRVyE/NBS3yHiVpv8LNyxP
IMrdtoEG2Fprr8c0HAyvjKcanhQk6D/Xph64P6og/9QE5+I421e0iBnXccAaeEhUssAnI7aJ2IWl
btXW1bTkd1uwRRB6LZA5+PC4axQWE49zehs91a/Tnu1XZjzaP1dk6FmYlYqxORp/nCl+bCceL00K
oS951Sgqi3Vy8K2aLJKId1eGM0mYY8/qxnePVbYvipCkA65RhZz6h2jo9S73cc+HUlcFwQmopaqX
WcW/JQczuBWflt3U258fRJXCEz2dnIHU4IabfZ+byWvnNzc7ZXv5uU3YG8Q2UtHjLLqE7GkejRFC
vhV8pSqG8Rq9/9wis2I1y83ob1dhBieJD61jtPMtWKJe8hgrXqFXl1CnW5RoVvZXmGxANZP21ZBO
E7wRzi+jld8ARlTrMXG2zKKgay2VAt0LXu8mq4JbmI10EnF+YjzfoE1XG6PQm94SvyjrkfgkiCCW
e98O8UqXMq94D3yguJYX/Q8Rr0q+dbk1sSuEx58bM9Rs3kmU/TXC2NwYnKq1jTi9mrvvPgmZ1ooW
0+zw9HMX2QHLioxmdIXZrW19xqbsEqbgcjbLJK/LmJtJdLgaKvJ6ICaG/iRms2HmoN9ybyOWKchw
qD5FHjBhi7JdO7ofixI+ECwqxbJEVy35jIVrrUyNXa9xfF4D/1YXGGaj5hfchmDdpDkM66QLTwQq
I8/kwnLCZMLFktsv34ipF42iV3f5ybqqs9WQ3Qq7/KzZVldjqMEqh8+jyVVxCgN9DNhZ9gaWZBNe
EYs8z3swNrs+n6FHR+w7KVh4i4RXS5bQLNP0N9IAbuK6een4bEPwFvTHsnrbOPyxF0SzsvUhNNy0
MluCn2FrwBHe/OzYlmSxG4L4T8p4uCMPkOZ/ArIV0poMHXwPBR53v/j8qQOMift+MtkmuSZEgQvW
+5I0MJBNoQfE157eenqUqOJsHnh4Qlk9fNTSuy8cAhWq/qIXMYfF6jKn2d9yehbIg8liCD9BqbAm
evVSOl/GaqowvbIm/xdh57XcNrOl7StCFdDIp8xJEmVRssUTlCVZyBlohKufp+E99e2ZXf8/B040
RYIg0L3WepMPow06PLkOLGRizo+FPq0jqpaNOmemHv6WTPiWD6LBKcRhYZ1p7EKzTiFdN95nqZQo
PfNDzu48cE5jIfYuq82qajm5f0sQI05XssYQ02cdY5RAqeURHls5/tZNnioz2DvCxJmb2zwc6hey
tN5854QbBakN1qOZFgT0ogrHI2ZBY6nu/fpgEY/WKuOipuFCUuk2JSbKgZ0+NObjVGtfNCWSu5Nb
pQ+6dJ954gyWxT1ojXBNEbZUalkF52qpfTg7TVnd/ZDVrjb5QfFIbhzppxGmK+pctL2ebkDHWXyM
AOqGS3YcvjeUVRxCMp6iEYHqcssKiGxhYtfYvKg8sZAXs9zpK/RIqnfgzmLayJ1LIWavO1v741sp
Dkb9eECRgyl6oErdtT4jDgHgHbehpb2V+B64Hlur7XP9lLFGApX/Tb+xg6AUbRq24KkQv7rm4E7K
18ENn9sIwJ9KedrPqo4frXaXd9mtIhV3Z058yALHuqjHWFKwKmu266CaKXfdRPJyzvlMIxZQOTEG
TdLwqXRwExA5F0zR5p8tDH5RA3PUMbe5iVkV5LOf2BJ7iPAfRf/eqoWdifs59kp3bY09mpnhLe0h
xdXyO8i4dWCxQzcee2x8WZMi0QHmIjUOsugbGSaNiiQQCszL0QeEHk5+7Rv8spLiWmkf2RjXaxH4
T2Wy7KMluS8RTHqMhy0nvQMj4sJYsg9pTUdaLE5fSamLbd5b5wl4U4evuQsNrtXWzCFLl5SIaali
CFh9pMV0DZJrSXAT8EQ+h1tuygdXLapLPVeO+XUpg2LxnuFFu14W48TwbksNsiziScvmakAGCMyO
H0thl+ppcxchVBa+yr5vX/0Gxz/ktd7KLLxblcfXsWjvSUVXI/bSHR/H6NUk0zicKTP8kN051wvM
m9r0c6l9oYyDQjHl9kwiSSU1eGUxBGM9qEhWz75hRnF3U3BDsn/3aW/wNqCEhEV1ivv4OzbSOxny
rJdO/ow2m0C2do0LljE1V5J6d2U/sf95dNrke1erMUUOqUrUWS3/c5oewhrbIPYjqg2vwR7FeMc/
ntYC44iote9pzkZqTc5L5qfPRcK5lnF2J4MAD4JmbZqqdzfWuK7f+ti/jYXJGqnY6JN9X3bHWaNx
FU7/SH7qqaYEp6GIu01iX6F/3+OWqqZ05y8KFALNuZqzPLiJkI+sPvs4RDBz5RX7dL7RHD/jsOWm
KpNvqkTaEPY920oj5KfUB2oL8NPywuSDIqC+NEz+GFrpJEMiPiv+9DGLxFw65yITV7wPtPTPcu27
avgdB0w9l2dk8caiVl7Lniqm6NsXHCwf3ELtL+lM0RL/UvUCY45b5tF0y5h6GPOdTa7ODVj+Q6wx
O7ZH+VF2d5jM2Xr5mnGUxA2ZtDKIpzviVa+h4R3wg7wMKDE3dV/cRcuxNgKBg4mosY39cle1n4CW
xhQbLNbJt2qRYHmoBe1lmFntlutY7cO1ZR30icNCgLZB0HqVsCQG43nSR5y2EkqkSfR/KDXvluP0
u1aaO2QQ350pybKWuHA3qs8dIljJIUbOdEuYHo4/SOS0jkN3qfQ8fqiq9KxVfBEWVjI19jgH/O/e
zdh+7XTvd+T7j25WXoleo2owVFiPk30VpEbsQRnS3VOqs8TU8hbPDrQ2nCn2oFaq+dNVlxKXAo7H
sJ6HjQARHmdYjQL3C3QBa8f34TurolLNAIyWdr0kz2dtERmxNJ34/zt55FPmURAaoNywcn8hmbj0
BNpsPI3SQjjBq8MGufJdjRzElE1yRtKHGXS8ry1kEjVywIqks75C66IH4DKEIfiHKDSfisz/lqRf
r1J8/ZPUTndo0cq62weSu6YPg90IAYFIueLCZn0JPSqxds6OIgSm8htEMpCisAQrxokzM/0mxwFb
dq5z15Vo7xJ3pTsg0l7evXAzospVviGdW+GoMWYlCqdSAxAn5lgl2LrlJvGyic+RSTg0SXMarkUW
lYiUcs9A2ug8OnFVnv75rVKWI3oxgnMPAnuxKizjzRLijans2spROmNvHGGBL19N9dbLQQSCYuXQ
qJ9dHuwD+J1QOOKtQMWFTD9mNh46KPZ6ecJ0TKKFB4UITbffpLOyR1gUzctv8NoRFXh4AyqR8/Lb
36d4i/PDondeHkWszA/qIqYDVoGY9fjvL7M85Z8n//NiUrlGLKrm5bHln8vf/nnsr4b6nwf/ec7/
87H/9apxXjCpYlLzr49HDAfHKu0Ea6J/3mc5vBbMe9N10BiW/1h+g1FzipKpZGoIY/+8vHja+RBL
lwNYfkv9r9KPxyPhK9PJ0EtSdR0tbdd6bhFF15hEsCGt4guRA6h2qsxUln+HrvPcV5hFL7pzP2jF
fsjGfa2MXfTo3ncAFZxLtB8Y9K7HliRQoredU+9aRK06XuecOG68F9SDy291nUUbM0yQA4aYKDIF
Q3EWpJDv2lEF6iXeafkby6l7iit9LWDRHhC0XjvYmLtyIiBWaypxihjInIJJPgugu53m0GG2Tf2Z
UvpWAQ3HMSSEoIU2sM7dfOuQyIYeMseNUE9Qvdl8QMzC4DKTch84xaH05SGIzHnvFCnglYVwyPWt
10xz/K8eQeBE5EBDaGeYeC0cBhJlBUxB28nJDkjiB1nSyh99mwhQ2CDpvhYkAAWBqkG0aueTItFF
j3YLfTgqSBfgRJ64V01u+pgCgkhe5om3JJXPULeBEdviUUPcti4a/zHQy60bv6IjPw1Zh9A56BMW
NC9HVjQHBxNxHvTch9QZLjF8ZqIxyMIO0mtlYlBleLCM4RXS0hDVLNKwWPf2TB0ehE/kJD2bPVZP
eIVtcBE+zL146Qn1PQ9ZjPys9oqdaXp/xGR9evCBsIFCdi6H/Mtve7lq6+4TlYQccdUfUSlQIcLY
jLurnfSPbWVQBefjJYwm2hWHhZcA9U3V49oLTPBQdMMGWgVNqTmgnuu/MA+TP9q2hQlNKAjdHaGN
EYfscEEA3x3KwMiOoz2QS4JxSEOOGHo71HNcQC4zM/eQNzEBSSheDnni7zsH7x/bcwkoBlHeiCb6
MeaOQ9GSWmfdbrwV2aEQJ6weXKxNCsjeL8SZolfLp1+ILNigpVmBE4Sr2ENkOPtwsYfQYuabT48y
14yDm0ztZqgJ6FP5GoSf8n7he63UCcSknrEdI9dGmtNRZs2mrQaIZSJB6CHvBr5tTGCQJ/kvAvue
1aDMXAdpMLcdLlVneqB2nr4yivpQmTBec4cmswq6L46AfsUIfEhp1RnJ/qaAUoGLWTDTWkWQVqa9
pUen1Ne9TRg1HYcBEy5Oj3MYd7fEx/oZmdAF75iCZNhVkZa/mceRUWt5W6l39hFzBNyTQGH7tvqk
NTyElbhbbI37lEqMfFxIBFgs0MYwQ0wa3qqOsVl1ol0UGudI97xHyeyaC4gI2EavOYW4jOjyYDvz
xh2gnNpth+7LNu6ejQy5Ca0nfQh2Rat1XPeE03Tm8OZ00ZUxwqsDd6M3WSycqL6Wjv+Ax88tCBiJ
NF5AvYo9mAYRBsb7B40rIxUHn0Ot/GlE5CX7bn+t2pFZlgFDn0S5dRlL71j49Uc2oFQeSO1CdtjD
2HIeXdRQWHdL7pZmsDfheKRT+WA09AEF/kEayKEyh4uheHQerSjpd00ITmKoENgQGL8NLsRess7E
46oYtec2J5m+xy2+bUMu24ChDZJlpIErPObYzJxhBgqHOkZdfmhq9+c0utmTsLHSY+cvnLkliaX+
k0PaJuuF+1VMl7RgipDjLhb4McYTOIFt5sC5Nqain/fmDp3EDfoybgfI6aZezR5942mQ8mFKBgx8
WLjNOEVc5s/cqFmwshO0JG24nYNKrPqBHOOe3J2W7A8ET+0xstt9kOr6pQAkf4BTdkzwYiOMNL0O
hMezdhr9tnSi5vxsSst+IeoLWzZH7nCSu+odZOo+zJC6Tc4byQivo8o1onspWwnFhsguMbxNk3+l
ktv40gEgt20CeDyYmO3vYH5APH6rS2vPUneLUSnLmdlfGfx0AffWri1+dpJ5b20fOsc8+bIkUnBc
m1LzYZTTnJZwHEKzflHkrAooKJgOXVzuiJMA4aBHzMH6opgwmkreLOgOs3Cv6EfaNY6cWBmNz1kb
fcIk3sZB+Qg1k6nVhMIUP8oxX9dGtkmVF5qX7YeaWsXqP5NoZDZRlwINnn/BbO3DUrMMjQkjo3WQ
Em2DBTsoGZF5Ar1xdesc445o/glsy4HzdAxk/uGDENrqkoYVuEN0pUWXjgxtrYU+TpxqI/NLVyHJ
ad+JpN1Cd7vGFXwDy3yI6vQ2IWhb+SUiJQkNTnxEgjKYnIEDIpS3IRTPrlPvIAPAl4JhUjl2TTwa
ZTlRGdDA63OahOAA/cGShEBzzvOmPMSz+EV8+tXIwouIBzSAzA9sPEChBsDcIuUwznLU3NmlCanV
iLgZknWY4AU6GwUJThFjKkvlrGXuDyyaJTEo/ZXsvRVy3G3SNG/4vZ1z5hEFzBb11aiXit3hULOy
eUzGRPOQeL8skrTp2AlVaeR74Dmf5Obe2o3l41c8ju5rxtfRI42YuIeGed56xqsdRB926xx8L9wE
mQ3iBUcYU4RjODunSsMcyIDok2bKmm54YAa/Irdj5zEC70dY/ON9nGS5Qaa0UvSVNAo31hj+Zp7y
A0OGMKNn1BOczIhADiwVohvuoxmqZw5CwbLU7VGs0qqeZw0H94ETP2WsbLH73Hr572IOcXq8egx1
srY52kl9x4MaSlyk/W5ZybqEyZLl5XiaIzZZgdw/mJq9bx66UVwGDbesJsHz2qjTH1gC/GEm9pNS
ZVNX1WcTn72Ey7Bgu1L2XEdE5+nWys8jdkRjpmSp7Xme62DnGFgwwdZ+xtHi7g42zofdcOgby9wW
ZDavM8O9WlOhK7e3lKFofglcOHGIzc4O4zVcEU4aN/OARUTiudsCavfInjQh/tzYcXCvx/pPNZI1
3akQIiN0NrqxrXMN/49JP+B/yWpQdAplqjadN360af3htOz66NTgEqZArHhsudUFwtPWYMrtRdMm
Kt3L2A7fSBjzfYHvWGsjwwqKijbKDt8HjWsN4jvAKuXB6A/bgWyHTe7ZuFb0CDx7NyLmyEH05iav
5kR/VOdij0Sa9iIiEFMbaanyJnuzBhOSLZQaLNx+MOF+djR0/UnGRu+MzGgF8lxrGk5GYvyYKJLU
5IVUINQwMqAdVH7CaPIPiaafkzG19qx+n4YRvGGeBCeuku99YYY75kvjqhn7ewmAGo18pfEVfSiW
FsUAlZo9vZrkxRpQmmjs2Ja118rypxRcI0OS/+x9Bqcpzig7xDzxymHcxub6ICaTa37o3yfCKHo9
A9Qqa9TxEB/wOddeQ5wGN3lWv2pyenDi6BXj2o0rEHJAum+gzfXnRNj7wRHYJoinNGBu4urwi4cy
3oKW4TAwy28yYLIVAoyBNEgvutXEw8JufYXHBHX0w5qpr6n1HJycV1NOLwxX7jkZ6/2AnN0S1bvs
nwxsyT3jo55BXvmF9AciKWDmAPuuwf3Vli/wjYi6qIYdbLgVGC9Tsbpg2GUTkmtaKx1nJvVjHnu3
+Nf/Qb0nYRpoMmOMnoA7eTmmbKzfvIXDy6tXi3HtrCtjL6PfjUQa8a8fFVHFagRZRD3FB7sa8+Xt
Sts/qJfoobSlOJVMbr+deDkqefVPYRYbM36dlRcvfKt6Wgn+VE8OeI8+8lzM3FJWQo4Km4+3OcV6
KL1B1GvII6mYnRHHsDPYkKrI2aDq2ZkaEQDq7+r/+FX5zcrnyjGrfrU8TpFq1P22SRhY6B/DoSm1
lWlGy58V8C5dBXScfYNYx8clBLI682sNipm7U39Xt6PP66Prgu3ZoijYWe1ZWE/KC99gYic7/Vu9
edFNGBPwCkk8PFcJ+X343Xf8hJGcoS6uZe4zwim4cfYVUVvqGer9qqg6RVD91bHabZ1t5zy4m7F/
UG9eNdiCqw8AcG2m4xEseSSIVr2cOi71tpr6OBhAL5+d16jtfUi3pX468vSnBiTbyJmY8NRmCNbq
9KiPp07hf39UfHU3AsWx4lzWM82ESQUHsFaO6M+UN1TC1cZjLQjY5CqNFQRNfpXg/brzodO2QMI/
6Ty1xWRCPT0O9b1O6IyKJkr9gGDAbm0wx2JCUUfQQnkIZ+x12ZKgw1OwpNnMcCwnvWGnzT7VS+ka
s2uUoQ5Ddyw+PoaywMWTK4rn+Fhxzk/qGeqYivJP9PjfBxXyoDqCEA8Q9Va8xcMgE1ZqvJpbY3k7
9XLO0B94GRPtDC0KptsoiNHb98nWKcpL3vzSS0AsryB3TDBYbML5BDW82ZABvipQjG6kAOkIzfjb
pdg2uauSQYOIpznVPgp1je1+ui4AftUl32y3N23kcs3tejdH+S1MhH/Wc/3Qg5gLPBSQbelcS8yi
dcTALOHwHoNg3ENH+K789jCOoNkzgbbEeSM3HOz6QIgK9JDkAh2WFI6BzUY80y18qNBMAHf3aaFB
QM9G1Zs/skkyLFOgiFXfrJIAeZG77abBnZRGvi2OxXyIRB4dYTK/YLV4C2bsBgWC05oah3FDdmpL
+ax+5X4ttpWiiSkqWAtpCK+8eSexum9BsNhE1qT7fOuBLHex+6n5Xb1uMNzpgkaC1DCi1mMm3zMV
GzZKYms27qs5J1iGuB4eBM0aq4njELFDVPfJ7l7SkHpothmyO+RVYmnGnmFJ2ji85EfMOya1YTUq
RBCCvAqMpvb0Qv22jLs9i2n6IkPSNk2eXzSFVxoKgWFgl60bkgUIDTngSBsf/AbjGmasXN4Mhad8
unZ9mmGiXD6EGYWtM9r2Wu9gULRF+mk1+LpjAXf2xcDxF39KrwSsNbN3+BNbHRUyoIvBAJd0DT0H
QBIxjF892NYdpg2VUVwGiySjoEKSZRIOYQC0oBTEDaDXXyqM1DaAafegxIEYpw9vpUCKMgziAzGJ
3moBJ6mdD2idAEAiBt0CXh9qU3M/B8Rf+hnbMCFXq0npXHDK2olRnvWKaKCq0c+Nil2fhhgjKgVm
2qK8LCP87JiXHObCvCqhiq30aoD/J3cxCkjSy5ll442SrQcD3ltWvoQBRepyoXsufkl94Wwbw7e3
1hj0u5xOZnIlwqkW0A8CfkuFBe7cq0u+0uD7zlic7uz64ky2iYCabxXTjPWQUjdq5GsV9jQ8uFRL
wCr2E3YVfqm9zcH4GXuIiGO8OZa3rkflworuYjsKQmylRc63Tn1tF/jIsafSk5nl4xetoOorXXiM
3KzQ3BQdrCgekjkekLF65zzmuhh05y0bvWaN4ERs+8zeSZ+6ZY6fArS+uOLyky5aZVunooIRdkP8
7K8G1ugk3nWjZixMBiQT9S0vGDWjmSayZQpOpiWgOuORh0nxJv5pY8m2wgboxRmbeYdOsNgPygcw
KLdTMok9nIZz184owsQv3QCciIbsQh9or6dxTndw+xGllZ/g3dDHIQVuSQs+9UF97Vu8+J3k28se
fOwLYRk0FvZVTJ3VvRD0XNtaPr7CdenXlcMaYOCOJCRNhKGjSzKOEOuRY0ewtwheXjmK0vcXTlWA
4sKSykuOhyJv3c7x3RlI36Hed/Ge2eI4BVEioRpsuZQY20R+pK9IGtHBFAegLly4EoTUvYf9M3DR
Aho0Gbgc5ccdXxnAX8VcUP/SrfIKVf8HljN7wB6AG27gvhKPXW++2QkNXIFrC5BjKsuLdOot28FO
Txwwn6FPdwHq3BkFK4nguzS4jnrPABejoXmGF1eYVGXqTZASM1s1fmZVeUfG9pJG8IAUy4utg+oR
sGzuCAqMuYFzh8ss87JdkOt/FH62EHNmyTrMm55JM9ZXzIrJbg7AaenRrCiF+3+h92CKpPrcMWT+
ZkrvXCfpXRj51cSHEzg/etcGvJlaQG0BUx65F1RwMW6jrtc3dsCGj71cf2k7OlB9/AnT/B2nbjpM
CZMnjuwGcTgcGUgoN2NmRlTwCZuxGulJzJSsU6QDTgixEv+/LwhiWDwkRrEKGZFpIdJ6KnAizhtY
/X2GsQE57ITrebvKFhcrlT9moG9Gh1wgjuRDxOpLsoKCMiLHb7Mu2y3eNS9V69e4s0+buOzHlUP2
36pM7OxIGNGTWdqENInPqm8/9AQM2ZypAQq9W8eSr4CEEtJL14br/oUZ6zw6RQFWylEvB0LJqH9J
JgtXxDJwIhXMhKX8uLJ6b0ee3yEHnGvC9i0d/T3WyqzqLpi2230XiXf7S54a2t9F9a0Nz3F5xNT9
nGaKF6sgvyx2SIkxTrqidbaK6ZnivNnFBnOTCnNmvW0gjYTFXSF2jgLZR3zNt9MUfytQ0PGqt1YM
L6lB4JbqN+TE1csgOF7HlfPMdfOjaLSVrmGmtWBneKquqtL/1Qzzr2FkASoTsM/aj1iEDRw7ZZb8
HyFm5v/MSVKUb8PBP0pArXY9E945hOd/IzQ3ghsNDmx3CCo4FFO/gKIgv56Hezs76Atx73zBLWNE
C++lZPZxJeZWT3pOUqGBuit6lN6x8I1s7IqrVMdcDWVTXjXFZHRDyqLAd4/Lv+xgVJd7duecYIIf
OnsRdRg+mnQ4enUiTpP+TQJH+grAq/v6RAP6Y1ZeXv/GzL/+TYL69/xP+z/p5H8/NjF5Bp/9f4fN
QeMq8yrBbIY27ZCxcIyz8eC7kEc1tuYVprSYDZQT6eHCQN1SewaeOIbiXJQJNwSdHKwAypUS/h26
RJZgmABbkKVvipDfdasKsNn/8GpEodLb9TZnb9lFGbARza2dZca2JqL8RTYBNwIU5ECLv1XZFKnr
NFVU5NHk+/jLtVcEh6JgFBTU05Uq652YDQ/KQ3nPHUFLFMmjp9eYfETn6g85ik84OVj/x0kz/2f4
z9+rhQ8qTEflp+Ja8D+vFmL3UldqJg47+E2tZlLTZzBKJGasZQrLHZuXTgCLLWTKhR4B6nIsLcZx
amuhYbm4pU9qqa29SlK1wlrsFnLMQmuaZxYP18EDw4izc9q1nDmHSyjSo2fGpO9/2WyW+SoFOO5M
i6TIDeg3D3PaPHdyZFONcBjdhRFDaXUH/v+vGfc/rxnTZtFAheHBZPwPCULYE9Xhx2GLDrgVuzhD
yaaiBlDhMssNwbck6euKTK+LhJmgh0G8IumRjMLKmCsSuGKTB1PwZFfzBYO4LYvfYXZY6nJ5bCso
lkvBMNbT8wjToFSbSmjl98njzBS+fyuynDc0GLfAgWD90c5BPoAR+QTHqMLVTiIoc7QVWaWHq3xo
t4NLNFCIzBNLRhgeGUp6vThgaLrwkJLBqollq46Oh3eRo/Y2KzL8vR1bx1IRsbxQVmQFAAOZjI9i
WvC938D+TO96APconF5TqAmz2zroAdhdgasqCnIkYkuhLDCKh8fNAMzCHsnW/o+IMKG7/7mAYfaD
aMXEq8p0XP1/hR/avYZPxzSQgVTmrJAUq/vOw+1HoNXLi+HRmR0T9yOXrbTGid8hr7OR0Td7ctVD
bBZd+DopTl2leFZFXZzxeXnw7NAhL4Ef0uLiZ0MIMA76FCXLotRizev0q1YSMUjM8W99mL/cOLzD
PdsNbXwTODJgGQPbQ3thzsKG2ggwFFhlaePoyCdddGv9fc7x/ZvqgO/Dea8Vj9MKmA1pMoq30ZRt
c1d7DTpEvnnVD0++S0Tq3J21utPRToqN1xQ2qtbBPmPegTufmR8aYJKIl77IfDwFvmx4pDCOwUAQ
eF4/tczqDuaYpRReLdllBBjBJoc7u6mIK7AzPd+ytCHeKO+Kg+/WDsNOFjzFDFvobGYHA902v9SK
32TUSKpIc5rsO/PDXeexNtl4IvxlUi3/LyjkzEZ71mX4TcjISkuQSYv2aykoca26OhoIZlP04WrR
WSjiVoPJ2Bw0F9UXh1X8y02ao18Gr6yUd9Wa0kWb60nNhqKs+zX49q9Ar7Ao6KH0SkJjZr/ZM4a8
1DMVl69RI8ylJNyofFfEICr+taU83eAwfltyfK6JtBN6RM5HAoc+NqnCZ/8L9863sMkOC1O1i36X
Yf+hCfVaET2ET8RygSTCzvORdlPbypQrZY5A7PS+3GopnWhcF6it3VuqKecbSFCq4mwzbA2W3hJS
+cXLyOwIbZzM/vLbetV3FJKbTs97+siGIA84pB5DBDdi1KEIdFYE7JTqTA8xOEQun887sCeVdIpG
1IDPX7eIm1UrTCW7bSFG7trefCZN51egViF3pkjRu/otrsWv5QaPmira2MX4HCUSBgCmt+Ad4lol
I/Z5ylSqZfAQgujFXvPTC4erbWosNvQ9K3tI9pgtYRjYUMrllH8GMRZbw9V/jHX5o4rL66R0Ex1Q
ckd77Lds/nqQDZvYCm4aw3MyHHCBMEl/W9rujuAUIikZBcyU94aiP5YEUUB4PyIhvvThbyb9mrZc
tlF0Jv2I3QPMKDO9c+XA8E86Mz43nGRrriBJFMWvIces20PIhv+8dQYZf0UTa5x76Gk2eXrDkMZX
zFWO04Q9Xyl8Bj1uTprvLIMdFn6MLPr0R1lI9hPdt/Fvi642veVRIxlsUwU6AKA3YPgwf9jpJF7S
mVlyKlEjowWbEbF07qsX1SxHTa4jDGDiFMP31KN807hVx3gL46G4i61dEbViPQhTbunQCf9AWNH3
2d7pNBv4v883pT+qKSlmpbMFcNcpYg8kzQLvCBs7P9hJBDNaU7xK+Ca2ox0FJ1hlJzOt6h3pkyeM
UZ1NM+rmatQQcDM130eSLBqzKI55N4nT7M8PEWmEWyQwV603Kl6uwmZoTvezhQ2Imfyqprpm865D
vH3b71HwqK0xYyiFYZ6gpJkn1yVkdPkbsCEKfNIKhP48G47YQV87VDqxppFj3hwfzbvfvQ01sSbF
DBVlwHsop4Lnrx1gUI+dbhmhre/gGZ+F25yhPIyHOpi1c4zxzqmZv5d/tOqR5W8o6gBBG5T9aTEl
W/ZxVMmm9zBDXj9Yluufg35O9l5h/oxrH+OQEEMLc843vjJqsoBUMBIoH3r6n0M5zI+h6yaHLMkM
lCMI22Oil4hjwKSqlHG1ZoxonyMprpDo7P1ylMtRmDjHwcpov8sADkuADTnkhxhIxZuMdUAbui4H
097nHvlPxHwclaODg9z6Qqabv7Zj3k4vYxU23x2qjDm9AXi4NQ14vC0MwbOXv9X4HpjEax1Tt3HO
lSpCAqOETze2RNn28bOFG99hsL29azBSSak7AVrGN2z8d3M8bXCS/DKHJN1iudicrbprzmNkfNaQ
03f5WPZnTAx7HCzycFc60zYdpXHEhAcwhynheRCWu05CYEPW4pcg9N7SWOJhGejQWdA7S9z3+4Ie
0jST8zA92930WLTcLtgLXIVGa8HEBP6g1iaH8SUsZgOPjROBip/9HBYMhgJjD8lJ7lsjO4X91O3x
86dLruu5Pdma2zLJMFdyBkRRZqPXJWYDgn1yTMoA7jHKBWaERormn30FkQm6/JyvRCT4DanXCKHy
HgZkGWvhYrJENO5jDEN8I5RGhWYsxigCMK7F00wxgNMWJUpZotLHFW7dtCFjdTc6LBKuEp+lVZPK
79CBrwNV7LKsWoUq+6BXf2WR82rl8+tSXeRyKlUu5H4QwHlh1/6SeBvsPOA+mNxY704sUzOuF7rS
M9glg/bEwiw62C7U6Gwc432EoGqyiYPAB2gKw/NCzy5E5qxdCmnguoabEdHa4JBZ65m75SgXwrQa
Ec1Bfh2jDaTGkxEZj4ZF5iWgynrufeCvlggrNrJmYvsYsNcgMCWinvUxfyJcQJGdDQbea7uYn9X2
uXDIEb/A6m9Y+/kUCVOKH3PA9Ddv0/ugqME6tHPK9OY21/ld8WEV+9wxYaAjbAJKHDctkoAYEWRQ
zuUyNR/CacOuTylNEBq1CdQcQnpbglqZdCDFScHhKlIe6uyUMFdc9T3v00F9TmtIZ1pf01rxyCKS
mcNKX90Xbr+M6NzdeOdmzAjydNgb/XCbO+IC8LMj8MSMHppsKHd6SxYodfdCEB4bZASNTi+KDzU0
shplGUTKb7MK4ZS0zDlzk/62HmdvFTv5yehQvia4CnPPi8Oo1Y+N7t9CewarFFe6W7QhznCzYe7m
Wfw91xn3KhBUr93SkYmD46AdaKa7xNx+1en1Vkz1tXYtwoQdhCY24Ursoa5iG/et+wRb4mnIW3Mn
W1hcndscs2WapvSAvnZsguaKLxKVaDghiSDWpS9PrV9t5sx8ydRAs1LqGlLW/JVe++ch6ilazIst
4E3R6csW5Qt/xgOzysnFcwMgdJ3odbqrcZpmanwysVkDkEFFFQZ/ZITh+3JFzBG2IwvIkIjqkSJ6
WC3DFrJvibuR2U/X7/YY2/xCmnYMwVfQFafDRk+wv0o46PaY99BVrJHqiZAMuXYQDJg9rndZnt9b
Tdu1mfZzeYPQDiD0sD6YxYhHqN3elGjHYn1gta1/qtpzmR8EFpVIbYcEc2XfpMG8pEDXiGSofXOG
NklCWx9h3hQ3WkWmm/sjm8zHWuseYhcWdNDAdMZZ/qaHMaRa8FvH59T5eoVwJnm0heNBkGcu2du3
wc6w7Rp/6gZ8aOFyg3QY7K5COxbwEHiiwfR5rU/uF8Mt+PyDEoGR28Q35PzxJIFli81ep6SosZIi
BTrGF5oFTre0iBov4bvRgyfDLy18KNGcM61+1c3gu8KmDd5kui+R72xGt6QmH+brUHCswYRBsRdh
2G3J8ikDb2X1QeoyZttYCz+MgnOoqlQ27K0zufd5qO8H7Hzf9Tz/NohiBfuIvjsjena8/CC76o+y
zcDNme6XyS+6Xv2YTs2XZHJqqmMcqX8rt082iT93HKIPc6ig+8jnMjjNTXUkwgi6mGPpNBp4i3Dr
+IFlb4gv2USSvO2kr629HcHWNcfke5mIeDAdQi0gUoVB4MYCdF8exv1lFUjjxUu9397oPzKD2qp6
KZI9Vv9eoLhWnAGl9ivDe4G5D+auKcah8zlVDfvftSzkix7K5I7n/m8vjP4UmJUwjcYKx8HhJcAu
azcauymik4ckznLYopuYQEPNgaLa3FdlT4OjNHetBqVR1u5OiVZUP65aEnuivaYm403wdavhzyxO
Uou+PjF/x+mEYFApPJb+qMKqcRVGFeKZjlte+rdFOLUoMAx1UdWT9loIqEnIqZcB3DK3FqpqdltE
Kd2A+gZDBXilIZJfCr9czZmtoUjXJjdqyiDy0I8GMvs0+gsALPocHZ3jKgj/i70zWW4cydL1q7TV
HmUYHcCiNhxASqJmiRHSBsYISZgHxww8/f0cUX07Kyoty6zXvUhZZCgkkoDD/Zz//AOQv4vX7Np1
2Bg/JW0wYlYiHOpeKvvB0DAdgdPh3/VLdygqs9wYcE+uktaAjCU8pjhJjs8mcbNl8trbgpvh3KQE
NBpk2m2t1s2DVAj6MYj/iHS1u2ERT12tzISVqkzrBuWi/3NWuywhMnDmGtyCG4jn9GvoyQShr0AZ
9oS1HpRWHb9J8p52ZsddXBWxejJzEuG6ipyWDKh2a5Q0+sVIt7e+BTtlxx1D+WbHePaqh1ub7Pt2
Kjld2ZHSgmZR4lHJhWKPaykOMmziZDg/GHixH21UF/3il1dWTS5ZNSMkQqxxvQpERxyinZ7WCI/f
Z6mVxF3Q1axNrolnX225p17LmLMr456ierM6LYiq5a5VxvKr6jZ0mVc6RLcE1o/en158TP53nY1A
LZlK+yrVRyoT8VEhgwi6wj3VJQTa2QXIr2edRJXwh13FYA86uXtReFxtOuZem29N+5xHDj5N44Cw
RCE+RG2j+Wu98gQ2fY1rMfkmbKFEnn1V2JsHjpvx0FXpNs8fMEPaZPiJgR7w2Kya5VV5EmM8yo72
4tvybR25zTNnndfNb4tvnFJ9eRwKgvugwquo10yxFModPsJvK2yFUpRzNe5/uCHG7vC2x8p96eR0
tvNy72biZQyH26ZyDp7qX3ugClhjaLaUr0OI4x5elQxk1LhZSMSyvPm1n9R0/BpGLcL2tMqAfJIK
wrncoDjwf518ad08tD3TY6aZgVIgrk9XZmGzI9sbrzShLmWv2AKyTaa4QfVw6MJuk6vyTnZsz+sj
V6iJzDrUUIOifvjhkngGAq6TNzyfc5vevWNxWelD4ugfOG9BatTiYBDsnH6B24FCjvEn3ra6D+1D
HcleFv3Q0gqqMlf510jawKUNSpRQmqh+0U6h5jyvk971HkK1YFafAjo3DPOburnqXWYTrfvCoImT
RdVIFXFDzLWQy8G/vpomgpTVMF7Ttc/BHr534Uh4FfNKmUXpLj4mgsejBsBYV4PWJPV+fS5WDEFj
wMLIh18IPnmYdYw1qZkhbWKMpSYX6wCrcy6h1z2vWiIfafNGg9ToLMSOT140AyQu53jSoDSEMQbk
VNLre7UBDTc5plSMGvn1GRCUzHG00LE4+wVidlQFK6g6LadILci6p3dWtXRv4adAD3qlNeWD7ylt
LxuvkbP5ttRMSaTBeIDtTSE0HS114mFISSXX5Q+qHrOqaVdgXaP0gnhDKOxLVVoGped6ldPY/jZS
d3oTdfIq8TJe3QVbXVyGmUu2GqdYtomodoywv5nt6EvN+pIYfsoiCadOD+vvctRUd6mZpKaNfKHx
/yo1JNGT5l573PntKiwu1D7Org9sR4pPclgxoAnWyYo3E2YA4ZSZhJq6wD8j8IxqjwluHaRoD+XY
LYEaYUI1Y+blcVuK5gF58/eW5naR/ivSBwYXYBkw6s3bLI+/r8+QJPQrcKcGwYpb7SNCCrxOJfsB
CCpJHAaBLH8veliFtJ4S4Cs1r6t95IAUqJj8A9oSygz1ZHpD/g5wpC/0wetO0TPQNuZpn1EoTamp
LsZ5HXEsBaYEtXie49f+05kr7O1szp7QvUOX817SUm8ICUJHypBXlvmX5ZbvSTE+JGRdCj0y1vm3
7QbSgnu86icxnwTcrTk5i7Y8zcpMoHAzjFaxFkYPUNn0DWqxzpi7bTuFTqmyhRlZsiNxNFhVhaqe
w3AY+WiB/FVpFFfaiGMVQa7swWqyKLANZECJ4s5yq61AFbQvkxDYOGXVqgeLsQ/mu/ajGTEv07WZ
mHnEzmNNHE1Ufa2EASj2zEzLbjdaUbd7bxrNgFFePOD/SYESiXe0MBh3F+/sdN91fw5UO5Moba2N
61jsUh2r4bfa9dKajAJCD2iOImszkkWuMMixp4ZcFdycH+cILx2cHFjXXoY0WEfrA9wL6+yXTnQJ
nasRY7ft+hHiYQL2xrtdVoRlO/HzOsEgqIVW0wtfVl+LDJk1ZyTsX3IRKjwBslrvt5ljvmNAylCc
54pcJAHvZnmaNAZn0uRyr4ZBtCG1iV41ajUBGRhNi43anBZCbiJDPmHmKOl4af56botfo4/tnc2g
ISRmWazFCkqoh7L00NHGX+qKqleLrYaOTCk6WpORiMKk8eXcMT2r8QLMTiUI8uKUebDC/DqNqbEr
m+Kjz5NbVTktGSUatW2Qpwmq4pK1w1jlrBvAMCEa0cIYx425fJPkF2CQjE5LFRKOaRv4dyw3657R
Kl16mkJoytBPbtCx3ITNFACL73m7NHoM03/J4qlsyD+ldfbAcrHM3TaCFq+alnlLtUHszkC3GxU7
5XwBTMR4Rykciqb71Bl4aNiYbMkFSZviC+oo4G7oXvWGD55CB2Yrwa3TDTu4ZDiqY+0FG2P4KdL0
oJb7uifil8vL9WmwzkOEjuo/dxkpUYKtZaYee1D5nZ9ehQSiL06pHcdbzyvDa2aa21FqYqcw8NWy
wEscgpG9u9WqwFCi+HgG5a0cxFIFNeT6/ODCjIADmHdT5IW1b5bopGov22UeWpP9Mo2kNOK4DYvP
fcUQvIbG/bqCCSuOobUzUaCD+byaYzT5DNs2a2F7ogcaMrZRz4/poS3ya/LqUaWrzAuHjcDKPmhf
FpujO8tQZhUeWRH112xjgJRpSE+l4zzHTMA3pbYcp441UJYc7Lo/GEGVHXtl81K41a3WEzXGmPLi
jZ+rSj0kpac1fK55D1bj0aQ6dXKKUep63sBRQMTJwR9xrVbEAEz8emD4epsPPERVCAwZsw9ZoeS4
JuSC3NvY6JmjlcRPPS+6C/o4UO5OY33u2JIVslJU4DFGfZR0RmQ8M8ph9a8NNGnfz5bVn4dxsrcm
9yfL8uSweiyFjEs0prZjb+2mccIqW0K+HWkwXJF9ZnV1Nec6JaBYNrarqL4KqIdd9jYnxcWM2SKY
zg3bcdHZ66BsmS7kDA2RTiL3dg2Ra8wFYZz6DKXOfiwU4yMfhzvZEDY2m8md7cHBIuMGYEyRp+qI
4t3hqQSc3Q8cLdEsiC9fQN8kKOlOx/B1pVx0wqPzdKKToEjZSp/9OFw+XQpbuDmoXkq3LHHook7S
l+J7IVFjOA0uQI3L7yM4YscTCrErE/uVPBRj2rybI9rTNmRTsvP8++RYK4uhNYZL2rXbPuEtu807
gYo5t5LiWJ3kaia2Ou8kggGIdPiluL5/aba+XwEUbrWkKvm2mqskOMCSt/6szk0JBx3gvr/BoQoZ
uWrhU6ZDJIfSJ0b5z6r/tm6h635Wpu+JoCmwariU9rfcTw4h2WCUWipVtGluXWavAW3+u4YJsFHU
j7H8HLz+Ukvm6l7KPctNSjZsO7Pt5CLAtLJTq2Jw1RhvtQqhGK83uPmBv76r7q6M/KOX4MAMUccq
yS/To4NcTuYQK3uAFrwG/nJg1/6NpoWHwsh+rKYchcYOVyhoGg3BplGkjyj0XvyOCiy0qMA8tnOF
frmYAqycjnGJr0cv+Q7jEHBv2qwwZ82oZ4ue8OAPbnJcjaFWptdIAkPEObASB9TwLxOQaL0o+4Ty
RGUU9uHGltnnaizkCE4Uv7J2nMDf+tT+TNv8VRkYqWOT8D5EGlXz4VXtLSTKj3VcB9vvMLf1t8Wj
DsJ1p8bbRfk2gHIqztDQwbZsmezG6uFruuoFiebVOgA2XCZ25CBsbN9/wAvwPoTut0eUwVYbwXnv
wmfVPk0T5X2FIRMjScC8wVUOVlSHhaL49XZBRIlvbske+lzBYVMoOfE0AE/1WyYkEFkd7rvRwoQn
GRWOtTLXGQjw0ZnPISrqgwHyGx6trCcGo8PWGcS2aMlaZhD/1MewZ9XVZ3HD62EAWXT1CZjwpLhK
qBeOa+239m6VdpcU4Z7kP9KMROKgGXHRfzUQHyFmE+6xgaKbHCZsfrtUfCMKDdlJFP6IFaU2Npq9
35qMSKlDrMZ78uhpr5Oh/tYRbL9jvIPNbHcH1wwivLISU13apCyR0PvZeHhjoJp8DQVhW4BYS6Dg
9ap9aW0412t70ymnsXWM2vfmh2Nj7d87H7kzoShUdhKqs1HoaMIJWLb4MViTiyyRli3n266Szyoq
iA01JB28+7nXb+NqgSpg0Z/ZjsSSlQLeLd2LeiDSAmqaia5GVdErAS5rqbTcJXmT92lDQ1GoDxqr
CqDr77WjaIpyT8gGLiFG+7j6d5EMVDAuDeDNe3SAJt59jFv3Amp4W1kxz3KoBSV5ur9MIOse4aYp
XhQ6vlTkOGvNRTlaqZ6RwccrmpajzOWD8hSpEue0AHoAIlMzTrby0H/GtvQ7KkJ0mOzkbHfsKw/F
or+s3oe5evu+dpp0Td/LDA0xuebgO4NfHEILmm57A4h5WVEWQrScbdwuNKLNK0byC8LTBBpgYu3U
JSQgBm9dElo9ReapqtBigAIJhlbLystzrq9T9ZVCqRrP9cldlLue6sFW7AmM4tqieiG16ael8FN1
lb16uS1q79qtGdct4mcxSmQyUHT14mtWnkeu/WEm06O6PZYjsiBmvMl2zzBAsA65Gypsh5mNdKkP
uae2fELCx4HOGE9926REm1BpbKSqrNRlXitiBaev/fXk8tCvbkXqX8+4w8EWp2ReO8AOewWUx9nN
rDYKdYKjOSKTjxpkSiFJ1CmmbJrSbYJsW9reKeiH6Rre0SW/OS0br9YICm58argSiyq1PQXf43V5
Lyb0aorlufQwrhvpPa0nyQDLB7sjnVKe+f6aesUSfRMYFhZLcU18NJ5tbFH9bVb2b2qvWc9+J1zu
iCuK9/BE7TlQVmw9dJyNGSVfIT4YG0dPbowab8OkrL931fNsOS+rg5QqeoW1vOelf4MCT9kPEnGw
RNG37k5v47dasz7qRzvI7MrZNWTQrlXFethoHmrQeQ6gRHqhKlUVemHetZgl4Ps/EKAxXiGTuoei
f25Hf9qgrn8pSQIsmCQjiXiRpmkxSEzZusjiUPWtVtratgg3pLi/Euc9/kLjDAMwwHFQNpqR9X+O
xp9ll3Tzf3Q0dmzrDxy43aW7/Nevn7y7FJ//+NvtpW0vP+O+/WSO+a+2xutP/tPWWPh/xy7YA2PD
h9sRyjX3v12Nrb877J+QLF3LtE3+xd/+q4Q2Ev/jb7b5dw/zYtcTnnBw1LX41j9tjW3j76bl+b4O
JVUZHmOT/N+my/+kdra//f8fqZ6/uxp7MGR0HxKi4eAq+m/Gt741Y9VRa/VRb8a7ytaJbsDFkPjV
QPMqlpmHjPwPF+lPyKV/9oqmrtsWdDUL6sNvpNq8tEt7mSjQibjCr2CzePWrKdB00A2MYdz/B1rm
7xQ49QF5Id/SbdiJtqecf//A4Y0wVGWaktVHIw+wKIRI787neskuRHqe//qT/clLwRI2bR2zMj6d
+ZtDNJbBBpXUUh8V2pDl2ZfirCbWXuGVf/1Kv9sV86F4JcezSZoT/r/dtU4ge44djr5QGwnf9tgu
2hgcLpuS/3T9DNZ8/YsifPXxj7+xKngtYfick76D97ahPvUfL2CNjUsV86msrEGORy6vJ5td7ZEY
oPfQIiUhuZV3ZTSEmVSzDJiL3FmRxMW1vP3rT/07wXZ9J6bpm9xNQ9jeb9fXhRymdf5Yo/EjkzIL
b0WvpNLT2dDmM6T9JzKKP0PMRf76ZddP+G9XwBICyNmE1+v8dgU0w6ks16hYQlrGbKG7Ml1ygavx
SXbTE9NpKBHRKS2Xc+oR8FdpyaWxGyYN2PAldgMK6YmXVGQv/5u3ZVu4oruuLVCp/euNEU3Vmzma
4mNnt0BCuXMULq/WWSNDIK/7oJZDcMdfpBTBCgLvqvxxzgqJperw7DkYR1Mnk/h7+es39qe3CSow
2xO1AdvLv76vpU/xboM/foRt0GBlbaJC7YfdPFMWjjZPBENW1+zearOS/2FvMX4nIa9L5A+vrb7/
h8VKar09aLDvj1T295jxUH+AkW+iCSVRM50nnfNbT6fjKMSPJHktm7D7D6vlzzYBDOf//6f/7a6M
GQG31Cj1cYnpGNA8n8WUXlYD7ZQt4a8vtakb/361fY9nlHWJY5BprhTgP3ziKiwcr0A8f6z0OoCC
cSOY5oy6mnTrYDM2JjpIX4lgfO3xKt3MMV7guTc+OY117PwB1oM+33j8zJzP5HewdizNv55GP6hb
/VxHCWqj4Q4f8ifbIn4ixRa6+qbKKj9JL8KAwdsO03nJAx/9Zx0delEUOHzwe9S/74VycaQUHqtD
NVvP84yWtgJBaL0T5KYbKVigGbZmGwfFzsbq78qlkRvwUtaKAwI0wJ/jgZqG8cm2SYo3mZQa8RE/
hgJ2HkCr7pe3K/qv2cyV5HwZ2+khkfgJRdY1uU9XFbbxKGagf2blQ+cSs6PjkrQtit5SoN9VIaPj
HFpBmy7nTupHu/0gdOOSu/pNZuEvPfgB7TtsxHHYm376pVpE1T2r9WT6LGGMdCyqxkfLaX96aitW
V0bP0JgTi0ykNhjSZP7UXDzrdEWujhOlMr3FjijcjHwuYxJHOCkvedfDu0RWxvVcN49OTDe47NDm
N7W2nebiYvCadsMFMtnxRp+R7zjPT0ZC7a33l1Hjw3lLD1eL7MChi5kRsA7Gzu+2lcFouHC5LdWE
625RwRNjA1OXP3So+bNsb1bai4MZOdzu4gt3yMBvYDS40a0JowuKXIGNZawTNVj/JG1gY098VG1k
68GX6jwkw13qf05ejRLEG8/xyDlhLpgM+OyLtX8tY+MeCsBINCvvJPSWx8lChcQhTHrMk4+QuCig
DGYDP+8T9PdIaqwi3UcX3+ESlKFkDP4hh+nG1vOLeolyoVKGo0qb3Afq9ZJZvrfQOHwtvyApu3HU
laL4uZtqLHgy/Yyn407BUlmFf05aXAYXdog1naWEXAY05lXRo1WZONs2xlOKQywUCtZURHpmGPWP
WVHxy60WPg6mPwwYwoIW8TSUWJ75Xnxji1xChJjPC+9oW8ZdIOtE27YyVUJjmJGzvBfR8OklvJxp
cbMa4c8Hmd1Vn2SdGQ+OizUSAXeE/rWn9d27MHM3kzE8qXM3lS0qg4sSS2G1cBkhkZJmevI7gNiJ
MR5ezdYGM+izWsqkoPAo6+IOsmqDI1dxTA3uTcJpf8D6FOuw4Ww1aR20TdVeZen8aiRlc4LoicVD
Hvd8QX3IYDgkiUnq4cT6IOMrstL7dTlCFvpK1YO7qGYFPc13y4weVRAhTsG89LqVKDPMUcCtzHlW
qiPbLdOM8WzFnFPYFCLfCbGc1dBbRBXpysKPL92gQtGyiofTzw7z/Nwu1ITrtjWooz5W08yJJVRH
9naaCKlNu/mMALPawV7RfzLZGHBB0Re6Waa8T8T8YDpf1RKOMltf10RYfmSvbpNdNGkfZdK9O5CW
Zp6BgeViRLBbNMjHOhRg0XNk+SMl8OQhGgTOtw7rP/D7AzbNKqBzONPZZdB7eFsYkXHJLV7K4FVC
zqFdo1l3OHxrW2/GlQTACLoeeUeNayNcbqYbvUm0HbL+Wx1h3sZftP4w6kfHH/ZT44L/WskUjGSK
kF8QJYHTTKgv+mo3T+YZMhxPF2HL/CK5EV0/A8fypP9i5RnY8NSkSe5B3HaVDPNdSJp45JzgLDDP
AnvfA76Rrjte12YLVyQery1LXrkdu2hbq2OyQnCnwegKhK698Gyh0BHKDY6u1uzaWxg2GIfGxP1G
tf0MEgjldar9fV6nr1hRobEs7WLv51y43ND3qcZzlWOijgh/Pq/Eu3VBrsULkZJf6jjQi/wLdclR
07k0bHFdh3nh3OkfMtSfyVLaDrrxOIb+zcxIBgC9woSfAPZft2ju8CspDlOBlZ1a/H0x4gh8bSkM
TEtYUGVaXgwjm7HqA+RpwW1nibLWYVnH01DtMVT57MF+9k4lEKf489UIb9bwrTJIgIw2OYbRgCgh
85SoeZU9VyRqk8CDVdH5mrtrpPFD9C1Zq0sG/8nPyAHvmGyIFF0NNE+SXyKSAgF4uYGMLx0SpCDU
81DWC84ck4gRtEfX7sibhznODhN2pC+Tbt+nS7Wrq3pnzgvyJMwbEFnNO2l4BGiV/lVSltYmhhPC
gD4mXJaHsBHVLflsTKPI1WL5fUqvwxqZfWvmzATi+hQ64FwhuUhDhulHbsXb3pvqwHJ4sYHNXKYk
+JGLskexxGBb3bsq5xkaFhSi9hl95/00sVy6osHWzTcveDZDztcTDQKyhNXPxC3Oue2ua1z4wTvT
ZlRfYr5EmKSGpy1jcOzlf/qpQ5Pko4aaNZxmM8htdQ4fhnS8iLEq/UU8WpAAO23bq1o27ON0239O
OgoTUjQqhD6b1K6eyk6cy4lHgGz256WEsKH2ckfcLbqTbB0MWLfRaH13yYDCCYnb4fTo9FOj2Mc1
pAfXZJhU/6xb5ww6/bkmUlqe/uqOrr5bypQAhQXLyCrxweiI8ODNLPkOZ6GTpD1gBlBc02h2O8uO
sJcB7O76HldV09l1UYkdV53gYN/1O5Gi/rU5F3fLLKqjmvC5psETTmHQ8ywjtJqcU18m8aZ8Njtv
eC4lsxgTgN5cvJ9zMT4arjf+SCNvG2fiOmI49E5ehO4GbaeNL2lln4bBqo8038kuHZPvXjvoN4Wf
jifNc26yJA8PBHvemHI4SGwUbiM5YfCP9eq2MyN7Z+fxvFUSeRgE4FBIrg+lttcT4+zDFhLAjltz
IimXoxRHCggR0Jtm2XAI6uR3yUXuWdAJrv9lcmgLr4J2o+mkxMt5N5vznmiNqya2bpEJPpejwPrn
fe3JbZY99Lt917vK8s4g12LC04LMroSxW+OYD1BDSrLzqvtMIIBwNO9Y43nPxJd0vjwu9snsnY1k
JiMMTpbMumUbFf2DbjB/c1xydMw2urELeSPtXga9gJshunnYw2LAfkZ2H9oo7voS34/J7IIEN5nD
VBc3DrQtHorsycf13ynOHvRv6A08nyjFqV51IlNrKB3wqMS+CJG0Ynr25bg/u4njQ+9HI4DiSqZE
dd9YBiZXdrlNtKbaGulO96i3hsn+bmvMzeaInZwQFQqtiMZEWh2PvuD5n337OBQEH09VfHAtXtDH
DgmNqaN8fjgCBrNHfkY80DZ1WZfz3vEblIezj8phTmr4f/0uakj77rsKzFAgJsHhyznGkFlGd5an
GLom9qc9J9IU9HNLyqjf3DNfzxj91POu7Oyd0WXuvnVnhzp2eGsTnrRlGQe8yRrKKC/flV6CAtJE
dePV+s514+aoPGTUtE22Y00GES4YY49xr4apERapkPbicN6JWkfxwAQL+ai/N7TwB7MYlpPiydjq
1UXXkfOIF6QjYDI0eLf6Q35YT7rSqmgyUY1jyomEREWRLw2qnAicgO3MP4Rl+WRK2zwsiOMTL7KO
vQ9jmFPhAOECL0YzviXrbwN74TUPZRHMQ/sjl1oYzBEsWkJPMM8ieZUIIizHUaSbQ4APLEVRl0QH
G6Gt14kXz82SgO5NBGEy3Iq5ffWxSSNxeZCbOFHWCFja6Sa1wdJ7R2+KKBBLynSjt3BRYxHABKR4
N8zhMPQ+5psYfZCmd0ZKhw3QTJmuUSY7iYpdqPOLOjB/oUtIIKJqmyXUPymA8IZnHTaY/Q2xJwxa
2EZCFQWZuwzM2rWbSpOc7yZ1ltDpzHCsx+GKTZCsVIRMlK1ZTLZsPSu7zG95hyYjpJtJh64OGjhF
E1ntW93F/sCYeKcWN2jUkI8R2Lpek8XyXqqyemBP+lZ50d1a6nYpbSZWRtOmJULJxGeaWIXuycBR
yfzsZj43bMCLXx9UpYww6FzmmF6YDMFFqQ+HRG/KTaK9OewdbIIhkX5RuV8sxMH8R2QIjssN06GG
oecA2RXzpfBeyzHw8Ev+qh7J6ShkH5iUdk1JoaFSEwxGDEdY817TnGJvb9OYBnVCfIzN8H+we34/
1QUDUbYNkh1ClOehi1SPgCDYHNzGVDVbvcJaenUVYg9dSJ+4r2Gb/sBvCJuNRkO6mF1Mm+s/Li0d
J30aNnopScMVRrOEiuR0JAez5OJW+YM7THcoxp8LT9xhxfVV21BzU2KmPXlXheoRc5azwzm9rRMJ
5bJusSSQz/j+FvsRA4tax9FVk3keGB4WeaRH3FgDjHXXLoKICKF9mMBXsKHj01+6hMogQFvR0Mij
NbXUlcW1GbO7taTqykdIthuYs1RgEuJC3ZLAtnCgqrZUdP672WEEn3BPofasKzTq22zT+MtNWuQ7
rw5xnoM9vb7t3sM9vTKi7WDQLSDwPJqWfo8BSrUTniKIKr2FKdznJPdVhgAU2GJ4sgp/3BSxcYys
8cka55ukoTjuXS48lT0NGoabDCJ9H6vHfnjKJHVPkUfXUVHdiooIBAerXEQ+5/Ue9GqOixk1qRPq
Pah9taxUb6H6Yz2ev9nQVvqir/APS6D2hT7p6hYMmrVLtnJ4L652pzuUWkIHrF54Dsk0YHGpN2G2
1c5XrW0piltVTHGd4EmrZrVOl5veeXVT9EdaNV+XpnkSkmeideZH+M8n151v8qy7N4EhZmO5ZmSH
NVzJv1C/WuEfTjTg5PVqk11Q9zN27qyR0ooffCA9yxTHqvfeaxUaVxvTycAhinFncrFUiz5GlGTh
txV+W9+8oc6c2ma9msTIoiqBhZOYX50od2PFT2pZAc7r91cgz6rfRTbcsuCzRNyFyGk2xoTMznic
jEQAwUy3aHz6rebcawPEY6Ko1IZB1Dl5A9tMZ7dxJzjviUWAqWrbNEmj4+XtiUKDIphej+y2jSWf
VzRZRux0jfOueQLwzKS9zOz5Rp3LkG8Jcyk/m4FnWjX1Q0XJ3htMK3BNONkQUTqMfbddiAeejLw9
JYa/7+iEWcGKtmElTKcPho63i3pqF4WOMXD8wFzN2a5r3rMkesH1QQu86ZoQhfdsogFRGy3OU8nw
0cgBU50+UHc1XvqjqJzLlMeX1PiJeIOUB5HBAy/ZZrT7GeYoGUHzbkn42AqCGFqenmianhz3Jevj
n7g7LyWoSiPMiFP9KuzZMuA1si+Hj9MyfVcfU2gKU2ZTrAmrdjzATBev/BW47FuTbhIrzjJ9NXk6
pACoGJHH7fHijHfrbMDqGPyGHfyYMLSg4BjLWWqoU+v8SZLUsIwki8U8/tjs09yTVos4mWRd8D34
BdDvMSBMdUCvofw+C0JU7Zy+QwE+TgSrygbVECPvOm61K0Y9B4Mi0VVLe/2C9w/g1CZRlCypJ+Qd
zfFR5OJuUiPqVjJgYmCxF+P04Ip83q/AQvySO9gkEN3XbuXIwosSGvDOVyHALHADiqdJxICqBPre
MKjMwNkzUI8CJ58V8bB8HFCb/m7IzWAAOxGO6q1ZlSYGb5ApD3CG6NZX+IzYCt/K8PwLb0doLnPL
ru5zcVKTj8lHnJrxB+DhXjakwPQhbAWDwq8wiu/dYNyuz0NHekkjGjp7vPb3MKZ3+LZ/OAuxPBkZ
1DQ0XRBNhCp63yxhHr1uYYmvjx88ACvErmBttUN4MNhxXRtgjENFzzZPiF8xMApVe895P8joS0Rs
3E6+7PuRtgi21lUz9k/5iOFdbWLkC/hP5rodISeZCGRRjSQo7NppRQoqyyd2hrJGdNUV3s5T5yMD
l82KkRbEBNsJoFvp4AFLe5TG7AYionorUfUPNQ7BXcwNcXKWpFxMNlKQu4IpepzUR9pTDaXtWIEM
xgcJCRH6BX5qck6eWyFxGLoaLfQuTZZr+OLCHbWqxxj/MiwgkVqH7Z2Z8rsl2+uQvnYR6qyhZYvJ
HfI4msG4W3vPchFIyrx4l7dcos4tXptuPo0pjKg57LVt3hVkzDnuxTUKKoa7yLLv7Kn4WlEaTeND
NySlyBr3X4GdOF4e+taJOdpQHvw67CgVSTEkBTpxaI19B4OwNKU8RZHmxvAefQXJFaHNokm9Ty+j
5W2ge+FIiQWpAsTqGmpnY3HtMh+OFqFexMj7D1VauIHaSlb3tNpnhhQb5Td7El/9hAmnRzJUBYqA
1hKq8kMxc4SkC4jSUn1vl+6+1mi9wyqjicodNlSON2yW8ZJC1b/2zJjdAzmrsy0TlNGdKz4lTsEw
diiOFDRlOjyYJN2gtqvuQRk2DKsJ4iSPvIn8AN+xlH8Ca8nui4tya/HmAHfw/nZ9llvNpEetl/u1
mls/KKXXvKsdm72ZJg9ktvDVTbc6fqmtHYbITB4jmMqtV//wGTAecnlrzPobsSLgDQwBwggnjQTV
jhVbIZADzkIKExA21fUor6oyyrdq1U/Zk8wwJdZIENmxQg5tOb+hc6O4c5O7xX8cXWjudRx2N1ZO
H9oJk7yO25azlK20gRBWkqfOR7u2pyvdq2kKmvkjtNxvGgFrAe35wYkwObP9uYdEWXyvZXcd1TDZ
8SlV7KVZEaKLEmqT/Em4ogiICsWl8QoNzdsSeS5+rfS6YdfCJozqqzJzMZsV6bDDwAxJeGLeTvrQ
P8968VpkA/xCh7QtRZ/U/GBxpidCtLS9C3y3TXQC4ggyhLtVac0Ze8hlcq6rELufarFQUFt5ip+e
fYPP1K6fzD7QB3k3ZPm40fKhDjITPyWBuBkOaa+iiPM2yA3KhrSf7luMiU4mjNB4gAVMYgCgUhgO
xygdX5reEldFgrqIcpv26ALNhfxY79VB3+UUsLzaWnvvKl9hpFF6XGqSOms9+wbPDtE2pKeTgZkK
pLHygYDOyMDmXH8Ssu+CVYNetKK7ztQXnOkkbDN0IaYK5VBfQoMv/RtWEsY1a0H884tTudddOlP+
674G0IHWIRjm+jGXKvBDfRF4AhI8g5ApiqqrNqr59Xl5jzdZtJ8HjbBSlJyxgR9+E4MXC2XqYMio
AyFktwshGe5Ehai5zfOfra6Z132hv5U1AwXo7ca+wNFkU41Gcb1+SbLwzW9mf29a0rmevPiPX9a/
S5E+72OZ/UhIKJnzar7iatrXJGza1+uffvtfK+6tQ+QQCFzhrmPb/bQXPsaWWpnq1//zpR6jHECx
TveDDIFw5JS0sIeQs4eEKGtDf8RuC1PuWI6y2LjsAlZyyiLrGT0fhuV+H0zWNO31ODmtbhbrl15Z
UjSteq4A/Pf/84005IXyDETD0Czjev0C3G/++lOv7HRgJ/Edd1TYpG7aPK2JfPA1neFerT+1maE/
Vdj2BFkJNBiH4iqGLn7KzOTVEo082R3Oo6OWFEeNVKpr7tJT1UXbguTBZ100J7493QmDmAUry9Mr
P8dixEvKZEtOLEb/ZWM9OoZmPiaxXu9FiimQ70N97AynDWwqAiWP8FHco+diQan/BWiXiCSj7fp/
0+gYexB+jZAMMgH6nrcTjXP9tFhF/YTfsws0Dk6x/h2JtZQfvXiwtfuJjLpH1EqAYpDI4D3aepXf
J7uJ1lD5UcUD6P5iZzYHEa4hba8J4G/1R6eMP4wpgumoTEBK5Qmy/mlQd+EPf6eLNhgi+zvS6xhJ
ZdjvRtN903SycCY/kzc4TUQ3BbYnkMiuB/Vl/dM0xM8AZ8umrTnB3VafriORf6X/j73zWq7j2LLt
F5W6MsvmjRv9sA22g/fkSwUIAeW9r6+/I7d0+pCUrtj93hEKBEEB3K4qM9dac47JoH2bMjY8nv/q
/MVM1Z/fVg3ASYKuM2wTOcFPzBkkPcmjE0EjEHfpwFUuyw5jSGZfz3eqCwamTXzx5/md7cheud4S
PMDcLMfmwUEaGDTlvCcvYCv1Xezpu7OblbnDFXBZ523I5YcJwCi6CzrueH4FfyNDyfnfMbfddO31
Tap5kGCgG9AKMUvNJqr1+bTZzp0AI6ZvcfwPsGa7itS42AQ4FYMLTPrjkLqEjRDU0B0zvdCUQbmL
017tLGC+AhJiEIGGxapjUlPuskleR36yZZQo90F3UXmpf4E2G8SkgHjkDgo+Bv+Uazr4NnL/pk+6
CP6hWNbxMhGbuhjIFd3ivYYUfJx3dm/yFOymPxKv2bOuAcHhSMgfTd8m0MYPky2tiGldBDFG0sW0
j+c/nb+QaP3nt7FTyYtc+eyc/YHYEfxtRT0cI9fmQcbozz+d/84Jn0htWA50jwkHDSba41G84AvG
grySmAu3iN1tWM/tV4wmJyf22KLn4baK4tcsqlvEwM0mqpp5L8LuSaYen/y0iubZxDxrZTQexvAy
iP2jhG+2JuS2uqyUQ5PODQ82JQ/JHbgGK/Nb4Nu7xDu1ibmPyumrqqvnxele0okToyDgfORcSuUr
k+MsOcKHs/XkJFjm+7hJWEmiG7OghwG4gL6H/dWUDX2Cof295lDeNVm/QzhcbT8tAMOxAJM2jr5z
iGbpboWHjAwPje961aZM8fgpr31NnPxb6/rfKEygEmKPc/rwGxmkb7PdIPtv74vQYVlfHOYh00Vo
RAf9Akw57kjx9bklpggWsPY5JTOHWzzuHIwknltQkzRZ1tUQXsQsyFCxWNtg3gvLu84iVrvG/Rpn
1pdm4R9pCLv2J7a5sQdpGdFqFE7+EhJjxkzDf5Qq/IbX5xsGAfped3HqIv8MOcE5DuX3Akkbt+Tl
Yh2XWjKMk8x73by5cBYNmpg7eUkE3Cur0FVqRnCfBOMp9LY72fe3sq4w7U/9vF+ybpU3hr0lMA9j
fcwGt2AvYBY3rJo7CJbjltNsc7m4dMAZRX3iHpj+6PLYRk+GJbxjXkakC4EseRy8BsopM2V7QibP
vC5QnSTbcp8HzZ0wB2y1lE/njl6iwk/dCgK6Q0Fl0mHxc6LAZUCmg0a3OONzo8j0dEytJqcN0QUU
kNbaodCRBnWLncDca73mFtfS1nLTt1iZDxaHRXqH1Mykzq1jIln9gb4AknxOjUgJetpCWZy9ydo3
Vnu7Vsd/1tvYWmL2gxRMmVQFyJoUU0FL2D/pi9plCe2+pX2l2YTFTK1SCTPaCmDsEzMSr8q/cdIj
AaXO2M5y+hO61aQYqPUo3VWUwB3j1E2DAp5triuD81sZ0ma0CdezxkOo01s58ui2cHs9JS5TZofi
sg+otxGBj8P86VpcBH3CmdD09nHpoAin21Mmrrho6y/QBd4m8t3WxqhbB9kFQPKZI3+yyXvjEm38
9p/fFKEFXX95U9CQCs92tP7xZ11eCKrJpyWyb3Lx3CMnalJKVv2UYpJLhXdaxn2oSMaesEX/82PL
v3lsYbqSBxUIoAie+lHw1dqDk9Pqz/aVnnjnAfUXDySiZ4c2gyGd61LO9y5qkXkSz74nDwoou67C
GIveB4qcmgYpOOcIRsodjBt1mGxaPv/8LN2/iMIgyZqeo3zfVJbF0PDHZ1k0MOxJhuWy8XmWUUeB
6LftuGIZppjEaYPARRCD4GKww/D+piVj9Zh+ajFHHPMp5tBkUWT4FyUVMVqDN0vXcn6G+tMrizcM
jm+AnT65Ji5syaEsTCKAgDGH29uzBDE0dd2u24FdbV/Xr8kMMngKKQrPOg3KBFzRpbvxMpjYA4W8
TLNql7Dhhst0gpLPg1kRaSgDo7ipya6mxIYShdU8d4Z7Aow+oNjcfFFudq8LNvo8b24z3mdNq50Y
L1I3GWO3PjgF51uQgQujx8aaH7Ip2v/zey2sv4hjebMdIXE7eNAh/yJYraa4NHxaH3j0U4xPpr1F
o0r1q/UmjV7J7FarovLqQI9mWIFDw1CAL/VaDPYFMaAl2wEdZd8jcMrIqha2Wjzu28HYZXrnnkf6
OUueeXgRQ/onjRru7YABcCXKy6VV+cVgLp/5YgwsbhC03XqGZqA/k4iOhRVG6zx6C1sDIZygX40z
500PFIuYJlkysvaTF0KCMiniVs6pS9IQtRK5rzy6b7QZSnxSa5ctdJt0t2PEYColJwzTdvbqLVTE
zLTfcgnaARPUuppZeZrAg3ficSrU/z/K+HKet/bGR5aM1QU9B0N0GHKL7h2Dj54y5LnkpIABBpxC
ZBZvvWQcmVvmjnwFRl7AMItwINfN8vRoJIZ4V5hPHPToV9HxsWnNpbK5NGhyoWHgVTuquz/32iuj
vLa99BBVxkcpNb8IgNGmDJwvYuC4F9gLg5GUAstEV9aG7bph3Evm87gzckl4c1JXF4xLErBM1aF6
k1YyH0dkU+s0c54d/icTgmNYjt/sMSIDo7gI7P6KXNpDpUUCxCNxCSh3D3fza6iDMfVTrQ9hGX0Y
43QP/XC4md0MCJFG2g399GwFDmINPDfp2DVHDEFPv7hc/2ZHEQCQhIkTwFGE/f64NIQ9GhPbaNO9
pV+y3g08/o4znPrd6E6Fl1C04vZCkRPDy9PDOz0wK7WSztYahrrLfqHf/aviW1mAdqTDfQTMWMqf
nhKRaqNbxSLeZyQeVXlyy/H5oFvf2Yh/tZkPgVaclePwrKVX+KrfArN+sXznF+/N3yzulkJvLbFI
2Egif5ae93EPPr8o432no4umnrsKb29CYiLKlm6NUvy9oVQbFufdbZi/hEjOW93fcLV+DD3FuiVi
FYKV/2j28aO0o3lLJyyAMD79Qomr/iKTV7bJmoNCXglh2T/rcDlg24zBx2g/pUmwgcQDezTemEOb
4P2RephNWb9kYHgcPjYIhqdIBuPRM+1mK/lFGtSXcxqP2z728y36CW8tdTcqBg3rW3a8oc9qATVG
mFf26hmDLoIHc8wpHguCaapBtYcxnZ7yOSmhSqCKlTmIvyC1N8pw1LOiFpLmvWwejDRrtueeeGjE
7D7NspeptaHTp7bDSGMte6mcLt1ndUGMTh9HF9wW6w5l5ZObSyKL1bUbzcuVGpZVPDO3MCxY83bl
HpOG28YCNIerTIDuVMZLU7UZUJ6B5qoyX+cMsa5h7XXP8SwVLeip+cp4jBjgErS+imR0O7gsyEtR
PID7ZtW08pnoHOOgTOcWGO6nU5r9zrX2QZI1e7IGaGiXU0KycxOt3aW+rFVV3WczDEU3ZbXK527a
N3H80Y1x+cfp4z/ep/8TfpS3f5xx/nDTvCMzaIiV7H769j+h4vLf/9W/818/c/bf/Pu7q/gdDWX5
2f3jT+0+Su0ran/+oR/+ZR79z2en7Ug/fLM9m5ru+g+GKh9tn3X/cgHpn/zv/s8/DU6/sEZZeHbR
tf/H94/wgzXq+QMuU9F9b4r683f+NEV54jfbs1hmLNYYl8M0B+l/u6Js7h/cQbZw2cldHulfrijn
NxPjh/BtIFeWkOz8/zJFyd88qQRSeIdAL9Oxvf+JKeqn45pUjgORwOMJ2qw8tqnX7O809b4Y+iUu
ffo/rnr3e29lxVBax2mV6PHkd2/Mn5fQ9wYs6y8bgMtywatSvqVM3o+fVtugH2pp4Rjen8PMpd/L
FUoAi/QtJpY1yRvm721rHnqGEuZ8RbvqtTamQ5bTfNAZEKSJHcusdP4g5Y3YytNpDjdnxpcPWwwH
1yPZNc4aI9opzhxFCwQORN+wt9qpj4QWJ3bixJdl6O/HFrM2oW1A9ozm9p9fqPcX4xcv1GGogl1J
aU/WT+8q/iSmT6mv9nNo/4GQOKegn9Pr2fdTwbgLCuA7lcRnRrRQNTW3Jp17JmBAzuKKKRoqZmhk
n7hIL7MM4rSfIgd0G2ebFhJVNhIzFCIY80vO1hQjL0xZy6PcpT3hPTg2DgOjhTUlHHbqzrrywvQq
S5BwmdZWQCY7AvcrL5SXPMe625ItkU9Hr8hHUtMsk9EnU6eGkYLhcdAhdBSq34DEEXkgrEMowisv
7F6Je21XUVjvI188FVrWEBZM85E37gl31vN00CPURp8imfdFNbLc8QFELTAUyXBz+dBu5tRk1Aed
dQXx4YGB/0aOmmjNareZ7fQLxwBWdjW80aDDG+rCNfjFZ6Uvuh9KOj4r9lwlOARwlnZ/uijNxq6s
vFvU/sxdEHXwCK3lK6HDq0HTEouUAhQ0OSgOG4jEUJNUoy3xi+vsW8MrQS11O5FFe8w3/tpjOruH
OLFlPiA3MkZyHBF35NT+6wT6do03kp7cANwyYvoUuOEORBfikawL4b/eiRf0Is5GO3WdRDEFjsnD
rD09Hiu57mva/M1IIbTY6lsW2WA3m5rCqrgkXU0rf52ELBmCmJ30xMH4WUOn8hLOhcdYPiX9MBbp
15apRdDO7QWzlmE80Fsi2SK7TgLjppfdpeOBZMiPHNHYCIcqWvEDMJL4FO3CdJgeqztTgLkJZpzR
UZLcKAWm1c4etVHGb9IjH9T92eT9i8/pbz4m38MFilmUI8f5APXdQtXaFumu3qj2sYWlv9EIM6Dp
GI5thmDyobPT139+QPF3NzFVrIUv0PF1Qfvj0ugMos0rwo33FoiBynVvibhhYqhvBrfoX6A1XDOK
iPAZ9K8wv4l2KPmEPYhK277wD2yxn62AyB3uh/7LPz+3v7tmtSuWq8VmibHYN75ftSW55qgp0A95
8lK1WigZ8dTYyXSaI7SDviSxp1jyXyzgf/OwNnFk+uhH88Oyf6rtVcMBOhvRompj0ASY36xYD3y4
Hm3dB9twSndp6z/+82ulPPjrR+9I/tpz9Tb1lz0qCYUEm+P6e1PHy8ThTThOZBfAgwp0WI1XoW61
hxSeKZI07zFNAPTUE3CQ0jM/hVCnXCN2zozVJIK3kZQ0vllkAjMlq4t/BjPrbibzBdk8JDieCM1R
Ha6mUSnouIGUzPELET0k67rHYuCtnr2Q4GK33CIA6baU9gzvbfciqcaOa/PWtcpx43H0o1jLCXWh
vxrqgzBAs/LrGWfn6cQsK5rqNWMFqFoMVFy/ee/Mp7QCxhroqIeAbsiZ87vU3tduJAJYB8KAkAUm
VTPyCVSq1nhHP6FhnYTGLSdxh/U+p6JPM+bOKGphOs164clA5CHW3pYm8BwI5xD96gvgrOQ4TgAt
rWwmobB8gsTGz7K1rhRuKzw6+FaI46J9rR7P+MMzodGprVd3BnFf691B00zHGuedVAxao5TemAZJ
4XGbbDrAWZP/wnco5Ln5+MOi7ZsmtYfjSXzj1E363v1uNYDgk/URrhKabfR3R+siKYabfl6WHbNy
BhbqzjcnxBqiurIspCxR510tIymjWR0e5slWm2GbDRyoKfmh5fnmXvioBLI80Yl0bEScVdYOwc1k
tiHkMnsSw6V4oukkyEYl1SS76FnQN11PPFJkM0AhVcSAsPpO3Q3gKYd11NLgYOKi42E7yF+es4Wl
t24tENFkLZHzns+f2gHlEfq3sR31rQSrGo0wK8b6Ih4EKsK228nUbq7Kxf49NVrEW8H8OKHApoXq
bEsup1aPJZYHy4wuM6e492tkroTF0awtUyJEhXxVfTZeSKB4Tl548PQVsvPE2Dj+EqDA4ogVivzQ
LYKkegRHRlHgMBuMF0p4ul/RvPNz66klNoOUQQfqufPSzLRVoCQ+JAlxg/irajcwNkngkWRBoD2E
5ut66Q9THsSbofPueNwWo5Tah31zQIuDZi0aH6wE1f4Qb30zp3eXjlfNnPQbHO5rD17L1n7uRvif
E6V4UTufWHLKXY49qyDwdCUqlWxcZC+HIInuIg7W6GD0iC4VFykQzXW2SH4Xaf8UIG7ylglKibvJ
5pJwRcPh3aNjtA0sdcA5ua+qVEMwuZL53bVEGcnRDN8ZGRAU/Zk+nWJ5EMFmDhI8/CJCTRTBAyYV
7aZlAHUxLGShp0mzwUVSHiZP4WaouSTiinQSgvXii1FjAC0GrshmkgpKpDw1hWMeKr05W/g7/Szq
tr5NBEeK3mp2IKJMdfS8hNlD4tSnmBYQYBG5rlOUaiiY93lfU7VaGyZVqNqdXWRzMVAJ0ibXzTVn
AvSY7WsNEg2Y71JgqzsVutU6N4aHsGWSU4nmKed2XQ3CuosIIDygRD+JVi5vRX+krdATTu64uyqw
aTc51xDhNN4sQgPtWLsCyBaLbM0qyFBzh6cKEQSKlRKnMWENiRg0vNUkzzirniZZext4Ii0sZroV
eS92Xg6x2E7ZS6OUnAA8RRPGRu0IiIlUhdUzErjM4NG7KePqBMTuZgbhjDDoLS+nOw6tqAtR98SW
5PQ0YfQWwfBlkMU9UeK8yMbUnsjp2HrmQQ6cUB1OK0wP8ouiNx6sQIeQ0sVVpEDu2xi6fRLfJX7B
/eSP9y0qA80TwglqyMulaaMVBgqiNkSyp2+xrFGvfbG4bVZTSrsqmCXm0OQqBR2+SvEg1+UXNFFA
l2OJhyRHuIR2gbluZr2p7gj34XfcTCNyNu5jNbW71gmus7p+KJj13SFhiK4qFJUrZsdXJqYFN+k2
lRc9p/nwUXuotQYz2LOyXbfTqXfrL13dP0JeIhjxmNbLsQaytopVmWzTGZxghw58vXjjS+Y4WCIC
Dt3dDpfTNQEDC2+C16ySQedKazFwhMYsG7yVzNRb6teMm9LpIVMLEVKeRZITiSheOQwXGUt9Yfjy
hpnlspmHiGgY+NmrdBI7Q2pKMpmRXpZhGA0eRxhj4wTUeGjx1BBY+iUpeHci+7miqUOQLiNcEiTM
NUdbqGnsJkZipncIhnBXlHQKlaih42PIQ2Eq0yTaG1OXbzABBtSNq8SbEedKRNeZzSySf/PJH1vE
a9ZwX0fELgKtZjVE+lfb3ZOnijujq25wXiWYOAZMQwwiOt/f1i2i0XbxnjzqmwNqVZKiJ9KEFyTB
qzyHpd76/cHvomwLQqLQE663IH5sWq15n1k0I+uuCE2Togu5mbXrJjvaiSh59GpW0qRxj6nqELNV
AXkepZrJiEMHMNDmJGPM2w69pS2rSHLH8alSaAVb2RcMKPtjLw7xWLLdzsYO6HOM2G7+ZsRfucvb
bZCMycZR6rlvFUJl9upQpU9t1ezsibz7zkTYfGc2eXhw23yX1jFhY1AzGYaT2FMNiKpy89L0qfw4
R0Ky65khL9Zrpewvvr2SVY4chaZbRov45LjFsbLCd7Jbhix8JzWVXNcaGRunqaeuIsihwxKJTm48
yqB9MQ31HkB0dauRMiIwnlOXKSB4iQ21/lBvywmaomm/Ds0M4MpEe5b5Nwl5vSQYZHs1qE06Ukam
2bFX3meSaIin3/BEh/JlVJaxgq+8HYvoGpjWaxC+tvKUYUUmDA+UXGKpnaiIxOoiuT//7jjH4SZm
e2sXtUVxihRbcTQYhTOvI4fIpHQipXB8iVwMKY3hJ4gzDVoHnu3vm355Qjp0EY+E15BbmNHTI+XZ
ZM3t0k9HO0K9LB33AMFfShKgNrXpbLHiIL2xWxicaU4vgljq2PdPU6M+J/1gi19yq4XZc1R1SO/R
3sx1+BRJyjVCxkQyfumMEtC09ypD4bwazR0c0vt8XJqt4XVgHgwyGUabJR5qaf4lLY2dYM8dZ7Ce
7oALAgcF4wMlPqLEbI79/IZt8HYcjWQDAlcejGp6xfR+iTHpOBQDWAMjgjZnPM3oag+T2W3nsRpW
EweerbAXGz0i0Pfes2/T6iS74mA3Rn00qFxb+4LYaAK9jajVBWDzxxfkb5jny3zYdK5zx3F1uSgt
9BUoSUmmP4tKNHyaYNr6wMvtYTGg+jj/6d9fQt2gIBG435g9vdUJNPhx8MPdXGT+znX86mhlREa6
Nefvbimv5yldjhFU7mOCVGatskXo97I/+p30dn027RB47W1fnUI/98HSAqUTqmHtLJ4bzf8umq47
xoFk5xgl8WJehMw0IXselXvlmFeAYDfFKIlF6uRVIjFupvkTlzjbro1mvQsxt/YhpxFnIMvcyAmH
lN1p8ck9bwVUaCP96Jv4dtQZq+w5H47IwDrcVTG1xzKHt2R6X3FMQpzgRbcjY5iiTR/qND7h1/ho
xukUSwxqTL793v1qwxal/BwUs/O8/JBZeCs7cy3kSDo7cZfrBFU6p4yroXfZ1/unqc8+OEOdBuJE
V4UdbTSTPfFphvnoE5rZJ956hu+WdTzKEufOtlL5V+q++eiYPSMoi8yswWv5V12RY312uF0lJPoB
UeaxqnYTc4gjCTjF0ZVTsMXD/YzdklSqISx5kw/kzDinENDOGqdyzIzHD47nLwVs1yOx39ecuwPk
w1yyS88ylo3OjiZNfWyQc6FIyhumY035mKTde9txVjl/uuc/na+VeHHEJp4JJ0c13Ee7QOTFkQyb
HO0lf2JeirGjdrHCRop0NfXoYt/dOPnyTZYoqlM3OjBa+3JGjI9D8Rz4we6czGsmWAWAw1MwwcYt
bYDIziVmjSdlkQQxuxr8itGQsDaQsWauHW/h0Z/p74QdSLR46EC7Krg6OYe4uIywPXJ0W9uYgA0Y
qFtHLr/b83g49zC7BJryUGIkxALpl4heKqC6OL9eqdo4HmmMn7tcuUTdJfwPi3VzO559gbw9iN0+
Bx1GSrjZB8IcBfZZ9/BIXXIqkh5CDILITqb66GGRb7wgW00zGPLa/Uz1tq5bf+ciEXkko3pGrFiS
91joxepcci8D/zammHmVD92hkmjNJ/1wcWA9CTFvlR9zfdDCO7e5jFw9Yj/5eo7iSwAiEx+TvLcB
6SzTsvW67OBOvL6kuY5Mg7DxECaoNNGaxJ2JOwHBdTDyQ96M72ZgvEQc5s5FUI77Mza3zKUNRniY
ykEyY8ZZD51YNoLZ+8aVt0GHunucOcIlcfWGJOHBaYi9nImuaqx0j2zvDbZiQn9ZHjJa5JcyvsxQ
HzBJk9oziNDUlePeo5/avbUlFZS+YqYlcje17mO6wP/zCO8F3YOmg4TqONPGbuYYbKHv0EagHX0G
4iWFmR0mnfLc67biCJCdlzXdEdbze+BKeITjfKoQAWokow9Kun0J/ApLKx0OxyyfRY+vzkYSSxLB
eGpsGWwwAFCgNvYWZhN8Aksx/wOlAMWYJ+Ua3e00HMA69iByt+ePJ2KliaO4W7tB8rXTZOphKZ6l
yVaW0BkcnfImUURopOZCWinQlMVG0hSgf944qXVtWP6d6dA4OYfR+ApMYSwi5Jl0JTSk0tNxSYBD
v0CovDMCer3nqy6dUNwimSKlnNMJwRakGZify8L5IRoAbtIIOQdiLAT1cXlFlFj0FwlTfcwSmJWJ
zkqlaqu5oA6+I88fgBXpklp3YrzcuWsa+z2r6A0xeVzRSPqIDfO60KSGMgEDpC7Ob2mcaHlVvD6D
EkPuUadAmaQ/ThgpnG0Rqy1DdOnluo+r83PcljgQLvDt2KUP+TRdJyXdefC4dNli20cOnMkNngcw
kbm4yqp0X9BsQJZAsNTCBb+aOj7Xc3Mb5nhOZ3s8MJpbm8C8N6hlC/zhvdzDcuS8MCZbOdEYLjH4
7kWXgS6aU9pGuXPou7HGsZx8DUmutIVxOQiaEk1SHrPcvg98Ypho37MdR96pHkVEHnOJCh51vELl
vmlhyu9V8BC1IAmiYOGmjWnWEBjTl/mGjHQA5yOVwqKmA5byQ2M4r5q5SVVQbWv43l2YfhvDdDik
fY2R00fygQRCX8BORGPNUOnXeAyQFwWUx6BXdzqlRTTm3Uh2bW7RnTtHwi5ODOiAYCh94dG/IAI7
PZ1nMhoqSnuFj5kc3ziT19ni3LUBly0HqDbLO9RmPccdtHLna+wM754S60IQgsytC37d7Ou7tiX3
Tyd8mAsrbd9cWSyV+MFzuQlmlGO9kCfkVcaGhr2Z1zspsfdPQ7bJzVabe6vDnCI1MjXjWpXtexAE
V7qLC5u7q+f7aAhfzJybenKlsckUJu8BkHNVcwoOB//gBk60mbmfeYXtR12lzXqOo5MjSCMj71Ds
E5sGKWiCvcGaso6iRdB/YNSWhwNoYVUF2zG+Rxz5hgDhyBa7Cez5QMF/qUYk9iY3ihbLhFxWUOJt
AuRlZ9yEao888lDW+8aURD2RY2+Pu7CC482k4CW2uzuyN/clHSkhIQbRxIaCTdmxE0XE5/HsdlCs
+jA0N6P7pREZg45sfnIXby9y723wjXeoxzHqFAOSOCe42jq4wONXcRLTinKsdUN9U8nkpcqidB3P
01fPwSjdDulhsLLLNBfUNYUAvZzBHYKifB0QieZ08rFuELgv8bVZZ9fWHN/1pRlvszy+XFTirgJm
3qoxw1Ndut9En73Ca7rEV5xt1WAm2yTjeiTCeBOY2u8dO68iWFDntPW1AcUA3m6c4ByBtGGY7HVd
jxeFnFrQNBxT3O4uBsxRYS3az0uO2dqxPoIFLSXc/HrZ0meGKGURTXn+Epp1n3/3fYMLI6vL8Wi0
pX+ChdLsLCO8b3gGR5Fn89qDcgnrwJhPoMtXrCX1xmJdWk2LaR6J45lzPDPId87fqyi4wVBYrlKC
OuguWsUlxof9MvoFszpva9IswHYmw20xmjtXGxFmbUnozu4EdkxxrLRl4fyn85dUGxris7VB6/HP
ovxAGx9qbYHotAz//HfnLwtOCXr+0xZrzIVsSv8iwU0RalsFaT9nl4U8Oy5sbb4ocGEAT9KlcXvo
zw4NU5s1Sm3bCLSV499fHG3vsLTRI9KWDzRSf2hU/1eU8AtRApISxSD//y9KQIaBFO2t+F6V8Ocv
/alK8OVvNmMTT9iKGkmy/PyXKkGZv9km2h7Hhv+IvsCFw/cvVYL/m/AV9ZirLJfJmJYp/UuWIH5D
3GBaDKWEx0TDc/4nsgSOYz8OfRhRo4HmwOXaPvx309LChe86/DV5QB2OLnEyAvHQNXV5FSwDI0vL
IfdEfZvE1BxJWY5oM3XmtpQ66b6eo5NasE/q73pR+sc8U3czLdi7PMpf63IZT+fvHGLA4BtE+YWo
wnc7Nz+Io74rDcO+jHDcrBdR0djErnCUo7vt8aifwpSGOD5eqCU5BcTs5GJv1UV9P03DlypLXcLh
hvu2acMbiaT5KUgWjACT2R4ZYYDmG/Mb3utbsDXTfeG5oKY4utOlMpto1fR5cOpgNTqRbG9sif05
MHe4RcI74Zx5kgWwZqeFTLSMyE27ep+jM7qwosFEsicKykOC5ufAJyhQp4JR0WPG9Sz7bkENBiTf
vR0CaTzkifMGu8+8m3BvnGLH4EnX724Zjg9ezraxJFm/STgJlbWcv9LMYo/rEU55iTNQArgNkluS
eCVN4AzfyXZOzOEhD6s90AV16ffk6LIJ0JYfiM7g48N8a2EY8Oeh24iA+YUtkugSj8iNTlNoim4+
iM4YrkvMCRW92I+ZBe+yH1v14C+kx0pS3Acw/eyoiXlTysDdnKOn4gGIXxi3w6XbuQ8uiVA7aee6
VBHFTVFCh/Vy93LqZlRTsX8JJ/FY6ByU3uFQVPLj12TADkbY3EIDIHjWAP2YkDgoDatd8+pwTobu
rbvwsUROeOePZnqVewOZpqZ3T2gnxZ7srmHLTVvDolgwRse5g/+1G5wkuYo642s2L8m261R9CmYf
M3L9HOZdeRIDqSCRWd2PtRrXjkeK0jyk9ITIzYE0hGib1ka796XYajr4mqJK3LZq4pw/JABuigAV
m8W1XY2/0PuLn1R9Etk6zGCWBMyQjoMa8scbzm976GvN0pxGF6krEeouNdBwaXVTSSEbX7VmHx0c
K37oolAcSIn9YgckeEWk52GThDfx3YL1N2IhifTi5yWA+15opT0TeFexEvz4jAz8JZXRl+FJhdF4
yNI8uXAcBNtZNaJfze2Dib+Ce7JN17oVQlVh3AWVc2oGsaqV1byQ1ebSJBbbLsv925pGNt2DIPw6
2uOli6wDcc34BYULVYCVhI/qHc/PvLHJKTsNPfoMAZZ4ZYvU3RWJH2yT1ln1GLh1hblqyzK6wuC/
qenlwr/iFxmvDJtQgb4IZTsSB+j0K9tDzd45/XLjzQlNmHxfzbN3qAfYSUV1I5gaEx6N/MnkzL9O
mnC6ts1Dx8zym4HYc2MGhrdzDTJp7SV5DPvuchYc8z2qq7VvUpukqbAOiK6uUkOEV4hv07XU0SJ9
FXVXeQNWaza+jqj/7/3G2mr8eioT+5Iihv6MYd8uTUBRIKI1NiUKBkWvLqnko7nmIA1mEfz8QYTj
/cQJb48EO0Jvj8LIjqgVDI/4z/EzD6xuhzHsSTQuN3dMwGJtGcOmVdH1rGmkvWeWJ4y0l+QNARfK
v+R5F27jkZaHnalug4/9TWESWJVY3lEw9S8eI0yO0im9krHeVLnKDsRAhiuvwtYYddHGyNtly8nt
ZLcATv0QMFKTWsNd4fVbZLEHnlK5p83dMAmfMbXTrnLqcbqcFqJYCTeFHtLX/T7xxEqK4XeyDst1
nICD6CLOySK0tzL3ZoaF3mVEhXRC77r3vbaF2ulv2sFJD0LbxzFTfkEma+4Ml5ohC113Z0d9vem6
xVg7BmVehbcZ0g73SOMY+8Wk09QG88sQxWA45+SiG2ygyujJ0STYKt9MrQwYHVNmKQCDXesilI5s
+4RZ8ZHXdLN4wYONYW+b2MCXiNikVoIrmfWTuD4nDOpQB08x0O7wXqwTxfRRBrCohHwe6hlyCHcH
mbOBd+E1xJfQKUJspbpTZJr7kh7CpRN4sAqS9CIZoUX4We4RxKNg2DoxfSFlMCx5og9sHzJF38S3
gjdHkQoSqnDdVIKRx4hvIw0ejB7dfxZ59ZWtsxFyld6Tdhu50JsKVaqdmoYK6mMjGLX5A6kiDASq
9rHtxHTvU45SgnPztiRVztgJC3sqDoaNm56a48GahH0D0bkSi3VoLZCztazW08LrTOPgEc3lM7EV
+cqwih2eMMSF6KcuZ1jexK6Ltp5uMxvmxpwW1xXwog3NXrUNiviZiAgwuG7F7QDTeJMkpNT9P8rO
tLdtJYu2v4gAi8Xi8NWiqFmWh0z+QiRxwnme+evfohp4r6/TuMFDA4LjznVoiaw6dc7ea9sRvYB2
htZaMYAuV9Jk1DIW0Ya42K0c0pn8u03nEBSWFwS6klDt1VOjXsKGIwwIEnCo2RM1SbsthI5GOa5x
bM+Tu3Xa8lM4zD/MqmcYKsNbglHsoasJ21h5IhM24F1tZm9YBQfuNVaeemneIp0E6iHSVv9c83ko
3E8tCVwMxReIkAVprAwI4l3ZqJMOuYncMfpdDMR3Kni1+694OJKNEreO6Qwl0AQhoQ87cBwwPAho
2SZwO/pRRyQZQYyNMk3txsr8SYareZU/88UoqRmYvpHHYCrxe4xz7kWgEqqN3mMgFlt3fRiLILhF
VrMXRcIRYFijKpmy3te4ivMpTiSKjNaW52oautPcIcCfQIfmghwWc2zeynFM9swNrYp2QqN3b1Ve
1l7jIPZa6oIe2IDUccb4xaBMHpL1yTXMGc+ltWyrkWNuMBYIHp4V5AO/11uSYCZ17cbC9u9PZE4f
KJqj8mrbzbFqKagaDHj7AZQK8ePV09AE6P2W5lzNFXqFbq7B3YUWU5ruFwFm7TXve1/YvbYPyLUO
GuHcIAi5N4d276YKRzL5RhJ4Btmf596ruTbaaKuAvcY2OdPEdMjLfrZm7WRWc3vKQkrYMo4OnVtx
egRpw+BggAxlua9BJi3Uk7kPlsk+My4E2MGIKGGKU4SFcSHOGePrEmEWjTRcu05yyJ1FPxXpqPy5
t3+PI89fRIq0ZzqxfhoK+YtkqWSfgnugwUJAmOWGyENG/gZVSUCQhyqOWUinQ/bhe+qmxRPjB1q/
ZflND8zk2Mj+qbRTPBssJtcmU8YpZpxDH7YTZ04PdFIndeiQC4oW1w6RnlhvABuVxRVkZnJocUPK
PDu2mUHPw5zLU2dCicWI+11bekJXLVk/9Isd3uzQvcyAIg56ZrXn1WGK661jM3osomn2otZAJqpD
J617Uz0sIK82RY6mt2Q8PupRfVnVhIQnjt/7jug/OHbtdug6Y0vWLYwtpztbrGm+M4wJ7cCU+OaB
aMYWvIWHNoINwqRXW+P9gdnHw2hqtTrYTUPsaFLD1KKjedaS8UkrY9u7/2lEprMhNy3esdVg02eL
fcmMaK+WRd/XCjxjUWTkrobTA/cYo6GBtVyE0yHBePSEC0jp+k46TvAlr+DlzQOUvm7SH3UdMtCS
QGhZlAOxGyP7AMNwS444SYgto/wiND/NzVsVuN22XBfYeF1q+5BMWWtR+sblUTqIfv4q8yU6G04w
wPEUNEwMaEgJOiIAFmzxSH5oTT13nfMrzdi3U0MTry2wit6lasooaalbmneBygL3qLhWUrxyOcm+
SONfE9mNqHzVQaYMzfrJyndhWDONFpCITLRp5hR0u7GG2cZ4ojzFAEOugJk+p2NfeSxFOq4QWp7u
tau1wwqRNmX6O9YhfEZIkXTuVSxZ2HmjCDVBymawiJ+Y/4EIOvUO195W4yHjIaQ33k1gMXhzmYb6
mV1oz2xdYM8EQCn9prPs7s0Fw0Y+QaNsosw+KDf/hnirOdWx9bREdfFcNSk74NTTYUdvQ91Jw0i5
03OsG+1WYAG5SvRUhFJZqDXCxsfojFbKNrYuAmEkGN0NrCdcFSuJ/XsL5P7SF/p7mST8dS3iANaE
8ynqPPqr+SnpXULm+AkbY8Fi3DGiJ4qa6UzEb7Kf6kntuhYfCePU8vyfA2QT28szyJY4VnT+V/V3
Fa/SnAU4ekw16GE4b3G+SHMl+037aAnQTDgGqtSge8waMEWIFjsPFx6hThUxn/lsdXtcf7+CwHI3
jFxG/iooFyuMzAOJBoyGjA4PT199u9+VOQTE2zBG51RXj25VV7eopqffTqryDTX9iDghbZKuKX2i
kA30LVTelTlXfmXXXwxOd2t8NH3+VlVHJy7FZigs8ztXxuV1aH1DanqPsLR8lwwzMKtsjvxF4ida
l37iGaEg9qur1EgB4I8Wx9DKi6YxYN+S5aks5OLZRdXtgqhc7/Rl72r5j0B32ysQph4NwbVxDrOe
1luJYuaA7/NZanECuyE7hUgYpt7Qj2YT/4IY9YMjronTu6Y7anBuGBCOJBX27alJMm+EDum7EfLx
cSEle1bOJiQskU2OR5nvW7umQ3phBb0ATkSPrlYYkULjIIdBnIfe+CFmqhza/Bs5EzHWV6CYcZsu
WCYBedoxZPghYvKg6dRWyiHTsiQHmkGIAdeCfM7AZAxljqCh23YIzuoN+PV4HQvxjJ77qBHERkJi
Efo6KSaZKsvP6LWmTVCgTFgaW8I4BnWYbeVT2SG3nfN+2ZWwI8BTYNXXCAUxG5hbOfLEhvKDvUIe
f5Izpl+zIYw8060tr7BY241+OcREVgJYDL/VudO8pKtG25l3fV+vEY+jfZa8WVsO+Mjkk5Cx+Mp4
sUPm7K1p/uZTiY+00IWXr0lpYXMwmQr5ZY8N3Wjb8qCi/IlpxOcA0fXGGDq1Saz1KXAt2EaCBcDN
6x9B2sqz6uEatqZ9EpDfr91+IHf1ko3krjLBkIQBae0Z2+Kl7APCvUb7ezAtiBYDIwdRvBqtjXXm
T83tpzW1dWjeupIk7bhtInT9PN6SYdBnqtyXbCbdz2gOU9FdqQHSs6NGet/t4ywkck+VzjedRo6w
SY4GwCk3UQGrg3uT8392UcgbT6NyEe6500nVproI9HH/qeYKIwB1k4SXLLB1XzGx9MHqdkx0S3eb
65JY6Ll1z3pKEmviiNP9ZSFn0zTTxyACSt4kBii1rtw4dqnvrYJDbWKM76nBkwQOnqAGaqtJRdrz
yFzoNGJn3rVr2y2u1sYX6j1qBZo3boNbj4LnAN5xODWl6WwCJ2WYD9P7FE9JfLp/VYvcC4Y4O7pm
Z608bw3rQFmfqdCcvRTiMY715Jn+ZPGIjZcTGgvBJkwAGhp8DwVM/10GSXrjWUlvE9wHT/YcHisj
9e3QqB5reDHnwOiInBzERC2qRdmJUj89oaJDSuYk7UboS3BsEHdvRqNrHUr05Cch3Sapl0X+TANU
oNfpxZYxSojHk7Em2DKzCL5h6YBzjg6IE6nlemafOMdecYwY7HramI2hvY5p8YVKt4e6MiMiykF4
cUtuMrcMtkQhzI8iR6YDnjVGxFjnp1W5EJJ2+KyV5QzpOZUb3UUZULji5ERG/jiuTS9tktdhIh2t
L7CGxH0Yv4agK47odtBGxnr0yiq9nOcyfCdFKrZf9Nq2X6Ia87EmCtBDs2oQLHXGjm08eSpnBjKG
HE56mXFSaVgb58RbsUBvELZwLiiFXNwayh18IuPWO8HLwIkdqhAWHoIRoCNOpXYgJhepD780xhi/
DMESzY1xkU4jLvd7pRPiwGkYWr1R3Sp45mjKaUJWhpWeFloZnhkYzLiH+IE6GVFqMDwuwXbWi/HG
6QsxQtqi4UDSH4/OTL1sIyGD62fnLRGN9afFbpZzQzfg0mjWc0BOBBG9Al2RphM355rn+tJ1v5Il
Ks/xyLJkE2VBc89g423yZNdQenkqju1TqQJGcu6hV254GSRGHjtPz7aRQPTFXrWZ+omJBzIhKnh+
JRGjHnNLPqnWaV8hqWOunNJu3zbLFYoR7PUsGC/4dIONadTxVWuZ0Geg6S4SDaqnE4bgEdyBjjCG
NbYMwXOO4fWcmmazz1jQ2W0JXmAK+KvI3erUjqjKongVow5C2wXE8xaJm5+yqQtou87Rw4i1/XR/
MUuj2y3j+KIGwz4NIzrbIZ/6/b0AcTSEM2GTe207gYQSJNkujBrxoIebFhWCt2L5d1QpMk+Etyzj
r8otnie7Po0F8gtW1O+hxGIc0xtnMNa7vts5OBnCfUvTA6eFdA6aovdDupDN3T3EvilVjUv1ChW3
JQGj/tRUJDLhnflU5BfDYsyvRBJe80KIi9KgR0+avWfLQDg7s4LWuEZuS5cl1LvOU2/Di3eJczm7
Cxm+TixPdVM9NpFiele3X2VF2qXjjpe7x/2OwSbb+2iq8jXImWWvB8myzTk39qArHRo6bcvhVstL
cE1dARyJX7+d6aSWVvk9bpdfJUhj322/aOQwLmRjHaSMLwFTP38GYYnWfVo2SWItu6Ukn3zGerBf
yuOd4M2HrAEXGg6VpstzqQ1PXRHFFxUWX6NYG6k83e9qPeKhLyeQV7xOxYCMP86ZKCTbxgqwelTL
sTi1aqSnkHBWN2uDflPATZsTTMyRl2YeoxqfhQbAHcs4UVsddPcYpoCtjHrHOc7wHWB9HgqqbU+l
/CmBNgTbCeFyKfXXUDE1bitk+E1V6qh8eAMo3Wa4qSgILbP6og1dsSPEhqNQNiQ+FD3qZvkZ2kX3
OOfZdaALenZth9N9iCQ6Y7xABKa5rbJWXubC8UU/mjsUuyaHChqZTaromYAOh4wAG5e98hFD+piS
E8X7KA9UgtOtLXjQtaYCUWh1HjKc37h86kvLytT2TukLOp2gFcEJRfqojjlpPqaTJ3t6SYkXjSyE
DYZVSgKkGE3ReJoqAFQ6g7UZAhqVVSxfrXE1AVR24SUaevKwt+tN6BigQKMdx4QRIRmEHYV4fx/P
XNxcoupwh2PLFNMXIV1MKp34uGV6Gx7GQX510MZcG9N6LvK0oZ8XflYRSgYE0WDVNbp7HXQ3gpWC
9xQmIudh9iw9b/YTaJONq+qJISltrgea7YRyJzb7rkV7yaEz/NsuRH3WslB7QejoWyX0vXszpQ/q
r4w9nqspHbbLkA1IRpaHJF/BqVaRHPPP4JfNA1Ht44NsKK1Mq3yXTXxE0jX4PVoZr9A0+6hqZNMi
IlQOItfaBYVhFQawckpxm5EDAnN1KP9jE2BYu6CupW1jmfR36L/3xGdErddXY7HVrDeEufLYrvr+
0bCLpwHHSlipI5WX6WfYJLb6gDbpfvWJMIst0Dz4PN+jbhixVqrXkpUDqYj+lAQXSagBITahB8oR
8jemIo6ZovrmGCPEY7cYtwUZWN4whBRTxmtXCfcQml18mnrE4cG4WEfu068T7ayYLui9cy+5r22z
rq+yi59bi4O2u+S3suOY65ZGtIniwP2MzurapAtnh6BiAW1G7dSXpN7eOxI9BhW6LFRbToJq2chG
CP/MvwhDTeLW2tt6ggMR/uvZWYi6ARQf7wdTBkd3oPBj+aLHZUUvMD+QIdYS+n6A3sCSffTSzogf
EWeUW7Qh1cleXyCWXeADrsoUipbImJ7sstV8NwOBZ3DrdMJB5uAEHYBz0SZct1OfEnI21p4A8jzX
Sg+KP2qukZ/d9aWwtM9WicK4a6JwIwiOuZa16/cRS3XXiadUpJHXyt8EDcp9YQ9vJL04dDNMTk+1
vSB6MuaHrA3tE23SWzCaxXFKq/rcGjhY5yo8Lon1pmthvStLRN9WPQVP7RgjA1l+lHXnvqDCRuwG
lNkzqSj36YIhma5N9gq6YKPBVt0sSbG2j1xjVzE3fagkF9rYg/wSLd3PtOXwTVUkjkZi4fIGsL6b
0n7EQ1I85E7vPOSdaNnHUXIiuKu9ZIJfsOj5sTYcHE0akOFu6pn/BoxYybVXnyiB9uhqqu04DORc
Z3pwSfqG/owRH/nJctO7zvLaOhT9CQL9BHDtHuSKc+uS/K2pRmRWOrIV8711dABCoa3flqRGnhNn
fm3EOfQIWW7MkS6YXLpPlioCXzYVzQ4xypMwyk+6w+3syoWJZo+UL5yWrxku6q1UXyVhIWypY8W4
FtUtHnwI7zMFijvku5xh4FGHBpLQ15QGESNlxziSKS1iGfMWWrzVWaZPX+BgoVdaOA7SdTs7w+Tr
LKVfi8p4DhN6N2lRRdtlZGPhI8JOUMXtbYDZR/vgzNMhLkkMDS0IOjRlBVXtgrsV0xhxMqTXP0+h
i1dn0EMfZlzlJ4hGH5Ik+qp1M1hvcEgeznbgTq3UjkNmNzTjWCXdjgrTKkjCnoK6+lYhrzy5ARLD
+//LnslcVN/QxizOllaSKM3wcVMtnCfM/mF05PzY5xzSkr5Euj3fyMQZDqDsjMsAwimx5vHGcxjv
eNTRyju41x3Vfwqi77U2Q04RgQnliKYJZyIYgHRYL6aa6VO71PJ9EYF7Jcjgiyrf5yhEOK+VNMED
c2SNqKMTAuKavT+fTtPIiVGrnSeObzRhGQEuzQzRO1/MS2F1aOiCBIJeovE0gnzwpiY/I6RPGdlA
M4mXhIKkbtrHMc/lWRe/DZdgpnWsnSZU+G7avwZd3Lw44xcgYDcLhP9DyzLizbHzc8g6ut8ximaA
Kt3LZNUENOfTTZuX97EvuudQbmngu54ya6h0C7LDQSS/0ehYXlPL74Whv1qhhWBPd1MfrS5SstnV
MCqGc7jpJvmIzdXvYHDt4iR8TFT/YhqENnP4wJiysga5zS1Lew/C1vQiDRk7ncTEqxVncq29dJxt
eS9bX2h76D/2cWp5fCJdnDjfoATWYFiW2IKcIm939rhHKfhkp0mHBCDhSob8XegiZPawWUcpllhG
XxTO5Ilcf+s0SnOG7/AbkpmHPh4YH2hZTk+8h1UEJiyr3lAAGzwylC5mukkq5T5YY33Wc5JTo8hy
L/evwlA7p4RPH4h16HVPZnLYo+/4OoYOdEm6BEoGjMTqKGS0z8v9q/uLtrT6cTC0fTE14TUsctg3
XfReSwncu83q6FoF46EthxmByvq9fv3e2A5kuZjsE0xbgRtZq12ltCvCH6nArvcXQDuh36PH+c/3
UGcKv+mYkNjmlFz10EmulP7LIQzzG4T+5Pr/vn//SuAppiZA8+3YPnFUtFP6ykmOyirPcDg4oZX1
LzZyltjantcaMt10WoFfc5h0n59vb8Khh9ZGQ9irCSmmx5LqRxjWb1gGV7gNZlcd4N2gpQnlV1F6
xlI3WKDgbuvxvGwJT8blYgTjS0pr8jzElSd099mylnAzm3GyN1gRgo5+H734W847u9FYBFsnu8YF
HTIZWG8jJy88WvGnUq9+F2P8WUIX4uR/pJ/cMZSYOTzXtHK6WcJSi2m/N+ZJTIxWctnhT+qOdgkv
oxvfi+KbZQ3fBcO/PmzEfkTmKRDDZvaXTCjGalHrN6F1dmeaxZztqNqsHjN5ET63zFFTZfcYqGos
c3TOHgSnONsFQwSacNZcMOYKh0yqfyd7CwfbWy9+2MyLOEmZYJMne1vUOlObISQNLklJYS+cjTlY
UCT6DL9OonJ0JoZ4mIa9aZbTo9kgejWtb4vIjrPtwBoWOZIKx37KrIwRb9Vc0ST7HFvBQz00Or01
M8gZR7vaIVil0v3aiY5U/xTQEt8gb4fbnfVXbT/hSf8iVWWjW6E+QC251zqYoKrLznbED0TD8K3A
/q3PRcuyW2/ZNDa0jhWxOvxMHZeIW7T7VEOxXpQ/skGRPKYIMUEy3iEOt4hf2nIdCmVjOj3YM4E5
P9IJ0yyIsbWQxo/qCktsRgzHcF6ZWlEP53bmGVjM8JWtQ3X5vowBgQ7mAopPvbgVTPglfsehAAqA
56LRow1u1/jBrOyfC1Gn2EnTbBc54zNy62uZB0/MjmtQbHjD9HSqfasJToYkT7AP3W1rOvMG+c28
rWv16jAmcu2OFg+U7I0dqV9uSv6pzdS0DdeGnoSx2UOyUqW1z0M5ezIodlZVdJt5bMut3ndH/vbL
OMCTJfD3ZCSz+9AWbcO5C7E57PMHgWZ8W2ETZo82aac1X4wy3U0K1Td7xy9l63vKdt9IUZajKj+w
wtOMj3xIXnwChSClbqkhV6nazxflO5C0kJbaT649MlEIQb8OGNzCIay2nDPfxSRvfUP30QwKT+J9
2+qqQ3gV/7KxajgtUVgMK8kenRKvd9sQu7AOWd9udoYqHkE2b6Q1WUzpc8fHjvjGUPIb72tcPcpJ
4waHx7YpiWXb6h0D+l7DNrfuMSVtlKo1V4grVb3G5xMgicCJUTAaSNtD1LV7zpwFUzbFEKaiaZ8O
BtpwdMgalE4careWvFP2P4Vxo3Zdjw4aG46xhunKtnmxDMrmdvCLxCQVKC6ZG5qtV7QEQi45wiTS
R5sxbBjQW1g+J7aK0K7PZG6BDiJODzR8jMlkk9eW8NDUbWPkTdvEqTbkWj+VTmJuAqIlNosGVDJm
rDP3qJvDAXm/VdDfcoW8Mg6FLywW8J4g4h5GV//RZSlY3prSPm0yBsIAcrXqHQqZ3OQVTfsFfMkm
Dz6VCJyznF5KQzqmx8D9pRd18UCGT2n+zMOM6cr8HWXT95QV7cFWGG0jBDXkPFj+GOhv9UzLhw4G
BmsJxAWPhf2KaRoWI5Q/QqX2tt1dypxRLc6RiySvFoIqPtK13jRH1R1iawBvTRGvO2O6G6q3BsnL
ZuyIf6qX9mUe4/BBFigpSxIkVcyHaumWb7bpgYPdlyRJf4iIdAvFYlw02HniMdrpjvs6T6daBt8M
ViKPoJXJdybzWaddHzk0l02Hk2+cfgV5GRGsZfysyvBzz1OXuHBgk3SiUC+Xt9zNf9lDW+2qkoRd
5xBWzbfc6kOPHCpGDcu5bEjQoTlEM6KZvD7vlD9ow020JL0kWhCTNaP/yANs0ZnJ3LxKSiIErXfU
AW/hirSxOuf3sLi/CF8Q2zrT/LFx9L+gUFal639jgwwgNLbkf3cWq/yDDlOX2ESSrAqOQOJxmzlf
sEnBZiyQXkVjKHcGASC0JQyTtT/YphlGmlS7pBz0cVDSmTdJrkAsaUW7kOro37VzH9E194tT4MHA
wwjDBhHzT+WcGSy4FpklHAHnykOztr8sN+58OzK3tOjp52fu5e5ao6NF8IQT2f4Sg1diMKsJ6rJx
CTii5OLc9ShRjfn5Lxe4woP/i99xv0DL5vJclIaG/hE7NpAfiF85DI4mx7wQ0ifVRAF9b4lJDeXC
N1GLMWIKmDje81MzayNBh13//TL+0BjzGdq6Dv8JsTF56R8IPwKzsxYiPTyipmFIsaQkXlpemau3
0qLozNYPs8LfGZRZ9hd54weUDm8AcDCHT8YBC4dY+oPasg5du0IdTPzDOpJuGRcmcexs1QhRZclG
BzEhjMDWJtDt339nY/3s//nWOytpTnDn6papPgJ6BbiesshyxQgqrh+RfR27UfPcoBX7Lox380ii
i2in12JxfhPg23iOeSNhgGovh2m88oTzKUu9GSbiuSkmyQy+P2VJM1yUKjHTUcSjdfibPPUj6nZ9
wwDG6Y5tSJNb5qM8dc5p+bhUxoTcNvRXtOU4rgqCkqGDl0pzuEmxYVLQ7BHomcSHbAJjyQirZYQe
1AOcqJazs1Gew5SZu0YsatO38x5261PVVd2pJ12hb9Dv2VLbMTdGRL6856NDSHGbMHBgNPGAbbM/
Q9VHK2dboEnaBPVEYuwYTV8ovMVfwEd/3p2OwjSNVs+2DYaMH2hLZWHWOu+0dezpGz+0PMAPuqwh
DvVfW0klGDc0gIWdfGmsVPf//S75c3Xj37aFcjmTKANJ8D8XkCwwRtTvrXUUBEIVy9T6iDThb9iB
Z69t03//1z6QttbPVtmQvZRaWT5/gGGtTho1aknrGBvar7GsPjVgYO/dfWgoBHgFv/793zNW5fCH
Z4AoU6kDauW2oifwz18vrfOazkepjmkQ2NtYS8jRbXYCpxwGtbXZsY4I4pK2f6g9VxWO0cCQ7Lal
QxNwHY/WUAEOMqye76LRHB7NppCcqkZ4qKUy/ZQFa+lC9Qhq5UgN7f5l+TD+XEAdS7F88YaZkq8+
fEAktAXzmFkmxmbNJsae9n3SNjfRO+Fxst1pL4T2VTIIs1wuF0FV/+DmEz22VY44OihEKrKFgj6G
mjG7jDOsC1ngn424Cl+X4lOg6mX372/6/7idV1SZELzt7Pcf33PXIMBiqZRxpNVAg18x7VBOXexR
AB5EUAqvGLwZdZcT5vrp3/9p8T/WPO5k25I0oG3T+rgf2jRv+bdz4wjRKN/UBR5I4aDcGYjgEJJp
ftAM80V0ToUrGu9gumpqm0mfHtD4DX+528UHntl6u2OQMR1h6gqM0kd62wDpUUauJY6ZVbNereqh
ZdX83Lj/ot1SfeJUzgNHfajZWvmXJ/tO5/3nve/i0lEI6mwGNn8uK2t8p15E+rHSV5M7NOwaQ9pX
5WDVzJ6XmBG0VDkt0GAd4ehJiBZ5jSGIrDc7Jj4k08SPRtj7pS/V4yCPdO4JL2kqr1lQM4REQfkx
g8vHyRQ38uzjFSB0DN1enAhZGY5KAfg3Bn3XKXA7XcTIrUJTew3jcCvpszxgGFF+TggdmluLUPcy
c73EzJ8H2e372i1ODCWAbG3UDIIhYAXbm/B2H8QMbhxEEtKvljLdbQR7mSjeEj18Jku69YlpMA+j
CPYhAQ3cKF5sh9M5TAxrN67U67DSiJwa5rdplHuNbGG4Nelzs2afUtSe22FcmIu5DDtbTlRJry9A
uAbnXNjZCw7ZW99GgtNZIf5yu/yPDRtwO0dWl22PA8R9MfsvJ1QRc3qctUAdw9F0TkuqdigNfiRR
6zwNnX5yQmQY6YxmIAEZNrcgN0h/f+2nQB30pWG4TAs2rNEVG322c8VInwAtI8OSqjn0tfpEzgZY
gH4x/nLh6s8nHkYhqyyMbYivwBv/ucqG2YBshRrweJeJKjQmizb/xmqqfuR58+Zo8zHLlH1JlyXA
+pQxky76W+ea5GVVbKdIaEjvZJCH8uEckEhN91miHmwmfPWaPKQhYBor+RwyrdoOTPl2ENixHFXM
GlrGWsL9KhOilx6ElpvEpTHJt5CpH8VU3e6VVce5/5zfECuwMLqTsc0MYH8g8Ueys+XTpDELyZqf
DVDrkzdlMZNClsx9TQevGWdy5N4cWWFKyWPpocPi96O6l7zDj3kwETuNG2xfdui8lDF++8uS9qdd
hwQIhTuOBZWH+CMPU69bvNcOW1jm7F2aPdfW7uotcjb8Re6K4O+ASYtVNZqWJk7x2hYQ0RBFpG4F
dTT9y+ou/thSrRVxbAosRKxt5sfrqeOWwWUzL2S0q/Fgt0gqbHs7lXpzjU06Cd1T2hXlxq7QPU56
5UcLSvXCZvBGZHR77iEJ/KXS/XPV55JwNUndslx2y48FlLMYaLJpHh6NKJbITGE00q8IRuYNaSRo
zxjI62wL1DD9/vlg4bnP9cE4kf4h/4Ys/KPeX68FrbHQ5Vq8qnWH+q+HOMedQ6qwDkQlxA9NjVAc
2q6GPjm6pObwoQWGgfSVuafXWZrw7J5r08bqMUwz4tXq/MZcP+C/6U2v5rTLYRJ/8zItb3+5r/7c
nSwKivVQgrmJA8LHoxlxvhAhKxtzcwMzC++kfshD/Yw61uWclsJCknhXCjT/j0Hg7jV3V5c82m6c
R2ctfpYwY4D+qk9R2DQHshV7KBAOEON5vET+hND3uaonfM6ucSWNuHphhchPTCwxHI3V1uhZhsu0
rVb6b7NdSvdbUHS/9AX5ZznLwNf01a+eVYXrRQWCcJWYNBdXYXVUBwRSOAplodXuJEp9s7XVAVgl
iLg5t7edUbcPFWahk4L8YqBM883egQnUZquKzC72NAsk8iCLqMKyiL0+WeZHnumCruR4pDcaIG/U
nE1J8t9pkoyF7y9VN3c+JGlzdz+AlAz0UL/K7rzglsQdUliPC6mJICfz3jY+iZlyPknDTyB6v2Ut
R9wwzraa2YkDDs7fjY4eZJCLQ2BEcwkjgm6tvncf74toQtPwpDvDy1z33/RywRuhbUeUVqB9tefW
6DDiTGgpbDO8hNUXBv4JngPXPVpEX91P0nHQ/J4KFOwJ9AKWVvpCxRKKq8hi9rg82Lemmv5Sc/x5
8yvBSR+/sask4TAfNoK4wCGDmqs9xinoMLgI9xq6GrcOHmCfmHbmIvP//9OvBI+9aZsMKew/gmi6
UDe6YYqao5OSYqKV5iXrB/eUaEVGJKMVe4sDpK0j+WRVZeWYef6jV1C95Zz//aEyPhxw4BVTahns
hJjBlP7HMwX8Q4q6USajae21tp3izEPEFqxo2CL73WHfMA9WFFzgr83e6tdYyA44EArpfk5SzY+g
njWFM17iuPhBIULj2NA2FULHScupnVxG+Uv0BMqYtHSU2ZulJD8rbUGsTcbfVnqYm/88Ppn8Lpa0
LMnvYsA5V+ve9F+LmZkxqTQRbR+jqY49R4vEccmVfsyJRYNluf4Zy6I43r9Ki2zTVnN8GFdyV9Lh
hH64f+kESJ7AieSZP0vtM4nZy/H+ElPFI3GfKDwb5d2/pbSS5iGti4dwJXsZU8pAoev2EiEcQxBA
mGmKgQIELOkdC8OUxJJHcNga6Ndq+r9f6ihTtJDGM85xeUwiZ94qq/2du7NGLOUysb9DhmzyNlAk
NMLDI7MY2VIm872p0n2iVcy1EzM4Zsi1wfPwa08AV7v1yxmzEAOJY7G+3L9yyYtfuR06r7iTKVal
/lSoDrNMk7yQpYxbOgAPzVk020+WuTMcHZnNFL3UgLYMVjEUc/Vr3uUIjWGuM7JaID1/ivJQ7ewa
OxuzBPTimhU/GE30endm/sd+hV4Qy13YbxScukM/M5YBRVTfyFcXhLsEMgcAaUYU4E08+RKbFnkb
ZUi6GVmtE1oSg+HGMxRP8VpEvdeiZdlOQcqoIGPAKmazObl4gqBs8Mc5d5wVm+PRew78yiQfaF1H
gcfdzAQsRBUSNwicMdp3GMXuV8kM/FIwez+QiwcQxy7US5caseem3A0cX5jMIxHyrEzrzpos/w97
Z7IjN7Jt2V8pvDkv2DeDN3F3et9Fo5BCEyKkULLvzEgaya9/i67EVdatQaHmhQQI91BK0ZFmx87Z
e+3+nCF+4nDRILk3IeiLjl5TVw3A0lr9NYv1YBejHRY2nBs8/+u85RnStdZiX5KNtknIBELtZ19i
gnZvbYZgtiacee0q1z087DpsW9oqVoyuNDEgpujAtk8TdnncWnvuQbArVYJ41dKqXTIKzguS43Tg
xPVWyp94Z/cEUhuvakHA5W0MZKajJT/VTnlG5bKonZyzk6M8I1Iw2ZFfme1wbhmrtOP8FLSwsvLI
fUUwZoYZ6ppdXeKHzIFydn6qMf+J3+gR3bBa0YYy7D3AWONglvY+5rCPRh3iE+nZxylVa0YfedUa
36rSebOr8psvYVUnfYKvFFf8wezFVhs8Zw/BFCsfWbIu0DXYn7j6xGB+RThL7VwVdghaKt3LJFR8
0qwX450vc9W52ON/dyj1HNmhL57rFpU6RrLnhzF1WmS5Yxu8mui7GMLQy3Qo/c7V2N9qY+7XlZZV
oa+QVw1F+hUlbLsbfG6jh7s4QmF7twkFhw7nEjaSfOjx7O4CaRQ7laDvm4AurSvyurG1clzHZcD9
OptPM8qYV4VGfJWnRYI4ibdF218w8histrqLboTugtcrRC2JNd5TQdVvDcSIAZXJ9rLVz4GjVXtr
wPecFZgXRwx/oa1NCS7syHpGL8CnnwUhoIW30UnxzLQcs5dLdELGzgvWkJFnfbAnt3mBzBCvG9H2
DE/sYm3NTFirYtEfYb3ddDz5OpZTBATFHkg2GG/iLdl6pxixrY4EUiRnmiUJ4ZOsQlLngaisXtvC
LJObDtXIZmCAdXHBHCvCDE8BMcQXbgUoO7WFQg9nwUntpvxXkyMVRdvXnPU0XZQpGE4KhJVnOKic
VLozrd4ipAEZrFvYSlsYbwQAaHV88AdJlenG7St17br2K/uJignLSiAvVdcbVwicGZ6IZ4w7kJJF
zxojJVHNQxfQUIEcduL7T8jsIflL98d75lTTHQVVwh1AWLXy2q1jJ/5di6Vxg962ajnOrmPEmMcU
H/zSwFXHodXOGcDsCI4+C/23uhnpyVXqNTeDiJ1ymjZdE98QEPsvef6TjYEJq7R8cog59XCSbGMT
2yZiXnvXYbIYogEh1D0YDflKW97Y6u1EmHlSFcexiE/leITw62Et6T4I1hG7tLTiddxAnxTIkk7E
LDxLfSSWOPhI+vgA0dWH64oIbkL8vk0Za6/cwgCcK4YlAPtLL631iNvqlKIm3w9Dc2TKmJ00hy1O
BE6EB6RB1+jZlJUNS8qzlsfbRntgUoNb3enedhS62EV59mRXtPq6hge/biA9QyVvEd3M6pCWlX6I
p/ILWz4LFRpVfto6jb5A9hiS0LetqYkDLEjjsCkYBu/i3l2NhIc9pqlZg4rI9uWpQTqdrkiR1dqG
p1l3rkFm/ZXH7mayEuaxJlOAyBmdMEU1VcXMuxHO1qeppFxuo41b2d8BcpkraAjmtvMd6uYiv6G6
59eQNfpGQnpgAqxwfmm7uMAogFtshhYuabQR5LQxcBNvE2zLIa6YchfNLV6JgEBXoV/MXreuHFvQ
qsGnuSkBZS1C1oo2ybRCn579buzEpvZM/4yArg9rp062SLf0HT/X/dAV07YGu3pwrBbP+fJPMxRO
18ZCa0G64/NwjC+PmDmPJdRnDXppzTgjx64fEU/cbcdyXlqWytKT1X2e6mqnhk6tZ+FiOBlyLD5R
76/bSDdCfpLE7XoLWXaSi2UkPZOshypvJu5QD97c/GqnvffuwtuQTlvg16ptmN9qeEGltn5of+s8
ZcySOB+l56IqzIrkEGhd2EaafSkrewrFIO4cKT/NtN37JG8eDDjylFIcjMZP5By4D0v5RNiYXOm1
AbOyJ7s1j68mPe6bKaf3yW6gCMbF2ZR6sDdFCbzYQmpLgGYGEkwZO0q0sE9ndy8xT4AN01N6cZw6
EpuA6ok2QycHUv509wAUn3S71n55jGX6zsoPriZcvu7qu6Wj4OgG99xVpDovYusxtoDZ5Oc6s8XB
zHvGyVGM0XrobIR5atxbfBajbNSJyK9dGifG2RlcIKrFZ9tlwTVCFmTR4Nl1s7i3IyTGIo6mdR2B
S05BtSfzqZqC5oq+DEmx3WgHJs9AXnRBiCA/jhRIA60gCAJT9lwHfnJxsE9A7/XPrXA3/mw5hAmq
j4ezvIOY5rdlEopZnlu/81dOAEEm6Lr1YxjSNbCI+yHftK1hbEakreFIVjAFR2CGzPPRtOrqAPg9
2fil8dTQHcn6n7qzbREj2CIKwDsPLcRDghAdHcO9XWG9dxus72qxMOIQxScsLAZ1yQ+kxeO+6SwY
vHW1mTLRIALooyOHPHTyWKPXRusLsoz7ZpeazgdITuvizHIxKmUHUy++RaOyt8xDjVUCvHnt4fVJ
9ao7Cc99CQoQ9XamHaOSAE235gSaN+qlsqR+6u14wxB1WneTXdEslnsD269Jaf5Mb++1nEz9VMzo
VVSUH4imdRhvD0NIbFpyRU6yVTP2ZgAl3tnoO4wnakiP9B+NEFMGiGcUbhyYnburpW8s4+KoaB7d
ZjZjC3nrwfITFpAuv/azE9xonbgpAsqUiSACS8Z+rRy+0/1rntynB+Akzr3x/qhDEU1vi8BKztT7
Fss4km6t7WAo8+STXjfDowT7zDyQmxPIsQ0r7oDIQ25iyx+etEAd9DHWL12vwa+PSSFqHDffVYl3
y3Rb7LSywDQzI7yDWYBQRaY/vCGfDyPRESgfymdh5Gxopfaikxy3yywZsNyTcDk7CjN4Gh2CsW2e
qxlQgqHBvbPHeB81Cyt/yL8Olnxpy/HNNVT0TLcIPVSTm7cBkzXtIQAzUyYR8+V+uZc5pxa8TVjz
hvmUSn2+mT3gAVEq7ftkFTecSL2reX9FcP8E2qoPzsPaRhD6kxKRlbVg3psuNw4ir6hvbO4NcqFq
TC0H2eA8At2nzhb+0L3b+j+gA5g4x05tx5RsjqbymNctXEcnAMtoQHf6LQKWwAkQjzJOxVy0IiBU
HeH4fGkdM0yCpnpCjV0f0sRfON39k2+BHFQ8YMGMLagvZHWMEUc+N0SxClaTQxr72I/HPsOgHi17
BketsUyOmf3NbTXqwUoiSW5kY2w6JGtH2bTpgaCNe9zO9da25+ibm6C2GV0IrNlwjwebZy6T1tWb
2ZUF0m+YjWBjLfsWOGTtGQqG4YSXOkiL4JVg2FOKvO/St/apUZN4cmQjn4YBReTQzIS0c3543LcK
TfhaCRguEkrtrves8XlUwrhmvRW8sfsEoTOhh8fos50agAQD+tiN8HqxCdR0mDXOeZyw3+xA2Set
1DFY6ma14zfzdSQ6ghndkiWa6esmQB0K/zt+WpAyhElxTsxHG0CTNb6UHdAClQ97t8DYTdvQfyn8
92h2AKAYwYsCv/KbK8JjLYDfp2zry7igN7E9cbdhXqwjxogV4BZpL7mpuVjROENzVY2HUu/YJ4UN
omYgSxuvcVj31APkUgC4KPJ5FyypvQao5DNbzQQfwkSA1FR/0coIQqYqpOyKsl9r5jgddJKc1tHo
kOWCSO9i1dYWMU9+Khk2HTqvO5sjqRsjQxbfEXf+OcS/2YSEOc+bXRcg1YBYru3ENHW7OtJfKmYA
p4mG9KO9NcvkZzUwww1wvq7KPsrOWKxZmk33lRH8q6qmq9BwddlUcFMlMxyPIEM1mZC8KPB6EmxQ
6HLdLSwjmTlkFePBaSWZFtHiasKqL29NO8hdFQf4rAz/xEIy7PBX+1uT5tcm7eWH2fUWSLJhZpqA
cmc1xMsaVk3aF1inRuxwMnAnfVP45pVh2fhOFpiXTduyKFxK2zF0I4W8PW4qzluVvKquy4+EQR/L
rqhPcGB/xF1Ldm884uiwmYLVFvOwByKpQz8bIttKVh2hQSktqCtMnG3lSPFkZRSSUSZ+gMqdKLXR
ZfnpQOxmiffTZO7ipmOxAZDSnYa4s45l6tAwq53+SDmcnp3y1IDevBBYoraYAALizFINCTiYE5ch
q5PwM6xItF7Tt8BuNqpD7wl3n0bjNUZwuR9N8y9PTM6l1P0zOHAqTRtPSjtlap8gy9wAtfxuozgO
XU4UHJoG4gP4+e098aZ8lgbTYlvvlXp+gKCojXQe/GBlQGZ7YCaQmhvXaCI5o03ERXP61xbV4lp2
gvhR3404sKd9OMTgkWkhR6oez8oZAcYj621AgPUo60IUvzlULVecvMy8GcqXz5zPuT0Xg2yZXge/
PPp5YN/w5Z5qOPOIbu34Tv9+A4C7Db0Fsdp5yConLWnPom36dSHam0Ho3dd+i6Z81eixuEmE6KS3
rr1hllevh5U+JPzmwUNsI6f+rgT/48N66CgCX8e+uuVYhTZGjPqyxVWxyv3ure2t1wEbMjajCdiJ
vfayCEwYDKI1K/+PUkvwoBVme1F8ToLCnTetDr5Tq6xa2y922Gopc2lq7ApRYaApsksrCXVfTpmi
mn43SovGtQ4VadDSYPQ6O+xd+tK1DIbi2poJBW9fvETWLwMYF/bwdqKscvZ6W5tf/egDiuKPeMQz
Y3sqChOTRMTC4Ng/mpYfYrM0NpEkFA9n2z7GHZPPlgztAXZMQj4KzsFPYq+xbtAYIJyldVZRhyMI
wTRuNfM1t2iJGUbvfs5rt/quzVZ8qZOK045vvAYFMS+x+24NznAz0+IgCPw6ZW35HAsOXiR2wn2J
xic12WBsPY28pNz11zJt/EPamSfZx1MoleV8DGBnQ21yDm5eWTfOomdu+dqV4wE1irnRUjzGjwqu
ZnU1UqYXKapjvqWAaDEgjN5QoSnp4t2se38B59ZQ2jOwQ1uMzGTiWZUoVhOP82utWHYCaX2T3Our
JJ66gzUPkMYrrQoDfQpZJtJt2qmTOTECHYz2+hsEuQjIgD+N5DPpFgYHuhIj+Wgbz6HzHk3cm0OP
zriqsbPAhtXL7CVwF3ulRDiI2nfntwCT0b81a0uLyNZIIzJgouyCa0yt4miuQO9gEZrn8ZfnAueb
9SygIzgmi1dwWdDlZ5OlYg9LBOv5MP/QdnB5cPwEV2X26kjYhlqPVjJsHvguqAKwk0Zk+7HZNUdl
0qx9iCYZFOdHl+blKncAujjxuLM9QReWY51fNXJnQ9Aeg4LjFFuQO6DnrTCWr7ohD824ro5Dl3/0
nZteKOXblXCJjvGpmw5J3T2pLrAOlvTYUib90TSlk7d8TBfT2SiNeGM5BGTEanhXtui24OhJfMpd
ep+eJ8DdKw5642JR6RRCm0Tq+8eO33eQJOp62ApOW62FL4x7EhsqULuxKNU3V5qH1Mb17MEr97fA
1ZtDNTIyIzNIA7pCFlY33pF4eitPMCnVRTj2pnWIWGR735UneMJPs58bVyUAhPRCw7GtFM8OB1F/
OewUXfRDKKgJvui5m1sgG74j65UeqOxog/5az767K5Zhoo43j2OUQk5ftzvmJ9ahwR60miFm7ElT
IFUiar/zZ5hfzD7s0tQ4S9VeTTW6B23CAE4v/R4c69saYotLt6ihO4XT5ZDlOhhyA4y86cqXpjDl
cyEy+1DaHa1ErbyLq6sc+8nJ47Pw65+6X/hhM9jtzkecQKPC77d0fI3Xlq3qUDH1qEV9LxxYbgpG
uYrYEDCYH5A0T89pAd4in/xFv5Fesuei9Z2T2xfGhuXj7rkTuABFapmZsUTPyeSeqUSH6UYPeWMJ
GB4ZtNMnNKsM6VoSDhxXSZ7GfLpZuNwwDjfFCh+k9aT5LLa2Kf19BGRm3fQ4GjkrO4wilju3hQqD
1bffAT8F0OVUMYNwaROwImE0kBcSlqPpbXOjZ1/TSIrSg9R9V9Onn+DO0pqII6Y5FlddlB9RUH3v
HZomU/FKrJz5xRxm3KboH8F6kMXiDJ+c+ZMNpqmSmcWc3NitNrZrVmcJqGRr4dpe0daGqRDbz8Jx
wpmF86VmMZoS/+hQNG2T0f7RtFP6ht7gm280IZhf8cuh3xnnX/zKt85E+iUXmwXZQFN2NnvGByTY
wPKu5l8kThNKJsibQcVtv0XROyei15KO0XNNMuomTfJb1xc6k4x02s7Az0PKy3xPQX9WFe10LYum
F9HoPD7d5ODxbvtVFCkH5B09qcSNJQkp5ptJCXSxmrNmpvrOqCbiP6Yk75kGtW+508tNm4v23V+s
CJFqxhthXPqTMqpv+Oma+1TLv6oeGpmpsmKXK837Oi9xWaxL2rWe8H7kara3JkevvewD8OiWJq/x
eO+hINU7r4g2lpchCqbFtoZAwlrlLqACp2vzs0A9fYzSmQYg0O0Ziwx+HmSyB5ScNLqCglADs3pR
2fg1qjXizkDoniNDnaylNeJOw0C1zWGurMV0RUc3XU2Wso02jnR1++lLTqjMfZj4h1c2X1rbKqrd
omMI3bfDS4Jlc+8O5E893k4kGL7owcF2C/1WkBBae7XxJU5U6Jl6+S6YruwKMBVbURvdF68tDxT+
m8HF7b4KI7zK3I8QakBFah9GM70r+B9vSYANnNyHcCA3oOjyczkjIwuIKPA66FOc4n23O9UJkRwB
nxsHSL5aRtIZfgfwdb0b7p7579ev+7ACx77O+Y/9OkRruYMXcnKu5p3Uh6/uJ91gs1kRbawsDP6Q
XBgbbToqiHSTrkmId8KAVRg6wLQHbyzOyr+l6gUdewOrWGxQze7sTRhew+v7FWfZ6sNfGWsi2MIx
NLfOsT2k9/Q+vPnfrL/A3lD1Ni5gQdo5azyivM2e2y7sHUYfYV5u/R8j46q9fihO013dzVf5Tt48
w8gcT5QH+2lN4zqSG5xgWrftwe9He9yrKEFwkOjXZCqntdMkr0nfbCVANNxSDCr7xm/2gBCHXZT1
NlZ8QVqPNWkHX1VXbHf11e+Td1WXIw+qGzK3tn7kFAIrylkNNGju7eOqPhf5oD7qBhhAP2r1ZUJy
d++VTnZgtZVqKL7yIkOZVMfUmGnxlU7y2hFIEHInafGW2/ZXa3DpmGWUm1l1sjB8VHwRL19F6K7w
2EzbO1HbODKP9xxwVfRy957wVbaNcjeOnNrj49LaJPS04D5/v/WSjD5ig+snMzNx9JY0n6iV4vh4
+3iVS26NvizPBuO0I5Ovs5acSzq329Yc62PQuDXzcl79x1vBdGQ/O0S3+VZ1rEsPkkcSt1wN5mXb
sfCfH38yE0m1Th1Bh3jJ/Yky6+wxINw+/jCqh+rYLpFEy1eglKn94+NNRaKijQenUkZ5fFziR35Q
SojQn489XoG1WZZ99uwC17KxfE5ZsV9HM0EC68eX7qTEH9nMdNex0WDD6ZtjJON6N3WFkCe9Mftd
Dd5tdpy//3WCOqrfn+c/Ppa1AJwMUYg1c9Ivc9UmW+GZGJkkqS4bNjSIUEvyEief6iixdRZVRiRq
mZssPWaCQ4hBtbnEZf25PD4We6KgpVeftOWn/rgwj6V3mgY519Edwd1oSCQIGnVXg5NC2SIW4pgv
n0gx3v+tHfz/ZP//G9nfxpP0D3HJ5qP7+F+/KjrM0/Wj/PXf/3UTvyhW/zeu/++/8jfX3zDcf9no
3XTLRfKGVwKdnvolu//+Lw3l6L8Qa6Dr1w3X1TGB/OH6u/8yXf4sYEkyKf0DvoY/XP8AjbmHgmbR
0rh68P/E9Q8e1O5/6I+B3CMZ8RwMDWhH/P9DuJjLfkYEFqT3KvruI2M8VvRaj26B+kKqaT8V8Taq
+7fEaqPjHPikOgvqjzH9jPVErn0kFdjzeJ7/XPzlWV4e79El+asYrXvq5PB5lgsD01MHt22XeShM
SfiJ6uPYNR4jau1SxD3pGMul9noqFygL8Fuo5wfREnJi1GGXcMphGOzu3BH3fRljlJIsuGEjS8IL
QWvRKfyZFVp0b/ui23Y09yp8YauZwsWNvDv4MBGr6d7jf32iS3uIOvtqjAgmTFlenD4XB9pSP1I3
OdJE0U6xjUyx1aA8tEjZc/4dFgVi9qrj41W/rAyuOb41aiA0qHZvFqbFnVM4NIz0/KQlWbUepPyM
xuinDnGQqSYil5o04FVauupo+5hr6by7axHRdDCUc2qWSzCgkoG/qsoYACbj0o2wiWeJ+W403OTL
CmYtF7ksmY+3j1dGVb0ysc/5lfE7qAjp3HceaNM2jk+IcLsNOFeasgPq/mUpfXwPKPVdUldsOlF+
jJRj+eZ0PhvCi4Vqqro0jOviVVkZHXudLXcye4QUvonIJfeObIrgIHXzltpiA5GQCpqgV0Nj7qjH
JkBPmcD2G3TUbQYt641iq+thEh/Tzj3EkU+HzkH/tjK6utkg9jJXo/LEKZqRpnk5RXsZ07ErY2+n
e4NxIFXrHz/6//hN/Pnt1Gluh5ro/7KYjejNFFEkM/Y0/LEJxRJS97iMow2RnLKblF581QQdHBHM
ix1jEHF0l4fh8erPZVwCFc2ijnb2RMgbn/74uDy+of94m+KiOYo5smlqGsEqYRWfFyJoe/z9ch7N
u8I+jVrffLeDFPXSsvE+Xv15+9iMmaggMVkikZffeb1swo9Xfy6Pm+Hxdp7GdmM4kiJ1eSwfD6M3
VzSQGLf8/Zg+7g6VATkpUyt8bG+PH92fy5+PWQmZvWgA1JIjiBoA7fK8wLqgiP69sT3+hCSMaOPD
eqYZZrIR/fsySvalx3Neoi1aGBv4kx0vSUNzsBsWhKzkl+8xif/H+yLfulP3ZEup5tBftvmE3Jo5
FMVHnOs94YW1vUk1xhRljv6M4dl8dJbL4+3jYgYZnQtcBKvSec8MTklGtGuGKt/HTWdt/LGm0DT9
eYnay7ujLwQvW04wu2pk+Kair349hn0N3MVLe+3oW9brhFGHZoNJgsTji7KXU3dx1JeH7fEBY/mR
Py7Wv1893gayNnaB4Izk8UuYlr9AJKsJSCa9sEFsirYyDmhDaJWUgKoBisYhQiuSMxmUEiWENj9o
Vbqd7fFbWorgmMLPOtozboEox+Zhk6IUWVwGDgVHMMWs2onzDZR2zCDRfvUzi7p5+UG2y5KVlHhp
RtcEcL8saI8/GNKsbL95etAiFcOofTVU9kr3fuaJpl+Qz08yaGGuKAYP/SCv2Tz+6EA80ojCGqkP
5zRmSLTsdGvTjD7TwCgOcwvSuC27DYhKRh16uo/z/o1Z1p4ejbU2q+CjbAyH4WP5FGz7QBTHlPxb
RWG8rVr+jzbt9vFcz5teISWSU3FpfA802ji+j4pYwTF/j+06OFjEj20koG149POmMJdbYRxvFrOz
tdHr79FkRGFtlFjf+/6amlTfdebnRxwOZAAPqUSUEAAoihs7hOEcbypzuCFDORdg3FkihvSMdgsZ
KHdTXF7w2qx1s2Gs52ibMbfTw9SZF6MdX/yESHp0d4SsQXpYKTjS4dSzvzn4xOGznFBC9XSxOa2I
MZGnIJ/ecEHBcMw0vJ1J9Yl7EhOn3//UGFAe58YgIZgGzGpEzbNuh6cIGWdoBsOXlIjcXZNNNy3z
O/QmCqfPiN+lQdu9RvB5s6zMOnnIgQ4VTehVhguBCSIQoNINnSVA2UGVl5l2B5mMUpOWFYDNlnzD
UbY7SaTH2gK9HTppb25idasx59C7bru1hTxsFIQx+yNOWcrPatMjhyK22zdYw/HfC5t+pmXB2fXL
nBiZGdVHML32xQTj2FWvZDsSymdp246wRGwJnbXVp5kULn3Y4LkBnZiRpE5PHualLO7dTKwpv/jx
ZFa5dh0noElW/JlMhXv1Cw2GYkRnp4rKL2MDaDr3MmNr1Pb3OmvIIJu1I9RhJvpuF9+nouGE7+tk
d8ZrTRPaFZYxKc0MENZ9OUDvdgjZVpmQyKFQ/8Yl6DK/Ny5+4zSYWABjGdRJP4oFmDAbfF2pRRKx
mSiTkZv1VfnrpD/Vgd4AWDAPNZ1UXU8/c5htK1VGMwG22qVfYPITkpeB/XzfjTxAQ5W8y5IMBn1W
hOE0LXNjMihZZ4MQ7al24Yv59GwyHgbT0EIDDKY9f5KPcPfAblSQRfKCn6mr19+7QL77gIeiMYA3
Ux5t+gkwGFqBOzG+KrRDQGC8PcWlsSYeqNskSeKtnKg/YzF3AHxG2naqgfI5sXZwq+bLIlXoHe2I
6NDYujZEKnoVWzPL2o0iab7u7eQNdcXPwszYTvSYmaDuaNeZM3tZZztvcnkmIbBixdeL0EnGtd5P
/T2YTZJtSL2iMlA/Y0ZkhEtH2X4uHKg4h8Q1viqpm5tGs99Hl4ONF5grd/zSpaSc4wb6Kxee81SJ
VzEl5yYg/ceLgXiI3J021KUm2t+BLzdDyQdBEr1vvsyX9rCSx7uZBwgAjHuaosqVmmovmZUQlxcf
ZOn+yibr29zEJvQh/WzpkR/aKD4gxjZ0zuxrb1BbDi5+jK6kjYtQR7uUESkDfpGeMAX/1RDxS4NP
T7Z14WqgH5ELW3AU59JsQyG8H6MT3TItaLej3l7SiHCiekgwMeeLxX8kfk+mzIfzJ9PLn4UOsQd2
0auNm0kmULhTcUIeuhIeYSCxU48HZso0EAx8V2aekuTkKwdxxhJe6hO30zaCCmyUX2Fo9Jvmltbg
oVy3IqLKnoy9K4udlffaxXesD8f5TvZfdBIRhAwnYfqh89R3LQ61Ms/vyqOU0W08ewaVdyV/DH1e
bL1Z+wAfuE16MJsxbcR+pilUJDSsvOBr4rdgHFPJ+cGONk2i+n3f6HCJc28T2IEX5lr7Wc0BnIwI
6I2W3RpMcwEoyvtM/5QxTEIL+EKS6dqF7bfFauOttBx2I5NBqDBFDDFgRHNtNf7KZMc+TYYKWZ76
K3spss/+Lvy2pxmQahsT+WNfATBSriFWpZ7Wew8o0lToQ5iT1hhlTLUTZZEK4Cz1yeP941UMQ//3
WwU9Sk4aJdlyfHlcqE2hpf/7LVtihRm9ehvthvK7rDJ6dJVDoGYG+nIpoh4XtdRG//GW7C3nEBOQ
ZVLvWewmpLNPL5YldPLPia4USqYnr/f8DVoK0s+WUqIZ4iWGkYGRhJ60S+z4y1gVX6xan7ZaAPsL
bTjFjYHZi9jBn7FB2lC6XGat//uSjSMVMPJhZsP8lsq2lEeioLKNKVM0zonZsYZG3bFYLoYz5Ds4
QGexdJmqafjIY20KLbNcpFPD7vFhHJ/r2DOhYxLLbtXtdHTjeTpyxpiOKVycjWOVy+1F1rfvm59T
McsQVWtPNZg2zmHQj72hxD8u3VKVmzFQaI510GYphR+XZqmHywa2E6MyB0cCLRNrqac7wHJ6+Hgf
FBG0rdK7YbNqqBI50TB44eUjrDxbqvLHW+PRV9raS2Wv8i7V1+bykrUr0dc6hSHdxGKs5+uEAivC
GfECg+ktounHkIMRxTDqCH+H9jLbpf1qx6R3WEhqy5qbuza0G4TRzx4iPVSN2jtNAHQgxRK/EXXZ
ePWXS5R0v2ZwU8zUvOmoqVIPDRIuGI30gdoUAyziBCYNnmVoYO7PNJ5Q+QD1ARRKZpmz3CJJysAI
cIR7M2jIRsTIA/NwP3p8Uud2wC1BWOG1Qu6zHkoL0aiGpc1lrLKVwvwYOXJ58JWez2wNzQtuoHWp
ia9GRyKX66Pv7JrU2XAaJ77BqZwvQ+QyCKRpb9jDXxNNt0tndKQCF9CK8+W8qFumjQ6J8HXw4uKG
TFfclOtQf+rwukXmLBmgPusqS6abGkzEynp2N6nrQJnUkvFiBtPTWMgLrbArv4hgXxdOdreNX5CJ
0G22h6wi208ljQtzCYC1YosncMEttyW20q0Mpnb1YIDDpKZt6kbrgSnPRmLGeSI7UF+ZY3sZ4ABe
HG6YFWmp3bppTcS8ZHjrOqlWWlyCkYcmG1W2uBKvJK/4IeS2SQf28zHNLtJNmBcqBjRkyKBkjHZI
g9u5u3TSmvfjRNJg6tcnq8BiQwrQHJaSL91BzGwHLMFxwL1MfY9KS59PrArEHvj664QKauWgFz64
tfxsIWhsMzOv9xqB7BrJAyHDv3QzpQNPuUErPPC+kQd5T0ifOkzzuCjSnKcMFNnWz4mxDeLvWjVZ
d+JzBvKYm3XlVdrF0a1oF/T2J9aHYlfjlkKxpPdPlj6yHzrjpqRq2VE+XAejKk6VM1DP4YbTuxox
IeALZTEVIEbeYGVjQN7jrbqV69j10huNtLMz9TajM+2k9zkhH2P5s7MszBwBw6nEzwDq+UW8hsg2
PmHUqPYDm7Tiwql5OnsjQapUFOFQLdxsAQdcFN8mHwGJQR7JiqEjw/EezVO/kEcSSQRex3fELFl6
3FzNsEsSPwBnxVeTUsFXLDP4uxCZ63nEdyrAvuYcWE2aDvjZs6+1y0F2zkmiwY2XR092rD+3dGn2
/LNV2MZ9yy5fcWcKb1fVOapMYqxBruVoF2C/pVF09qPRCifEKkh9nxB/K8AsniKPg1ccUZZEcBwD
risqtEG4+ivKVM498brAxYyHar5oCR6RqXgesgyGZ6RnpyGgB6TVWbxmMzKInyYupk77C2K+BMyZ
p7bZFEaZgg3WBt0K5zrSqdZFhN8nzwTarL62ONWDrv5Z+IVOWBNnHC3Obj1kgE7pF90Y/oe9M1tS
HNm69BPpmCTX5LcgQExBTBkRGTeyHDXPkmt4+v5EVZ+sc6ztb+v7vigKSIIgQLh8773Wt77EU6g/
6+XXoef7RZ7evlGF/qAcGPqsrtm2bL8j8VstFszcS8zm8dYsluPYYUU11cCebDTyG8bj4ubVcfaQ
d99HPUII1osWCJkbvdZLdNKYAB+blqfI0+rnaFxy5Tkrz9TdFm2v9nnUVg+6Za/xImhi26Y/V33/
zc0NcZFYQInAbC0/BZYCCZz4W3odQ2BX2s+hhqg4WLAI9NJ5yzAIBLaVvgxwah4MaOXHwTKAerLG
QoZ/Rt2lk+1hjw9GWlDez3DhVkdcX7ZbvSrmk6UzXlyGePF7z3i0khGZITp6Acv8MRb6A2ejr11o
tCfImE+uJ41rgug07sNhM2AV2dh9Me5miy5E62baZs6neu+68gsLTX40ZvNICfyjttucQDU5oTRz
p30IUv5wXCT0udRlPl+N5skk+Gife13NbsVz+WQT0kqqj8yi2G1Vf006k/iGDEVcmimM77gfN1Wh
GXsNEI4v45GYNbO9TQtW37WbOgX5kLo/iDA4kGe34zvVBYnT5OymkvUYrg5R+d0ayZ9jjhlADzRO
k/GdLcYYZOVcBbpto0WKy+PiMP4rgT7vS6CUE7TnQ9lUAYzkXynbdvC+0M8bqshY05yrYZ/iumiC
uZy/pW4OdN3hq+SoGTl+15C5V5vhl+xaSPuYJg6I86yyn9heA4ptQV0mYx+iuZwIzDDlbwBN0QbK
K8RSUle2rmPDzdRQqoUVG+zBKJEmRJt5mQkjjMeMitaEqFc44LYSNFedyQZ2cdjNO+seoMG8AJTM
fLhvxfQeWDS2QIyMVffW5x7DOKayJ7y0XxrWafTIJUzCgUEjqSKbZogyn1PZRYHMuNjjdM5IFDuF
bNb7nr61HXpEzCz2dTFt2Mmh5mcEAuH4yH9M7Sz9YlbPbm++5Y7Zn4VmnWUK2DBGDLYhsmLjunl9
9Ow0fB30YQKz/s0al5jYgYb1aTYUy1hS3NQC5TOS1lUWM5t602PPGbe+buDhdOW51Kv2anQPtarg
aDhETdmeml8i4R6yDlUfrSgLHamLYLQjISPGsfWQ2+y9XWvJ9pLytUlgLBixhuKuwBK9UkjAMnyz
W5A7Wb0aIkkkShwUSd4Uvi5zJmhrakxkrTS+Srg5O1vqUAUImkCUFh8Xtj/bJJFUreYLlRSAOH26
kOJAmVGRFVJV5m/Zm7RNkNcgrNvps8YAM0MzHa+AU9HT6BhMW+xqK5nOA14s2TIEFoZXfml1fboN
IryRW9Sn6fBuDcgLqiVvce91P7wMs96GVfJB62M6UaVtn9Ep74Vuqaem1eftnVwPKD082BlxhMjY
aH92xnPJiS5qCnlBA/g+55I9YmPDItS4cMOqORdkm3f3CEnOM/qV4ojz4ZRXCOqQOaNC1Mht1NUm
lV0bFMYY1IZFp2s9YEWLFduadqVTT1dLdhri4vpDX80D1ZjGZ5dXT0xDtR2cwvQVbbMgX8JvpP3W
X+Z1Dq88Ftk1DktrSA6uteglDctg7GyOsZL5h5ECLlw6rzrA+WGQ2A/+WIzWCu3DCa9HZFFyotlB
XpoYWWDGy0YlAuKh1DluCXblNE8yYy/M6z10q6NzuykJfGS1ZDPvCaSqBX7euzBIYBHxnakbtx7D
GsqHBh8Izg5ojruSX7rFzWYiJmWHeh+sRw8T3mK4KW2IdDfPj32WPxlaMu7lyAfgwqj3x0ijBBoI
bmHa1my9WRuOiWlt4yjOrzQmDqMltUA1ZncWYwlLoMM3quIpZRTkGsfeqX6YNpsiQ3mET2l2+OBI
WhJ5Y0QBu6K9GCPekaVLdoCdaR2bqsbx7VGvVW2LlmBRvjtqAjfPajld32gjzrZ3YYjWhKDkQ/1M
0BzVy9lVnImWEjZN2mBEdQr8H277ZACjHeua5Xa0aXV9aiQ0bUuvetVzYrDsCEp3CvmUVK07TvKr
yskJWZyI1sU9dYz8J3PPXpkGaZd9WM20HOxiEdirCqgPc/G9Ryy+0WfpBkDBc/qRJZMT8usTh81F
SHvVt6Y2BdJGmAPeaVrfTCyPmVvrR1tn6FSlN87J0RlwLWbGAu8PSfMPvd7vxRqhR8g8haEdPYf0
Nq+lzjs1fhCKOV48JFYbJwSHZnm9cyJlgyKt0p6JX3bP9wuvVSlP16ZbXVjFza7rDDZmwXIesYVc
M6mAb7ju1Uyc8sqf7Q2JdrNS56ttD/IIGEu79W76deJ4OFPUKxr4rAWjcN4LV0M8PejVQyrM5zqa
2nOakG2HPbvfudkE7XYen8v1AhXWLi+HZ6moVMspbW+N9Va7cjhbNnmWFA/mRXPJy1iayqYXleJA
SRCyVZLoWFIPHs1Ym150VGoIE5fUT6ZFHAwL5XjOB7eNu9o9akPqYbC09rXNwFKt2Z+Jx94VK7W1
bRC6Y7hYbhOWiKCqpu+WapLA5EN9KCMw/MWcXPFBgSmODYNnHX6Mk209pRyGJAboLyqsCQHVH7QI
JB417xGpKkUdykdLLWzOc4xVdneTBPvs29qFdNwNNxqEhMlEyUx/m0Qmp2TbaN8T0eRwRWDTaIKT
AaXpBoqvX2Z2e6wLFuECu/dVQs5J6Tg9ej0HkQDRxTbzQsBHc3VpHUJDMv28Fq+jba4GU++gpVFy
jLyw2JhNz/AE7fItm8kYciN1ymkHdplEqCcRIhZFSZ9GzZvRwlabMl/t8LJvGGBKKOQDTeZidaKY
abIz0PTtoGgr1g/J91o5v5O0/aWnTnOQpfc9nl2ED6p4qPocRGwKN6AJsfvapAO1okIQLQUMeZrT
m5r58GGepv5g5ZzqU8qm/bgmkOI4wjOq1Yhs3ZVTGw1vhd1eBg1htXCZN4MNqQ9zAUIdH3V8RnP1
rKOYRyfW81ontum1N7wS+ehdaOC+RgbnEgLemPUmBI84g3skubLqmvrozITlUXNzcAxUb7M9HAqb
3i58W4w2JnyvHrR9P9GeGu0s3mgaeB5gUux6BjpKjdH9EtFUncvG3UW6XQUJJm7EIDB8h+69dEgG
nSvQwjNJmwM7W29Kd/e/Y/Aa+0DgwTvubQ7gBPrtaAxfYkCouxhXC2M30qDeHJj0e6U1C0sgYTDg
0TrGYEV7qnqL0KszLLXpA5pl4o9IpvZo+P+a8d2nfffh35+535/7onB4Jcix3NPNpdlbrL2kep3G
DvCch5AmTBVbKGDxMDJ8wg0mh5yVgJAjTWX0hUod1Iy7ahDut9OuIyW6iI40D/XTLEearE4f+hCf
2L5b1gTegpy0xMI94enRUzTICF8TSqj73P4uzWEPNQZGi6d8SJAm6MU3QLIDbVktkO0NO21+iBgd
n8a1U6bn8KHJDZHbDgPYKTLLwgfAizI17cfT/SLO09UNmWBPIaSzmy21s1ZyRcEU6xxmqIbZ0jzx
ZSEOy2ne7GU0qVkShHLUMtU5xay8Zehf+LhgaGM4Rl2fZ74hbpzNx1wM2K3FUm3/qLjkwpmXpKAF
LJz8YsDEILuv6DZScPq7C7uSOMJwkKFTvP8l9wu5CsDytcn35z5NmBjI5+rLf82hQ8EuKaMasadw
PN3/8vs1XM/TP27e/8HFwOm3gkkS5SG74DYbT/dr3r+v3W/G6xtWmebr0jcPcVOsxOYJMH+k8t1s
x+FpXC8kGO5NLoCaK6sdTvcLm7PXcWlxNLmMOxe4wHgz16t1zuTzfnG/uZhsRvGLSlgf00VBHT93
0UKWu8Obsb62Ze1p0s9fZRjZXaSQsTrTVWdozLSCDW8qMDYlXnzoav3DmIW2i9emKclS3Sm790vZ
g3Qn6dpviFPRfjFZPhXm1J/u17L1Gk52e9/16e1+F4PE6Ri7b6Dfcesk6d8Xfa1iH20gqTdrR/iu
lIkc71RUc0n3De/M4jTfYSkRUOdEChoGitY/F0pAXDaN9qDiDNUI8CXqqrUjzHDQ2EmRZoGmHNqI
dDKTyXq0UKj/hRT6/wKx/5tAbGXu/E8CMcpvJN2YUerkP1Rif/3c3yoxz/uXoVuGAefQpVdDm/rf
KjFp/MuxaAQapv1veZiw/4XxRFA12fx2KJ4Agf6Whwn9X4xUXANAFzBjdF3e/4s8zDSN/2JFgYmy
pVxfmSOEBDHwX6C0xE0aO6shkeeqSgI59p+D5TzIooeRUU7hyTNMX2JwPRQTLLI0KZldEHNo97Ee
tKYp8AClhMfPjyx9PVyx5SZD2puOVn+jjw5Dxhh+TUUIy4wFkq3RWmhE429VrVr5ub7lbgqlLsoW
pk0pSR1k0kXzYXZbTleaehDpBye6fUZwqQ8W1/P11l3JJJxdevG7RYu5n2zC2caCUOJHnEIw2Ovu
s2io3KehcfdzSrAfxoF4+BHFTAB7z3pxyklt2wQDqIjizGcotR/1cAkK8kOmoc4O+NbjDV47LXCM
St7ou0yw6zmvpeBMpRbmD5lmZ48TnamttWBCTDCgbwg4mpkkRD+01li7c7147XuRBH0Tfo1FmjxI
ZoAPbhglfm/g7HencL6k7sIsSymdpJXiCAaR2Muyq81dm2rarpMA+4DR6KSHdzAxEpcX18CIsUUc
eCR2bJI5768mRORZsgm1M3Vlno6HEpNmESbjYx4vL57DtsRMs+zF079PqjqCzVS/WqADSxfisBmw
ZEv0gJoRYp/APew3o9/guNyPFVHuWCoLP3PMtzL0LJ+u7atRlzOMmJYnqui9a7MLCkCF9IfV2RvH
6XFx+UBrEc+HaspYzpmE24uWX6TRALXjiYWnCVij7TfBpuT+6LmPH+xqkecpeS7C/OyFVoMyVvMY
qoHXoC7BYUNa6wgnGRp2Wm1ErclgbrNTKM32AHdYA9hsnNAMUE17EcKAPvmhYjs99+uFHo9/X6De
her275v3f70/7n7f/+nm/R9CK9XJlrAu91uag/S4UDSs2nRYuUH/+Tvuz1ff/+V+dSmQQjeR8/zn
995fhoW2o9osw3sjugJ1z3+80Ptz2hzVzI9gbv3PL+/+s/efgIlk7BDjxJv7T/z5h/vNKI2wzd2v
/uP1/fVIbXmzHaZFUZTNbDP+/cB/XL0/8P5rFpK94KTWeAip82jb6Jf7RWeYRAUsbOOccaaWJWob
xzImPLUKsWxpZxhkAJ4XF1yW2T8utNnKyAeFU+GsY6koR3Eo1/sgKBh7phhuM369/8z93sGDKyxI
UdwphDT22L0zSa92jWmiohdp0wWzusQa8/epKjEdcSgZeqFdQgDsl/s1ERfebgmJY+45l59BtZxG
OS7HNgUO2cNwLbOq2OiM0NcyHOCkuGjrhbQT84LhLWIk7aP7fqfXDPpq/SezNwmr69QldLX5XGo2
b7VjsteuR+sSRY5F5cA1DG0hcqeZUnWDz5APWOPAWoisuUSlprYhND3g7//7PpdAQDGwpZvWR8xt
+KOVMU7DTNBrGJ1zXZTOmYhG9tBxhvF+fd+XKSY+Jq1pMMWC4NuU2Tftl7qzAQisTYb7o+4XOgyd
v26CfUgP9Zh9QKSrWDxRqIZNcRAF+sJQzmgzXbQ7nrTPncl/s94ENH82vRFhb7TKHwC+kQ42abEv
daMmDCd7IwucIO5mLPYdOGGSagqTbBd8l+xzaQnSFr/MoCIOsqhei3KeLtV6MaUmuEQDSx3q5uli
to+jWsS5YKVf944P8WMyWg7BOASD6aqyj5RS5PGWYCfWC4Ve7IQUkZkuxAu2mL7XCULLXZ5QJe06
icyqqyg/QXPmlyU86CMdsRYz434El3TRkDRd9JB0jC4tsuNC8ATJsX/fT55bg0jCIxR6fVi6Hvn3
a98bePnSqy5zfhw1cmaSCGmEWHt8pRyHHiObecMurY41zeqtTgyqkVAMKdXml1DySqJFSwNlrv3p
F7bDm4x14zJPNEzmYgwscsIR0cpM7EpwCCRgQqarhf12P7BagcvJWdW4cBXya2NVxXXp0OXCuWr3
95uW1nX7GWwvgt25uDI5qfzRrQa0wLBCujDakEf2xIDnsUVevatcUqqqTKlNFhHAS0RjfmTI1zEM
gKoxVJFxc21AoWC13hMMMwEZ0jfyZw30R6hHJ4CAyFJXOcS0qkut9c6ZIdY2ahGzLZihd00vQNbd
G/N/1BJ/3fnn9v0HU71CUX5/5H89/H7T5OPZSwFpZ/0trtm7GxIXiE36TzXGP576r6slzo4uNFHy
/Hkl9993//VLQX4MmoywZuCZEE3350X84/FtiSjQhHW3jXSjzzdag/PmfuGtddifm3g8UEP85333
fx2UFR8sC4+adyB+wEQuTkJMGbkPYmjwPOfTDvwEXzjnO0mD36H3NL5O5LqzuJ9IiNV1oDr1MxLA
cX992OS0TLyvx3wC6W1bzGjWZBB/Sq0D+E5FIBzanHpy+AmTpkBv5btpSXBL5fl8pPX8rsn26Jg4
30koIQoe3U1M4Wq79bNyyiAu5+feIDEEuC9/M1JEjTndkFkEeomE+HGDnC+Fq5JUjZ0TFcYWliQj
IGNJj0UOmC8J+yBHK0xT3TcYvaQdaKzRa444Y33a9A7qJp6+grriuGBO7Mj8GMsUd16cunvYsgWa
rKtrNmDU+u4VuDBJMO+xGpiJO04fEMML15MOKjFb3gMN3n2WIWSLC+2zqAuFWgkyQjR5QRNnJpws
o/BJIoWtCT/3MoBW1FkIN7rOENWoGMKkjBJbbNel6iT+QkW7j1CZrV2FiHpBdemjnezChtovYeRv
JjGxW/gRQOmkJhtJQeOeGt9ibrEzmo4e0cI8zut6Oj3QaPykG4lLYwcWribbTLhPGp9Dm3RpQGzs
qsyKqFbtDthJHPMmjPm3WnXHbLYPQwQbLBM/k5W+VegvjsHAHPDNddYESTJF94GVE1ZYSKMimTP6
mtBpwxy9Q92CSkg0TW5ptrzWpjttUXvW+35xPqNFRcRuoJEcOTzZizmPtLAIOc3az/LNHXLHX/L6
MGoVXUSdgIx75Ovkfh9dPNMmud5ZT2O0dqaNkGTbYrEbfXPU2FRMJFfqjNUZeH6aehr78up642Pt
1uGOFvZ9dLpdxiwARlKjOAWm4PXvIMt/IZAJXLprvhsylEgG50hvJOAdE0ASmIDrZ4O03mvP4dgn
UocPJCkacryNVVShJEB7X+ntlxgdmyxoFFW/XauFHRcO+hno4DiW3ypSOPxOr4LWJtltLvqLTJ2L
Xg8x7XBo7i3vIBFeW2iVMO9JWFOgMM4iUbAeAGM0hviclnl+cgRT4Thrr8nIsQTyInAlsm8b7d8G
PdCt1dRLMZwAnxkwLR22z4tNHmIIY8+x1jVZfpGxNuwaa7KJwwxJohX5IUFRIQQP1G2v2sSMtf2S
RcfPoumSja4gnFMyueD/koRoM/piNO6blbZ8pcIoUK0ugmFkLDM4CQF+0NVL9xrNZePTXWsBDSGg
rm54JSekcUFX0owkX9jaF1E64L2hjUbmmAjZZeeW5ws9UHiI36Tdf8Hc/21y1nkDvDO/cExxIBWv
EZaz0XqWFTuB0llitEYUQWw2nE93p2vyy9QJeLvYVhR9nV3UrnrnTeakvLcLY3p2YQe7FOCeCmpA
nJzWOc1ujgFRpkH1QRe+XLZ1qW0nCJYUR7S0ZfQRYntGszB9jE3VAL7sH2L4KxciD796fXmzSb3Z
9XmPexulf+BMUvs2xS1TOrBjCDVNJra87rSGJGg3RbIr5LhlHq7v7Sh7s3NX25lxlWzNmmkpbB5r
P8zzbhapBn6nJWtdj2k6eZG5K8Puum5x8PhvHTvPD0QX9BtCkQlegUpQRat0AlW0D4P7io89CVn2
M03tscrAMx2ZwwBah22iyP12OR41sBhqtpGWGG4FEBDhGTv5cnJpTn/zohKVl+bJwGYN0VIzYSNF
LLehs5UvTRyfYSuPnv7bDN0wSNwCp2kUQcrNmnVCmaIl63OKcN5a0ziUXV7s6YbTo+XTSO2R0UBS
/4zsS9p/9wTqOgtsrV8m0ycVK3mEyiCShZHYxothW7C1C4OllpiHQ6T0qVDX1k1hAADm0SyHZ+10
cTWGYmNIRx17ErI3YzY+x4v7FUYTPlLLw/61rnh331PfpB8ox/pdHmJ6Zv+0RA16lciKV5A3CgS0
lHTlmSC05HICo/gZDatcM3zBHJpvosfCKcNzOEfeZo6s3zEtjI0JMCUAcABEyjmxUo3xRn4VK0Q9
jynTNRI5GWed6LBRIMcszc3XtuSkZPX973pVFRe80eDDFKKQtRyNzfEaa8jBlzx5bd2eyqIoHoVa
LTN68SM0OANK1GhGWw6bxiZYfSQlt/I8YCL2U0TEpMC4b5GdAsJg8Ks1yXWYMYUVHQAoeuMPHAUX
4RU3PfEYVWdXlEvROFx14BaIedEUYR/umRGxnOjWV8xZbxgVgsUx0o1ktJfmEf1o5RxKZ1QHVT7X
VJ6NHSbsNuvKJ5qYIB6iNsCJQZQP091cOp9WMfTb1S6bGt2K2vhhplXlD9bYQ9FNzqHblFu9k+SF
V9sGVcA4OI9dh0VXQw7dpghakCDX+0ccEVAjESyVnv6UlXz9MLiM5CN3P/MyCsB3AQyd7B8OQsxn
S/vlFSoYyIt4ntYJ/EI15EwMNhojqG310aZsLDwUcWbEzr+IvpUDhxeaYcUsmvYuJU7FxNKsIe9V
TAdmsy38pU5+jY311enpm7CITLDdwoxEbx4ehue8oq+VRyYfosaA1aOfzomx9B3Fsluv/GOGVduK
pOBtlcZf3QRYMTi5jZhobJmifI0ZdqXRl7pYfsZLne0yax72g+N9LHCUgyrWSDVablXF5xpHeHoo
G/BLT589KAAStmeguPiJ4+k5wYJhROUPp1z8NmVaVfOsWjDr5WcPw9C3e7IOQ0UjOW3hIKUJlB4Y
V0VmuZvGmpcHFbaMsLLqk7BM+B3Z8zxC5cENEiQ9pH81t4d+bm06cdEXL8Utf99ymfglN1bLCdpI
qU7ztfZdbDTsifRObhMd4IRj0bavgunzIW/IypG22jeO0+xllOxlFrJ+6O1WgtLctd3yXpVLzRiE
EmiC5ZX3tbzN3ox21BZn5UKjAJMKileGm6aVy2FSofS7NnyU+XSbx9+26Nv9VGglUYqZtfcWIJ9F
Eb8PkBl8q7VeykF/m+NWHLyYEj4drrDPxDkSJ1tAgPzMsgUygtPyNrcQ8khzMaeRJAHTJgTZaj6k
y0m1sN1fWl/9ikyWTfId5aaOE3wTXYVWojCrfR4+VNIab3NBq0OTIbRQi+oz9pKj5R2t2vMCLwID
GxJcD2167C/tU9otOsO3FHusVy2PyOUf+gb/gNt4s1+RtX1u6vhLIDBz1M4uWnJx1Mb0MbEisn0L
OaGUW0t2bPEVrQ74aSsnsmP0lfGFNl0ruo0CBnuttl3ROi/JYP02ydLYTElks7CRTsNSrAi/1Tsk
lkToGt9jNk0DuOdd7bb2Pm1cb5NTlO43iTUt1yESoHsz7wQzhb4Df/qcTodxcN+zULK7NgvlD3Bj
d5m4GMTRFZ5tn6qlRc9SjMnRM8QVS9uXsmqgHi1eu2llHvuuU3zV7PmlV13CmbYBRyLbrzTDnSOZ
DSkajsz8MdCZ8W1zSY5oT97GuTm3YDx8oxXe1gamwfx9Q7IQZ91h1U5xUtSiK0auB9UpsF2EoCBU
rqydqJuL6dnBkIbVJoJuO09OhOhtJvgKGOhGNY/KjJ91aRW+x3xtiw/wVY8ujlGqk9VByu5W3a5p
8O6bmg2oc9BXdxDFy7QG8cH9plX63oXdzujRkGY2FQ4Mnge3oxM41unNKXSXLjBZLJH9aFvybBf9
1Yh5OWyqrrxPFiqimxmToOH03vs8deD20aDVcnzOauutEcya814qv9Sy59wY0ALUs73Ld0ZCkkr8
yVBaAZPLlZ+lzQFHTkhrg1H3SC5a6AW1Fl91ZtvnZUgdf1MDwT91HlhqE8Z7V4KBM8c9Cqph47T2
sTFU+jAMJTJOUHfralHXpJNHIhRBR5c/3o/K/IC1nG7DERprLcyHqcRXeJ9CWVXkofcwf9YgLs8U
QSQl0/yvW3bJi42mvD62E0/nxvVZyxgdFCHMD4B0b4re9bsT9/VpEt4Cy2GD4Kb8KfIXxITYPaLI
O/Re9pyYdbKbW9fb4Ra0/Dr6VdTDeEGhSxzKsB3SevJ1t7B3Xu1RfAHB2wGeKfkUy2JPnEgwFZwU
nZRhmba2sPrAo0++o+pxthl7YgT89qZxJCamqQpCJoQbh6WD9MJsq2JTsXW5Ra51zVJP7TmS7SMk
11cTimXrdR6jd2Lscqm9ujLqfGxZFNPdsYIlJJeB3VF/HNMiQEpy9qq43yiCpDm1mhe0/7hbOmvA
+NaC9xhNm20+LVJQm+6BsvJo9dHvUFd5kMAFZSWHl7O6GBGCsPlY5KkZ0A3CftcPinPhTg7ZtEXt
Rs5X1b8yMzdPXUzRg7veOBeqBVNMQoWla9SFrgZCGODHnL4ajsDZ3/TPk0sUWKSwqHWDQy8ODPBm
TXaBWeh3uISQyZ/U0JV7N5nZBK8h1jkHlCHqgACphvhuGx5aYhU7Egg4BdYpkEhI2xCSseJwtkTv
pW8I6vjl6mYCxjP6iiHHWzUgfWylmIrsT3iKrB+EZhsZDrrEdb/NUZ0jLkNkObpjMIDokfSbtxGA
0+1coTKyiB3gHaO0EQ5K0DFQk/PaYobwjQGJcN3rkGdY+mvwOxHku3NYem9R2A68xyXdGqk1WzFQ
POsYybKhhoDWxU+1sYDIguw56XqDTOhT0LI2urc2h89Lfml1XRJt5iP6yGZUQlGrfW9pUhj6JC6d
0QCdX7YunkQPQfqzhs+Nb4uN5niqaQPOIW0I65dcore56wu/iAlZ4Du0WptWpkxXrDDut6V5ICcO
8l9cVo8QvZv9wt58V7ZvpaBrUC00clwt3/cWRPecwMhodYUizvOwEunhAavDq0CKsZt6tqWmXr53
gh7wQuDWki0/KQUX29R3JUOjes6fYj4xetwp5/lHlP47u8cYwPibtHPpPFlN+hu+6U0V6hVcn7tz
HUYeRo8Ll29lSsGlduJbR/7WQWuwwjkJBekinHZrzclrTmV2JKvmGWXbqXQnpFLmtdXD9MD8D0MV
Qv40ASSFeZnh5BtdUZj5Vv+MPNDZ0o/0Z+pFQEfWaSQs9Ty6m+z7osBIzqOFEm+cGdOJUO4TcIbp
oCHxia3DpC2BJ8xh02vI9GTPkSkZqR50RPRjar2NDlrI2Ua86MTL72WEdNhrFl98kGvNjzBSBxGP
Lx559EM0/bSXYTrEs3bCYwbLORp2UMbQgglUSl0of5MxNO3rxv5cRG4EnDYxaeXdvGV4cuOw6HfF
DI8Kaz7hCfAsoL5ydkTc+KgzmN1IjKbdSmGrX4XSQQqGsNmH2qAVnT3puvU65hOHV9cV9Ozd98bM
GEJa5bwpjJ2rR9TAy3fDQjA7NXgGWwlW0KZUjFrL3IT4GXLLSS8wijauMVHpjNWt5hDhey2JHRij
mO5x/tEKUe/iGsspJ1swDiZdW3osGsmNUgbFAFtbJ2QlcuejaF221rqfRtZPW3Nf23y45Rpx0xUG
lNLDnGTMXrNzxNZN++5KexIXQpcHWvGiuu94GUYSrcUnoFyY7cxejWQg9QUHyNGZfrLHTF9ch2mj
PSjg4yj6VUsXsJYU5eNOxekuQy4YiGRg+0wXbAN0uFunor8WjDou8bsPpsuOvOk6Oi/lI5kFgBmI
lEDhjXgIwfK29pRHlEJlBHbKn5/rAuvuUO6h/PzsiSENkLISugpaz5+HkMEV28uNy+KJOJdoypwF
zdd6jb5kVBLBWBWEKEdX3ZnbYwUbXDNG71B70YEv0MZYreAyT5IjARG484n3yHIgoWkzf5l7slmY
1xPG03rHPmnAA6rUlwWqprHymkM88Iore8GwXBq407VrR9Qj2+sC2WR3mUuahxgPoKTROj4JRfel
E+8VCLfdBM/8ODokwbF9tYlZsAZs/L02kkdjuAHfGLoGffaE24Jz5ti2wFxRC3eFtm9SY0Vyyv5Q
GfKxz/WvDnrmrUH+h1KVvAjnS54A7Mq7tTxKUe+V+uCzPh0KvfxGZXVFgmMumncbG4mPG+C9nLTP
vqYXpugUHGYPLZDA7aUBht5O2FvQAzlqX8W46+zyQZU/E8BwuLSOZsd5sxPYsxUZsUpaPxJnKPy4
ehH54zjM0IRDaKF1GPW7WiP9TsPZuG1sNDUaXQZNe/bQN3fE/rRGh90TtwRNIPrm+qNHt/RQarLk
gBrZ1OfimljOq+u2iKd7XGtzjqtCLS6AAviGZMFRQV+ckHYn/M7KF7XxVHoz0lcAhjVg0WOSY2Qj
X9WvLVqPdlLBFkXIp0GZ66ZkJ5LyacnMb8ymzI17NKt52hctLDQjS+hCjwDoE/17G8vombX5txsj
OqNzGu/S1MQyQ6G0a41jgibqMSlghCNJhSZByssQnbpQK47GAkfaFOqRyX/HFAcrVJoa7BrA4qEp
plGtmozvYimv+qTe44Y3bekz3uBsADDXTw6d9PiNnYjwTQ5qE7Jd3OTJceloqc7aZ0hGKjYC9YHb
+6DpanxMOpJWLKfHTK5X83bCILENQWofKi8mLlpDlcZ4YDhwFqf92U3fXI4EBhJBr8eK46ND72Bh
DXPMiy1GYxMhTRvWOdFduHeX8NnFyODxz+37NWRO/3zM/Uf+F3vnsd24lmbpV6lVc2TDm15dPSAJ
WnmFFFJMsBTSDXhvDoCn7w+HeZO6qqjKznkNxAXQgBQJc87/7/1tN1SwF8rXyPWLAPByX0wXG24u
nk+5GQgQYLXyOcm2iqs/ftrM+V1/u0k3M6C2Tq2+OT9Jbp2rIU3oyxudX7nA3UjfShilAQqPgmA/
SADPl8933k7RaVcqED/CLZf/WG6rafoTcyagbQvS49Pnk+vnJ8r/pHWttwgqpy+fE1F6YgvLF3l+
4fLqyxcn74vyIlo7BREOcvXyjaqWVuxiQzvFjfIUgEqg20itMk6qH6TpEHWh2uUGcQ12k36IVkOm
MHPBEWyMus5MMuWiqxPKkA9Mihkz398QbKai5da9Q2IkO1slCDbsqITBeH/KOMMlnb4xtfCdKT+c
+DKpwY/2wk/sidM85Bjh0b4ndEwJ+mQzYptf2UXx5PUYjQz0LBbA0eHnkAEptea8W1t9eqOqS8tk
Qm08KQ5YifAKcOVpqJP3pYXRTMoyVqiuK2N+S1t84OB/roRu7jy0JCuGGOThKoVyY+SAIFHoc31K
QrHBoA8Kg+uJyIM7FSPPOnFQCBjWEmEqSIGZKwcuHANA79aGhUGvaMmFI7om8Y4E8+R+bJjdOrZ3
Pb14fIrR9RjPAz59xJxkJZ9El/+cG77ekhaXUS26X+DyntE+dQVq0jClXeOw00KMGA9c2PZK5e4o
pOGhs6c3g1reJJQXdDrKOtRRRCKsgYrAvNdVF7BQs6vSVvhRZGwt6LjIcpg5dFsATSECr2Rrjm2A
3r+hZW5Wz3lmf5TCGDdDPX0IhOBMEE1O3EaJuSXkGkimRI76HRyA/q3E+kavPqUIOCAwL7/3UD7I
yoyQt/q6rsbrRomtvUB/6RcanBe3oYGexDOmZs/d1SogUEJngiDWNsBZMCBizweUz9l0yJhuYO/A
34H9Y4Wf/aUWOkxGM/0mAsYVdpWsafa8zhk5OEWOx1AFrL4J++znxEWNaKYcZxhZCFpsC4CEOuQI
67GmxFmPTQgqnq58Phc3nMZ8j8g1ejSKsk5yDH4EOZK2HNwTJGrRI4M2Obb2szBKEoYKm1SlrN52
05ZHaTN5zQw1tLztZu+5nasjGVxv+RjfzRNdSzMiPXLsMUlpmYmWx3G2UvNkV057Jvm9j/87/KO8
O4Pd/q3o87syxhH7H//+Nb6YPq6NLcowXdNgqISu769hgVFgTlncU5wi3NtY5YPiHZ2UzkKsZXeZ
irojNoNvFkBdX8kLnf5MFGzJNLZ3eV9qa8U4YBLf0UMhsycM+5OWK969OU6rMXLyW2Aifum0j5wK
wn/ywb8GocoPbqvsDqTEGzZ1/79+8DkuGnuiRot3zE0Pim0h16CctxodOmc9Su9Nm7j09LPo1kqi
+DgZXvnPPsOidvwEy1s+A/UP/hYppMso76+fIa7jxB6jPD4g1phuIScfUi2J8HwM2tojIxJrunAh
1j+6ZN1dx716JGs0Kqp/kjZsoP38T5/DdEwPa4nqarb9JW4+LacJDJ8TAi2FaxC5jXnowei2KidB
6BQvwwzPEvTIN80N62vkvuMetMl6qMxDFbTK9eB19RUD+pVMsQwRzHC9yriiaxBpTRhNdPYM7Tpw
wlNgWke3E9jvlVZfVw79cEK4Mctg9ffLWHuz3WHYjxAHUq90ruRNvCx12fzySTn7/7fvEnxGqDEZ
SS5eV2f5eT4FXfZq50bdEIXAAHVSbckq8RMASr4WOthtiKw1ZxDktWBuCZDZ0qtDPhb097OZYft4
VeThQqMQ5l6z8uFA4CMRBGFEQEIVDDvQSPq+18VjH5B1IT/5/8ij/6k8GuPzpx9585WfeV0W3Vvx
9ldptHzN36XR6KL/BpnSdkxV03QsmGid/wRowtZkvKGhnTNhQmmgMP+tKJsu+o9/N71FIe2Rw21T
aDY5z/1DIW2afzOY6FG713Eq27ap/UsKacKm/3osqpat2honJDrrru5yXv3rTlnNJTGSwRTd2lN7
jx/cWDorxR6MJnQ6RT3MRelskwxtWu8mfjbEPygPdkdjtDVmxRFN5OjUq+DstRmocl/8cqm3ZFVn
vepu94D3NGGCY7ZQ6XGfawxOnM4r8GY7z61V3ufCuvWwKhErTrnkWzp1P+eZTr2TzFSFKUGhu36N
0vG90Iudjej4NoOpf7/U1AtMv6mSUucHT7+y7HnP1WdkrA9/TJDYY6R39Tw/K1b+HQxyvCt/haL0
SdnZNS6FFa03C5JwiZWpM2oHYYBThpehMKTglcThS5Yxwomd6WM0STji21tznqK4RLSbajLhmogC
D4e3cVbT+xyYBP5E7Etzk6DxdE4L3wKOUIC3rp8oGWERw7SKE7l3T8WQLb0lwm2Hjaa36k7F1VqO
RJrECxLbJBmEZ4w7vaJzZKX2UY1w5ERex3xdMzeWy39uAoK7ovhbhZa9RZsA5bLK3U0vyCdg9rdJ
9OkuovNNfeW2xuejV6m16cylpGJ4jwrJv6u5Ue+6AYVzrxT4ydOIgJXqcWECEGZlkYNiZi9aQ1Ok
1rM3rbcRPeHFoV1moTdfaJCB626NpH31EkYn9myUPh2ro+6V4qqCJYy6wk80h1Jt1pTb2KY2GfIN
ZPR9hT8i7MqGB3tGYUDfXF0XJjpgd9C79TRDeSvd6bYWUXOK3exXkirKCjMdbbEJEoNnIn1lG8wJ
n+nh56vcQX6L5/wtLK1xj4PEH5NoOGQQ8DZoZgNUNPXyw443igEgLpnFZowXJWdBbFoxutoOwcCW
I+UaPstPDUHIzk6dH8XcFesyouc0TB2yFJw+BPgJo3rLOzOhTkI0ptomN7XWpBubtteWMqmh20dC
gcUKYKeAtVHH6wwzOLKJQ5T3LyrwL78ZiZ9kmAA5DjcX1mkao3Z46myC8d5TpcuPSUEKkB0RCgj/
drpSF1hFHOn39B4Lqj10t6PoOYgIqDBrxHldbAk+D13nJMdY3moor0iMGeOHsV0T05NQg3+3amLG
KISoza2zAJ7AR7uI1lAXcHzjGLQcF8c7crCoMdPD5JbfPWOJkWGWREZPsG4IO6Lw4LzlTfDRcQJb
q7OmrJtJ38bAJ9sJiJU5UQcvxmtDLdh2Iuj81n1P406wq9NuxpqtFesK6xDeeNoGXlXtEUMDZEXG
UKAq0oxjpCUvNbzBg8Mc5q4RFVaHoiNNtg59E0VzA5txFUSwIOYi7zdwqfnVSCQenXCnEpwEBgrA
EATrkunR5BpbzsDrwLE++MYLzEf0DVJx12HjaIitXw2dg4UxVNcUMg8j+2wTIvQE5Ap2QIeGIN5g
G2zLlthGq4/h+tpUK22VUCpCAGipD6U4JHr0UnnRjVriR41cSpRodnGpp8RUmhkWDZdet0djFcUX
2JmuDbeqWYw7aPdrpQ/wicO5WpXZC75Y9rBiNHbU6W6ZgEU0K/umnQ4jFZPMNIHXD91WN5U30s0e
QAG8WUV8W+SGdas4ywSPnBtmsNN90k/X0VMc+1mmTRstATYx4j/0wg54U1tuVTtGi8n0qqMQuG8I
4iPgYIMpvbcyMEeJnh47u/PoRQ0wrQqgEMQYzxCt4hKOVUYqCULlpR0WqqfLXfIZLbVZ4LHn15wf
W174aV2PIvQ5MxWkxFWGYzqX+A+XJQLS7mbF/jDSYJdEhraTZHEkoEw5FtbFBTSeNjbcBtQu3TAL
yJJOO+6m1rvF2knhNC3VVYs2mlwTEd62c4vckybUEAgklRFSdE7UGztygB7qjnITUYpTZyqBMViu
MxDa7RZO6gUL3SIoXM98DdRYYI7KG0khxj31d6avvE/rRvDEiNUJKZqde2SPTLppoUXLmTCZmwcj
Lo9VDsQi1OdvGPRXRlq6N7PFIK+Ns/1k9reqgtFD3lRIQwlWiQ49XL9d0RD+V1sn9qv0GFn2nR2G
37sgvyc8utuEQKjRAl67neth+FUpIDdVmO+bFALewiKLLa3eNl34OBLFSJloua9dqGRZM4mD6J5y
qhRH+mJu2k77MKeprRfhdhzdN5iFHM5GfcqE9Yvhu+Urrp2AwW5vUZcggG4x/knjrOrcFEVFm89Q
inKvs4xa+d0bFpEgMrcQitqGUhygs8WXKm+km7PPWz6wXNQ6To9NWJJOakzOXmlIOu1sZsUjtCMB
Bo3eb8kZ91IUk/UfI03To3lPH/HRVPMB++ExQly/Qo2W7QJNvQpTxFgcnD9UTS23eUcAoKjzrUpj
Iy9AWuYCCFRuhvizodL65z3AgFuy7syBaNdFeS3f6XLz5T48182mJYlolVPvUP144QiTY4+/qqKr
J7+lBrMdPd/6D/ndXG7mhcF3WT0vJXmzdSz1QXpH5c3cTdTu44ZCxVwq09qk1LlKaLVWsL5HbFG4
04fl17hQy42AYClH01+KdMzk7jAvIOjQpC9Sq/ovfaIdPIU9HZVgJ1wiC39GcPaUkUT7tQTujv/A
7F5W83Qo8r18ZHTGZvblQ0Cb0I7SxKI+5UxobM7PkI9B292aQxst+EFzf9nSUJAAgqoSptryPsbC
HpZL582c32J5RC59ehu53uf9kysgBn95ntzM+eNc3uryHHlfGVjQ5xQaGnni/Pjy4H+5Kh/4ss3z
Rz2/nXz8fIdEE3/6Nz4tymcFbj8zAhlTdJSNQjT88m9eNv3p6b/9T37/+G+f+mXLctXJTVpn+MVN
ILRrLFrRaYR4cyonbQy3tUpibzMThro8AIK4ooi+LOYwMkkmWxblupU/cZBwyEfWo9NSNgpnrMNA
f3Uu6r9dbCuGeEqdkPKi4XPWvExsjLGj/+vg1z8qeuaQ0bK8VK7LGw1XH8p+InG1QWv2VeZ2m6od
ESPUp0Is/4SJHKtqIV6rXEaJdxtAImf0ByRmcSLRCFknF6JNGFdAJeBkLrTEUkCSd5ddTq6Oscqe
e1mXdyoS4b08+8tLSpF1ZEEzLFo4lvKmWZD2cklPEyLVEsYBHtHJR7mRMkfxRBg9mxqCiAK1fPtc
3isXP90rXOOlsBiQ2EssCsJ2FIZl/WprMyfjCJBvnyigZoYKqFjieoo/pvoTfps3MsqZBy2XJXnT
LUsJg+FFgZ340Dp+FhiwvYWprc4An8wK4KHX76WVRQNZ1w0encQKcEIZ+sHy3RjdRy7ow8gNMjHl
4y9bJaUGx6lzsGPxMQvvrs6BWMn/I0jtx6AWKRzs5YQg75NfA+de58DrLp9PX66YwwTQ/PItVjKH
JV2Q77mbW5vAyvH9LKRMRkovg6ZCTprBu6zkU8wFptnQ6q1GzfLVJgM1jQSh5Bo6gpJ0ncMUGA8j
YkOGBLDK8M3kxJsANqSLoPc1qoZYW0T0jq7Ro+TH8tIO7kZqbOX25ecK7Hg8dPrtbEDnUU3j/vzE
f/y0crXo+3dSd+IVfHYK9GWSzmv5Lv3S1SFuib2kjZh6yPVUouiBuxOoMGGfbwW0TLS8tO+7Qlz3
qmPus3/APQUx00f2hV9VlFOcXr5/+Uu0ctP/WJUPxK7xR7Z4MiaoOVaEGMWsHePv/h53CGpEvSWa
p+xF/jJytw7VAU0404uA8HD538jH5M20/OSXVfnoeYdeDp/frcony6f895vqCpgCoruWh5zc1+SH
kat5mTEGu6zLpfOdc4zuWw2d7Px7hUpv71W6yfIp8m2Za3Iky8VRHmrnRXl8yw/HyO/PAzCVb3T5
yOGCYx0ZJ4Lw+CbtUtJnFSmBMvvyMKFsUs7rcALS3RCZ4UVDShRrFKm+fPp5MVi+NfoneFwZPi0n
BrmnyqXLzeW+CTvcdtJ0vwI+++UcJP+xbiCZYi0XPTk+lYvnT1/NI5Xja2Dk2XZguS2neYv+H0hU
nbV41s2frvwgZgOUT1cP8svGtM1hvBzil+/+ch/eOWbmoaWsLk+Wb3lZvbxWLl1+xssDl+19eW1c
PPWp0nIO46uRJ87eiZpiL9flkcc3nnYnuX7+8ADlKaQoQt3Ibcnf9NN+Ob+FilIc5O4a66ozcSjx
G0R9z1BG7oi/X5SbOJ+qRjIj9261hBcyeEuWG3kukatySd53WZX32cso+F96nnyyCN4FivmDfH/5
+Qa5g16OmcBdduPzzizv9fSin/3LC+TS+Vly8ev6p61+etbXN/j6KuLM43VHBZ4EzrU8zcjLiFyS
r/3dfZenyEd1OQqUi5cb+XtcVuWSfN1/udVKRtdcXiKf+OWtfnffl61+eadwOeGPqt/0Uc8cfRna
U0kwhnreXTyVcml2jQrg9nI9+fLI5b6zkVKun32X52dKO6Xc+OWpnx6Ri4EJEkUzdE7JywjDPoed
SJDzclh+Wj8vyuPq071yXb5UHmd/P8QQQI1khvfprFHSY3Bcv6skQ+qqeZfNqc3kqUPsWHm7rqb4
5omndATJrLa9+sTpZEQPUjn31IUR9859/URz9WDW2DtmzZ5eC7Mgtd1QnnQt8JAdAx/Tg+ERGXK8
LZvR89UkjQ50jkfVth4glen8gwFFvTarruaJvAVI93glzfxqdmLKjdRJ8KO1IWC9vN4Jh2odeset
Is9xX//h8+lkRiXWL5OqOR83rpQVyMurvLBebhCZ/Hm1/XTJlYu/e/qX++SlW953foffve78DiL1
rux2hz2KqR+XRHnjymP3su4t476R0jllMXndXNaBHP95528f//Jy2yK4EFs5GZfdclKTL88Jl0hu
5TOHtG63+ljfywcmeQj+fhF4Fp7XrHzX4sZeYyQZqeEJdHMdhmm0+utERO9OAUCs4ocunxEXOoh2
XwiLM7dx25AX2EItU40MPIZ1hEtoPrdVfKc19pU7ejdGMbzFLtKKBYZBPpX1avXWQzCq77BS8UBx
evYBiy0EL7dEOOggso4LgbZ/bje9FgEMDhUiONu+RfaUk8WULI5S6oy7TulPzQ87jKwtRPUcRofb
8RZ3YaaG+wA7hZ9NZbOK564j4qGcUVC2ey9oCZ21oH9xnd1ziV/UBOg8S8faKArQsL5/DaMRfUEG
otIiwGmkzkaVb6AKRiF8VbtLBT4gUdtzcH044wjxKJhuaOlRpbANUMhqDoM/BdqPYNufKpasHohM
KGb0ty0ksDbI/MIsPxTNuzXxijFV7nZ2pfzKlXHyc9SyfoXbI84skKom4CwKc3VVOnfIA9+iaQj3
DsxKigN+Wwbfe7u+d/MEwT/m7czmWx0IWNd/EjPV3fSE3yCBRtScWFunCWw/y4uPyYULqQzVqozG
Ebl83vtTWtzVperdMu97d3BmEgnkuJhRYZfo1K81kZkAdKKKAGHqvAXJJibltdkmRCMoYGW7GcAu
JfOZtlE5b6NVXRb2PmvMo5IM9jYfVbgD0HISlSYCYLB8q1XYCBGjFIMLKTSkbKFBwzAWKIVSGI+i
rN2TNdUmkhB0iHX75M2BsXGc0PNN13tMxm5aEwMc3ydW/xLR9k/zUflWesiYZ0K5FbyBa5qx5ooT
VHLqteC6mJti24fEYFeQ9KYoVk9FY80+aWLWuhfmzvXqN0wwOMVQsuEeNzHTIV65goItdrYCVxrI
4YT0Vc+6dkVLgkK55jzlk/bG7JNZpZlp26KlmRw0Af/uSNG5oMzUK9gFtOGnLTIQ/2Z5RFVkX9UG
XgWnAnzI2T8ylrMe9abNWKwhPFKTzYqrpg/JQtB6tCGYvWD4qabiK1X8ao7huE0psNZ9s0cv2UED
ymx6FZ7WvJJs/gGFGFKkZn8zCa6d2+LDqbTo52SoP3EVFI/NQCBWYZWYzkptwy6n3XQTtXL6LcTj
iZM3x+6jgJlBljpcDLPaliK8GsEA7AWk4rGkw9brZbib+j9CJy7uUpF+uIDo4tatfKBzNOc6+2ZC
bKPb4lHv1Z+zXejXnClSKgi9QLVtvqYj1hVMEI3f1PXL4oT2Y69x1grmhaFNDtbEzgb++22GCoFQ
KDt6ZZb4TWC+lFu9FPhQ7PaHLWglJNNLKJxpNXf6FQngPxS39/xSianfAhRvH6bqvait6D5R82ZV
wX3bhi04WguLKw7n5spxGyxptnjVHZudhBrxBFqQXdp514LIxnGZY8xdRIy20fhOqRFfrjrf8Frm
G63VERIEI8kfk772Ws4YaNIxtiH4JBPFohea1+uq8j5ySm35KHZoHuarLCrunTo9UY4l98U5pDZz
TS377sVcDeH9FQ27H/E+jy4wPSql+1Kn7gnrd2ca5Kq4pM438Q2XPxvGL1oe5xDyO/pT/YgJXCeN
ZgUt+bsoomBjurh7RRasW0J/VoqWnUQC8anh7Tbh9Kxbw3dPII7NMPqiReNHKfq73MpPYuREaigz
ovUqj/au2RF1U3PU9sQj8aEtzC6leqwD/Ou0jzKSnvL2GdEjPAXPEdiN9ZPb4Ogjw+ZeD2K/bIJk
6/YdMXpzdWqypUiuKnwJJflEfbw3m2q8MUclQMXUcoWYuC7lIcGnNACmK8Yzq3pofpmlae9r5Hkd
7Ow5QCY2GCAgYkRPnTkXh67BHpiLvjjUJjNCWzfRSWkc5SGiX8wdE+RwftSpFuI6qDq8+jSZtxVN
m9irmn3c4w1Ieiz0nPk5Aonu4kUhmeGLfG92TJqyowky2HutOnqmOnzOVaiGv5Swe4csMK87434Q
hnNATQaZotG3o5mm6wgSaWFF4bUx60+WWqH/mdL0hJP0aExvdVspN5kOBrGCBywUBU8LPOIDTTlk
0gPZOsAtMCWCvgdg5OQDDpQhBzpB5qsbOtYK5Ez2nfPjCSzwAupgRy0mc9UbnKxIXKp8gyweqvEb
TAjxTuUb26SGlxCdE/1INOizLsZmJHToUZtyhoiiX+vKcDd3yclrOL31gf2TGfOuhaq/8WKSu6ne
WQgZV7T1aIQG4bVu6/Cia/cmUPEqGA0KOZRFdKvs8d6KLdT4Gb4gEuH2RlF4p6NW0QseORxPqvKU
YdFYhZTpV14A49CIv6utcP3sLQjo6iszIVVjwjQaazJioOdBtQGXKvd1lsZHnXz4cTJ2NObSCFQP
xSMiFPTpyhMc4rXr+S3ix/U89j/obnOABmyoNHMsqwjBrFwjIirq7rHPNCu91PFbikOf8Q0VnFwa
b0xOGrEEiDT9proSY+s9AEsXh8ZclXFOaJGNItNBTgkQuNwEntgnoNJIerYyJGgJbrnJhqHQCSPd
cIU66rnXrUXGeBwFql/oqKmxhow+AkFOfXP82OtkQ0y5zWi6JnppKtBbakob+roCcqKt66dAu3Nm
OG1iQF7xw/DmdD0ZA6Ut+PEGXhhftcel8GNZ9KJwB1rxtOy2ytK07E/WoOMcSk+m8jKJ1NmFhuCo
z5RmTZTc60wodN0Y87cRG0fc1nwNxRJNrZEPwLVrh9seyp1rvU4oNca8OgklA0IENGdljDm+rkE8
u22015yiPnQJPG4bXhoXuQN2aoXOftQfPDKuLJxlOzBekOgVQj+KVce4iRysjaFV80MCcalbZZFi
ruZQxbAeEC4jsOKCBfF1dFOrBlkoWU8knkUfVTFfjYYT+PRr+SZibRsdSiec+YFA9+bqpjIeUUm4
qzZeIu86LqiZvahOGwaY1XzkqkQnuK85BGNoVXBFBtQXm9CCqmANBw+N5kqFz+d50a98Sl9RmuAa
oS5BNkb3oCPW28JAsfZjCMs3T79Z+WK9DkH+dQBfAc+MDJM06zFyvsNILmhHg9VvMtyxZDhf5da1
o/xwwqiGp8vcgRAWRcziSiy9qkmxt23JuCXsGIpxNi2LNHqIh/bklDNI3iVcPY068CeclMl9IXmD
zL0sE/ga+lWa5Xe6YSQHIfpnd3J/NbWtrascC4s31FyhpusBGQAx99HadrtpB51ARDPyBUxjh1i5
A9OI4c3mWuzqzQFBKa5NvEiQTmwsDB7aYstizgB1xgqOIz/VHk+wuVVeCqEzUC+98qQTwVTkLolo
lvkYc3Zw3ANn9Kd8djc2ZaqT2tylI+rwLBfvM2bfoMCaEiMBwgGerHPzusuiZDNXwz5RBg8XB5EE
PY6Q0vKmgwiCG7UFKhXW8IkZdsf0O+eYpKMiqQkRgCuxCmNo37mxnIE4+RmtuOvH8UjkVMKoKtvN
7dSBXYFCU3uCQXiq7pQRO4zRqfsxyc37fN4geqERGu09JXotpuYGmHFz0xUTUpKoUW6zUNs2VQGg
qqpuOibQSACLmzQetwAVmJoI4EqT+yPPdRqEuO7WlY0LBtTBU2TXm4kRwBhUD4kDUlCDYjR02aY3
AM1EQZtsMrS9WTH7IW3JTQKqcKq1D2cmZKWySAyKnSBDQGhAF86THdOGl7okiaBHc4B/rgUcIJy1
C4Ng4TMTGNCAgURJQHTZyOc/6nP/JBAtHIvkrleNZYSOJt4t8jcEx1dOTAEImzxWvgmVRU94Fj7z
ktju8JD17IVC7+YbL8sfx959t1xLvJSu970mVhx3S/YRJ4q9CXoNtY1T7UeD/Sszb5rU0p+zxvne
ouyhQar5XWhnx7mANlHg3FS6VmwRiMOArsO9ViSY58z8EWyStcmzHJQPYqckVp6KZIoRjsI2Kafc
VzEwLFT/73bU1L46ZohL+S1tK2HPKdtN2EDQDMY+2tqMB5qJzF4XYRp5DYAwos2gGOQLYhWtDfA/
1TQM4EfwYAN/EHqm7ULHm/Y2oUak/RBlZgP4iE0GOvo4ijXJCO7GgWsJr+9e53qzVRxBHybjkpui
+dLIT6O8iVgFF9sMM68kspDLWResxrp1VyEokFUfOakvqIZmi7u5IcEaTFDHoY9naOooPmcuQTxk
5sSk3HzPmS4lIa186P64ycnZWgdI2OahRgSjdjkeA4vgC9piYyOwFiTtsMlD1GOMg2+7BOZExuSD
M1mWtkfLIRMY0gim63wKMH+JJbVrtle2ySx5cNtdjtw+y3NStdvkPrcdciG88cBBjY41WIDDnXNL
iCWC6xF3nW2reEWb4T7B9UiMiLmJHJPOSYM6TfWIZmN2zgHHHggljrN/WBAwEnlGtA2m7FlNDE7z
XLTAl4CecWD8tS5M5aZ8GEX77MYPkdk9J12JgTdMyzVkj6FI7AO/RhO29iqAl0Gk4tohZwbnMhj2
Ja/F6MAIGSWOATfynqMKQwN973tgQvYORVmxc4hisrQk3RDSg0Zw1rRbtLrI6QIGMxpEWHIc/MmJ
fmV8l2vQoN6uitM/YmH/pH+/Wz7iIbH7HxZVrlVgZ0/NKKiGTd3e6kIYgACa3aBoNqJ/IbUEF7J3
FXvb0DL6TVp31ulXDQHjGAQh/4HjPuhMQVZQtqqtifM6DMAYYJlT0WThmuIqHGLqJcsLDLw1Yq+j
MIwGD7ZsrfdPs96/5Fqog3dwQEbNzY2KI4OOANElmlW0PmHOBbEjxmPiLj1Y24EG1i01iOm2r2GK
tZoB5aHG/FAYWuiTaQ62VOvOovT/0Rb/M22x7i6c5P/1f//P2fzwn7TFN3/8bN7a9K/i4vOL/i4u
9qy/GZoJXnkR9qvohNnen+LiRXdsofA3HFdzoISiIP5TXGwgLjZ0V7UNz158FJ/Exeq/IibWdIc3
/CzsV12ToA0NA6WjGhz35hcxMYB3RZ2CaLgqBrMj5pYQg+ZaqqSCpdQply43//p94VIW92RV9b/f
DEevsoWLtmRtaUYOHHR5/1L2ouUrB5P8lwFf/1TlhybI7oNMlKcMuAF1I7GDaYkDUTTfIvFcuqUO
o184/mBQuXU17ZU63YFtVaCjsv5YFM33JaYWnXRVdyvzjTyfwmcSNVox2ZF2P+zUCGaJAWdaeNW3
wEUt2AOeamDTALt56voIDFLd31mVi6mhdIHoN+V0DIrhOkuGZ6oBh4zgYeLSEPp0XmIdK4HN0miU
bRSAzK/KJWZxYZdN5KyF+TOQ7jchoJWYwRhselrK1WQ7R0sV6jrVldfcZgANBVs7QD5bTb3xoTG5
zwUXPN6HWaNOvskImgYpxTVoWU6wpclF1nVQpwFD3nbxrKL5pWCEJXwNPYnE1q2TuP06STmHdlXx
rCfhHnZIfyDu4JcwI5MU5uIxVRMAhb3XbwLGpltEoJHLxZRW9HPID+U77jE1ycIrDeHux2LARL1X
0DlbClJdUdwgnsZXDtIDOBfMsekjiIS3HVzcMmZCGtFshVdwxZ892CbgjHBrD823wrY/utBT4USo
3fUUgwAQZXbXRHW0wyU25wWUasP7PiTa42yXFlqSatc6+f1cua9IpPFsKXTyyTjhst8PtEcaqtUK
kMIxJXg2oThX02MnOOB9iOvJFyP7AQWJH8xTIHBDT6E6+6xirgLdQZ6oqTbkczlckyMikRJsL4pD
yabQboJGvWK2wODGnEk9rsgLmup1Sl4YE2XUWt7bAAPRL6pI5zpZovBbEiPU93IYlmjWN8UBAJip
OZA2mxSSJq2v3CHLNyYHJG7cpmDskvLrldVtlXv2pnAThV06qv3YNm/nsbCPudWfHIOqOojvQx+j
vx2EW/qhXT7jBagwmVT1th8Gsa0yApZzMpPr3DdrSCr6bD2MxCuuQux5ehaZ6OYnDoGxOVZ1g2yW
aE72NlJt+zKo17lNYpOqRzfESzDDzZS9ZkMs46OCr6udn1mT/8SwvilNyFeD6TwkXfaHqi4tcOvQ
F8yebGuqjor5VjAbXjlM7vxBTvutQzvNH5S5At/o7s3B0GHGlWSdZ+69xmRWD7MfaZT6qjb+nLPh
NQIwsLfQoa4I9HhziYFYt525Ugzjya0oq/eC30rRa8tPupPi/Ry16nE5v4I6MD1+NEIZhuKajPtx
3/X22g0wMirCVHdA5qtTF8S/SLN74PToz14IHqIPS9yIsCltm1JApJcrjEu98Q1sxDdC34O9olqM
aZC/nG8cDGm5+T3Op55hr36XNPZ92ikeA5OoXlvtjP2/d/Fr6bskUOI7Jx12OArpu9kqIUBev26A
SI8lx4STjOkG45SFtJfU6PQbKXXvCUeXqUBEZ9JjaQ8KzFyjzyEFaeapVnxjjr9bM92PuQN3mdQi
Q1+TnTKU/Zv4GDLU2OJxZoCbCJjvs9jxv3zM4WBeG/l4g9aeXUOv931trsNuvKuzkIJJ2Dp7Zwmu
cdKnSakI/nAqY4O94Dp03J+4T8VVw4zaTZO9GgBqT2z3ocQOsA0znQIE0TFWP2OlNyDGje6KTgMz
pNSdfMKxOMSY1N1Tiihug5q0e7RiKrAXW09eTQ9taMVsKVQmNCT4U5NusnBfIdrPXSBf7jLWm/+o
cmtvMyrctaMDn8k0f1TBuG7762bymVkam8pMq001BRkSeouoDSZH1K/j/8feeWRHrmTZdio1AeSC
Fl3XmjLIYHSwGApaS8Po/4Z5ZDofX1Xmr351jFAOQhhM3HtErSF9MDB9bBIruxh19KjZ2PmARF+S
J7AYWSvfO9NF9q1ECVc3If2mfhSt9B7iael697m/8nslwG0IJZx2xuA7JhNKRdhrgogTHH0HAJi6
0aewXRkEY5ci9jfzpzVOSAilli3WSfwTyay9b5mHetIxpLFR4+sK5Vc19F9pkNiK3oLXaaciLH6W
xXBHZ3CqSeUsoE4kKywIHlBsbtdBgUioIFgx/I50AH15Vv8K7TBbtP5AV9n+Fr7oZi3qZxQxyh0x
lFWhBdMG8Phv0jRoNbouIDHHPEVWCZ5NWycOielWiTrkMpmFJSCxCB+6v6c2Y/IGMhg7cHzMW2b7
GV6NSoUUCpLkNFzWHe579sUgY7oUY1icSY98H0b9sRbiRBak24e9yE+9v8E8nJQUEoFai91onhj9
ts09mtpI3DMA/1KpcGb92OPbIexoTSD8hZ9NEGDQThv8c4uwNckMPmSAiYmFPHE7Oms/++VFecNQ
XWHsoGsQIMyjhxvzGhPNt3YgbuDXxrtf+Uuz49yB0/0G4o/rpYlcZWtP4M6jB5G9uHqACWp6j0Fh
hZ1LitewsH9b6ehsIC4Sutf7lY9q57K1nEdOCRsAz/NwUBFRUzE+Z8KCJGqlnPouPKoluuNVFno7
M4FlTvySg5ntVRXiTO3jUDLKKJoaFVJAAVnqYTDK94TzIyTgqOjJE3rNqtS0X1XvrT2TGO5gl19x
JIiWfZz/9iCHAkyrti1DOsDvTD69Fr3VphFoavTDkVzJEt8KBIRqTOYTvXYJUxFdbsgvuBXTJJuG
DTT5MQoKZRMluEEjJ8ysylsaSX/POLJh+hJGKy+H8GXQHK+baNi17vjutz6KskWD6KUx/MJ8VSsc
pFsTb1VMypsex9F2bJwOxzzXRi3FLOnsPY+bMSBBjGaxRF7ou8ZMaV+77c7HUvSkqNmxaNw70erD
ckL5fdUFKrI/irbqMDFYmSj1iSBrd8QytwLzuNluk1ROQsbINcuVKginpgaEAZ5fDPCy+tV1NBhw
x5n+R+SSacsQsCGecKksg4pSQcUBDR9vWyfDXjosF5qWk0SxVSoQRKVFb2S/HPj+ZDg62qKdOkQ/
c95kNengu0U27B0RdaRwcMbFn1IQFyRh4VoBcV1F5zNSdBI/qCUP0+wXHzjIaiQQz/i/yP0j5C8w
OUU2ACnoIU9XBFKInI3qg9IYJbjAsN3UuMlv+zh8zGE5nCylnAkvDBhMuztTBxiDpPsKohsGwih3
lHn/02mSn1Osfm9q58kPyX6VePORruu+VeHkrkXnWoc6ztuFoH9fW5b4QuYy3tl5Np5r33j2kEdf
FSSclwQsLL//aQIbgcE0i+NMDcoLFLVANNzDq8COsAozuh96G0AXdAjleYbMmj9nmVs+WHDkfWvv
VhoCjzlp3sBzz1URYQ+g0ZFPQdmvDJcwyWQE3alB0MiOkb+qGqdewc9SjqmYliExzDsrV9HkdeyY
RgAvlHpiTI9mff+sQKMr6voC4YZwlGHiI5tC2M/p11S/2JCBJnzttxFi3CQvpkJHYE/BetZWMjxO
S42Pt6g6shOMbAw7BIkJ9oZGOSpPuJH2G1Abv7D/qI7NTLKQS3B57wxL1fa6MjJsdIaZKz4A+EAC
mVTW8KqITNkOiTiZ4CouocOHbUXtTsSi2w90m3Br0nwbq70Cxj2+jFli7B13HrY7HkpWczhOR5dm
qQT+WWi4s8Z9aW0GK17EpvBRbelPdePgG+GLaNf404OIe383Jr6zGFTnMDqtsUjGCs/h3kGmAjFd
D4mMvR9X6kvmGvcxCblREy0G1UFIyN5ZC42Is1CNIyZw8bny3XNGQ9JpxakpJvV+JAZtaCI8dYb9
BqUtWKgmuiLJWDxX6Eods7J6srxyNam5s9Ozx0Z1p/tJnaJ1NWXVhoiljxQWnLlIt1HGV31nM7hT
fOhs5UlFn3DpM7PY5PhLQSPSXlt9jZKoiQtxNlwGPS/u8uEU+CSWJ5fBaZFXjBPmYkKX8Fp82oYV
Kw72jDgIaePghfEbIZnOJ1Sj1DiHya1q6azIuA27Oe98sGcPMjVFnEzmoa/r5PEi+Enz/EGHvNRn
AqG1PPgdq6RilohCNAdZFFkg0oXR68egMt6j1uiWGNHBzpIa+56HjuZCUWHVXNfb6j2AQXeFj2uJ
gia7OaOeycSt6tCRWOI/RWRUKwUxm11njmF/pCG3EJBKls6Ywa2SUMfM9GMYYDMcss8QR+y05lUi
YSW87VYMM05OrgqF9JyJ5UTX+CpROvwDJEpSnkMWKg07ExAHH3FOeyv6ukISuA/J1MyIaXk2f84U
L+TibaOH5lShq2J7Q0Mz1gLVK8F+OMZP+0A7fYARf0DNSlhZNUfoRYg75wxBZeJBiLVtRns7Ej9I
GrgIXudnPC5lYooK7nypwbdhxq8y36hmwzSgT3AoZhBhOBOaZKHMt2OfEjAHOhL9jBh9shvSHQF7
o/ogl8bMmLR1pMD/gnUlse2GFzEwm1HupWqRSDZH52tHC742UrU82DMBriiJ8e0EypIBjho7+gV4
DIAHD0me8oLlOvIV1YHxCXlWlHTHoKgP7UzzkksIL3Q7y4E3KelfcyGX0ro11/jEvPXzob66atss
PEQaZnGy8smlyJ2Znj1pA/x4AXPI2hYw1tHwluPueUn1wfNKEugOmk7R7AfRzlWt86yx3GFjtQ2R
bdoGSVgdZGH1JtrdZokXcYNtnhrkW7lpmpxiBQueOXD+BbwS/okkjdHUm3G26GCWB7maQzBfj0b3
0yLevfFE+/A3+OUVbznbZIgQtm3izQzZGTLvSf6YRM/LdVnI1UnBQsSqcw/wW8Y0HDQ9WPupw8yH
6LasOApTBsyGM8BHNtzVer4DeUPyXsZH1Eag6hkxGj+IYpE902d6F81EeYhBb23tzj5U1dQcHMVp
DlBacbVyzZimRH+0TIzokThCmzEu2pZ5AEXCh7ICgoB7+gz1lwXf9J8lgeIqZIh/rcvdqtxIlmtY
I7P7fvudrSYqyKf5PC1unfXXT2ebGiPbN+qvsRy5t8qk3l0XzQpDSvoKxibzxrgP/UVWR7TztyN7
GEDwASnkkjywH+mHid4IgAlUCT3u1qVlA8Kb1xBCgAg4L3lG/bXq2lkbiLU6IdS2VgM1XwAXsVal
kqPyXZDpw8T+zy+seenTKoq3W8+mVYHKBk//dnrDaLAvN8tZPopnKx+r5/L45aoshnnHbfXTISAJ
rV2f06JLMiphJqphofnqWglqfJEIeDLNxh+4CGk8R7AyxM/wd15IlXdHou/lYiWwoXZie+ON94Ug
wYyzIgj8G+X0yj0kjFutpmomtBYPinybUtDqw6LknLo1M+ko7LfQJ2kk6cIpCy83dwkalsT5q4Nh
9y4ycuorXd8fLq28fLkazUfIJVmEZQUIoAO0ObdHSmnTMtJkUYf/te5jwbR1O2V7vZ258ZRLmAut
x16PdoSJ65Vuqd313uVOq0HuEKm8nCSKYIYniP3N7QsfUFjv5OKooD9ETLtdpnPjK90o43lJro5B
zQw0gz1+aFM0wbR+fyNGGvT6tE0m1pSDplxwd/lcCec6aQdddZB10iL+ttEG8/5D/ZaLbUQoNBlw
I5Cr+Lwl21TTjh+OkzVbbbWLZinG5kPll8fc/kelAWzOs5Lc+vx/kU/ge8LRAOtpUFnXC5Q/aexZ
UGGcYb2uOkyrWMKW47n3i+aPOpyXPq3KHZCHneX/qb3kvDTxnzIyhjorFf27jEz//vOv+ZjrT/4p
9qKRdDEQe7E11I1spLZv+RhdvSVgdBIwKFdhnkGvBNhB+5e6i7TGtGy2uqaOmrdm/68SMtYsL/OX
hIyN2JBj68gOEYzU/6b4FLbm2Od1aZxDYKZxX1trpo4xdBKEzoKwS5dQaQjfZ6QUQ9IWuGq3SWid
8DND6luvv/gFEe/eAm9qKz5ybHq9xq2hVBD0aCEiLtsaqnahA45WtPFdC3vyEUOz7pCgWA7mtJhU
mEc9irVpp+WbYnS+1Jkv1l7MiNDT8nu/Kayt5tLWB825J1SsF5azmupSYLcRxWSqp0NjhO6ujtsn
oxsrQoLms2sE2iyQ0KJrqgZLdeiZ8ur9Xm0VFVSZhT98NzYvbVA/k1lF3VgtXg3E4I18vHiu34Dn
gQZq9MO4RPoU5RmzukMLwF8IFA0QFQAFTfJ47YNDWWLrrh193TykKrJlipuhNYuzg6cj5AL8Gv+8
OH1QTGBzCZ4jua6+dnMiSJuOnpXuCuyW34qiIWwjzlMZzj65lQbCcji4oY51Bsnq9ahOD8nwhlUF
Wu6a3TCdIZY3TNoj8sPDQv4CvgaSITbpAN2lG6Qv8dAvAAnhNCSS0LdMMWpEjdNP7i2srgDeZM3a
oH2LtlqGoHVRmTzs8nfXaeTQ1W4ZEq0DF5Nv4DP6yBP/tJmgLxvXX6ahYR/hM/gXgGm2dpww7r4b
gBOgqXxnVgBESdrDbPWG304zvI1WVu2A/62DOHKI4QwrEJTOitgM04w4JcaUp81+8s2NBXIBEVQ8
P5wZEGYVIKgH3QQP0pGqUVvMNFoQ1CjYtG6PKDdglsgJ5qy9SgZ+IkfeK9p9WQ/J2RB1vHZr72yn
Asi4g2VcilI3mMiDfx/ESnROkx6kDc+mmGLlmSRJmSIYhqJtuQEaxXfgCvRowFKVK0dP0/uyUo9I
3bUn5wkh9WAXNAX5iu63Vff+udKK7zmT220zKx2BPrMXKSDBg1+qr4GJWVzgDiaPxz9OqlfsMa+D
zBqY+Lz3xsXA5xtP7PpoMMsqEGR+xY0a7zzIFDVsBIYJi9TxjCMKktky981ppc0SyGYUfPFsUFxe
ZVBtW7Vc+ZlKvzY227DRM4i5I74zvEWIoRgjRTrwPSUZVzBz0h1Y6709ABXwm9q956p3rk1OIhhS
aw2LIAHykb9i4dyc3AIMRWM8G2nYvVVd/pQG+ReSLP2q6FNr50Vjg9rhceyH4FgDJN1jScHEOvLd
Jebj04sdRQyWg1p5V4zorA14naWq18BhpA1xfUTPFWWfmIZ6qWdQlj8pBDmj7FWfo2GZDg6uJHm1
cJzY2qZ+aFzczD2Fpp7t5uYqJ0sElDUgCvOGUMO5Vd3uVwXx5+So/mli3LQhgAzvE6D2sVF5BgL/
opWK58U5UgD/wGZ9063SZ84cjSTmIBnhu1MdfJfwhS1sczUpY3rne0mzs53I30elmZ5Bqg8AqEDV
BDWgGVQT+7WF9vwq7AvgFXaoI12fo8nbA/tUNUvb1j3uVnGGk5Dj+y8tAkHPHb6hEBnsJQMic5lk
WGIXKkOmoJnuuc9WGDwJnRxE1AP8LeLsFBK7vxZpHJ9zy983jsnnxitXbA3t6qFt7zxj/MXQ3XpK
gsicSTFIP4n+2OUjw1J8ByrV/kYMEkZDkB1p+4l6Y4mIdjOiWVqOZ7osjHkJgXhQPrd1uZQzVsR7
3SXscN0vIBHzvFiX+2+r1yPlRqf2OJPc9WFR7hrJR2yaUbuXp5CHyO2fztgxlDkYUNjdd91l3Nlp
M9t7kmT3eQh6XVQKFsN5XS7Jg2Rx+03iUCPgknOM20Sg3m67br+5bZO/ljtgtyBf2SF1JJy0m5Zy
439/BYq8LnnA9d/Js3xYvP5M/pfrIljrI587E+B/XfyHU98uTO6+7pEbP6x/uk+5e6x9BDudul7e
zns7rqn7J2EFwHxuz1H+7HqDt1u//UQufT5cbvxwd//zlV1/+eH08hGQ64OLdLvCkgzHympS8te6
wpOW55eFaVcN06n55X24CLlLbpRLpYcQZGrVqLqMbwFo5usPrkeNJqN38KNkr9GISdp84p/41jku
8EXAlQzDvZBoOrimh4x8wsERRBSw/kQzALVFqovcetvVMufY2r5y+LRdrlrzj+UZbnuvZ2mCmnN9
OCOJWmzXmO6MFXFemP7xPMmNeqjGC7moVMg8XNdFBLo1zCN39WFj7if9Piler4fIHfJ3fii0zagO
d34SebQDik0oIvOQwMjFRNOPDn3qescqYeLHhJjpz7xUzxN4ozOANrRpvNKzA4T2S+T5yCjN37v8
REvZFJT6RW91nS+yOGJkRHeV8M4YA+d7t/GW+GH9cppftOTmIs/Ft1TBd2oBKmm206UQ89xWFjZp
7/929Xac/BlvA6O8HtCKgx/vOJbHsWkczIhyZMTH73no1Zu6boiteBOxdNMY3vzMfipIFwF7IFFT
zjE0Kfsh43pytRrbpQlLagf/w2CIg0AJMRjVU+yD58TNElgotitBMBxkgR8fY7QiIZibZdDucITh
wXQ9B6f9QZ2X5GrZTtq2R8xfGTHmlgVUN+w3Bb15AV+fRGLt5kfINwW0Hl6pjGHKAirfQh98Zycp
puM8x5NFFym/S80a1mVRIovh+Ua0tUf7vh6a6CjgjywFwhYEXcBPp76yS0eEDiyoL6aJwwrSvRYE
LRuJpH5isNkacb2qdM04OE5jIE6n1CB9Yhj0c9wwrtEiVSGhL+y+ekPj5VwzIqE741XF4yO8PCT3
4KToayPBUcauWp8UhO3vkeCwxIS76ZznACbgmCBFUD5l6Cc9aecYqFwabHLepMeu+iKjDnMnRYBp
nTNvOWRBp9NjKX+WUONmkFVYgNKN/iDfATW7andMn8lbImUGbJnn78zF0LravkofZUxQhtaA6hIo
9FNjp1bNsL2R9xPHIgwjY9OSd59OOUMDhnky6KfP9G+LfES2I4qJGMhsc3qjj0tyuSwCMUsiGZl5
GZRcQ5nJBEYl1UEsQWh0qeqCrDWJTanpcKuAcunTNtF26QonG+xD59bQc4qYMeOmYRQ4B/kJi8qQ
4Yd12wmjNfOzCDm2uXH5pDkg4+fylr0SzlI24eIkq5O8PVnhMik4IsP2co/rI9rjqPsbN14u3Qr5
ENqEBOOsRvOJan6lZ990KlBpA6bTYmEqvzpZheTSrbhpXdCbMFyNzZ01B5Vk5DuoaPVlcVsVeDTg
45aSxEStMhqwvnPnsNt10SBruOhdTFRvge9Y1uq5kHHw2yoZzU1mBD6UdyLcMuh9K8SsiCVXA3wO
tlSLgzsYIwzEQf/VqgI2leET+J+LMGzK9ejzvqDi+DvTzLdBQ6Y/Ssy1jB/L53dLSXwSaMEc/dDo
+B0AzkAuHf1OGFRUownGsSC1eyQ2rAP3istVPMDnwFZKa7aCPk/ekMknbRUaHDq1bwgGz47YwHyx
5IWAyJdVjwcdoa0YPm2v6neu75hASxxcOQWuKZMgYZyEanocjfgURPHzMLSIhzYlNly1CWZ/Djd1
Usp/1oHJXQzf5f1cvwJFXfV5TwZ8QmcQ1a3g2CGxVgcCLtUsVwBcJdmgtPQscUvyxculW2VwiIof
zKd8xMyqhnOxGue5kZm+j1phHLw6t47OXOB8uVGqNsGGmBhvK3s1b4gOaQkOD5dfm6H1LlLDTR92
L13pKZugToNVlRownfqwzqC9WSdCm+N2Cof42Jp5t3Wa8qFKIDqZyF3znafKAgFe9CerrlvVKsBw
haQe4I4CgvWkJ7tQjXZa2eyNGFG3LgeyBYSM2zQZrJrw3Ai6z+saPqBQZuhqPfJPc34Igy3NrZae
y7BZncfa49yrOnBx1mmnvBikIlC7v6QZzsVO4927MeqNbl0/D/bWYNqLP5dMeBVsThPfXcn/Q4bf
WFbqKcM7K3DqapGNYHtaFKhspPWzRkU4b+7dmwHFxFCb8RZYL5Saqk6AONgm905xCP+zaZ/DjrZm
moIvvp/6G1yZimNjfp+wlDnoTYC/VryA/0H0HwLYIap6MjENRJsM/0QM1PFVSiZw5PMDIDvRgDvR
TxB+7mriAmt1AqWk/EaoqjiGVf9VawIx+9Wu/WDQAWzCaBoR6EKMi49+LnJFCQiVq7/Mhm/RrVFa
bNQnUrHRrv6QCJEpERmi9z2tPdhmB+q/v3PcMV7HYdgtcxoUUPCY0V4P4OuFXvvu9HW3aWNQaj0W
QX2LMQkwmOF6b2HZO4AxBndR2aRomrnoM7JMPUGWVdrRzAgMH0X9EijtxGR70paTg/OoYycvsEnJ
iiR+TuQ6Eue4zfEPxi7Bbekd5NPJhGBIZEY6ZDal8FAaRCKCyebfdSLkRqkDoTTiiABzuJUH6/PH
dZOCkEvyMPumMSHX5QmSKIfrRMz683HyEFW3kzXa0r+vv5XbsnjYR3hpLnPrR6IiClCkabUaijZA
c9dUMBGPnzDynM7epCWPovanXTw8xjWyY4YOyxH8DyE0RWzw12ugw2KyLLzvwZC9TKWAj4WwPPY0
vb0op16hylUwWu3yFW+ibeZqCD2mCK+GOJfida3Dv+kh39XjkYxh/cMfAR0OpfetkPJigpiS31fO
0my6AUwOMUlFTfAV6iflEazbDw2dL9cwvzWGC/8uGPw7Jwzqs68p2jJPIvHu1NFpgsP0BV9TZCmD
CjXa3uq/JcpR7h+MFNAJsgeItNU+dgrdF3ucxnczbJDhzXznQuq3ueRNh6AtIZd3AJyPue4jMZkW
ARp0kbVvJ6yK5M4GU9yxS94bL0k3HW6p+zhw8i91OF3kWXlqVPXIMs9eBA7PIi68kDtaV3kLY2hP
Q1nrB8uEUpiJsoNGxLi+UJNFNHrTW6WBGstzjKOqxptehjLcy5sQ7QDZsomMU9lU2j2znxm/Pbc0
NjTXRsBZ9dXaf8DpXTvCeRZE17iViZjC5NnJ10ypp60zttpWS7vwK9px8IV4CJ0IR6RqbCw9HNC0
VgKS8fp0AkBRURsZ930gtFNuoHstTymQMetHC9paDrqpEAW5cJhcbxlQKPnLsEBavG0M49BYTvIE
wPqb3K6mEQDAwB/vdJEZ58lu0cafrwHDpoubqtUXIoPFvhlrFCUUO3jH7Ujeu1lRnaK6sff9oHbP
UTI9yhMOJcjB3nIxzRalfSngol5foOXmX3QV6HQFRHjddF1y0KwY9tb8SNTm6GF//G2CIEkW3/B3
Om6FEGzSkzzrFDoaTpBUMUjS/p2sdvKHZoXWiVXoj6YqomPogluTl59rDC91p3iJCoRXMhUIQlWa
e7Dg3kMcEGD1hJH/yDvzgBqj/jpiDbthohwcAti0D8GoAOyajwBTsbdsJf6KXAsWJ6KuDiUN0kOj
WPgNoUXyIxrNrQ/592sX5d46NEDrhHN0VCvsnYdTxfU8oIrhqKfhG6MtfR0HhnvQUEu5FyjJXs+D
49M6HpT+LSUXv1Yc1AFGIw/v6xpXJPmfgqxYoSDnvzWeU66TMhuOTAy0O8LEqA7PV1ujRQ3bs/0W
CJ3X7et09G5W3akgHa/nsCEyZa3lfpsqx1uNpRaf8oI4dBriJCP/SwdHrp+m5t1tLAPLZ7M9wadV
L9as7SL/y0gb4MXue1q44yonn3hq7LDExRTioTyF1+9siIkneYBads3Kaevo3LaOd6aL8K9HwSMr
Y+F87zsburvtNOfEbSeqoIZFBem/H+mfCyrgDY7mYJwNcyjOKf9rldSD9p245vV6KtVddooSXnyl
9k/oUncrrOPT75lylNejTaWBB2DRXko87E+dj/CNj9/Le2++ygMQvBHLWq0w2dVEeTKbzF61Qate
io7XgwrAktB9/ZOUDqHIoVUfIRKX9G1TA9cw7x8nV0ESVrOrnw3UidTuzPfKyJRlGnGOivp5zLnG
dQ+d8kVpg8fr2bzwqXQL68VXUmVNNis5OppiXqhMQMhD1393eVny0MRowTt2UfWIT22/KxKMa4yi
sB4Lm4SGPCQvxmVOcPYdtmS8KpOqvoAsH46J1ZBl7svqVU2re3koX89zBz3ihdAKRAU+iUM1ueHd
gEsxI5+8+W4gx2/Od2wwqV3Yra08aELoOwZPynayDUz2AkLSKH7UP1HWhGzYK99ixcxXwSqFRQ9U
bjSPbeCO6yjj8zKxL5aPx9ZddAXq6MVs2mqDyIp20LFtuRsbRQWnXc4jo1d55NT5SCv0mvYw+r23
GwRCGW1fH8eu6p6Qryquz1sEWBmYnvimxCWKl1A2zyBcwtPYwf3vfCf8OnXJWd6LV3pf1b4zvjih
0m+mHIuFBIn1Ow2pdoQwqHBaf5YPqGImh6zqVD/0qDXsSfuLbYsl71PUg82Rh/h2sHFJV33z4R2t
XN0bzo6uFCffxGjYipr2q5ZpR3kokbr3KMzpJzP4TxCJs60G3nBv5577YE+ZQOrfMH90WQ0aoFbe
ks7wV0NbNCeg3OEFkFgEbjZtv2fug+gy68eopHSKnqPcGQieQPswIXQWffcKmfUszxW26m8lDuJn
8gvoSYzdiFECXbcTdAV9G+foIw9tTl/76mHovp7scDzGUx7cZQ2e4tdzzBclVzus5S+uSmUiF4/w
//yz+ffyMCM4/F9u/P8vN67ZpKn/XW58+K835iJ/sUIx5I/+ZMcd7R+upemu45oa9DPXIdf+h63o
eP9wbNVU7dkSiD86u/7JVrT+QfrEtVTVdjTDtR1Mc5qiky4p6j9MRG8tDx6qa3kGJ/wnmfKPG0/z
af2js5TG7XxMlZsuZEnTwVsKCiMMd5uE/Ud3Hq23q16F7rYXapDe9XAfHn14OTEOngMosNWk+eCg
aYS6wP9t2cSO5KD2w0P7c1V/uYqZIfnRomm+CtfTsAdyeRba7Pzy8Sr6RlWmytXyfZ5iTV9a/lPv
ZeepF9rFAq2+EVl9rm1ntnDGo1NT1oEFBWMsw21oQUxnMFxfCbr/s+XWJwzB/GBMFTiCg9wsQAL3
04OpFUN3StQM9rogvpOkSrtSO+Y/aer8zNpYvcc/ZVcVTbs1jOC7acFoI6hhrzQX2QdLefRzx1kz
de62hmX5syIF06ZZsYQeAZi0qiCJZFSMoJhsrGe2FcYN9U4Zmt2AviDxyvHLf3jIs8/Vp4dsqQ61
zaVCuZr56SFXuHaMBBXyvepN6tFwRsTeZz+JMvKXBsmFne7X0bZJRp25v4m2GCgmY2kXbYmwXf6M
Ypx+l+vuq6+r3vo/XBtV/W/XRkU3zJk+9neTqLZBMWVwnWzPxOXRH+zVgELFvlBtsQ1U8s6NB7VO
GNWbhb/dIbWgQulDtWfgMS4NP5nuMuUuUMV/vK6/VUy4ODjy8o3YHjiZz95hMVLKpd7UM8lkX7W5
gwIWrFVLQQ2v1PJTC5ETDR1vPSHWsNWD4YURIGZ/OSQEvA20c0bY998/Kmt+TX95jSjfG7ar4yTM
u9Q/WxeJRlMnJgf9zoi1AZU7XznamCeruquc8aWtn1L/zHA9eICvFj/nmo0XK+GSyURYJ6thcao+
elOo8TmLoldAF4w4MQsj2Oeg0emvgoXD/O+M8zGyTK7iLK3EfLbFqJ3sXj2YnbnB7g+ryPEudi1r
j7qOBadrlhQclbVABAF8ufhekEZeuoo3ouJSMHpzekibzd4yirewbQn0MRhdpLEGWLe5GAOU3qLA
DxyUnCvE7yiu9LUa2t1qdKAxOGaOlAHiJWvbQydtgkaxGHLMVYTuPv/7x6uboI3+9oBxraK5NqnI
Kgw39n8wLMuxLwzirO12OvpAtp4VF8Knx9k2+ajHRr2P8cNZJJXb34+o84y5OR0nxKDu4zC/V5hS
MjhDrybXlODo9fWvOsOwWlQ8INH9RJaRexeVf8QT3T+GvvOjrODzRJFASXNOD9rmsLIdpXzzCQKG
oest01FvtoWvozqpm/eJqz97Iuz3YeOoF6WmkEuJFwSH1u7uew/pGiOENtcoWngnizT0LppPumYA
t7kmSXJ0mvyR19hd0nYcd01rac89+IuH0L8bAXbf522GuTY6qs9TA4OjqcM7L0a9CwSkMks5Tiss
Jm29gH3RglgBuV0vNa0EZlBAuwHxl+/LPCY1MyXn1iuTs259F52er8ZRQzMrhcg3oW61p4NboY8Y
b/i4IVTpNcFH0ZgI2gWr+JRoQFNsVCsuLba1Zy1qIGcGwUMWvwql6XZ0bQ0giEmgathrFyb3hIPF
xXbUe9eqFMhftYvZVO6dhrCq96ZVOCCaRmehFaW2p2OPVy2mGYvBFMVRczuB+1DUnDpG+3E7iYMS
miPEZMAzWWfsksZ/z/v+i1sW7kG+IxsIJ84qhraCh9huDEN9s0JPI5wP9nlEI+iEVseeaccF0Hy+
dpTUmbHVe69yogenhdwB++8U4rL54Ct99KDGXrgo1Ar+JN58ilJpT13uMPP2XVico7nRdDs4WSX3
WLm5IB9DbdFNgb14Kk66E4ObCMzqwbOjeF8YtbrtyvZbNJsKA0XIV8JDVbRzUMGB3XcQjjssDUEv
HytBtnZ7U+efpPHJnIsGysrOH8JLMjlApbQ2hM2j0cy642M85Ei6W1p0N6qYY8XkbZZTp5Kiset0
34c4GBV5pN77iAVEURztK9G9j3Ul7jsUP+/7NnuBIn6cutbYTdpoECqolLtoIAgzrxmm+pxPIw9Z
K7w7IXIYio13sNJpz8DXuZMF4Jtoj6wmcmvztsnL3euOxOI+Wtjba7kN+PsM6yvHbaYX00kebHhq
tCL6Ya69LHJRTiNwXQZN8AAwLXhIkWja85HgMT2viorGtDbC8WzW9lZuMskvo1aggdLLQDt7brjV
gU89JXmIrlhiQphARPVRFiq6BSFcq4s6H4EyT4dWFPI3RnkmMWnfy6IFHX8Qpvgh17LanS7cHlNs
jba5IfPQR2H6JIuRaIM7OflG0Ggvmq4dZ9NudBcdqAw1SjWHaazKe8wlWgiGXvsUgNihg51OSgma
tjO8Fw21bZKhzfBkFDhUFcELfmIOmUpH7DorbheF3XTrtsPTDkyTcukazCW7SQdz4Vdog+EmFtk/
hyiJvrSCSkxKZmmi3apZJMbdInP22mzTCPHZIQU7/kiLzrtH2jF19G9uZvT3s6BsJ146uz1Ctts6
IUhoG/gK/J9+J1rSsr5nreIOp6/Uj/cj38VaacyF1Q3p3kqtat0MrcVE1jp1Nfa9EVCQbYIU6Tpw
JqTQ3Jr8cTWIbUrwdhMMBGb7ONH2mNL+1v8fe+exJSmybdsv4g0MDNV1LUNHpOgwUhVaa77+Tiyq
yvPEqXNF/3UYCHfCwwWY7b3WXFzadvQKJVeuzt2kGEo3NQSStdgTLYOr2cw3WT36j7SYvuI2CneS
i+8hw+sGZMa9K1TimD9Qs++zvV7GcmFgvsYtUEAuXUzow/wx0ocXf9Ts7YArbz1aMHw8UeSblAip
re8G1xQ1xvu7mcpZO855vRKWYR7LRA5AwD5ZXdc+6K29iasyeL8+zalrvtAqW9XNZ1fXykfuVHfY
aUCXRl6+Fu747NgoHzvrPDIP2c8pexm620AexvI0DONX2ch5J6PmrjOQbHUDFwliGDdyJoWvKSlZ
yZhAJtetcPtRI+QEX4J0fiZwCSNz0HgYtMxinxBZRtcA4LUXaaeqggjb1GsvFNmZz+/BDaKBQoPz
4ADnXyUY0rbVlGgIUJwD4OUa0Sy1IYbC+9zP85V08a3zr00AKdxqM+KXXWkhBKpaE991La8Zr2Kc
iBEWDHlXnOPeJDQ6aikoEGndhu5wkcHWFPl8R3z1OS9iDTLnAWyX3AxGOB1QtyQwocq7uXPzHROy
dO9UeYTzP8TfRhJr0n+KCqrRuExfQESug0RfZGbTRnahDoBKaG9BF7i0rYu91/XOBnHR/OBWj7UV
C9JAomDnlGPJn0fQprcuN9Z+PrtjnRzDiWbqiLHlXs9cJBfpfI3iGBcTrMWkyiCauNQYyoA761QW
3iVcxgFQSceWZq0dSOs0N0uPJsjj4oeOMGOjg9U4mF15rVKjuNO9X+GAZsD3zc8MaqxjYtW/oriA
/wgJ56i13r3oTBAo00wv186sbZDGw6FzzPHJlrM4547kduzCA6Xv5+z1dqwfKAcS0pjb8huW4fJL
5IRvuGmsk4mkYz1Igp27lErakq55lF1AVxlClV2Xe7dBk+hGfXLUK/uuosVXApTNKX+utCY75In9
IOBi7SE4lGVZHCsPzzDFLizEcRyvXMevj+rFU5BrHsvOuxZBCZe5igAeTFRB2i7Sr16W7OcgA3bo
vfR9VXMZ6KOj2Y7c/V0ZHqwo/lKFk3ZtkwZtLe+sVrf31JSbVSMjSrghoBEv7nyoJNCsut6kKFzd
p/i4D2OzaxrUnkUPdq8ff9VWXlyHwh02s1//Uc6AaoaAG3hsEXM9V0fwnRpJy0V9INWYPm6S5FvJ
h4fMe0k1D/JqFSaOs2kaLoWdP36i7GcCfedfSKIMu7hWaEcj5tu0nKNFe73Oc1Ht+QYdkSlRqZ5j
cDZG0G5NqMbBkFhbUs+499AMxhtt0xOtkGyX2iVd6HkzYrtN1zhbviYGZjZC3u1fqYyQXsLjiwDu
GS3p3DUa81RO7qkrO2MVwitHc0zWWI8HuPH69KUbNogBXDSWNaqtYeMUoflSd4LgdWQ0Y1d88ueh
hKjivRgdtrFohrczVDCfc/A7XDfqnWu78Ws36X/U1sL1mpz4qe4yXtxkfusRx69ngSpZIFldU/yD
tNn25TmN+DupxU+37RJuTW18ZzcOY1MgOQcthOGhNjuaJRfuLLzFvXtG1K3dARUdn7ssOyaat+2r
wb665NGdS9si8H2ygRtksYHoOck+i9B/0Ia4/2U6zZHaw9WFwEup00vWdZbbZ8P1rLNHO2Sr9wZ0
R8EPhD3RMNhn0p0mLOrY/OI0KgGnLkdK9awOuG8PfFtmxFameQTIowvKTacn9O6zdjjbzhSsIljr
W1kbbGr+T08Y6W4YSn0XWdnXmgnZuYeyelFrauGEPfJ53enWFiCBelXBwz57ENUqo4dysTyjiRLk
da22H2fvD6c1wKnq051mxSZObNt4X+R4EVAIVGjFemrYDtOvqclX8cbSi/TenaMvehVPO02/I1Cv
eJTVw5ja9oOGH3kogDTqqWEdKio4AICm8knt66yRHkbdu/umNDWG0prYzgiln5aIXLdtqwe15QsD
T7jbkyK5HAwOVk4OA1/jfFPZWbQlDrjc8pUxH0HTm49TggI/SUniCGdg2TXVliOReCGtUzHeUeu/
dHpQPeM7XHPbeEJ8FZyKqcqQpPBy6loA//GSV+EPzkW07tGVg7ORekn6ZBCKpzYR+lMIDnSpdz/4
5KruikFnBmYEW0pTUHK65efjAj8pnQPTjeLicv1dW54F0U/T7kXj6adp1vUTugR8kmrbKeUSYF9W
GxdKZMwE6axNrrs2snRaNxTRTlILnszOrfezObrnMhyHU8/ArhvG+aQWpPGAVrxthxOBvW4wgtrl
feaWOdm/ItFM9GgPtlPRRqysx7REkufwIzozLodUQ95VlpXehmfE56U7ByqiujP8OdgZkfVZ02d+
Dg6obsYNR7hHMUQpN912QXYxuvRzXdjfgTEFZw1npu7F0LGy6NIXgETnKXjUh/gOTvpdjZvBbo0X
RniHWHSwbnipk5CcO8NvQCf50nIXcK1BW8XT+LVKQxjoRvxJ04HTzySTYpR4AYtAVQCKFGO0fsEf
Y6KO+Al6P6xZfnNm5zC4/auWo27o5y+Zbs8bmMMQbF7C0icFvI0LSEMAeEM34FsKpB5o/SGW7SOD
k08gSYtjKoc9+YtI5KtNWR0MER+DFEVR+JDkNpoonxEumg/E4Cge/aEgKXUKLpoEsOo0G6jPJ73R
vxXdE+N8f+tXU7OaacUCRXTEMTZ9YND9eOglJokUm8YhtflNVQLqh17U60W1LzWn29lW8m1M5nKF
L+qTQdjbMYdOSWQDn29qHym1kRSdbmJqSidnuVyqBQlgdh3aBxF7v5qZ/zPumn1l2kfhtiQuSeuR
cC4PcnWyNqCzkyFQEtcswZ73GHYSU9M2ZWwcYlt70ky6vEWFYwhv6/fR6xjEL+WdDLtf4r7pIBe3
vk1Pu2pGOt7T7OEEhrRRAC7BP0//v2c6VGTiD5+3uhz8HAMB921NMBBok+pb8sWMy+yh1MG+B9VI
uC4VZBIx259cOO65DC0JBIZ372oBCCaaRQczK/4YrFGu/XjJyB496y2wzTuvso5F1HpUQG0YNtC0
mF+F5qvtlZ/rLkpPUckUWHp+tg69Ib4YVXNuKmJbEqzfKz2vv0Z5UX7iI7lqqf9WV4APorr6Znco
d1KboJtmgPGC2B+XU5joK4trCJN2uNCOALuSmhTMHDO801KPzDQD3G2SOrum1d56Lj95xKw9nhZb
acnty/VLDJ/CrNdIJsJDm2reftafvPmuK6Ni3zhl+RhFVAzxgGZdAqDJdhwm5RCrejFBsPOzC6xU
g8nSqy5a/QItDQGcBF+e5xVvooFIrGrrc1nLFNh8Xa2FpoNmttqvOYWj1eA2p8IYQ5TB0CopZt6b
qXAeQgrUuWajr8IrOunfSuSkIEEceY5TaK6xnn+tGEvtk9591Gf7SmR3tE4sYe2hoolV2nvWLhn6
dpu+YKch5yOK+w1V6uq+qKJnR5L9N/vuhU+NYGmLehJWf2frLvmhcZFtHAQfZ5nw6z86Y1KhM3Fa
UAvcNwLNePUmyzwyULigMx4WTGm4S2X86NqD/1rEGObKCZSfOWwQxQwrRMcVheqaWI4ozjdiSB6F
RqIfrBg88Riq4GYTqwKcq2l8f93xnQYeWt33RXOXaFlJcBjHE0BHyKh9n2lRdRiayiCngtg+ahME
p4zIWYnHDsrRPIkOQZ6dOUSaOPOrkl1alK7/VGA2IkK53vgmmg8yXroUjq3+QvDGDt4wiJmhcQVB
t6mBXYM5ZYkMMa2+u3P6PaZAcaKFCvavNyz3pLYRw62AAIVkCaIFU4ptRUJQm+/6WRV8+B8P+4uv
4vbowfGaHRQX3Fz5XpTDuurtL04ChKWRqQE5Do1kNuXJoa8y71AvD1hwDjNSFO4m06r2alA5IewC
tehjRPbTz5A5uKlj7dbai5920THVgPDb9+gPYeJF/WPul5cE/cGJSOZ0DXmITBFQPprZuHztO+00
G/dNBv2Qua67dRJo9MIOh10QxPOTX2Ww/f0ZNcsQPDr7uvGz58jpX2v8pL8xLsbAW411bZwnMW/M
fekNznNX01bxeveTPmbFiwcb8GXGTZwHBOD2wxHzRHIaTHdC+RJVG8shWScpcAB6EPCrPoX4EOqH
oAUmOTRYG3lrjrP0NSrabWastFEjJdM0VhRX5fPIhaskgtgr5p8KLj31mnWUA5nfrhG3m6icPhtD
691BEjf3qWeXTBRhb83cjeumYAY4yU1fuJR1UyorXRoURNc118WKdsaCtvf4Jm80Pfd4FIR3cwxB
JTVbw52Tz3aW1Wc/p9jgR02+aeiXXZI0vzNRO76VnjvsSKN1j2kb9I+EReJBhVz3Y0zCvTO3+35u
5bPjhMWen0B+8MMwfyty/5znsfaNrn65lq7ogeWE6R23aCZKRIiQU0CqZkmNp4vWBeqBL30QPtp+
5PzK8IL2bU0ij2bfp74J+jSAKFbr06GSjf09y02XqZfF56pTSEdJ9eSNNHTgpEVrJtTOpgiaBMbP
QLxNJudD5wOgmnMuHZOZmtxb2obS3Lwp0HTv9WrcU+JoTk1OmFAbdvZdUAUp9cAlyAUm+sWptWAz
NZ7cMNn/w6yaAxNK+4gnENevk9+T7y5eKLYBXCBZIM286Wwxg5vMInyuW7/bLltORTuuy1rnrjXA
kcGc00gI71o4QvlLyBxhHXfMgoM6iwBg9cVegsmy/SmGpVVoj2NwnWLLucZLkISu2T9qlwBz62s+
tqQSQXMbR20Fmdo4lyaWDscT8jjEowZAvXeuQ51B1Myji1hQZY4+nulOYq/op2sv4u7RyOxviWRI
LMFaFlR8H2K90dZGyE1KwAGs7O6pa7gZNwFAbrRTP5sq6w/Sx7isUVxFYhDCaddp4NZ1uIvrAL7e
GDVX000GFNcdswQgSYCV6kPXTV/IBmeIPtSL2Z+ylGeZe9pG9pPQkdGQjZMXENf61v1sl3hJsUqY
pzQid2Qqy11nGHzH8GitkmB+i6YqPxA/8synNS0KC+ZASU/+r9HJFX5UoPtOZxCHpM87wReMS0S6
tmNvPSdUh5uCx4dm/clrnXTd00aqJr0792mLlrGyLqP44nTZfQ5l4TGcCRHK8QxfNfCGmeSWVg8E
pFvTl8kb7rzcW9Kw263F23sij+BzOrvDubftc2zENjFHw6cg14qHrvIvTtjxCxzsBH0sLRtAdfce
4E9Ab/is5qC5R9HIV4uOjRy6aDcXVXhuo+5pBpayda2fuFe3uWUgmwo0BtuwpbaNmS8z9ZbKpOYy
Ps62HXkpe9u2gs04tD/0YQrPs2ZFm6YfiwOaorqN9lkxdleUxAZAIipp2nwdKtfaYwU2N3pZhltV
OWgy5FF+u1DqgvxQO0N+7JO+W0fgwQ5TwtsBtvguylznS/06cVG2/PaeAOz6NPXJczAaMLym0jgn
rcBJK/Utum2LgIWyuPraWuCyP3kGmnhNRjvyuOQppKA3dJ1OigDTf0rF5Seu9ozC9RhvdZx/becj
iLxTZ8roztboNTNIglCO9lK/jwJGQg6dp4ew4XJo1q12iWuNkxrBw2BRDCBZ++pKXxy6pkt2gknI
NqArAUqJ94+BrX1GPdmdu8J7HdBT7yuj9tdESqIkktOGCw9PKluLIIHO6+moxMZ59ONfvZna8Ftj
7ZR3T+Azu8+AuT53S867k8/5PhR8xDKVYl+S43IMuhCEGf35KaM1JmLb3BewbNaDrveoWJdUJQZ+
cSsv0NacozcWb1LE4cVqDNIjcsPbpqUPpzJrAr6EWvLocopN5I7zyjBjHz7yvpuDdT9iimb+f25a
3HKWN9nngjGj31I4Snqj3TPDra6WpnenEaMQGVbiGoWQdQmyPnCteqNVgXMuh9i7G5ehhahp+Bpu
Q33J4NtnuOUiRhzkamyHaMvdQYPjFyQUTnxcXNx6SWg15hNkz34vo+miCG0mo4pLZHBFroPu7A+M
CEvdraAI4RKJbJrNZSRekCq3ex9xJZ69M5XU7ByYOA6bQfsj9auK/oRfvpjS7e+1JNlb7hfdmqyX
Rqvtl5miP/TIL5Het1cHC8fF6tAlDwLl8Bz7RLlzA/CYJ7ZTad2BDaKf56L59ymcnUnjy85hQLhY
DnxmXYkqP4+awQQR1J4WM+QLdWlucBaDeDOC6JcdV+iQQ8igtp66R699y4KCzoGI/TVJLU22srmx
U24ls2+FpWI+RQmR9T4li5XdcMFQHpN344nXYD3sA4p+TjzJNRrV/hhTF6oHyN8HxJUVKFNrXBVo
KaA+cn+ZCd8xuCOWw11ouWIXpzTi+7x9NUwgafngxxMdbVpMaW4OVzixs8clOWmc+7qqm/t2WajL
TsovGB1KcnDGe5qWjNWr1s3vnKVNLUfRXC1kw4FFblXMFT7OEfVMk0juw2XNibRfScGkO28H+zCk
gt6o12/6OmWfn1/tom8u0NL2LsPYc22PFnnTSXoM44yZQhjSZXWYgXrmK0YDbpNSx7QKIY07d2Bf
h3aMD0OmXxMSzL0mz87eQCAmIJ/+wHVv3pqesCnGZs0exuu30MFupruZ99yJ6Jq3tf7FN2eCmAc7
x0YhHrqGiX+WdSUalAQEbVTle0nMGpiw9OsgjHCTDN65zAlvpmvuvHk5zousPEFpD17qVlCwG6dz
YHX412MHebHp/phCWe9xrw5bLTTOIX2jL6MebNBYkyzGkPROlHAB5Qh5urL6raSAcurJERFOIb7D
Ht3NUUb3gEFo7lL9I+auprdpUNnZQ1tGtl013kuce3svhHCMGeoyptQT+sw4CVFX95Ve3FOi3yaJ
UX4be/2XFXQ/rCIvDr7XTC8l5WlKCy9RaUaHoaW4pL4P6pvh6+VeMuTYlm1a4FzN/GNKsN+aLzff
+CZ5lXWlr13KGfsml/UjUMvNFIL30M2pJQwZEO9ofe3DVqwF9w2y7PL6EsTihQa4vkkx+SCGLdBa
zfwNUJ/juouapz7J5LEqqFTE45ys+roY33LP+qU1M7vSVN8zzjRe545Raz4b815dhKGCulznGNNZ
Y/tjQJZyzepG3099hesop7NZx4aG38yxrnPjvIVF0b7koGWuuDPfkurRpv//bCdW9OLVggp1HgkY
ah4ygQWbJYcSwpBCXKltc/FKqbV5sRupzXCSyKyiyONeR3ZoG8Xe0VRGUUWGUos8Hz6JOkk3IxIM
uTjyOqekc68vtKj3VTh2+hENJ8Xm4qQW1jJT85Zpl1rTu8VsX7QUwPnJQ5FcqGl48zDB0AjF//K+
nkd2tApqM7aQKKTHDyEA73B/uzqLttKPDWS3pM2qbayMi8PikG0Xg5paE0lhcw23P8XK3dmrhF61
Oi6r0eJArRyuRmFjZRv6yuVJLAA2kjowVy6bt4W1eCurxVsZLe5VdQJ1wvdT/b2vBhE7O0FxyJiA
gUZMyEuxxuFNPSxR+9QJEhX9q17ChxMmJeIsxIxv1cKMK+wBx64WhwuVatleFsGCGxwQZWzyHoM2
GE8IHYshl97dn6Ct26YfagxUg5axEo+47Vdv/4d9t83b48CT4GK7nTkNLHKD3RyS//IBhrdPUW1r
yt0dNcGJLz98cz+SJ1/W8HFwBZvrFuQ1gWvJfhhcj9Lhs3qAJr97RlMeR2csMVMsXiZ1XmfO+Xao
VTTCIPmWI2pNhG6z1eP2x22X2v8OSlse23hE0kxOcbydTj3i/ZzFSOEPore9UQwxKnjA9BaQmFpT
C3Wgi5iB42eX66h8xn8zHVsoPaupx9IFTa0+pdXCySBOyQhAqqiPOVTfsdvHClC/X35U6pcEwxf8
3bLol4W0p4QuSRSCiBvGU7VAQA3K8xT12Lwt1L4snJkZklcVJ61fAjTOiJZc/hGVe6EWk1ND2knq
EbkInhUv7pE6oRdILRrI6Fzq1aJrIm3CTOqdY0NVnyLKfZ6O9y5z9qYH3jVxXzS3A2fs2/s4Axvi
LyGtVfUzi8JX2IpPYJnTDdlFE638FaVzDFuBQHYAZ3N0yHS0mOKLRIAdR11A6/A1jYz7zIjdnTGR
BOox36ER/moX/MGsXTqLRJhrefHJncxjnzcgif0w2GP4uUq+bitUYNckgPFPFfTNqKz7luyISyCD
HUlkFJsj/+IndnhyeIGrYeVMzXdqcfTKaYyuEIAlpc8nwwnRZKyahhCb1qf6P4Gbt6ncgV/MELUk
9tG3zasvcbma3XVcesNdm60aO4Yr7p3l1PhrqnV9W9Ej7Qioa7pPMiWbbPL3nf8q9EBswsnF0vOp
tTN7XbTesQmSH1ytcWwM/D9BtI81F71WNf2YCRPQZMbHTWPWnTxE+6X1agzON03f600Wr0en/eG2
9FkmzyGUUNAv8BtiJrKJDk5oMFngNh5JSBAWRrOoSwgkgDXYYce9Bn70tYrwxA9dKuCBj8cCsUVM
5wZ87NH2/YfIpZ8YTAzlcyIrndIp194Gm123pptDQcZ1jR0W4iPM03HRo8xM3USL1MF9TkkXFSbv
XMNM7ESWwVELunjpK4Q7UAD0zz3xpbD3hsc0y8wY4pdE3ja9/xi1d3kxmdsiI9nWIyvOZVyzac11
z5w2bUBYMvyiEWjTHDTFnvRg0v+qqqNjRVXSMKLrEkgEm9tb+3bbrdFGPFGiuvK/N6tyWoLkyCPb
ORHvXu0J8ldmY1Xa+Ru/zj9Eu2ln6qTA80Dht8NRBny5hDAO/izpYZD/NhPPsbU7/TsTiIafrAGl
kO92vGF8CIiIAtdI7GD5aWpNMkmK6HtUDjDJXX2DQtLfzpYDjioTT5Nj/cTrtbGGU5kQk1K3vMdd
jXvKN/BMAM/w9/UoD2RMwhhDubPTtQo7S9iOr0baEQmqadOWUbKxz3FfbOqqABwQjJADYLa9jFOJ
KknPz7OH2cXNMutlzkXzSFedgBOmDWpXQORI3Q3iSc8njbuQRc5lNX8xcFZds7l1jk5MLiqp3SkF
b4OEWGt0XrSOrA/T9/UdfUUEnZb/MqIuPnpMElfQ3viBYj+meGAJ5D4SzhH/QQN641Ha+fwc4m8q
6rhA6eMz4tH52nho/NC1oFcyaaNRmWj6lxHg511fxq/cKPoXtWjH0zhi6I2LS+Rzprgyf1au6THH
8ocXR9ZU+4G5afH8K42iDuvNED1Epuauhmxnlj7JFsDrD84CzfAbLXoKQucUSvNS0Jh1sW+eq9mi
R9B2JMo5T2ZrOk+jiHZTOvcPemc8V3n9I9Qzj0PkipEXmt/bsq2ZqIvh6AoQYq1PWGVdiHEjsrrc
Zl69L2Rj3glmdn2Rt2eE398Y7yS7mDIidb8xYrgoh4sTv2Vl7DL6H+qt3xDlaQwvCD3aldETJydc
j6FTybAw1a+V7cqrZUzymhvIFbFwxsD1JptfcmyR32anlP2JkQhCcZFCPlZ9T3fJJiaYclWzKrRP
Jj7aq9m6lxHd1QEvbbTJMow+OCXKTY3BDLV6Fm7Rh/+aUuMZZUX43FKeD/02e7UB9s+N92yFNteV
5FMmpuHie1N5jTXxpFQ3VU1VMiLZN5jrQ2/z5/97ZbFYHAP/Itx2UV05poWbg/wR46PVYu6N2Isc
szwkwk0O0NjKbZuRXoRm8NVFtPg8ZuQV1PO0sxZxx2i30f/wEox/c3u4rssFVQfNBWtRNxfp82/S
Zs8P2w4neXnINOROfmfcOwFXAG0gh4Ab2ZfUYHyOIKDc4asL76QXrD0jE2sNWNm6wT+HMi4Iz4vY
VO9Fdt+7wUtLc/nIdFW/W1Sgqhr1379xxiK4/vDGuY6u455Ahy9Rvf/rq8bNkJpxAUk58Vri3C3h
HoPevxPmjOy9SOXegkSzGXtx7G3g+UybEgLBD0Im3yOSWfxGet9GyGxu+N029LeCYg7FH+sXAhUL
Q1vNEJhqzAMAFhKUo2h+d0/9ZyvJv5kbeNdhmEvb9Wz+DSU4/+1dn5oYz4ywCy51OUN3qRWbqG34
J6CEJwiqj6gy8jWSJyxwqfO5tyMuDxJHvdduC6OQW7T9l8H9biVxfcCO+9lbKiBVXH7hl/cQj2W5
H8kyWTdZaO3bWN7BNur+Px711//SAmZivvrvLWDXX2P0o/hgAlue9hciVV/S56RtEYWl2zZer79N
YEL3iKwzHenxg5QOiP6/TWCmszxJlw7PcjDtLGl2f5rATPH/aJYL2zUFoXOYRt3/iwnM9T4m2Hme
LgV+M2nx7fQs+cHsVBEhNg9oDC8N/Zmgsv0CeXI375N0vMTuAsZTs4KQoY++tr3GJMGLq4KWcXmN
mmpbhdYPmYVQEaxLMcBiaUJ7eF9Q/x0ZTLlyq2XT10xAqDFLKoheXoGpVqu5S9rKVq12xES+H1eb
iUMkgQaUc6VmbjS6aZKa1UOVdcNOTczUQqjJnFol7SU/RtlPNWNScyS1cJYp1m2zg4gD0VsDqbDg
KBROWgXkFcJl0K5W21nSSMS8sVFzb+gDEGIUPFyxYv6elHtiWIeE25MwwBQ6WBbmwga5LaxOUuiV
1pl48T8n2e/z62Vz0CyNqlJzUbvwgY3rKXAjupMTlYheUdRtBXjqi+IpRWm783uTUpfkcnt6X6V/
gpx0fLLKmua02UBUU9NqtVCbMa3zrQCwVTMHGs4QUNsVhRccNJYWjzjSi00a0g63fH9JHP7ZZhNe
Flrw9swMq8GMR9vtvmaoskOOvncpI6wcLVly4aJ2n479ix/Ge4F06CDc7KULBXqPsL4bRGIxXSWV
toyDB4DQi5ZhzpM/VQ3kzRcIIcQ3P0m2jqlFDA5lvzOTRFsRPZdti2FOI8ancQpRV00F1WcT29Vr
OreVPzOckG/q88McHEFYkG7dPsiCKbBQ6HDGF/7Kh+YBa9X+RXJqs6WF2Z2Y5dLzWtaoKP25dttn
og9nGvL3EfWY2+bteWofg2TkdBURPvXUlaSY/XXC/+E0Hw+r0wZGaOFoXl7Z+/HkTGoVauC/X6ul
Xtxt+/b3/u/76hJ+bJLP/vtfVCfIajoNau22UPv6NJ73muXtCmf34U+9vwUf3qYPm2MeI+foQCip
J4eDKJdm/yldfi7R8oNSi/zvzUTxwG/b6nCdx8wW1XPUkfcH3Z6J2JUEIySYoYH2959O+2Hf7c/j
q6Fg9+Gw2rw95vZq8pa4Q80YKQssr10d+KfH3c7HfNLb1Qnpt3//s7en3vbd/rfbvqQx7msbpOj7
v2vYzmsBNGb3G12yKWqmyQs/FGrGX3jJ31YVk1Kbgvu4E2JnKOSkLgIBSCFgBvKviNEPm+q07yhM
deQ3SuXkgzNriYNTj/mn56l9709Wj1Ev5P0Mt+3bsz/sK7LROCa1jnltSaQp/a9yOyyQotamoEmE
xKi/b0cpXBKYwxz6bVWxKtN0CaP4eKjsDhmMQUV7i3BjJYRWgLqKoly+A8EUzKxWt4TfHhSoh/5H
0FlnSzQziXUXL/kC6bJQIiK1eJcPCQ0oE4DpR7VPPU6tWRh0wWL+/RT15Nvm7TSwj/88a4ite+Xl
WIpVXg+qqt+Te6wCfVblzvmiy/7rQEtqKXqoYkU8eXviCv374p/2tQn3yJqY7uXG945qXNYUYE/t
S1SdWh0JxHgoZS/2Y5t46SqyZXei6OLuRB7dfXzw+/PUXk391NvZ3cWYA8nAY/ygFl3P2Dgrg36t
FEn2cnNTCxWzotbUgfeon7L4pNcjTPQFbKcWhqOD6M1jw91aXvB5XN4qsyHCtWxMDT1INWxHgLkr
Kcxptbj4NlbH5W9QiQp/L9S+sLC+6zmtbNUtHZe+qWqe5hb/b04sarPUW1V+jlqLcXn1soAd3ZEL
NiwLMbaTSkFhSj7oa7836l0g5yd4tnI1LbU59Zmrz3daPuTUn7mlq520yVjF8Jud0vNMmCTPN0E/
o2QtaRYPJMypd0K9Mb50D3AvnL0/65I4H4969bIWWhSt1dpkdwVp2AVzHiZE81rRB41ZAoJjBFic
9BFwGlRpRCFSj7HloqoxoGIj2ZyHZwWVJOjNwtbr4BG2ajKXvDoOcGMgsYG1125HDbRFQw7nCfuk
to0gsqxxJlH0g07rjhrps0vxXqrR2wde3vtOdVwdUYt89ijal0ZqrM0C29v79u34bw+6MfjSVLN3
htFe30+5wLM3nh8j5NXMZ1dQZhmBm0GxXPojKl5HLcaooiwxMI3MDrYIrKPiUqrFP2Iq1ZNuj4HJ
D2Tuw8Nvj6ntSq6MWaf3vDQ31GJWnSS1yrcMcKeSA/7j8ckO9BUcJ6gyy5D49hi19r/Ypx7y/lfU
U/xo+Bl4QU3o3F8vR63d/tUeO+uKWD5vrf4p9W7d/t0Pm+ofTTR6g4+ok4rTbSEWyPVtM1j6aP5y
6xGtvzNrMqh8BW0u1N3s9kC1NipA9e05t8Pvp41SMz982Ek8Lv25D39WPeY/7kOtTRxLaiKXwotm
1HTV1IJkBU71cVVt5wtT+R8f2VgLg/U/H//tpB8f+tv2++pvf3o0Rn51Wme/n/rfjquHzlEBJ0wQ
Av1PL/y3vf/8l24vOpnEy+SV8e63V6BWbw/57RTqyMdttfO3p78f/+01mOleNgACSfExflukf29m
RbyVlYZ6edl12397giN1H8VCCvfor3P4sjVOhpVm5lqtqiNdikhXrRUoe05ZBGeUppdaIHyqT6qN
nMRLypxaVTvV4bQtmQ3fHqnWwjQUmynF7BXfDttkoer4Lznxb6czFiimofrXalUdf/9Lajuu55e5
9NId9iPyxW5PV2u/nfP2ktTZ1WE+7idN5ASEZJiM+tp4U7+V2y9CbUqE9fnh/Xdh93Gp4/LiB6ge
RYS2g8CGUYhK1Rr6mulwqEZAuNmz023h5hjCvbzTictDMLZW1ElFqVQLrQcUt1Kr2ZxY+lqter/q
zopOqMa5y6TLb4bMRabEy5jttvlf7J3XctxKuqVfZV4AHTAJIHFbQHnaohHFG4TMFrxNmASefj5w
9+mejjgxceZ+LrZC2iIlioXK/M1a36r0Ic8vrpT1cdliAJVMP6l9mCAsDlQuNf61jOI38/6wxCWv
iyaJXOslqUh8a8bpg4zy6poplMsDWeToAIL9V29d8Mc0wTUA1ronK+6fO/Wv5v7fHf6a9eleJFwz
xljnVyboUV8kFLhpgSrc4TL3Bj8suhwbqzkeZ+G9sQ0Hp6qvRIeSN0qJygNk9VW5lwQgo+eLYJw+
/rt3/RpFfHWxlQZ23XkiIbB0sv4/s+l/OLDzNsjR/2Vgh2wy/V/hj74ps/rHfw7tvj71v8hN7j+E
Sx8lpOf6aBs39ss/yU1SMH6zmOOZlvCEFA6TuX+SmxzvHzyY+AEIOXJsPo3P+q+hnfMPPpSth82+
2SS82fl/Gdo5ls1A8T/m4iiEAecG5BvZ0jId3/nPubhf6K7qS5XDA3bF0dPtmytZ2pr5tK9be3zO
HT99TvIZVb5VHs2BRa7Tms6tHitA89U6XlzsEcVcezcmckBslF0fstWo7+YFgRARjO7TFGNRaqcn
IPao9ev8BQ8iRv5sru7UJvp0+vvAKsIiM9fPeKzrqA5m/GZD3V4L5jzs8BUW38zyn7tgDcLFRdvv
F8CYEy8hSSV2bhJkx2GwLfvqNllwZXUNl5QRZGSnHZJDjcC/WZT+NQTGfSotg6/cK6+i9srTquNq
89HMH2bfRxix9fdM4oPqYAO0oHDZnXnNNyh5etelPo7acjtrkvFNU0DtUoP1zzisw5uq5LhrNr1o
K1tv55lW+oZeLqrcEoLAijBTNw8LUbBxKs6T7H4EflBHOYJGq9PlocpceZd7a3rsRwM3JwB7QtIc
J/tGJqQmZTmNiGqd7gK8PrJYripmv8g3690ciOJt8WnnwfraeJVDiDv5PUyQ/zLAVzQNf52pVjwL
oCFBSOl5101Rjdr6VK/zDYdssPdt0Hs2izNRHWrTUgdDKBzWzV2uxuDdvObPZuDWT8moP+K5mg+V
Zky1AL4Nl35sTsGxmEniVTO+NaKpiB2YrCehp9sXUKUac73zqjI9BvwTbO/OkDi8IRnuh4b9L5q9
ClyDtC/KR2g1ij5/j2EqMIIBhSP7lJxlq6Ef/M37qDsVeSVO/uIhAA7iMoob51UVhE5CgqYHS9Wj
tCs79N24ZS87seV1bX1s7UEfXF6cwxAQjGwu0wFUU38udWeESc6gsK6WMjJy1ulDgUnNaN30aqE/
bZT5k+y/5bQknfNs0uxNsXP+osGQI4Ushz80JIOeDajpJRfHRqQvERdErIKNgxHnwXHw4K7kU+A8
IdmXGE0qEhOc8rN3zOKu3X7AXXEloSI7pTX+X7Moee5TpGlEDlQxo2A/uLHTse9lpu17KGxVpErc
U5BLX4qsPWQ8WRcZLzKa84VErpiocwdrPfk5z9ohJMdKa365jeX7qh+Zl9codMws3ieg/nftlxEg
wUheGb5/MSaTlx8zodEQSpWSYBoNzfJeLzbSWb7l6OHW7pjH22sK2yiPGefZlcOwf/Gmgz+2e6vN
x93rrOvxqvv0J9z38tx3aDpcbwihXZdRY2JFlR3MSb/vT8t6m7Ph2mHAe/LNik7d2v75pBHtIEXg
pze6NRqEHIA18rC2hEVDxyJ+SFltQSRTIVFpFt9MZJlPQWNDmiguWYxCxk7ke2rEzRWBVaTUJj30
kuajaqyj3ytc8pzA97x3vrlDgjdVWf7BKtfnVdvLGUwtD3eWX7ElpQfSYNN9WjfY5wDVHscBv0Ke
p0SRmxNGjaWUUVwWvNEEx0TftLDHIC49OFnW3eeIJ/K+/hSiI8RKNjksglDpN4NA0EFk431jE026
9DhvgjEHyOzAyZcZIhqYxLWu20efOHbfAl2gZo2ZdA0+ZICqf639ChlH9d1i4N54BDR30mi+Z5j9
F9M/jJ3T3hPHXj94gdY3hNZVWPpteucvq7frJOJSDDs+QciuFwqjGh8Hv7efRWE+2mDKHuXsP68r
En28KMgEEm966FiiwNfwf85Tuu8a95y0+XsyJysKqVbu66iZ8vyMGMjd5kLZeSI2I1KVj4a9zwBU
pZtI0DbyU94aP928mV/y2H5sSvcgUnRFnunBTCr7Zs891Nx5mLnrZfxmLpz81l+mn9qPLU//HrK8
+aA2PVa9TQISPZFHFqx2mIywv7JJgJJQdig6/0eSxcG7Ey/xg+iJbyvYRug2Bl6RI1+f80rfeZVh
HxYmYAcPOQEUH/20prL5zN1ZPLJOeANhdK16b3xr/L2yY+EQ0CLxa+bTAV/SnzwLRhzvMO4L1SDb
rxFS4ZDOTlUhlmsni48yo7AEbHaVcRpRtBav/fKrneLHMbXlW24YH5U/XtvWz6N102oVNhl2djra
oQ0jZF9VmNE4vAG/ptUlWQAJQhz5JMr7c/H4yAkFw2Hsu4BdcE16SrKoEPNrdgp44qMhDnrMXMhW
nd9JkwbvXdK5p9VMUDmRB0BcQfqSL4Udzkt202bRHeue//B03VepE1UaaKnVBtNVKDs9IZ/+iFO3
C+eiYotWpFM4ybUCGmDkxylucSkjyj0S8nVSq9u8juUIoVdV+vhFYZLOdDItQv783h9wPbvmXdBh
xgCHI49y9ea9j2PqnJAlH8lUWOTY1wmAKjS9CFY/bcuMgE3ab7PV6EuWW08oqZOwZ2l6EzxDyTwf
vMZC1xdbmDhd2z1yU7eRjaOWxAX7D4lhP3DQWu+LdTWnOnhfyvlGYfRjRUoUYswO9qJQb8kUYIwf
2DLcrZ2xbwv5IxXLfGmM+aNVF8NysDd3bROqLyiZsK5/XyT+kp8B33Ar5j4Dvo5FVq+4E8Hw2NQA
2GKKvmv3qVAVaKWyB5fyw+5MlwhDwuqBcjt3duFkh7zjpk4F+ZBC1fLUD6OJsDxtXkmdY0AmudZH
u3d2FVT9U+kosoVsBwxPlZDPXCwXMy7Jd7CqXR3Pv7zyxvwP9hzeleNg4dHsu8K6FQQ++MMUXJ2O
7dncBwDEZ1IWnMdkFOYNu5lWbXIVVnbpFyYALUaq3diAltAxHqvUUztXtepZBTGq1Di+a2JC1dMC
KInCo3PH0vHidZjb8hahGvlgf3VrR1WAEx9m0HNX8WRDy9K3xBxfBrDbrz2U9XLwSH21OvMgh+Ro
wLW8q/LP0gGhKYfld2+6hN8EMcJEFOgbcuRer5CSBwUXcOcWRGAvZjOSa1KiOyys3UQI0Sf9FfJK
YhzaOZGhV9jmQ1by7DdtXwOK0+aBV9rBA/VdBgn2oq4Z1d4ZjOQ8rzlhBXLzUsrxcfIwUckczc+C
ISqeY8hZvSsiITu56yc7vfPc5q8R7BNxndbBSwdMvkScnNUs+ycMR9/mJt2Wli+DbzQvrDptoHLI
nT0wJjfkpNbB7Loimoux/pi6/ag52oz1yXKLX35O2SFsFbGO9e8ldWEE8Kc/pis6Qj/4Xrs3OHPz
I169H65Ix2O1njDaqNC0cvUM8Q1V3+BfZVkeOsez7ki7GERZX8tp+eO4Tno3xAnStWTlUvAzJwzg
veH8qIrrgDJqzEgerS3CeIc+H57Ix9RazFtu5fhEzVpBEtfs9H08SUIk5Sll+RoyOV92E3mjh9L3
3itbkXRarOapakiisf3C3eFdGABZY8lzYDYIAgCIZ1/eCCfIjo4dv/pGn50Qs2dHN58fQWRSEPQr
2ANQ4+vAex7BcejZxiupxtDt+g+/a/kTonbKu8dW1HsnmZ8DO+uQuWLJzpuTWYg4CqzFvLj2Bb+A
9dDlnhVRyKxR3+OojL2J5CbRvqci2BWj257lVHF3tuutsOqdmaXLfQMiG8S1fmogeoxOZp2VFg4p
VsEeLukUOQZFeD83aj+pwjykZf27rrlyY8PJ7op6YaOxtM0uHXzxMMhp5Lbz1iNdV7WThtPRZpDz
qORK+uB2oyjQUhWwnfNXMcTXi7pSAx0f2heVjURbbhIsvGNhPK/BnV+gmhvLNjv2dvvi6zgJMyvL
D11aPmPDyO/5/UvpSSx6BeBFZlxVmLmAnax5cna1WLD4b0XZ7M/INlJml7Fnd7t2yIOrOVefjGCw
Nhl1edeNeYckGQyIb2TFnTvX2OkhRgb+0jK26MiqhYl7GjVUJm+CddMl/FW6dF96B0aX1yDmN7kt
ycKK93ZoNfPNCYD19j7d0/abpLWlfFntbq3aBbm8sYfvUCFqNXjvchynnjmcGwJ54V6Q7dBRbB9G
l7VARvQPVWVwNhwK3zGjpjZ6JyQ6szlhT4a9gwXxiEvkxBbuvg56VgqBqyLLnJAbA21pxk8sczx2
9AE7zyVwTug/viQ0jJwIMuGG4pewTd6QDlhf8Ay8VYrUCGvhqTBRzhrNKxTcIJA92TMF2zMs4GUw
ne2EMHcg4vYD6Mic4MoujYGX2jwCKXCRMsk/cvKD0EFK5MnbMcBLt1flew5z4pFUHReZruzPQ1eE
a5oQBdDM88nrLXKK7OQhgKj4arX1R9BTATfg1RMKxsjGPhTFi06vQusXECjTsSEMlMhQB4Ye5cqg
aVjMciPVjBmszmKBdUBOset7WPUCSFf+S+uB8LRbdhxtMVZc4F5PNR33R98wpmOZL9+CvLMe8Bvi
3VcxMb/bY9mDgbY2tlhVFPft0n7L0sDj8cNjK2snw3i1fFfVtIbTBs/Mm9g7SIUBZl5jXtCs+BgD
SRZs4GURwXnqQPbNvYsd8eLODW+UGA1B6eXJRejiioijO1ud+9siAIeQKRKIm8QDuEdU0UknMWKf
TjnRMjXQ2VT01XBncilYe1Uvy1LwHZ+sPyh0bTxMab4n9/nX4ra83LD/3U5gt6X5DFMFLjOoSFAa
N40djCwK24q09nkhg6zvfBNKf41VACxG1KSVcwAwq8K0lyel2vokrCCNMh8eRtHaFHaWd19YWXNv
CGaDPtWKyFAYWzDR0p1yf2WODmOza/bA9mxcZwOQQ0z+SPbJYCOhjnP7EAvQJO7yS63ngb7ztCod
3LdTgeO+roP7LjbOrSaktde5E31h21C9e7yGC4pWoJgRs46SXSYrBnuN7wHzf9K58gHlFF9WOXyT
/uSdW9sdnvrmCSjVkVt8eIy5j46CUU7U4Q1lwBscRwcmUBncreRKhwOqZ4aaQ3kw+8KKTDTaUabW
v2S+WpHuNAS+liYsX+RdaRvWqwe65S4DcwFHrO3gxc4wOKz6lkJ0c1x7eETTQDzAkKRHTxIXJSt1
7usHrNXiDnNASQpPrLrQrxH/Wz7UCLWQsWQFXH6NYj5fxTi0DFHCE1QV1gG3th7MoT0AGI6GKo3f
cV4cR7MtDkkOZsJyqHaQ+sBhW+/WoDri5Swe6AiGI0xJtPNlYu6JrmtD+JV96Dk2xM7tCtS9baIL
zt+8ftAkSHHPLcVpXfqnpRpIJirnEGuqeoX1WClnIBMicO/pO45b/NHToM0bJvFtnvOOCdLZmZ70
QJbGDTVRxaGKvxhHa9F9a2L40TGa2hG1She7JA+pmfOlt6cTkXiXCnbZ2Vjls1Up66mRn5OCwGnO
zVNrwclQIKdBT7mRwXVwhsMX9qO4irU2Tgs29rCyPX0oWoZUvjAC3sbZebHIaWnT+6yYP8rBUO/I
AhgY1D8Hw8heRJl9xPnm3o3Tz68bKydgLVagQy2stYdmNd4mBjGr5fUvacH54vTOfcEGc5eOw3Tk
kLPPHCuU7M9OMpTvqeOk0eLD8QbeCNl5wC1fHSsyfx9nYgvCRsXJkaBglhWziQ3Ma9QJQjy4YZxD
NCLmKTB4qLmrH+ztX0ukCV7zWoB8zWeY6yBKztly9DX1XjJby2mOUfKLhHKuy21mTVbyx1v95QlX
x8kEMn3TlID2cqvcsf2eI8GVQ87syCkIjdAlsynRXN06/0OCnHnvpu7erTBjA4i3z7mFICTQGLEH
ZaYP3h6Phzx3etlMNCH2myM8DOOssrW4ZtqpAUgGwyHRnX8PJsE4dXJ8aRBIH9e+QOxb9SeQCvVx
Srfs5CJvyJpKie6eXfvYbsuEZCH6JNBC/NyCXzpSX91ZfVgEbguLqSZhUusjFpv0VOYxJb7yYY4Z
wb3Z/JZ6OGrdEZyiBniVZvA9NfhuSeYzIcVeAkBw7Z9UhXliLTL8QHQzVDbzU/cpxdocZqfvSK2s
LyKOm7uqMtxbSnp7rsxv6TQ4n4nxEcfGeM0cFzUlcZie7SfXXBIZBYzp0VOk9Vl2fxS5NE9lxjnP
LW5EhmEwjKnMZyN30QXCdkEYuFmmZ6a5AChe6rE7BuA/ODVbDT+cZ7bZhrXOrG5u1jPMlGzdcpTy
+zW367ARJGRDMXtXxbOGVsUoxftlO2STTwa4DyFwdo/zK5wB/1HMZ/jA7l3AvWxbc3xCZVOFylto
bQJR71bPgHZZkaNWSRkfGZxvahmfvyQv8cvEiBbALuoQkZRxyiBT7upxSQ7EnsuwneZ4Zw8qObjt
RPjQNrGY8MJiY/Gro5Eh6kDoPuynxKgOXd8XB6hQwZE4mHCFBssQKH1qjOXWOHTjpSceRj1O72wg
V8xMqCeF/DWh4Xkpcit4aQUTAs1sQoqnGe8EvG1oU4yc8wPhOGcDKl5oEBz3kkKlNyju7uek+Aa9
Wl04LrOwYs7wzHwkbHRT7OdVV2dNrcdYP0FLsDjwOefIYEFwWSxAhQZuil3WVZjB7e82U3OESd6e
ALzsm+e3J1n07x2hJdM6bxMOGREj8ccDAsTIkvGHTKicUx2cSWbC39l2D1h6KWxVXT7nunnxcOoc
qb70uVzIFcVNf07MIj0FKdYf4sYVoCEDNUxjM3HtbCKtDNxR42hdwCD2zIJ7Qqsn9PAGCDnp19RH
3BW5zS4CSszPqc2wlrTE0JIh8aQrMiSkUf+QBl7itUiOGcpbbhws+wZH8peSadDQj8veBj3IfeR5
DBUSf0tT9R98s1OXqQ9JsHF2KmdsXJQ3kiuxGwb6Ym0/mL83wYiqiuX0pYoYMvfFZIRygOn5aXSs
Y0XDMUmYMLnMAKu8nomrwQcZdW5e5JielkqaYd+RYaom85EKxDl8iZB8JbpQYjQP0ck0Jxcaljdw
ffkKwhqybBtccEDl743gr6mqdSpJBQgWxkbZXjvN/Heyr8bMKfm2MbslW9GHgEdbgQPLNXArigcz
ge9gQkFRo4eNde2eRbyxx0pWwQYq3f3X11lM3sq/16XHLgeSaR2+/0Hz5o/NfS5QEurOi8pJ6hMl
NYdrw4rWytwtIguc8K8vddKXYitfMA5WC5kK3aouXz9gE9wVDamsS8dwcJ4Lta+w9bXIQtyp+Nb0
5W9SgTPOouSu2iytdUbr6LjlH78ZVwCGo6ItJoe36OshSmHSAW3xj7PufgFu4hY1GFUVYEaC72v8
kW4qKnv1xanBwuYavgKiyA/JpotL0sWOviQspiFhIcE7/T/iixn5gnBh/xIZwTJdYMoXx3ic7gob
ke6i7XnfpPPPISWtObGLFygHVki5p4iJ3/YSQH0E2VhJXc00DVs0IIadw1wXt5p8wZ1HxH2kMnPn
EdPMdLA5IJFCQVBVd1u2Aor80NnAZ/WyL2iydtou5j301eZg1CQPduXvRqzHofVf17z8izDNg9lM
5INimw25JeHCB+ev1FfLSdKDnZrvMdodzLl4Wpdp+XShu+zgR1IFlkeljSelpXVe2nm3SryaYVoZ
l8XU4y5OCDbrFl6Irn4znVVEo2mqvwV/Uj+hnOMKbNz7L3WfJ/LqIFR8bWbiM6y8XY/MJ3h4kuR9
EpP91qyDtZFyTy6HwNnvYCYmwPEOa7u8BaXjRF87khVR0NWpt7/r4c7KFvIP5Fh8l80AwZ7qw/UV
dAjLfU0NbeM99B1CSJd3e9be3swGY6exQLDGSI6FMXNmj4n4WDxAEhauLysWkbNZ4ZlYLWbYsj6h
l/Ek3sRg4CFoN7yeBtrTJA5RjTiMkef9LdRTbX+g1bz9/VyiCOYEdQJ8sN6byKb7fvFfq+C3O7z3
WXozljTerWP3AwLUzOQigFlUe4+yMtFwjsUfbQKeDkAWeCSD7owAx68t5MZENDaXr4c0I8by2Qjn
1Na+fTH45NSut4HjFhJQD/52GYcOru7TzEOJU4AZ4sEb6dt/UaYEnrMPlLKizBB3cyluTBz/Vh0a
+KSk3X6a2cSbt75OBQWw96LV05rADg8sjgIfVC3jhg+jbr+pXzJ9qCxv3BvxnalgZkzj1lTbkNvU
iyB815gZyyzTrZVjhPEcGyxYiZhZkEfwrGnhxgZD91YguYgN+YaLApZpau1nJy9OXwnJGgneaV6N
sNIwvzpnC2EZL+SX8S32aiT6amQjNFLxrkzIug7bLxNtlsyhN2Rqh21qoB3srAWuztI8y0Jboc0m
qYpcuwoiGlZzR3RvuiYJszsgpU2W3Aq7YxpRW9BHVPEg0CuuXOFL9pIwfqJ8gTcTcO0kzrxGqTOx
Ol4DcxtpmMA7MdAuXkWYov6db16Q+tSmQyTBJnD+QDXHAh61i1Od+1Wc0t4NjgkNEV6F+eQsiKhT
xCa40dHDbO4QMxeXsSO7wIWXcfINJyTz+AAdqz5NBETv2q6jTXKC35hvIMUlKzVzZaNp9Bl9MR8I
DS+nqQyC+8zzPyiIQU0BcfzKDh9bYGk77VqnpE8A4FqOQm4KK8vj860cD4q7JLw3YjOHBTMme3LI
OiqlGT1p21UImM27KQYqRD3JDA8WVOI0eGlg3VcdZbUGLb7ztMZsGeDpkMt7u31anCguvI5XRxnP
VAgjE+b40eT8+bfmtt3OdrF5VnJXPnVmetV2yr8vbtSu31gRpMe8dIhOD0nsUBDDwYkmKPCcdR29
ik1fSFJ6w4Z6+2px1+kwTVbe2nUFtJAGFd9ltWvG5ME0+SOC5NKK8ZFQ++LoFbzRi2b5Ied2n2Ts
0Ya6p2nebuntK//62Vz+mLLY3vlK26FujA8WmE1o1tW7fsabg6gT9WZLEMpC4dtSzjCelXFo16Bv
uj5EIL3LcetyX6GBHbpb0OQCLhXQIdccWQJYFgSgyr8PtKXDKZ++2X71Y0w8TSjeDDgDqRk9ni3o
kJ2fwVaduPvA4Xh2apZqElqHQXl6KbAzXWJ/qs89unYBp/Q4WvO763JncJw3uzUGh5YGMF57eEq7
qu3EvpQyD90yJzYwiLm6Ssj4ALoR8Vr2n05APHSZY2oQh1/3NgOs8WyoH45pvGL1eky3J0U68TVJ
vFNniZtCh3P0lR+H7VCsTMvYIvjT8jgqMqqxiGvTYznZekfhdO/LlCc83v1DMeirw0QIDF66X5xe
3JwetGzeYgWrPH3HKzkgBJhfk2l+pLJ9pluTkXT7HgOzB8Qrq/+4FgcEvXKE+w0WzFp+k7yTuhHo
fAxXD5L9afhWIPE6r2rxwxpsceglEwR38y81d1RPDYEznHTxMQN1sZ/j+KWnBQQlofpHJqI9SjnO
ZHmK0e7tgrIljnfURzKEOQW3wZzjN8mheO1yg4DmNH3mnIgZKzLGIH+ylEy2W4uT0UrUeexhPihg
B/ngyx3D2+qpqUyTN7Bx7J0uPrqFKk+JlfkhE7sNOmUcxsolxV6qQ50oxgWV/J6VEvi+RRHjL48T
K5Frn0mmCShuxmx+HBJEABQmZT/+iPP6p8lLvPPksoSuRSQo+g3gzVP3WXv2p5GHpTO4V7N1oAfm
P2sLCQtBpqgFEHKftYv7i4ZdhTWdNVGeaWhMtwYjGh2PxS25ywNzImzCsffcj3UUFPAPwcBPoGOd
94DInZM1/jYt46QsOz474IpKyA5AFtynHFhXNMAJPVqVD8Kxy199FrYntYynYootdIh/xQ3e6VQk
Z5deMuy9cgiD5k/fxOVHQFJ3q6qzrdLiMzh2QZmgP+zL0yxqAZ7O/StolbfPlfJ3pHgyvY+vGTkx
O2/VMpyy9uwoi+jXALub6TEgEy7eEFnbEQvQIhzwGO6EJlQkFt47DwG56lv4h2pt+iOEAQlU9W0z
HwcVoTZlcrKHmzkh3THgZoM3p8ATCW+qsDaTHyBL6m2d8ssLSMo1+cWck1eTJaSXDPDWphigRGH2
3gFuCm/wChijN7MhsvC1LXPCpOmlR3h/RoK1gOYRpHvk01Piq0Nb2LsqsH4zvnef5OhXtFL3wwox
Ykpa4zhnjOtGUqZZqT1aNNhuRYCdSpIjB1R+kk3rhrTSH9V4bkvzd9xjpEgcTVZAEKBJMpuWlN36
GDMY4rSiSsEmQMCFxPsXBz7pD+QyaY0tQfgEQPS9CrVAtQU+8ptjEz/f9GCkXemt4eD6w8l2/L+m
+3WvM+Z/fRVPu0UIK2y8nGX5Gum9yQLtEOfi0+5fHZ8krnFGo5BpoKjsr1D+oP7Ym8oDyc6Qq3GQ
uRT1M+IKefDhybNQRsJQyVMhDK6jAm+1oINy1zFkK0MbDyB/GpaZfePMuqsWV21u3RoKnQbCiV8m
V89sPnwNXQch7o5T0O+A2lNTgyJjjcvMgkPDwHaxU0X1M5j7BeA3X5jbBvD6FxKa6licMkVkSpba
vyXz4M68Gq6u90lavJZtZ12XBn9KZ9DfTcRXdFCODK45Yv0i5GD9boH4lZPbBRu5u9HlcUkTIhu2
2bq3IB+W2bicRYkOqFfW3iUCN61mKCpr9YwFI4+cbPrp9+7LOhA0z5g/atv8HD9iNK4YmrI2Yu4Y
lsF4NoGESnj6l0bZe28xi9MwgviKS/uQxzPbQ7fdlcIBOFjwvUus+Wb0SRCmPB1t4V5YjJZhF7fH
XBgAT0h2dLUJYpWUpCjx7WWXKOsXq1/yBVvfiVQOAni19ZNJzEukb3Q4PXitNURjkh2EXKG+kPPb
xN3A0Et/eM19Eqie/Y34Wc4O0P3ZNyER8z6vmuk74p9q29HF+EaDK4tg41gSkSf5lENJfFVf65FK
TyND2v6U2TPFoQML3AlUTkNT+oyCoLsTseNV5LqV0MjZ33iRiJc/jZnqk1ODopBBTSAR6wh61cix
Uy7eohEHO0kfIcXt4ngQBK3YL1U53SW1tHaOmDqcSCJsu3aOTKNh0czeIgI4wQ4aMVI7V/vESL73
9nM91OtbWx3BXOzFTGk927Z1IBylDRUcGKaTJrNefzbBTwd36MYcWLm93leQYYhu+ajLZQyRSiN0
0Uijc5p71yZCgayI0Ky2p0H5bOFx0hBxDrhwWPemmb+OnvVNsj6qxMB8BZmotBqSbPO3Eh3iAYkG
bTrPByIyRz07qUyvrKnuZ4SH2F8JGAxs6yq9+FsaNHE0Dv4Bukt29UR/KSqghNsUf1AewpgxIQOA
+n81QNFYbIyqZSZeSqQFpJ/pqWvLx9gnjcWyeGyk6GPEfUStdFV2qXpCyfp2+Z4/6FH8ckrerktb
v7VDx5Z3Cj4zYhMPadDtwBkvyOCsbQxZXcuV1qKeBt4TqMGmHSzM8ZI4+b7trhs5NbO5lwNWYdTz
2Xvsko2wOHaycVfPnunikqu3d6Kmhubsw9TxN2rNHKeBmJE36fvD2dwqd592/O8f/v6lT+PkLcKL
voBxxtIVDDk2O2KV4Nb+l1fc+tfP/qf/r2KKsRtoPNegFNG/gWJTbpIZpOkzMXlZB9nLF5OWsGji
BbURvM6+wF2XD/Pl62fpv3729cv/7v99fci/P+O/+xAhNM1C5o6RElbBSdNh295yA1PA4PvEWkEC
NQPKvCWGcq0Yz6QrFPe0fxOz+J2QI/RIUtxMDEHh70QnISwCa2k9sz4I5Mihx0eJCZnp4IC9j/do
iNqLtCcGggtr13FgWjhP+R1P3pEjFtjQQk0yBql+nI0OaxyhMrW7mNiqBjaVjDlcVrU7MWbXhN8n
xnM8oGMJR2jUZJZ/fsL6CiB1/eHM1JjHOebIrnH3WNiPLvnuO9v6keTOGC0xUYj1zBTJyjklHZ8S
atwxfLcuBIeR1UYsU+xFtXY+Wzt+WsD4Hn1a+G2JbYzzT7v1rGucDRHwv7Pl+cyFFvBLRfrYB7nD
zNBB/DihKLI9iaOMitKLjfex+mPiy3+Zre8EpP/FcDWN8JO9JR30ssJZjo4a2ktTFJDGNbqatbdF
2Mtj0ZLgGc909rNufq9LTro7iNPAVO/ooZlLrxwFiywfKBf2hL9v9g+/2GfWeKviUE7GDRURhG7b
fZuJw6NLz/gIExa4nf1SDCgI/Mj0AYtHdbJ7+Vob/5uyM1tuW0mz9at09D3OwZxARHddkARHUaIG
S5ZvEB4xA4kpMTx9f4D3ae/t6q6qE2EzwEkiISCR+f9rfSu2ONWGaWeACiBdTT3AbXn3+uF5LJg4
6E7CjKcAel1Jm2JLFF28uLcOyTyTOGXVzlktxkm78l5wiPTMeVnRjcXYLeWicSfGyduPTXOf92Dm
a1DS27B3BxrD32qHE7er+YHVYvWsxpRC1mNEBbYWUAgqQKn0qjcMmn0T5FxodklBfMpU+SUoueKR
8JnnGNwe7XVT7ZolNUczRkE2AEnn3gSfsXVK+wT1DPk75VQwl4eMUZBPRy29KKaD3+gMKL55IsEy
v0x+FXRZMRztZY2nKpnRP+hCAnTQSvgV+8KICvNii/mNheJm7vD/RP4QH2XYnAHPo/keASIv399o
HixXUEIZ9Xu65VQyJ5eVd/EmsuzmjNYtHdC9xa/gxbKLp2PxCWkvosN3nvqU+Y5J+Wn9Qb5zZ7l8
J22g5By72r6jZqDixj2i25g2+Uwt1hdGhJrPC4FQmodi9IdjHSt1VBMYakefaFqZdNWrS5Y4DGf3
aZmeq6Ln9ypq+phqI+FuNSc8i1rjwGE+jMaV1X/m75nkvTcxa8Elx7PwBrWdJNO3nECGNLl6jvHW
jU65tfzwcyuNOyt1D10u3ucy/zg2Ck0jnGwxhO9WGId0sdP+WVnxRp/1+NzHBasaWma2ZSN5zlcU
8Uej7vW9gE+9rZPpPZNyouNPPUrhBgvCFO6JRyLAc+XU33XAgU2cpU8YsbyNXrvbdMgPAxD2pzKm
s9XP+avwhE/MCPN1lg+BoCNFa9pLH4osPepaGO+1yo4B+bg+WTvEbfjFuQfecFeNvnYEwkjHsYH5
htEBjXdMVJvBcuaza+bZXTmTNdoHUy2eRko5ER1HiahjD43uMV9WUYOoMCeS69N4dB7oO4Jzy4cX
L6fOkfepgNdE16GS/pcU9wFqrh4CiJdPZ3M5/DqHUr3fstujcm63tJcvsYm9OMLstNWZkW5D5hmg
6tr7OHLpW8n0LZXSwqpECAduihqgKKGsXLejmdEPAB1oGbhrETpgsjMHSuFQZH2xxZ7ms6RxgP2i
maG3M7wrHyaM1ZOAtN74kgzvwaRuIJPmWhpKkX/m3nsWoqC8JhN8Ts9hZ+q0EeSjMhxCoqPhvN70
EoGKo2tEl3nh65iN7gbfAWwSJ+kDS43fCr0SW89H6lz3RDIdpwp8XGdl3Y5QtZeyYKKIc2LAp70w
Oxbnt73czJWiRNjRWVyRL4aZvM7AeekjKK5qrtlfTCKJ56L5ZiYZXP3lPSgAWFgtY5qrmz8A+kAA
TuxXm+gXgtdoaNcWPU/VXD30Te9S0sGTCM1KUuGapYNNMsQS75d9Qy4Vn5Qn9QfVon4XPZjRKNFe
0SsWc5jcEBl325HoV1YXmb0fWrflqjnSB9BB1Emv7HeU4xaW/I+Jej0rCfvitgkE+4UvXs5G892T
QbnNHRVt7cHgqmJ9HHoaxbqOGMsZvOQhs+s76uf5AUVGybysv5LbeWr8snoKhfOF+ObnyI7nd62q
Lr4Yxu+FBcUQePscv5PJURHh4CR0cCTqZC/FNR5VryY09XR2hr1KqeBPWAZmmDMQxmTy0ez9d2tw
mm9T+0ZOBflp+i3qbJfV0uDs7NL6EQrEqGkVkSjVeGmAdZ61YYlgy8KLsjPiKKbmHX7PZhsddQf/
G+PfJqrm8joJJKKNMfvPYpGA+1XjfQJ+18n21unOk1snPQkdUXZq4RR4Rf2BGhWNq3xxCxQEFYzT
Zye92WMSv5SNQRk9AaBAU58zg5FN1OlnM2+ii0OEyV3XWf2eWbY8ORGikqyqnis0cjLUW/TFrc5y
tiY8DdW+b6mfHEyPfu+LjCW8g4azqHxyp56cFWMO6skgsTUxQrQCCLumWkY4YAxMUfwd3VjIU+RR
gzWn7z6JW0RwHCpCaH6YdXzyGiTfLN7dfTKwo/zech562HAnhsL+YKOweMbzxToXT9N3JzoasyaP
MzPcnYjm/hLFDo6Z3rg1RFzexoa2onBdIsIq4rSG+qqWiN/e7eNDZsaUgCm3XT1Xf+yQSyNfbstr
VGd0V1OKqaqBhsmQZLy3JoieJCPJWixtivWmYE14zt6GuJPXMksloOjEDTzIh5ufdynkH9rOnrYW
c5UJ9sDN6+KP8YTHizgDiwHVfEq90NlZvkJPVScyyAlOPojGJ64h7rbEuQjGuzEDFklmSQZi89SJ
9iNMxewucpZ9Lqnc2Jlh39WZ9sHpAfdTByiDLv5hCHe5RE6vtIMUa9QZPaSNWtqhHdwDZOTPg8qx
lRki13wGeeWE9wo9gJUP5ySespv3PLgZEiJItUTj9ggkfHIMmtJYImyB9WoFU2LTppYkMc1UDMZH
rSi9wAuJwfiTz/H2k5j3b5j3bhX4pvY//935nUCIYdDBz2hiGzQF5sElWv5PILo+DskshIR9dM0W
E8/cmlfV6eeETMhHdte+pzZ1zmwLOBR1m8CFDctVnM7/XGJKYSqFmD2fkhxFS/qqlqSjakk6SrJE
OyJfKYqt5xbZZpDWH1YoK4/NbdWInGil9uiOSUreRMLcOcvdly73W7wfvXGxMnT4lWHqFBL0OaCe
FB9NGb6v8PPWr9OT2VsPkhC7668bryjbYx71L5FR09ci+FMqFHD6JFzSb/pWBlI3nnrhh/9kN9q/
8/zYjZ5l0O+yhWexK3/jEUJ8NugxdBHpBeKbVJHx3jep2mZW6hHAp7lUOFTycf4oJ5DnM/DCHWV8
6wm1I6zRPK9OvZ1bT/Rf2wdBHi+aBQwsdoH9hWL3MycuZpxevOhTq50yn3QNSnK3MUvdHfu+DSrX
/UoYQXtGHBw/mtgQkVzEn/ImR1M0zgXxzmO5g2JK4dSOxRb5Z3gvjP7kETx/QRJ660x8enZbnzr6
zszPWuPVs+mf/+PDzfqdNskOgqnPFNB0sckKsfhX/3S4lVYfVjG6gGNvhruRsD/IW+1BDhVfNzUn
ppJOSvhH3V2UjpQ1VvuUY+AwWCRMUR6+D5fAlpgOhZhII1wNbKnT1Ucngvla0G/cfnNkET14QT3O
04diTO5HvQDsnKFl1MLinRwI9awN9gUNzz/+bvzevzff8uXc5T9yYcP+DZlXTrhYSzUje3fz/IS8
lPLpfqis5FMsWyyQUVVzKvGHoHtl74kkGjdSS7QvBLJw7aqYBDe5PNqpkwclOLUL/VNyGaZe/9D4
DoGrTUGpm8MKgApQfkpX7UNkifxPW5kTk/tgdfdTTza1ZmbdV8UQ6epT+eYCdd0Ty7m0JHDlGvdz
RWpUFOniPZTFqbDpxpWj/qp36XtiquQDs5v+kOOAOdrQ5J5yhOAbtEgIMQeib+ZIe6Pq4z5jlcg2
fZqQNM6aY1tVPjla9E2OEzGGZJtw5hgXM741HmF8dWR4BJ63MIPoEAyEQN5Jn4wFFrMMCCFeyiYd
Q9L7yjfVuuq7otkFpOFT1U8TGnekoKbz1Cl0DJlwavKxCbECjUB5uhhh7LOgJn8QI2lRI+cTvXI/
1mP1YDSz852h9Uj1M7y47oihNgnDTdcDK01Dm7BLw3HvsdnhuNCKI6ZLou8wGabxnut2s581LCrD
vp1l+47tDeF4e+Lcxb87+N2dmeJysRWXo6GRH0vhgl9CpIAWyz6nsVMcO6uZDk6HFFOlpkBZ1VlB
zjQjDivj/R8fhdbfj0SOEIYjLN/UdWH8fobR4Ek0WMH50adgetSRLluUNq9CveXKvCVL/IAdNW5A
MdG85CQHUPIjAQoJPSt+b+jIi1+CTnTzS+FQ5yWLPToInT65Pjl0eqdpN/vYO8wWp0C/qOrnztuI
ri2gdVODJA86sCqf+n0YvyNsQ7RBdXRrF/NV73hl7g3OEfLUPzn5Fnv9b8Z31BS43sDBCsvQjd8G
Fs2ptbk3RXycRfUAysp8MKck2rq5ltyT93EpSpO06ah8qYg3AZSo9y+saB60oWeB2bT9rbXxWCph
0v1xoqsW5u5SrLSQyeBZlgr1d1QolIOLEHIePxu4/zaWhgMwStMPnERy59MTy5r23rXis1k5R8rR
2T4fQ/rTonZ2uVk4+9o5tPS/djPtrH+yCwz37//0EAlsx3fxe1B9/B0qK5QucQTX8VGZUj1MeeRd
+8aiX2Z+dEXXPc5kg5zrKPkqbLQbdiLfhiTcNSIa967QKcgVvnzPs4dOGc85uLKrKEzrpRCRvamh
S3pcRC5O3ag3P3kPkSnc1KC+1KOuH816wuem2fqrlZJs3bmcaW2KX2WqHjorRL5PGzuu8teSxtsD
QI03LeqSbRJm6Zngn/7ZF+SVl/KlpyK0qwvAvn1f3XIyKh8aWsh3YzR98vRWITMt9q2cUIc77mtL
utpDR2LAA+PlRzKt9Z1rGhymXdI9oR+yCDNp7826d1gaFthDBu3a4yqCAm47QTLM8qGlVbPrJvO6
aksYs09tzpJf6QSoOVM9P0nHePJ6WV36unmyrA7YNIKop4LFoPRnFMfoJQ/0Wi9aJfGcdGVy8HoH
N8XskeTkXzq9plUw6CBOJu/RMfrsoLmdvmRIAa3TEKRiU4ykjQJdSO/OdFoN0RLyl9HOWXoM6psA
5BLgps42WMBK6Nh5eMsL44GKQ35IFRR66aEkbktYTQnL90A3ipq8N4H4ztCyfWJm5U1P+iOSU+R7
CevycKbY7RhRtpnjIb2g6W43rkbR3Im9MDBqwzzYXcZQ8MrkivkfHPKNFmN8br84hqTyNU9IuWb1
rgurPcwxIhSckcz9egyOkrw1qiesGwjM+kEm/Q3d5tVAsvUwFBRHbRymHsKcTc2y69bkvR+4wrGC
kTisICGZiNZ6iRZQoLaYEv0Fn3n1mMdjsh1c3hmHLnP12XtFKbaxBOs+FKbuXdFPNHhkqH34xwMq
8UZ/P7QIU9iu4dmG7fqAdf8yZ4kNjcKQEhpBiRSsFxPhQy6IFUXRbW6m2f6mWEQ/lTINd5PR5oEU
NrkssfFJlSKCnkDhTiNJ7Vr5/nhrNTM+gfEZtwVZ9Q4pL8cGZMFeEXJ1tCz3rStJ1ZRTcXUqh5Sn
SUO6V6t2Y8V5d++TvOY7XsUC70buV3xb2n2PTEjxVhimCJIS1W9Ic57Mn/Tgqa7bEDvB+yLKKaMo
c65CVkaoE+IH5Qz9DtS0c3WA82/iyjDoDFefaZtTqfaqaw/iHnU/x2PiGOLezLt6a7lJu4+HJiXa
Get2MXVvxWCK25AlgYXbbPHp7Yv4XADp+Uo8xSkhQR2h5c00v1C+UEetolteEQjHJOJeMMPlSjIM
R+Ah6E9csvEYkINB8Vsi03XoS4Xz0XKjW1emSG5YgtGam05wLwhCXnzwjrhYLmW9nDSpY0HFhkDf
wX/FRnvNpho6hf1YzmiumHhbkO587IAdScPY50ECRb4V2NiwNzO4/4esZGqOMOkOHebW0OQSOgHk
MEcZM2BNurhlpO+RsS+itkUJgbgavYvzkuK8ofJFvIMK0WKmWTUffS+r7xP0IDPYCuBBmPFQSaZR
Wnz1M4QBfmoSGB2aF5Nc3J9I9//7F7p4+7f/4P7XStK4jOLut7t/e6kK/v3H8p7/fs1f3/G3a/K1
AZn2o/uHrzp8r+4/F9/b31/0l5/Mb//j0+0+d5//cidYidqP/fdmevreIgVfP0X0vVpe+a8++W/f
/yUut40B8U8n9/Ib/njn8hX+898fsvxzXBV/Bfz8fNMfgB/f/j/geAyB2QKZlOX4rOP+APxA04G9
7TISCXPFa/PU/wP8LFRul7kW113PQ8T4F8CPazgOigVW2Mt7/7+o3DjgfxuMeADwt+mjeBFos/h1
fx2MGpUxyXWN+qwl4pJXk4lRjfaiQCeSh/HrQBSTHBFHSnLmdr32nAEm2lbwU3dxhoO86PCIoR/d
ljintuME6LOm5ICm0D4xuGhnnUXf2bbPROg1VoAOKh7K5ELzReoOsYyI+7ZD030ZayzHaG8H6Phw
Ir15Z08GSn0/2zOEEmpsFVjQvUjt0hg9Jfnm4ixd51U65KE0LVlHDXmoZ9XSaFi3ft1o9pbsSdI4
9WTnCIri61MmcmnQ0sub6qES9I4j0su17NXPJ5OzO/rjJkJxQwszJOeQOTKaAu5mRYGLkdLG9teL
1yfWm2R5ybq1/pR1ayqxN/sO1fER4U7R/IjbRWPngSeY9by4rDeIVQs4zCGTHUyG7kTRymd4P//c
6qpdkYEcnmYco5FBIzgEwJvOc34h4A4Vie9rj2Tfin0V3iFnQK3Yuu7Gs6Ly8usmNRTB5G7moREK
U+xXiXJ28AzI03BMeSFB7K4O1Ry094XrkNzcMuyXGQDPtClu5uB9dSXuIVXPQ0DGIemmRb6LE1Kq
PVQq/iQewyFtdnrsYsVLvfLSQmLZNBH2IU977z0CoCyV71WtZVvDH+cjRKI7MCt0W5te7OyxNq9R
ZxrXcZhs+pMdk10/cvV92tDtoNZ10jwL9W9L+LLsjfhOw59eGuVV+TlOzLm4AhlCEWFfkJn1OPH7
IO3ML1iSFO0LFyKIrptXpvaKJM8u3FlOZV1l49B2U4OHSEk9T5XcjZk/3bkjE4lmmT5FmhNfCTLl
6OzmfD9QVELmZR3xaxb3SLcbFDCNOlhQjmx0Qaoj2H6YDoAED6NNmZh+D53VYrgrKQ5T6YNoMYyU
vcbKudPzxD0ID5TL8pwvB/YeypwiJLV7fYGbYr8zG+1g8NWvGOCtq7F86q6NXzGsTHsE3/v1OXKv
raubFISuOqB59PmDG3GR6+wOYwD87TsUmtPd4CbsDyc/+Kb2FbRQhMi2Ru1GHiYBolBW+iV+rbW5
xqXQvfZU/v/y2NDQTsvuAQAsIW1xccE0ox8nrdkjECcFjC4jJUp9zjfr5vrgr5vFXkU5kvw7HR3M
Okc2bH5zivNxvWcuSNgMeTzyTzgqLp5ooprCoG4eZyf6MCY4zDg2zEvFBGSV8IycLEALbvnCHlv6
TiBstX0WqfvVOtM7s9z4XYMHukZ+sUHSbVCmumWLwFumHnZer/i0mjUGcyIR13e3TMQgNVcDqMif
m0zBdg1r26Meynzefs09tL/20l0ylxu0urbDX87zUQqXizh/lek3iuw4phbH9SG/qTEuGTYEd8to
AoYE0B/a4G4SqeLdAAB2o1cR3MA6gwzh1+QNrn4P6gJfs1GpgGZ+fU6Xm9UXsG6tj40etp8sZylo
IDluQ89B70J7tXMTCpb+HNgSLYQI/c9Ws2AfF4Tw+pHmIvpsJI0R/NyTPfGtFdDc7eoHQfq+w148
HAnRqnemMxvIEewmIFWhonZrL4GPlF51xExbK6qgaq0RAlg9/mDcslKhYBOizyT4leW9fu5Sqzji
BdzrtAOSsj4wV4/3hQZzXKXdB2tpMdeeN+7NqnxxQ3Z6ogCgF9oAqSIkBEGb9BKNOMxMt4OyMiQ4
MszJ8reipc0elXetquO9k2jfSkv5rOm2Rl86yNu0jVpyFWBScalYN1fTSLswGtetAVen5SW4uSqN
zFy/GIvzegBMC5Ny3WpBX0J9QR+4JD0kHh5G1yHLBU0oqXlhv1y8WOv9JP8WAntFsqhetEUJgygU
slbejLuos+iPKvOrScMugBdF5W5uH1czdT20FgvVzdS+O+33aFHLQ0KBCDEz/T0LgD+cqaXPjHc0
Ymsbe+4PICcNyhdemWPXwDLtI7leXp25CJOwWLabMO0DUaT46QYzOTpWt2+mU11OHiEW+KIRAAJo
miY8lLP9ZuZPQw3d+rfvvt5VCc3AJZr6OrU4wNbdQElxa+pMqtd764227A5ndLFtT1+GxeMwp651
tomUCBxpwtpbvAxmQRhWWsfbXOfoyJYDNMPGNU+zQBCJozesWWOsqvD5fhRWdXQ1Y98u3gyPVNFh
8UThCydk1B2pt/mpsQtZWf10B0ESFwn945SY4jP6ezmCBJ2WlrCu4me9Y4AAUBgFGH1JWB5Ff9Qd
tfvlFJvHhgGsKnXiw50c6cSSFi5PsQI0yMlxLqAzpFkSHnOSSo6ShK2Vdvwb2Xh9rJ37Rz1quv06
vK03Kwb7192Vgl0kWr+JItHs4iri2krGw3r2R7rBaLBurjee7/hYC4SzcezujgWAt6EHUWKCCIfz
etMhsz6YZB6sYxAIxqsbd6BRSj/ZtKZ60CTiuM7WP/2kby/j7fpZfrs7Y+w6lG6B6wgRufC3Rth5
pzCTLidQPdmYtfK31sHditxNP683rYZGrC3YI5Ue2XeGwC1jds6PgvlXMMZafDFtbTeXcjya5YuG
DItC53JkorFGKqs4l9Zz019J7XQQ6fZQekEssHBhwxpQgbNJVUy0wBC95zXUEN5IADmlVGEyMNdW
RmB3mx3GJf1g9VwWKzh+3aQA8gdc/tfTRnFs+x5Wx38/t750fQGVXHkS6hPyP/YA+gIc4Ix1y72V
k79i83/d/blludnJwpPU1y7RjutjVRZhcVz3o3QIQL6kQJXsUqBt4RuXJsmVJCLrdyn6HwKq/ZOS
mneIBHb+pCm/JwXkVkOzDEIuK+BKvv84LTGsq3tn3UoXH0+ZNFhC1s31wV+v+Z8ew1aCQ16Lsu2v
F69b+JKbo4GQ/Nfjv71/fcJdBIjrVj9CSdQ0y/556klZ4AJYofx145LT7Y003cxqjWWkJz9W+zrU
8+NqG/11Cf11d91Ss80yen16vb9eZn/dLdDjwgVBYzI2yaY09DH4E/hcTSQxrPeH5TxybJzDRYuy
PDbg5q43nk5iHgdX7x1VPWwHooju1ptRCOKDuSLjlU7anTQkbVNToOLzGaLP09Qr2PZV2B4TlYWH
KWqDvj6uiGEXq/G8XTd/pw//6ak/bSZ9OujBuJCJ13eV6FKh/86C0SdY8b3tctFat9abvkAi+/MZ
mblzc1kfZdVSU4teZitrSg30rYr0uuWcmayR0/XXTzFbh1QCMar8Au0t21U1a4GNsSKYf/7wPz/y
60f+FmE0tqZ36sX2V8Tw+tvWu/EUe9PPZ35urr/95wdZf+B6P6kFr/r58dfP8OtH6SnVfNN3u/Ii
BC7J//VT/PzYv57+9dP/hceq4pKKWm8UORrhaQ6nqWU9uvjuTHeH7E5a81EfppextMftjMCBBmt9
b6c6rEk4OpRjy9c0AedU+fI1QyLEZHZ29mWj22QUiVubjfIjS+EfTNE/ExVTB3NsplT/NUgXJi83
KvwZhekAPWrjD0jQ9F2fZuHZ9aFkxT3wj9BBtQ5EIMgTWA8d8dVwsLjSeHA6Zq4oyATUyzx4w66v
9TdqcPOmw58llLhA0b1oMSAqSAaIcpevaY+sAoa+3ecaFz6XXvswZUHN/HQ7dime7a5rcT7jnFKN
zA+y7L6Hbpxw+g7o3nT1bnZjErjuRw/3EKr4FLamUFu7afbTaHyyNORvaq8qjMxmjbEP5oF1EovD
mNPlmLXZOdbYb3lrX+hX9Qx9yXvsgZ+M42/D9AWXEIJvTDXI5NQ+KuO3TiF1E1Z8smsWpCVIv8iy
DlYnHwwZdfypasyqUf/NpT0nAdAezJCKROqW+6hh5YYI+U0T7jdH2zXuUsAoJq6tvHVh4D1lUNis
bO8Ar0NZUWDmyl3ibK0vWZg/+pQmXlXxBdl10DPlepj6/HOBbV/H176zEv1WT2LaVEtqFFsNouCS
FYdNjHzkfpp9Qk3t0m9PVUZVXM/xD6UWTmZW2YexqfnLgoOggY9EI7eJcfe6z/rcxruxiV5B86SX
DGfIlsJJt5MsHwPUanBpMgxxhROMjZ3vEwmPEED055Qj/ZxypcZEo+a9HsNnGo0PoaAbLk0N3S0T
ULI3zliFDPJSwjPZp2CJJSnHQ2Q8e0NjH6BgnOKitp8S23v2ZH4/+AhY04imf2dEmOgAA9bjgB5X
C3zKGTvyWXH1uP5BG+BzRUV/h1E+/Kaplhh6EDtNRjpqOzRLK5ABDq12C4+KYTLBig8/b5dWUGEd
Oz87s/7gJ41+yqKuOesiJfNxmh58KvenQsvvJREWI6BBCDFhtbVx8CkoqUaFRMEeMKZ4/WztRxNa
ZO8PNxPfgx3ZWDe77ou5ZK17eGPIB33TcDfPQqH5svCApYiAnYIuVFl2zhWSmrnJFXIn08/Si20q
bIdKPKEJTSdgtznaqNLJPtaW88VpnSfb03U4j9WbZIiCLZbpGw/J53YY5+ZgYmq/6vo1aVETiZFV
pG1WDa8iqSMnXpUc1HuoHHRBUe5lxqNb9e1tKn9ABEXE1boXRtYNsnrGvhdxV+t+9tTI6lRHo00B
S/s2G8ZrmYT7PIZjIReXcwo9qojcDts++IUpa5MtOTHfwjh3dqHtPxOs2x7rS5+29gGxFspkUpk2
ST+SVqblwwbvEqebc56pajHN8+ghyXRTqPCuzbFvDmH/nUluihkNOGrI4FQVqg26HItWL3Tsy/65
8OJxXznpfR0aXQBf91OV6VwDACe1cd4QpMLIJ2omoR11H1OWZFLG4RvK3BRTXZphBT3Gg/4shUZS
V4dXWqC+6Gr7kumiftTA521SY8iwWLXfhg5JT8gYBQK46IOFZCptNJnEXd6X6XCjNO7ue/cwoOYe
eqTpPn71nWfq3xLXvDjYLbbmkHyehxy+bUyoAGaaTcvxtS99dQVI8Wo1Dm4PJA57QNAscV+Vyn/I
hAAfz2/EsUJD4ZA7YsvPlCn4Tkpn7xjZux+Ox9mtXowY715bZd/6SkTbao7pqtmLmNy2iucC2CR6
7R06uf6Wi7vWKtwD/tUnICKoJxC5BANwo6CD4rL3J2snYYEEsTHLIBnx5w6fRq8GOTV86KIcNgUT
y7HNn/1EfdDQi+DMzogiiC+TNj6UpvtFlXvkzPk2EenZV/jya+Q4lRi83aj/GGKp77A2/vDAckNr
hVDlC7UvZw6/RKI4buV8byw7CKMEveeIjtgIqcCDkxhoBkEtfSZL0p2xLfrMj3Zjn3yRQ+ARmhCk
vULK3HfMhBskwCw9PS5V0M79/gqy0wsspAVY3UGP6KXxDZSrRJH9EQ4yjr0KS3zVqi8kuRmgriXn
Bbr5JDYABsOaMD8pUZuE54BzoA61Rse6vX0ftUkQkqjCsTF5Gwy3bteQL1u4APG0+N12rnMR3o/S
o3w94Lizw/7dtjJs3Ej8m8G59ATE3htlfG30qtxEPkmBWe7dU28mNWrR3UYRxCvgPCBRJvlY58aR
q3Ad+J29TwWcbzOd31AkYfRCkh0o1yxJNp/AvyHG38ChfnSTygE9Ro0kHj/bGBpJyF6maPlrE8/k
hWvmd7O6RXTltzYYw91oTwyFr3BJL+1nGacf7Fn73PlJDTeob7bGrLITy9X7KSxNpgXxg6WMqx0b
5cGRD0Vp3Ly56UDmp/VeaWMw+0t4OZz+EzrHluTiGpWC9QFzEmFdMddlCghPtmZ9ECEDJPxw/VFG
ZX9oytSizKM92RWq0aL38YvIaIl5T7Zxhdl8BONuxj4tr669ZQiSTZEsB8R8l+jFbawArKb8yQoh
TlOEGxiVDN5yIS5aGcWnCiPo0W5yfGB4BtEMMPPrtpEQHyRBjn0Z30RSt5dK2V/sMt4YEtegndDx
p9WOGoBaYIwDyO2RBoaGXh6TLvxqxOMLHXOMASluyDzE/s91LKYu2RY7v2YGq8wnw7Fw96T3M9YL
U7O6QI9FH0iUXzsDz6UNvSyvBmBkNRjIGK0UxV+1sRwPc7MC4mguRE+/fdCnptiMkjx2SxxASQWR
U0XfWXNQxUdZ778BxXzyyRjbGHYyURKWtNCxe1WHoRT52UwTpk+67geZae1lPzyxyuVCzVnXYF+W
tkNa94QhbLQjHcbU9MJi7xlyUXY3JNAsciK2QD8wmvvXeFmGzMUTeugcG5nakQU9XydLPhqJbly0
DvpKqV3atAPb1sh+qwsUV/Ncy0dfNdSaPSOYIwsMXSRJ7a6rCyXxuA4zZreCNZ/2URNU4FrWXlsg
1hDWMm9PtYkEgMQXDyg3xq7yPzEcYYpjMr+XnQHiux+Ne9WQNKnrZ9/nCp4YEVZ5VWKOyRM6MOCd
J8c6VRDU5AKdF5ZO+LJGkDw18GQBdYJIW0RItpume6M/mggUgNxUl6nNfggHU0LPNWmn9+VXYAff
Eo25Vi7IS4iYWm2GXMemhYQ9G9BYg1Q1AbEHbt6f5KDH6LwNOsMMDQyIvv44wOaLsxp0quecMBfu
vHzwA6ZJGrrcrMF4yrXPae8zO25YexGbUCkKlL4A3arpbXJAM7JDxNacBqNJD5bb5Ntu4a5iKHJz
y952ZuLuKzo3XDu+9G5BazxnVE6Qze6cNrxLyRlgohX/SNprCvu34PrKNBK2WCGfLPcZtIvxEjbG
boiGdu97Qm6tbOfU9XurKJwjkn61TSb3vrAei8h5k1a7o4D3aKCfZd1Xkp1mzKA6IDTv9GrGVk9e
N7YiREfs8SnWOio+kb5JiTDMx4vqM2T7AumsPT7hfoIaUA0F3qiz6OMUPZZ562h0bjt9/OqU3rRT
3pDQ0+YhLdTCjd7Mr55Y1gWhCXylJA0vBIQzaO0nkFLJzpBztxNSZwpDXyzBVN6P8bacuNoMXf4y
FQTIC0J3rVIA5C2Ey3oM3xR5s6SU1ea5rr/TeO8QRIXgGrOenE//WDUuohFByTeLK3k0Qsz/qZCo
t/00YJUDCaFHOmAV19zlN+eVI7d+m3JtsB50xKrMujIMI3O6y5b+fpr0n3rG/i3q0RnApvvedGnP
gOcFZOsJTqb+szt2L1nvP5JKEYz/xd55LLmOtNf2VW5ojg6YTJjBndCzSBZZrGK5CaIsvPd4eq08
rf9KVwpJobkG3dHR55QhCSQy97f32tWMxmDU4dKf14SlgYNM48eUZ7w603vpM3AAuqMv5rKyyfqU
HNfCCS5KN6wR0mjMJWjEiAlJHwEoc719UmvqVZqLQMZnks9Oj5W1ycCQHPoo+pQRbNy+Jh0ozech
Hn7hv2xiOUoytf2PmOb7LFEfoF3u+cw4tgkCGlk9bQYAW1iBcJ9k3ksyG9vS6X+6bLyZYQBCV2zZ
1tOfG05g7tgs55591fHfg0B6Sqi+xRTX4n7vtnkhp1U+b2SiZwvpckMW2PZXvTWeCuI0hU/V8uh8
QBHNCCIH1MGUZkDGlUEzBRPNAp3MOHa6WTKirMZDK+4ZDQUUBMOBCOfspic+7xNOVD4yUK3pdObs
ghIktUPLnpRV2EOu0dvueYaGfM8pxUzI+Dczb1k5+QN8aLEhhfnF3PY37Gb1RwiPgcmlbYsbq8R3
xfBsU2a43Pqg4sYIMfB5rNq+BHY4j8Gx13oeooG7ipmsL4KW0YIn+7WnVc805vUbMFGBe+XuGYDD
ckrxCdS7DPTS6Fufw3nhZPKtmJbAR8FEJYAVvUjF5RH9uCYbRxuZrZhABHoHfWSOsJ8iJjZ18QvL
O1mG4bQLo+mTBi5zCRlg7/vqF4BWvzNCzCrAH8gwv3YB+CweriT3uhertXB89xc4iQ947s5ezKeU
xQFSajZ8WR500JbnEwf5qgMnG0XhLXB8A+SNt7GCxL0jCAGCQAs5IYfBxTMLYxtmOMg5hbIDIHWx
7j3C9VErUJhZ1SYDYk3uopR6tIuY7N67MecN8XlECr1dDYUkXBQwuwknErz6RHY0wix1TFAYIkkx
VuoMH/iZiXCCZZpt0k1lEy7SIX6ejI/QNN6Im5M1BOWIn5mncyuWUW809+SMnFRjUDLaJ1gP8qAC
VSSLICgK3MK1fkB9grOBa3CXNnp136d4SbvuFtEadKpBX+O+W/SYi4hR1BC+e8obOMbzX8N1KikA
aXV93SfJL3BABpOVDvuGitzGCoN1CL5h6VkDRIYJeyNAf5RE+KQpAaZNJ69AfG7d8OuFqN62cRtk
1S0h4bxr8uY4Nk85qwcDUjg7P+W0yJxo4XSsAE7Az6/TOFoy/NqHpXMvSx0YXxEYx5yIMWS8nN2m
YOcA0ncsymhpNKwgOiVimdtcQjrUF1UiWB7iixeWKyIWn0YAm3niV1iWBisfv3NoucW6YmZusB2t
Pf2kzqgY+/yF4RsVNyQvCR7JS9fVmqovwp5pUqkRQGsvbVhlpXuJWh02xZCuOi+g52UGu9XUv21W
/CpPicyic58XADBuPBHY8lbRczh4dGVELunWlN259mpFIVjNRk4nJ/oSaXaR2Sz3eGbFImPf2c80
qJqVddIb7Ub9GlNim0Ko3tcXxnPmdzjdip7FeM5xToZfWh9EmyrZjZzu4TSVTzw0T1Y5PzjAEpbZ
2lKfk5HEHmxni9eY8gb2lQkyIOBqIaUJjCwyAWeU7M28q0UQGmKnt8Fut7JAHsewWUPLeSScPIJE
OiUSi0FKWBaL1QU9Dv/jkFwcyfgUm0XVDEB946eon6/jGD0E0bSP2vIer/OGdLFMzLeCl+CTmHOq
rzLksDEAx5Mzl5d2HKMSv83sbNTBdIZ9w43LhjYwzvBlP0zfus0mdBFr7rZdXP3SPlMvBKcE0oLA
GrWb6027UuqnHrPgov4bdcHLJaP5Lub+weTTsnyxhlpBmODRneenSozxzoD3w+CSDSKn0qUT99mm
zbhiapEXS1hIEMdBsev1++w478SWkRCME4bR367x3q2u+8zzz6HxKQ9gwJERHmeM9FBpsKXs/Nfk
l03n8hcyyWMqi6e8t2D/5x50ldz59Liet03SveVssKHVsCQRhE4WhPE+0rje17XzmEeMiESKUDDu
xZRjii4fpQQmBk7WMZrHwck24ciouHD9B3ecUZb7+jdxkwcveB4AcpmNdgzbeN/p6RfuYMAYjnZI
tW6DZQTAQUCwou6rbCkp81iZRvWiRZdyjt6StvnJgnsLvsi2LIm6B7DiC3OE+BWe6RdZE0TGJC8h
RBFCCIQSq0yLXIJZLJmhoSKx0w7LdetEBE9fLNHswuC1HgNtn7XTg0aBUuoQmE6j6xxt/7jU/tfQ
9zSV2PI+vrOIIFPT1tFX+2/L94jQGGRo/vPevsei+096+/7lS//R2+f+JflWGPNY6KRtYpz/R22f
9ZeFKc8WuOpcl848cgP/cPXJv0xdGpKP2bIFFhysdlgV2vD//pNl/qUjG0pHIsPiFRTif1LbZ1r/
0WLsSF3qgiCebluGpf+75FCnLNp1HBW7uqAoBQq4c4yq7ikTposqSRa4b64otUi1GEtWoTDkMZ4O
PeLIopO2uz07OHeB4vjZPQKcjy638mY2CoVm3FlFMK5E6Ptrf7qf6pLYlO59xXHqQEdK4pU9atHS
EjFyDYwM7LUjcNZ7N0vjRy/R19CnrNsEEHJFeZC2MeaO4JbdUvOQWNsW7YYcrwstsnaDjUD7RJtD
/tedLCC3msc7s2ABLkdvw3NXHjxpcuYF9GEaxpq5i7agmbGgJbrM9wXkanccx1WtDziNYQdt8zJa
J4R2Nz6YMpZXWLQoPID300cIKrDFEQ93VTIDYe6LVRUZhAxHjvvV4O4z9ghbMxxvHkwalrO4Pmpy
240uPQWAgalhHZo3zRpHdmvWlhSHh3YcCToPlM+O6+XOHvLvOpnoHCgwh/SFaajlTSrkAz0ItiQd
EzWvaREdp14Ln9s038VxhGUuqqytR4OTyVXFfNsx7iASfdYKtOMSbdoT6XciQz5hGhLrgkKT3GSj
m2dhdgw4MXZonHcYj4Klv84KosYzSn1m3SRegoMFI2gNb+lqMXjbzSm8Kpx9LmvXIuidaOXZ2ZVK
NblMtEacsV5l+8YDKoOCK5a0wugH2WkHPMjpHTm66D7uPTBaXnnrsR1srG6qVnMUymNaFmwyQnQA
pGW/gVs1sCHniDNs6lzg7iqMl7ycq6NeO89jgaRvSZByk68714EsfdprBWwx2FN2AXzD63rYOQP+
Edz8DOh8SS1gu2h5EKJgBFcWXGtTpTEs4pIyMhhLOqdpvN3U3LG/Tjjh2vNhSjCHja18qB0Lpb1h
u+3ZZJR5UpfwHZeNR8e4lrJtT3uykXOJSTBJCoxISWAxZ/qm5stD6bKdi2AbAZ3rrcyM8oPoVnxM
/T5/0Ho1x9Yb8HFmb7+EESaCeJK7vCTvVDjp2UE5WTMspGA2sPH8VRPNWg7P/Z7GA708gAm5urm5
jrr2EejQfDeR5XCJoh9Kwz56jW/dRRoZqMqxcF8SgS0Bae+NnEgkFVPHaESasFph7YEUgUOvunXr
QoGmrha2leyaQ6vND1XRkx/2kuowfwOun++cSAf5l2WPnGdx6kfTQxH431mHKd10MNRAeiC3F3T5
JlStb5RgRgsjQqavBmRyAYdVK/Nhp5GsOpj+wdDeSZ08VVFdnROfwwe5JT6ocOjc1RS7R81jx1qo
aIDLvuEuqZObngmIHp53pPT4/Ady5FrdeaSt5Jxvg3t2zIfCHuPDCCqQYSDbchGbdx01E5zFmn7L
TnfYyILq77HstgmdHWtImvUZKDn+vmrjWXn4VJvPSEFskxGEAUwR7QpIucQe5xdDcy5+YT+xBBFH
GDosuxbQB4jey6jI6KDLJvuohmlZX0K77Tp0UF3Y27jiDAaliwGdXd2P4D2PRctwM4VouCRcCyun
7bSTcIHdlBWMpIjuTneYCOIEHe2cccXJtvTgYljmu+EIscTn4m31sPtugGQEuD62WpAmO/BY+aIV
9Y/TTel6ZJq0ailVWg+xm13oMaH3cKi1GwB/cxNBo1hmJWzr3EaGKKZihv+oAUeIp/U8hspc6P4K
z3+urTDjTJBbi0izxZZqU62L7ieXbExc+T6/93jmrWWyN2XXKv/J0ra71Ww8OekzWPPkThf4zQSw
SoMp4OgOyzaIwToYZgbDl33kIPVxxUhlRJHjTO226cqZfvySoFNTOfQjGuG8aZvqJZaQ1qO+tlcY
tlZenr/WSV0tXAd9n73pLSdGuJpGptGN9I+MBuBA6PnX7FZ3EHvblZYPX3Avs6WZtHsVn0ZfRKoi
Hr22KADBrGdsDd3kdMrwehlVGD0M0PttMG3I+nFTQq4uJwa3hZX0C5oXQtCEJjI6js7RC/eU9zlH
IbTx4hqQ2YZ5P9a2ftc5KHf5zMLBIKnGWjlkLPOM22aBoafRXkQU3KaGo64sPWs/ec2ynIZPCXCI
lhB33Ho2XElrrt5g7X66Yeo/1PXeHkV/hU3JhE+SnRQRYqthrLy2bxbooXI1Mc3Dths91CG6+Dhx
a9aZFaw6sqZ5Ik6WD6OcBJG3MRLaoPCgLjUMsiBXwbB5wmvWMx10K2aXbi9nyh4B2ARlru/cPP6c
8d6iiyI1zFRks9JtC90dFk414XSX+X3G1IYDVjbjwYyJ8dio3k6OSEzdhVxPCAh39lytcXROOy8R
TGOsGl3CJoNPcS+7/QgM75B/oM3gRvDiPc2SctHas1yZkoKhkAssrUwWWKfx9kV5san1uY2ZtstG
5awIZgoFxffkOOFpjqFBpRauT6P9hXhvPBHi14vs1SAAds364KWo5q/c8oM1owomEhO5AJWNosbq
T7EKqr5KLoCOfnNpFthVaUClTzn0K1/GMVZTx956zpw9Gma7T3yNaSrrt1IeSabxAiwE9AdCles4
16JXPOvx2Pg7Fy7hGmQCkZ989O+kHbQvSc9JKxofiLqFr71pLHOJHkI/qnyCzXBjWUK2CltOMsF3
KPqGdrqkuXciYFK03AXMcQp9l1R2sUraLn0U0UDnSMq4p9JZ8ygMBJYTNv4r/RXv5kRpnxHlgnaY
ox2Y4qPXUbEG2EaH1jbuwSXrh5AxLI0jrfNBcO/VL/0PnNzDXheZeKJ8lhKHgJlliK741Dv1Sy9I
beAR6Dfk74KrtMEu1GGI+WhKjXUL/VuZjZK7To5XkfX9yeqhtJqKA2IHDO7ggnAU5JSsWCE4L7pt
r/ghfgdJJFZMEanoIh64gp0FcAQChvgtQJDQj3vErP0TgiZxFKOEsQ70bUQJhhjBdlAkExRbf1sr
uomGcOAo3omdXxPFP6kAoXiKiOK1XMRSUVJGcCnIGNdI8VPQ9ps9euE6Ba3CW6XjkYO20rVwV2xF
YMHIG4ACjz8iRWeJFafFAdhS1JBbpGK42PFF7bN60C6mYrw4ivZCK9SNZy8dmHBgHEWE6chsd2VD
sGLvK2KM66OVNYoiMyueTKjIMpFizISKNpOiGNL+hAIMh0YoIk2p2DSaunASxauhpV5Dscgcbjvr
N26g2oQtfJsM0I0L8GZuXsQA/8YChOObEHF0xcbp0bUuA7icZIabYwHQsQHpjIqow0gW04ui7DSK
tzMq8o5/oZnr5CseD/j8Q6gIPVNjPWqO/GwUuwfnNbPF7sR6xAriwvdJAf3YA8Qfg8uSyD8UIHt4
lYoKlCk+ULH0SrqGYAb5ih7kKI6QC1BoVmQhXfu1FGmoUsyhWNGHNMUhGsklMD6ETTQpSlGqeEW5
IhdBMc0UycgFacQ+Dme9C+UIkG+4x0LwXSoCUjMoFhJQpAo4UqUoSZ7iJSWAk/w/BCWs2TvJDHOM
xLOvKEsOuKVBzX/Z9zCnUCwmS1GZOCYwkqAyyobXlCtyk64kR0B1wEvw7nH0QEj6Q3pSX/PnC/8w
yENFhCr+sKFG/7FkDrKaFTeKM1aczodGD59zxZUSAKbIx5BjYVzFGgh5bwBDZRMSWbDx6P9u3ugC
5HXW532olw+a4lgVimgVRntmLrRbxvZ9oZhXbMBOo6JgkW7EtKCyC3/+NShrdAQ2y1D8LMFkbmnp
kl4zTzjE2ZljQ9uiT91bEvonhBggbeWKyqU7CtBVK1YXyZ98Be6M5gJAXgY5pU3XVveaYnwZivZF
IxkyrSKADaDAAqdrlpKyU06ccML+JDdMxQ4bFEXMyga1bbY/mdhqjJthjXmKOtb77VM1TvGqUUQy
CzRZYKYFhDBoZS3YskrCL5NB5+7ZnsyVcy0AnDnhp530ybH9DsEZcH6AniY7uWwjkOW+wViZCrw9
DB9xpEB5UhS1pLUpzC0hqxmKsQYmCEMl1DVX8ddiQGwI0M7CVWy2HkhboWhto+K2JQDcqJZfIrOx
QVZsN/DS2xLYm6eob5rivw2KBJfmdkjNQkxKgNyzNmhoTDBwCK64r7nJNLhoB7H1qEoeuCWbuAnv
KCcCc2i1j3PseZQFuW/U3OwmRanTwdV1YOuEwteVxtEZwk/SqUwDMvGi1acQ+g8qPwfRCpK1GfPQ
6v353LXTWwsaZtabhT4ADHEVPy+wfUD0rGwhaD1mC3sOJocE5J5I71MAfD4jV2LYKyEh8w2cimvF
6ssVta8D39cojp+viH5ot2x3OQMuatAyO1oGlqkiAAajfhaKCejL4x/YvwUssFfUwA58oKY4gp4O
UZCSBequwucE1KA9Whfu3UveJS++Vdp3XpvdGcAJhaIUsrH/840KxS+sABlWAA1FQ4u9VVrQUHTV
3AH0MIB+6CsOYlhDRKwUG3FQlESpgkOdIidCo1iTO0wPvqIq+uAVC8VZnAAuwg637whRwWBMtHM/
jECloTN6itPoKGJjYPKaGL/OC0PxHKM/ZEcQjyw8D1FH/CFW9EeyXczEao4ja+odfMiU50jgcghi
+lHOpWJIlii+lDLAlawVYVJrvzVFnKwVezLroFDSB37vKi5lpAiVk2JV/nn9meJXyj/WJ0W0VGxL
IoI0aSnepeT7lX8TMCn0A4ueMfDjvfC64ZEQ/Vtqt2dTETS7AZZmoaia7GWejAo7MakTYjskhxa0
S3yxG6rZ1+PfEaHc6qa8DYrY6YHupFcxBuRpuEayTtqBsACQT7IC97qifgYz/E8er8+6IoJqdnjC
B/mduamxcHvA6Zq+1XT2ykyu8cykFDU5gnbWBOS96Et7oaMgO4pD2gEkHfI3AITZo2n+2LP3DJwn
2JgJRglFMgXQg1Q8uVQrh2fIv8wNbAc7jQYbKW1WfjgaOIDbT6MydtQV4sw1nW1rupc4MN47Y9Xk
HT0Enf5G5zAgApdQn4qmtF0X70j6zD5E1pCQ4coyPjwUCTogVXkb9FbmNZxipmqkSOMHApp3uu8A
FIIU3/WY9aouQ11GGQtcaN+KD+spUmwFMpbxKWV3UyBICUF/TCxw+mMYLoHumRvpu9sxyuKjyVZ/
2dZNsNZpD4v6BgarWDNeWeAix/Ukje9hhEsLgZ8zAMoI16V98DUafCPlTCkoPTgP/K1YFje9bGOC
8viVMjmvGiKJ+BKB0aY4weCM4ydyGqanrjUkq74zO8hHsBtgzllLLZpIZ3ICrrisd3U6rss5vSQ5
zKex+IHgwcAoJOfl9C51EuO5vIVOux1GtP+wfvY0BmxpmF4a5QVponczJHylyxQPGx0ZMnNu4LXf
RIEUMpv33NcboAd35LJ+ypbLwbSqg/ABo5K1ZBLdj9xXyWo04cng/1+IMv/Q8X5VEIUqPU6X4A5W
iW8RRRAMa6ToGMSPu57M9sKzgHrwLAHmrC2Asa21dj45TA9pMWPPYuF55PwRiW83Dr/RDb0wfhyx
va4TEBS4YF4TO3kbbCUR7wVdGwujKjcwjrbSlw+4cZBZ+/SDApFTT83yIh9B1VGBSoHV3mn9XaDn
325d7ccCSHvayjuImEs9DimJYKe8UI2sy77V96L1yyOHqoMeaxeai8C5AWyq1UCpfHTDMlIr/AZW
F6YO+8o90gblQx71P7aZ0fhl2C9Bj/sUHINAooCbd0VggsymfUa+ZS/wY0Hzj+90FwSbYJnHJbbz
se8aNKqwqGnAxa1L3VJi642suL0I2bW+zF79NQ/iJ56bWyZsnEPjOnaH54Ycs5ePXzBZcOzW00mL
rE9trB7nIaNvJPrudePqUHGl03zLgP+tTw3s2wX6EbUPqw7L9UhTHDDQ8dugEcI3W24fPgcOKvfC
RDblmLD3IrtYyMC4WbakQirZB9Rl4O9a1GX7VgBTGDgFDPAhUhbztEh2TS+wsVlwSrQtNpJV6BSo
rnIHF0+z+EDxpCSlES813foGqbtCHcVWT5gM2SZ9Jr3D7+g3V4dTiE4MetG6Gs28NG9PbvmJDHwJ
9yL7LhiI0kZwsuqBB6uekMkbJm4qQT10W322pjj4ciJkJ5FVxvx5xKvFQYoxV8K+rNXRPYv0Z6LU
WfO5wlN1unGz3SS2uF6+a394Ez0h2thgr1lA8rPL/FzN5UGzLrjqWrwIOa+9SNqLp8D/zDqraAXZ
fkFwmw82gXwoCWaqKSc4HZZbaNKywb5oE39hYJ6GC0ybgIY69tah1B7zkFMQvQjPiXVLsAR4Ev2j
4MtnNGhAVAZi6Phb4lKHFODdao3peObOOPwzwDC+Ne8toFYx5jY+0PC3ya17Chkmbk9v37nd2mw7
mgPCXD9Vxc+EDmbnGF6t0Nrmnavt7O4KYFbssZVQsMvUkhI8vBXqE+mujaIdpm7v71svPPlJE3Iq
Tzfp7OdrLYrOeJnZmCLm5IAbN5HighvAjkgIDdu6p6fZCCEtzv74GSThO5XTjEfDgxOq0aKPqGKA
73Cn+o6EQ0ejCluYnSirftvrPoxfP1jFGX4vugmUQ527TqOb0NRjQhoeTzy34YxZhwxso6lDqvKL
6ahxW5kpZTJRVqHJGhLgfin2wiBQMFKFEZSYYWgB+rDDYNiPOsaPzIvwRVXcHCP2ARf47MKMpH0c
k60FWghvvoZgniHwO3dZ5LIH6rDD9fIWGLzLw70tjY88/SLcb93ckAkBjKqFqXqXGKPTYu/IYQ/5
NMfkq9P7ndbYkPoaPoDJHsNAl7TEOszZaeV9bG0ak7Fk3BXI5aLdBxXiJ+0JnNQDwGY+Kf9alru6
r7t7eZ67L/pdwDzMBcWprM9ChgT4tKlYDQRYJlP3Fpp2nUsm8I2DJKE7XrgO8XckuacGOwrlWGAT
AkGx5bkodubYaSt4Qs3Kk8r25ufP2J0vdRA8wW6TC2pWXpKWUhA5iHPPouUZlbklsHDRK4E9mxmy
6VKHate4e6IgtZZtL694Puv9FAqOLUn/WYfBU4v9jsqzgHUnQFctzHqtN82jS2cKq4HnrPB20AfA
YXLfYl9mHM59BY6UZhiE+k09c3e6HhUOjdDZi1ihdxF5s5EGu7UJd1HLdXCsvRmzKEjTpCX0brru
bx572TJnrbJnI1/3lb0Lq4IoYPxST1p5EYGN04zLsM0D5ZyEz5ThECfcEHk6PiqzXjrAne5MNBFV
5fXVFZq5KMwbTaVU3XscwqSXYXAL5veGOhaua7xSALk3WVrdiJY2G0uSc5QT6YB8KFda5n+UoKgR
AMGH9jBQUaWwVmFVXiQ95+2qf0btB/7T/cTNdDdaGS79ftWYBbZSzX4Tdg7ej9BRUeL3tMiW9PNr
3tAOa3v54+jwS+kPrmJNQ4Blx0t8ULybzvDo5kgYnkGGpJQICgF+BS2fK7onqYKge6GkJ0V0A291
gPGinvRyocMNE3m6M8ZmZzgdN76mLUQ7GVTwLJv60UfSiTDmLZyYA5wOAyAbfMbtzmNj+We2BUj/
OBqQMcFj0XjhcI97jUkrzhwzDEsQFJhDXKdaUDHtoKU3OpAY/nIigt9s+pZTfXJ0nxqfkrGfFZVX
M1obHmyFQGwh2t2XWf1eDy1XbPom2e7SXnaMwmCJ/rssNXqjpO1ErMr9JVFnAwvTy5Se2uzFHpkc
Yjpkz6VXPwC3OKZknFKQu6wtFVMP5ji8MF1c0xq9qgHgal73O/OW9FL80D8MWKLkuwzBLuPai6wP
y2/WZpJ9Z9RtB95DMdnj0sB753jD0dRtpq9+u856+6FWvfJNsvSCZO3YwYlitfcGYD84oGd2eWIT
dS61ss5JA7gUkCjy8JCmT33XvpYw2dX3qmVCUbE4sGPdttZrRUkoEwsOW+MddVPsrYatH+WHIDtX
DgX15nQZdPvqdc2q9bf23L+apnPkk/RwF5kT3nbgWI2kxCFi9bGAKRhbkyUS71y3qgu5Tlmk6lad
T3SaT6iWxnA4Yf1hqYwyck/T/BQ1+euI0NFCNR+d/pjZ5cEailsqnnjXVtyle3wtayDvTMm9sxy6
s/q8OqJJcRaf+ZH3OkUnhf3gt837UKJqzXHf0zvIWXuEBaACeZq/88FRWVMULyA482jJeDIKtPXS
qjFDTtUDDuSXyq15uxueAOZVVTBoLeY8e75QU7aurWLDOPstllazKOLqofEecoNCsync1+60scmX
5GyLF0Mln6PO3AA2hEaQn6q6w5aVaGQYCQt6w0Mco1RpGHQW1PzEdIjFz6M2fjNVxAbatMuyDS5W
l1x1F2hLmfa7kQ4DCtHJK2h0fyQU8ZW9OFdmsIm78LtIGbiGVUlDaPSM9hyyEtaqmxFrInjys33v
i3eErQP1buYqh/brUfmke8EWlvuu4JSczauB5VF0l8Ae1y3XiGZMp0gYW/qO9l0cPpkxG2/N2szt
tE2ackc1NO7SeunbTF1KqAt0OWs+0X/XDxap7B59ROAWEyXL7nakD3fBong0i2iNZ+RRXfitFn8U
KaoHz7SCkmj863i/VrhmX8GZHGrNu08TuW5a98ag/XVIiKvJ8cAJm+Wq0l+MwZUY/H5zyw14WDcP
E7f8wrADPpx+0JaDkVMD4x+rHg6zXm+phSUE5j+ZqA8l+5ciM+/HKCKrVH4wvn5rRndnxC2zcTPb
OsNXLihtZuwptHmlyqs0VlS31T4Bp313mbhNpnuDr8KpK7W/89Z+mhJ7rWnm3m6rZ+aY7zN7xc5/
16X/QMLjN6nCW54nm0QmD8yc90M2L5OJQSv+Ci+PzzrhwqJ6ssNuxZBqE3npp6kzB7atxzxQdszu
Cxlmhzt76pKPWtOvddq8Zdz1tNYd8RG/muXwNrS4LgMAFD2JHJJkl5kRrFUw+w5MfKUJD6AMvxgQ
p9CJVzxj9q4d3EzLuBR8Jpbrfqs0SjWEy7CptwVWXyZpsGwWlZFd4vGJ+dKPP7n3VWDeN2nynpYM
45x4l4bBMZrHe5eAgKXlp9kC/WOVP1EPFirpD1LrXi1uKpsSWXsyslXEzDTRH9ImesOHfUcZM3oe
B9yOxYQb7EVq8gjUY0UgD4BitQBudB863s7qGabo7UCzSHkezPquna17LTOQn3leusFd4yfHzhie
EJcea54pMOCCa0EtTzCBWyi4tFk9paErN/Cdj12+Kzk/XXM5aAuSLoBJlnbXHggEcvqiYjC902fn
LCcTPyphRQ7aU7hUF4tvZhc/uBjQd0OCTIsI/Yp1RkMqaQgZ+DmiFbZGP7Mm3BPlpqjpewvOogfh
2uZPhnDXvUU4sZCUppDTavXynLbTunMerXjYk5DDnIDCH5ivcsotEMpIQM706NhKjRk6lLT6PPfi
FE/mBdvzpwVKO6hLPMHz0WeK2szKaN68Z110BStH3ba/sBznZXLffTqjRzl+FVrJJMUw8T4mVypf
5vE2GNXH0G36ujkOTfMaiunNwVmcJd4zyGC5yAVlYE37NZnRSaCCMxaBIVYwxTTZTll1sR9bcxVp
wS5xnIzRGJMNfDE4MQ+DhxYHOXxM6JAO562fsEdixVjbFh/TgK/SGW0HCF9IuZ6Rbyq2WQB4Hw1t
Cla9Y9yYbp087PG4A+444+wikT7D56XWaw747vNBR34gYLHLjZrLD+FJigt73p+JP/cNd+1502Y0
znYFZY+WuMB6GOfohYjsoy0ldlK26jq9My0xlJKQT1xuNC1EoCYGaRviV/3cZLIfdMs7hFV4AmEg
gaRg1VE/MBPGI65yumVCD7Bpd/VC0MWqMjKMbmZmbtq+eHaWtBOcJB0GC38kq9CE/TaVLilx5s/q
L41Z9dI5Ace96IdSwxajug3ctnzowg3YMcKfaZE/ulhKBITBJPM+YYwQ8LHkVZ9nnuQUOnOAW/hF
jDJM2JwOrmflRo0lLYFas22w+doCUQRUVMJUnirUhYnA3CTaCXZBQZc2jwN4Q7XTnz2fakNd7P2h
OU+ac5oCaw+2cBvP1l689h0i9vTUY48fo4lcYXcW0VugpMyh+IkH9xO1dW8TW1MeXjtwPiu8yLa5
o5vyxxfuiS6XeDnZ1R4G7AfEtauf0b3Z0WmQo+B01pIfYC60Jl1NM0tkmSVbJLxlNznvOdO0lWRC
DmWdnvKBtzLpxHrmqbV0qEZdOYxVl3FLrr/HNsAEKl8SMWRvm5lvaskMmvEVo2y+ZPpDNq05225r
Lb1YB+Zd7Dyisj6uiZOcwl3LfuIu1/6Gpv+v/fO/sX+aODX/S57j5SfPmyntP/Lo/2c6/v2F/zB/
ir9szyRIRyKBmCojsH91f+p/SYPcFX9s2p7kwfL/3J/C/Iv/ZZMN56H2BwX5r+5P7y8H16ftoIlb
ni3c/5H7E2y88+8Asy6uIMvCSmAKxzBsvt//+bdQ/DSzSLyU+rQb0/KRHNC85vJ+FBNbHR/8R2N7
m0AzzjiyGU/rSNfUOTSbDFdYk6eSEhknvZZklBqVtPkzhZpbqhoiWDuZTVWDM2IAt9N+PBZO8zB4
ZrPOtBZsXggI3Q3FMjxybHAXUBOps+n4x+L0F1iULlIIxnL3kvtgEP1oJuSLUY/vlYQb19JwmoXt
nbivUulfis+47qN9nbCJkw28ocGjjYmmoDWshnBJeSZTwCopVyLp3O0EJHfZJMELNSV4RTTZ3XUe
qch6sOND17S3OLxGMU+pyeu3GL77XWA6byER2n9m77yWG1eyLPpF6IDPxCu9EUV594IoqargvcfX
z0pU91XPnZmImfd5QYCkRBkCac7Ze+290TY0+IPfQ4MT20K6jStlnaLBusHrShXCHOmqp+mJcD+m
TVLQ9lmfohJwiaZExkN/N2cgDKKcZXRs69QlDYrQ7NRonY90+s36k/X/b3rt1aawtGdXYBieY71f
dRNZc32KtrQPYZ255kX4KfVlmLDHyIY4a10GpW9ib3nMQ8iNVu6RO+bO44Y4K3kcE/IWhddVx9nU
h23tJUi1wgk9nuedCre/RIHdng33swkxilrM2ZZmiYsrUibDuOm2NZlf+zod2Me4lbnpR5HsrIXS
7vdrMVUtYVkpNdgWp36PhHllK+u7RX3FNimch+PUrhFkQN0qw2ZTzFTKUC48uZQi+3oAW1vKQ9iv
Ekm4ra61X74BDxgWF3A/99p5ImPHrXacLjYZDdzGum3ay5ymGrXa4Ip6TxxEFJq3HnXDsbDfhZG1
Vz8ob+CcUe2EmY3t3DhQrKU6MUtWnNr0hFqAuJQxptw4eOdpZmU3JPURfDnEms5/pk9JdnshxLYB
MrSd4DLsyMLE7JGERO6x21zLoCJ91rX7QybN8dAhBKHmNjj7KvxZp8WGrgqFeZKa9gYGAyfXfmGw
adbJSDRmjY89CwLrAd9FOGjiGM8Ars0YSkbDJsEf0ArpbmoQBINoymu5TjD8DGuhtd3GtYO7rg/m
7UCb/jiXPbSKXny0GIEPOhjnVVq6pKRXiH/mVn8bgVysexNVN+jMiy6qn0Pu8y1j8+i5BYj5xv+A
nofxIn8kmpIrLmf1JAObpiOWjIStg27q+sborTevTh8bGsEbkIvzpmswWPiEHtRp2eypDVyKH9EM
abgHQL2azEdI2tkhyId7T5M73agOHaKvTTNlwT6N/CesK79kxOYuGQdWCRS7jdjciyp5JF622mat
juzNyH9nNTWiBrVvOPsW1wtOHnJgpBHUNw50mJWs4c3mDeMWwMQzv6x1z3/5M4qxE+YRiikGpG1q
MsOLgn2DV10tz3uqjfqmqdmOuMJBke5l7blNnr0Ebpyv7+1yppHnElibfBhj/zOBhLOaR3grkytR
NuqI+Uj63KLeJySONDvM0XP8RuvcWQeORK8S5nO5Qwoy4hXz4blQzpcksNNMNZABJMNmquxPyyWt
x4BHmI99tR8EfhICW9OdY3pPORprDHoRxKDEwNPD9pkocFp+YMyjyoAFFAVw81KyVQvUyRY0y3JE
WIUaTsNBLvbDHB0atBpEOGO19/JnehAo47JqX3rnpKv2IfIVTWd8cLw9eT3mgTSNTQTzlUij6s2R
A6GyqVXtC3DilW69FikmlnbqIngALD0oPLGKNZz60I3JSx/1/mZoIryeMDa2fUO6aC6Q6jnNy2wz
0A3tU+u4ZG8NUgU9MVzMWXjuK8NH06iIpPa96E3CSwYSyQLQEkU8PZcpnPFItPLhbU4tlNUQbWkV
H6e+pQkonPWoJziMqfpNFqUW9k2WwqRRFXZs6zQMCbb9qcWy0AXFJXEjd9M6X5Uarj3SWWjLU6LL
xJeGKNXMM3+vmRnXb62TFt7aPp44LV+7w0lz/Q317592Zjzg0aDx6sfatsZn7LrzBK8m+pxbC6Jb
lL+2qNpYGMYi3+iBQcsCr3TrQ2j1D2h7PvU+YkNlhXtttoGHlcYhKCTySr87aqHPzilGOGO2GzpQ
vys3f0kcBoyppiJj1VijjRZfu8Tn1DkIMhAhXPw5eTALcnbn1kSrUluPFvsfh9BFTIxVd9Bypfay
DJoRLgC2PNiUDfWsuZt2zgQFg8zlomrLFStYklQmCxzubdv791VN+yczkdB4XERwdUhZea9C2P8j
6X+7IOxi4l76Y6sP0wnDJf4MYMIIdh/ZciElFtS3HVVnGZGHzDhhdlYpmIpTGwPbRnK+RmqIxcIt
9qR0FWvXD+7ZgRxzM9zaYXk/pvOxiLnkJjqa69CPPnrdcS4B7Nu4I6KeugM9SsglKzr8gDis28zL
D1qTQIc2DPp3Hg3JRb/nDcOX7CtQMnJvxv6PYBLPqPvAeVbgAZxsZCPN5qKavhJNBpvWCmjWzMPe
8Gw6pMnX4Ikj/nt3XTmv0SS/nJCCaFe/NJL4cjpohj3QOJ2nTVw1Vy2+YVDw14bwUE1iwuYXBCUP
f6m7aDYdbc21LlWQuEcCzzNYXO02ZywgxwvpTsMuu/XpL7Ha2Kelf4z6o1NXRMgpDKycmk9chBmG
Dy1xifyo5Y1RVixH7GDXmXFwk7XWtej7l2SiqRaNElQyF1drWZcCUcaeRiK5irF5DIriFZwyNk5G
Nzb6Yk9c2rPn1ezDp+SnOVbkmWrWtcz75zkGixGTQ0sOAM7cUZjngFobF7cyGWhouVBdDB3rFQJ1
yjR9yLEH51UF7cndJVk+gjt190Rs0cyXT+i/ke4gePL1aesSBbGyCF1boW7ZReyQWVtR9sRmg5Nn
1bnkGQHRoOGcPwdSH6wDMzt2bDaDf4CrQ+tkqy5FbJ9Agi6BBWCTx8N/9INhPFET/ffD8twCwFxe
4AJgyen2CQN4Wp3Svw4LubHWuWW1YDcpjmLswDqOhMPGe3nMzZkewTessiprTr6m16e5d2GMljS2
/KiYjnH5mLHpW/dRrf3h/S5M3eWQIJ89LWcLYtcpB3ez/CHI8sBBLYTUBRi7IIenNj8qPhb55VC6
pDosZ8th+Yqmq77ggRO/qF5cnlrOlvf4857fb2eUaAfO5ZSUx7j6XLCrRf8YRLp3dIF87EstIVEw
d6x15kf2afkCMU/6PpL+URA5TCVJ0VvlnHP650eox34X461lzlonCntbKwZqnansn+V0efL78Lfn
lnf823M+bEX6FDVNQt7qv/tWST+AGHqCQ4uCgTwMNcLL6bueanWgU1sBgB/EvF4e28J5ScvJ2w7q
E/3+WBd0ZbpEaS8fc0qO7/wHeYmK9CVLUn9LZZrndGwFh8b2/nAvly9e3uZvb1gnKARcmsN/gJML
ZXI56Ip7bP4FP45orYGeSKd/I3ISMcU1trzhn9PAd1/NpHC3C2504RAvZ8nCLE1bdGVojn/+YaKm
obGZh4G71c3pnE+K7+gW6TEwGkLfRExk9Z+PLQhgtfzzfPnfxy6jOZ57QB/5yG/Qqv/5Aqddzr6p
tUN7ScpMP5qzjef8DxB2OQ3QmOOND/YO5Hb+rPZ1uY2WgxAxn0Kp7qjcwdcmIzY1Ruk5ZFVw6xCL
3oDNBLy5PFzOdPXQ7uMKZbU6pS+QsBNtt34uXBR7xbvmye5cRD0ldp6Balbf8fS60cr6yYGBXDOU
mO300VT+nrrR+GA0N/ZUJw8ycvZO7b/Vfp2ehDZE24ql9C5pq3pXCj8GGAZ1xy6f8sJydonM7nML
jpFDw28fFhPTJboxNV6ymXMxgRSzWnmY+NVtB6ooFDtyZmQa4zdwvzAdxoe+Q70K8W5lzAKWUKzf
Vl2KMyOyJA1HvAzGyCoiSLQj4MZojW45OQ/K2G/02CtNs2CGdGfWLoKtdQk+Fu0kvnYnKK+6AyzG
0c1zN/bvvZlHO7tExhQGdbONU5MwqWBKTtgKf3OHP9lM9McaTx/t9Cg8dLqe7hALTpt02IR529y1
qIphyrjBcdIm++JJfw2KDApD0EcIoFgRGjU41WHhhyYmQqY5ZqtZKiFzpkblQV1zU18ztSyn30/+
7WuWV73I/+e3LF9XNPBSaqmsJ95leS1dyJ/L6Yy0Z1eMGCgKrrRZwu4z1GF5+OfAtgQNcMI839kE
mbKdUZJ4EOMhTdRyxKDudd6mcrkNtd67G/W53y1vRJm1/POWdQK6N6nnETvN3fdrfp5Xm15LUPWp
n1mpLb4+weJT39ipw/dbfD/MG4d+/RRlmyYymcoSkHsHxYMFGJafyjRTJkl1+n1IEdXvEYopH17B
BZUD7F6uf1xvJ3xuldqC0o1Vz32/8P3Qrel/wvgIyn2Xiz9fsrwaJNMPs4mByf71rWVT2muDdR5B
Cfy/lv9LXIqIoGobLIYieQObuyHwXO6E+qSWz8GVES8sn1eQFd60Xk5NNfXolvNqWABCCM0wEbZz
mLrCOpkh3eu+nqm3e8LfdEoIi2rVPA1xaR4kCycnKosT6/LitJx5JR/x356zTUOuzcH00k1h+5tA
gXpzNf0SiKf+ZOSxlXAjMnnne+qm0VGbaVFGLCKH6WLmEHTRo3FQZ73S66bacFBurRO0G7LyevPA
xjXY1twaKzY5aBOX32BeBkR8+//8BevBplWV6+Fm+ekYZ5xdUVq3Vq1BE081+lb9xxQP3WnoSCUv
dXPvqwnSdCM6uFLe0/EvTiDqmB9joJbn5fGYjgWZCj6ElxhHYIrwPcNLGAAwtmHCH2XyC81WfloO
YLns7NApgLWeaXWDLngq9p6engb13HJoCBZb1YJ/t6GusOX7lhc6B205meoTM0C8HLuknjYhCXnA
F/kRf75KvdH3T1x+1vLC//icXIjc3++wnC3f9/3c98Pvt/n+9b6fiytuVj+gZtYIQkK/33n5YkEn
7F+/+/f3hKkkis8wlbbtX/+n5c/TCDxijERW2Sk3xKz4zOSluruyTq6mQnUXk4hobjkhW3xuZfDn
xYniVVgcbIUIXZ5ENv48tG1IHBM69XmAwKH41kWAY9KuLWOlL5fMcuUuF/L3YRTytkYmhdwnRrJO
l92K65NUsOgIOwMtIoDSM12DFNs3TbpWzcNlLJhMDPX7LL+EXvePgwm6VsppG5BJd3A1AfE/L1Vy
Cg0qmRkRiXerom7bk4Wa7xjaNaYI8ifjY0YHDN6VcWekLTIxZm+0hCTxLO/BLA7Kfpiddl8bKeMS
jZ8ILjE++er/Gwv/q6AoCzoECIj/mSvx9Gv80fwnEsWf7/hnR8Gz/uHoEtf1H/gDXKK/OgqG7v7D
tRC36KAkFqLEXx0Fy/2HTbfAkwaCOHzUzndKlOn8g0xch06CrkshyV/6v/AkHNv5W8yuYZjUYaUn
TKgXJGIuvIl/i9nVW03rq6JAg0xN/uA2/WNFAjVWWYaxQrgXMmxBLPnlQwZXaOXNEzplD2OLg3iJ
LzHT8sYCA00tChaNrB8sJ/uBgJ1IWV0QFjDvQr1/8myUEpYX3peOfBxa4wYhzwYopgMSJ+yw1NrP
ieaCT9HN5sax6h85OlkN+EMFY2CMEJwYAsUVrPwYN05X+odapjtsRq9zjpvUDvObpJQxFhjnvkLy
jcGLWl4O3rrzxgiYE+LZDldZ3sz7QQKHHtuz2bXBJpjZZWhfsecFOziclJNrgVbcXGHnNKFZQY5D
u7ydxRHhqE7yhFFuQS7uO6N7UaycmTYhf1i+Z/J5aoinXQ+CCiz6FkQCA4C7aDTZcVMZ64jh9ZuP
Shq7rrZvukWNS8AfzgU4qBY1xJMB+RI22ClKq+xcDBq/gBkEa8Y888LEp59FLP88oiRsXpbnjdq1
jqmy9gqbnF4iERmLIky8UAz4K+zmRkfudG40y8VQTXQUrSztmkOwvEO6G9wVJBnlxTDfzJMFOC9t
2fU7lX4XzA4C1wwd6PKwK/zqjmSIRI8gh5lTiHoksp9E35inQpCN5NDnuPSF/xr4uQasLaCIGkSU
KDTpX5cDgibtWprFY299Zt4IC2sWLfaD1EVTEBR47DJzX9oZz+l1hfSHTzmOtBhRd0ahYk6aYgl1
QqFkGiAScmGt6ZGZa8jD8gbUpripJxSi2lieHdodBO4WNYQuv9wQ/hTejbWIbiPYwBnMb7lqw65j
vWOOexDfd56raxc3wdDTTFG4nwI2sUws7WNeO/a9od/2HsOyUT/rWsFB/wis2X9cHpgOy4Oh6O/U
PGQMsfvcZ3K1GIR1ilxnS++R5bhN/DaXiM9IUcQ+3FhvY9HQ0LDal55lxmc8ZNjMZtu+71FPnKA4
jsht9WE9Ih84T1zTQgvoRbhUruRY3lJ/tVV/qdjqepCfPCwtT6Zr3XouZUBXH8AB1OYjlpjpp6yy
YzCUHRZfIOwGzpz3YuAWT719ndjoT+ToPoSUXD/AgVEfNwr5OMUO+G9dEGo8uN5KklV9TGNcAxWf
8z3ya0K3aP18yDk4lqQlfPZmu/YBE3tjOzw3glzDMBy1nWys5i2Ziy1WWfMKwLFb6QMMlVFz4M5M
Q/CC5BxzAoq6rRwBN2WJhYjFIT5xedUbzL3R4SqPaYodkrKbXkVjvE6JVhDDa7GHrJvkKH2HfV7T
9D+zHxqFkodkbiwABdU5zXrvthkx0ASG6+3TMZLgBMxojVq3fApdNAsxPzptDG1b0c3BnE00utub
z55pX9iSBT8yDcdeHdjzXWHo04UozXZtZqNNVc9IzlVpsVoHxMtA4Y2PhTaMjzkl+c6BMUJiGank
6vkhhHTTMpFvl69AzuNRH0GuDkNkjY1quk9qMd47djtc8ig6fT/FZ5nswWgS4OZi4B7z8lUvrWw/
y0LbLg+nyaQAF/r8VhmusqFPX8ErXP0iae6duUueJ/AsbjJ8uJWcLwjT8ieawbcRPavr8giOAdzl
MEVfwz0xTqiCGIGAXmRTcDNFif6a6cFG1o7zNI1Dd1c73guObOQQbooOykzv2yJH+ddgYmZVvcWT
k13sekwvWtKDWADEKfEpJcTxWNHZN59sdqSnIpIE2gnfeSyJg1lNqV/9Cr19V8X9TV8Jc+NqpUef
JMkvedXUVz4/8tr6PtwLgMiIDYuXwNaaRy03snPHdLmh8FXuRFmCDXeta0DF/qeUxlWmuvY17jrD
PaYimCDGw0Sng6yvl4ebQnVo664yjzXJzm8pVxUFmeTVZgd9FrODHiXL5NvgUbCCWatYz2BBUMsW
b9AwLFG/YaT3z2kEdMko29+wmF2knsa1HLL+hawEbadHRnasex9BkNfgzg00H6Gno/wsFp37VrAW
7Cv7rp6anG4st3CVE7PXwV7c9F3tH1wK6y+C7RH1+TY6j1F+6xelB/Kky9ZhIIITv3L8LJy0XIXp
9Gb6HjJ/O4geM73o7mWfIcTVw8dqsBmrfZfolKJIiSNvb5JK9nc48TRu87h7rR1tB16KACzoIM9j
AxvZFnlzLKsIyREJZiDh+IuWV0G9ikRjRZDNR9LhYTG6op7vHLe7N4IZI/DynHqItaDYUn96wZ3c
XqQ6LGfUa5gueyfctiOaPmrU/Xk5w2gXrEH4QIQNfdyUAbPvmDM86XXjqkIUDCrTLDcxisRVhv/+
LjWGg0ia34auG3uv7zCk2gjS2a8xDbrpKUKZQAsG/iKeJpvrRx4sYqzXXPg4V6p3yzWGYxIFhzDV
u2NWROj/YiZ2YJ8rsxb+Temzrs/b+NY8Qa6+QxeR3WuMsqsuSIyd5v4ykGagStaKfaZTF0rMpjr3
SZmu3Uh/HPwoXhuxbxxmy3c3QtberqCYa1nVe+Ble1AL4K77ZDgQN/fJIDzTBtK8azDho0Y6+FqJ
JL70NmTxyqMnAdwZUtgApt0V63J6jEh33pmEboIEavmx9AjRkrCjEF9iip8o8jOiJutBC41VU4/3
hoMrrqmr3z6tVsiPOvUVvQX9bNxpLU5my+x/WuN0ZBMLTwU5PNpbB+uyHVcHGQucBnbzNnsqEBS/
da2n5k64Y7UbotIHBhVvaON/BWSQoM7PX1A9U+O1tihraDEThedF3otVmV9Gpl1aod9quj+uO/td
luF+MOR9V2A+j9MBBI7AsVRlHfRS9znomhcKrPvGpTVRdfhlyulXgu5l5aQayPLx1fHLrx6BBCD9
4MxSQ1iDsdEnfYObj/pXeB/MMEmdnT7o4CR7/6OAKbTKf3aRy8XcdmsAY80+6FBJ6LWxx8+1w2FK
rzV1GroCwZeZEGmsZ8596a1wyH8hPXmbbXL50n6fT4BahygDtZmeKiU/nB3jtWj1R18kD0XneTu6
UbaAz0/rZZhefPp2pZlsysBB/amdgh4RxKydalQTXE1Y7lAD9HdjI9eyJrsYJ+VDb2k/kqG51wP9
iEANKi1lVEEQCyMxep/xCUwd5AWtxHKmAKJhB2DVnVFzADPoafOI4cmM5mwzA7fZWHGFzAa2rifd
L8pjqHVMbsk6PlamQ5Y03q5xAB7nWi6yBhzkdoV6GhyXx1wPoKqsrlUAJL4OmxvWT9g7i5UIfcqc
xnhr5gNhszblx7qnEwjRzdN9GtieuAJdpDOKAADu0tmsOFPL7ghD1DYL3pA557ep179jvj7DyvjK
0bLuGyQgOvfjpq0HwNTCOmTmfDPQScOiy43o6Qb4VUesc2+6MyaAJ1ZM3kor/UGJ3jGzd49Tkp0z
HQtSLnXSO6wSXWNt7LjUyZuTAJvmQH/RC+s20cl6GD2LMrMTv88VSOAm5e9uJChYylWzZ2KHbPqX
JrPeAUjlK8Nw3oM6vbU6Hx6UxAQzQUGxuUcsrfrqy2hYNUSurN1nGHwfQhqfsfzJDHDn13jRrRJj
JsSUvJG/ZTZ92q55Y9JYJEIhq5EudHdJo9IrUhcpLAASS0LMtX/1mFOnqLqxy18NZqR1VmQ3cPSP
DiJNZS/8Cp3oHrM20RBO+cOgBgtXZWL6mnDUMBf1RLy6Mdcy88BeOuOhCMMLC+Y3Y+hfg855aIhN
kKV3T+TfHd5gZSwf33GSXoqK+N9KO7M0orBWhz9Dw4LhxAWIEcIHud3s+i6GuFq61zpxz91MAcRR
4fFbnOFgO5s7P0+4Keuci2R2SFG0eKQNd5oR38Wl/eHosJCYf10NPEIxzsWubzpUlvah6i2gX9CQ
9HgT19ld3/sUTmcBv4JqTJ1l18BF70DZp6ats9K6MNggQd+U8sNOPDrP8/yrQyhB+bE6Ny5y7xhf
GkntLBqw3M1ucrCG6EpOCkATo7+T4JmQ96Jy7o6FJuKd3UPOTRtIamN06aoej0NrGHs3IlzArkhN
rTAaaMUPQnK7oy0Qj+S65tyy38ebSVBN3RGrabsq9E3yP/AgdV1sgNswo8I7UftPUQHMdGpAWEFO
BdO6821bfgUP8aPsrEfcVdFTUlivvs/UTnIPEY/+cOodgLOsspqj43FJ5V5HbomZX+kfvBqhDVqn
NgFeRxOmAVQp9QbTHmkz2nBpqlh/0NInWhtod53S3qQWcr+uh69SYVqfGE2Cfpw2lRcRaRbCmnJp
MsCpdvbaKEPGbvclbKNi68j8KpIp3vXK46P74pzwqZ01/tKmDY+T1QfbUk+vmkbyVuXI6zDIBqc0
cYSxh0jCrr1NqbfzRjL0o/wfP9xadEf2iUcHvTkqEuyymI7eo7igWJ2xi88bHSMx3WcoT3CPPJy8
SLRjFsTTDghW9dZk9a6t5XZi4/+YZFGPyd/9YVokIQQFY9+Ho5n2Gn3jfGgl+2aXD39VWTr28Ejc
I7vbsa2V66qWD27GS0Ftvegmab/I8tGM1K5ixF7BZd1PPgO8SPVL00ETz2Nfnj0NWpu+wSHRniTm
slVeTiCOcf/SzIg2tRe90X9KMVINlyHXf4eTlTKVRfmhJLp6a1Q2G+vA2zWq2F+rJkiMuZ6Uhr8e
L0+iP31NzBnpm3p+yCiXu0hi/8vXLS/HJFSwG6v2y7fWEBmKiGLE395yeVEHQ76zR/1mecvlqYEM
wbHC5TNLJlpf5VDrAmJAnBUMywNSS+dIRtRtPFFIyodfYcZitp0QtZmMLcdGQwJjau2xaNqr3dZI
tU1IW4RX5J375kT9Z1LOv0Q8/aosrJ7dhCEMnJo1DL9mWjGrogifmMTOWbiuvBZUR8ZawcH8v5pt
8xcBJOwpw01dGpdiivAA/ZznQuxSjPn4LRDnlVgLoxyVdmfpa4GzeN3I0mDkpACbqEM/UWJdzubU
l6t+qOCOd0SJdoO+WV5cDmHbZjtc189VAsmmN6MfWQhGBKTdoR/siu2qWKVjN0KlJI8jLkBo6WR8
bAzVN63IPWS6Vu2h5XHJHv9EIAMJwfcFZpJ9E9MjzptiQEkRMi6EoQp+hZ/jsDqbzew1tedwNwua
9tVMTGgexh+zRN3fW4GJbcEy/hzMv85c6n8spQJu4hH6iuzN5DgNcNbN+DFVvZ0G3wtqKdOlBqc/
tmbwkg7BuUmyDSi3i+fUXyDHnkU0AqrnHz6SJL4ZkuxmsDA9a/nJNsB8xfPFMuhlA8q9CbRqC/t7
ZXb6JiqoTo9047pNCrHK59pgk4LzUGFbsNg2pbkFNpeQBXG/4I9I+G5dsW097aNCNLgaRH4bjd7P
UsXbNmjDWCI4GI4RI2+El953hnMWOfad6h6rxKXMIRSBDaH5tTJ07aOFy0DtjyV+tXUQHldd+GHM
+sWqSGFt5qCnRudTTalbig36ncy9ahM+5InpH6xuuPVG7ESazUIq3c0k3QFGcwswP1p5Y+sxVhoI
+F1lMO+bV9OPr4mCQ4xxR0Y6ZvSeDTVh1wl/puAKzqv0qYBzYBcEpbGLkunTNNlsDE3/1dD6PZYf
9hfjyTOvtqihs6Ttpy9p/9Sx72xIwSYQ7WjprbGyrfJ3Uqr2qXaSk2zO2O0h0FERkDmbn9ErbksG
/tXIqsWRxZFEUqU07csjKobtKEuIGN1NlfnPRKboG91OrjF6S8wq18nO5b623yfffwSUqsyy4amI
7zoHL0jblGIdOqHDutE4zV27z/KZ9WUTowTMXv1OEkJiOes0CqmwEl5X2vsuE9mqx9NJkark0sem
XtZAI4CFSQ9nYe1CbyBd7Tl0GLztvg42WvUeUnaQ6NzZMa2yuvkCo39q7YQUqij+iotMbijcUpkk
UMkcLqgbPlR60slquDhzYmTsoTyAIwyBZKJaQ071c5qs7jYi5T0D+zkmTGOp9F7jxMEU33VPMXZ3
4XYzNaLhrUojHB/pr8FtXg17Iox7/moB9pLvnRAdZApGBn84ZvNjatZEZekdgrERsIMOl10kHjjl
4hROHeLhzjnrEdbM6CED/x2gsMvBgfdBqR2NlnCs5qC1rx3QcAt4+IDym3zBhzhHYacL43YwUBik
VdSsgTj+rkGQawgliiq+FmThsEK/pH5jEJ8xWdRQcNL1v6oZ50x8Z4E2J0G63OQlTik9d63d4DKi
OU6764fwxuv94L0riy/DJd8WaDqpCiixyXSJ7qH6/UbCQ5YAkHXDG70NCqqdazSPFRh2Gxw7+K/H
wKRTng7M0cl5JoilAd+eYbmHZPcDdR4CcUV4LxTrvQX6HtpeuC9n+9OPXQxaOHbXGYh4hNCP2Vz+
DhkozLn6XYKS10HKpwoMJIwbUIuIS/PPORo/fQYFAxS99IxL25Un8JD0bsuPDoM349SmUQz7sqD2
3xtFthvAjYoE2SuAG/O9VvR7Dwx+I43HtFrbvr3l7nou9OFepTaUgHDWjeLoD4qoL6iaAZs+eNNz
l6H8DiYSedVSFbDp71Zr97rZofIE018zBXRg+23F79fhQhgA/QvA/pMi/MekazP17ai23acGEl7n
y2QKKwkG4Ap+t4zbjtWbO+W3BWDGdgzuMdM/uDaLsllJ3yl7EDfgEjtgFwPq2ki7joCyGsdCmGdf
IgP4TWSJx0plF5AD7mDsouIrqU4b7wMhByHi+YAAnq1gbagrQshQkYggVDYCUDn+2yovAQ82gYZk
/bHgmYvxXv2Lu6x88lKP8BZGBBSMO1NFMKgshkmlMuT8CeF7POPO8JocWhvpDU3sPZujcRlcHhDA
tK3nmtFTZT44hD/I6KtHZXGxcbatHEd7S4mJsPCRsbXyNnJOXuoA5cXwTI6WwbdF1+VGalMu/fI3
i49nQsaLbTCmm1hlU1TyrnJBswyTR7Vd5VcI7MLUzjTy/sZXoTIuTJV2oWG9pyLFNElylmmwL3KT
G9pjvBcJYBZXDDM6WQIqRSNE9+sTq2Ek4V00GJ+pkAzyXnUXGCRwmICNJ5XJQYRCBHSHCrbabhcQ
n3SV4OGqLA8j8W759I99nhMToPI+tBGpToAWgQRDLKTSOUzMHWtXkBPiO88Q8z5Gh/wQzIl+SIGj
H36zxn3p0ken64sdOtaNP8AF5dpCZGkNcNxgiXC9Sm1DsFLAOnI6+TVedDZ9v53B1dFJyV0yTg9B
yc+H0t3tEI4woZrmZ6ZSURpYxSolxem654HYlEzlp8wqSaVVmSqNfiaBG1C2y0ZbaTaybnIoubIu
bSg+6XIVqoQW4kLmqCp2IUkN3KdBTIXOeJ+NH9kQv+DNAo+WkH3gqRGygqc+9j9cC92kHEKQy71x
I1PWoanEssulUuMKcVrG0XYzqnSZXuXMmCYUzXlGndM2Yl0BdKbttXM7XJa1g6WpV4k1FLgDKm3w
rMs2xG9OsI1QCTeRyrqxVepNS8T9kApCJ1C84gkcGbFqoALe6wz2zhrar65CfjvaKFykE1xF6t03
JlXS1npsq/G1tLzbPqCXkRLIQ8XW0XPgl2GRHzKNEiXZusyzTGgRcT4RsT7RDOaFbd7v2Z1zdJXs
WVUG0KTSgFrBRDAgH6G+7h396JOyveAWUkRQuJeW+Y6KgimbkKGRsCE7E3xwYZIQsLTuA0M8rNym
7XehWbyEdrctWn6BPtTxvCIi2cxet8WAGcCzlyq7hYw6lXtkqgSkiiikyu6dHXSiL5Y3z4hWOlZC
GjEy5CehcPg9EqiUwZtvI8Ha1UMf7xsuG0h/p6sUJqPtXgyP/VPXXEfcB4l/hp5UQTgarloRWhv8
LiBSOm+V1smzWLKeNiyWiHMUbjWee5UHlQYkQ4UqIypWaVG6yo2qBhKk6LBlFMh/2LML7aQHsen3
l1ylTtkqf6oFn46/ZMfwjA5JgUfpQWGO9aAKjE96Ul5EwJinUq2QXk1H4ZU/bJN2EsFXLQFYtC1/
yRJ9rMu+CQfLChncM+SKaRdVOlV4YrQc4rRylatVGOQhFM2vXKv+g7Dz2m0c2KLsFxEoZvJVgUqW
nOMLYbfdzGQxFcPXz6J6LvqicQfzYtiyFSyRxVPn7L22HWitiViv+63LF71jLu0s2VxDknzJ09iS
2OUR3aXhmSbIyymwx2eT99O3Hv1/5npL5pemLStAYTGCJrJuyQUr6qJZKVU4gHGWXDboFqXhvzoj
73gT4WrETrYC2eEviWPoRgXKWfBdrXvPhvYpDodP4HjuaiKuzIRiuuuE+Y6Id9qFXY+Ca2w+2pz+
lp6AYoqX5DOdCDR90kFfQEgOBdBvj5XP1PCyyyRQY0woD8dkxjRlayzZapTsct8ueWuyIXktyb29
nFG2wf/dFAqjvON8D5ZgB+MS2NOTSAeuwdmkDiRr1abfNSOz9VCmTy4owpVBJ2DdwJZawWpqeGaD
icBGMeaC4td+2Et+3LgkyYFb2fou2XI6IXORRtpc0YOrGpYEOmfJousJpetdbrLx3XswC0i1PkZM
XjY0xrh1fCC9DEhwjMwgJkvNh6IPlwetJOhXfYnDW3LxCFReYrvnh2nJzJuW9DxZk6NneCTqDYlY
RAUUk/Zr6Jr31hjhxU/oEnq6BymmfK+ihNSCF5TURIIirdvnKtRPJv7D0q0DiGbUtk+uNNyNYoE5
FnN+YXkIEsb6kDSIyVkzeTL3qauRGBFZIghNZQY9/sC1dNB4oeH/Sdj8rWMyfGLfDpoKaCs2jqHI
D9k03cRDO+yLfM63ueUcBp9LXFo2yM+B+/cMe9IhPoMEl1gXQJ9kPjO6XByinFxEQhB/YYm11vg+
1iOhAzutJ2wQzXFQtpQIVjMGnuoR6CZds04JO+Sk094q8iKTJThSSqya1Ql+5EimDg0VuJL61pog
9qtcwZTMcGSpym+DqZu+0MnP55zgSqZn+UYUD8mSaFljAw/7bGRIy4kRiW1VpdlNGSaPYT9QeHi8
siUhs7bIymRUi1c0I7N16S40/QP72KAX5Gvq16TNJXOTMKrdnBxbo7yzSwYLkn32SvPyh0FF/muI
ThhSvrS1b7pzoMKdHezbtb7kfEJLvw2X5E8tVYTIEgYaK8mqCUWtQ7+2Hi1ZBSbRoVD8NtWSJTrH
pIrqS77oREfEInDULo0jl9AH6ToH5ZbFxu76mKsJFKTUod4MHXxV3Itmm/sL/U+5t/sC3W1Mzik+
IaY9+DQrA2OcvXRymEdGrv5ValF76qV2W6OYjF332VtyVMMlUVVLQSXmgVySVqOKzFW2JScNxw7z
A9ohSCMO5F2ukRyR1Epk60R0q7lkuDLcWQnkw1j1GHWY40pH5s7VgSQN/C0kwJHKxyeNdSuLH02v
NNd1hPU+X7JjwbIwStTM55pYWRV3hFMtSbNKmc8J0bPzQv2wGDoelI68G3nrdqbnH4gWFH1Yzne5
drG0rtxx3J3NTLsgKkD5QdytseTeTuzhEO+QcmUTilvH6bP3RkP/lGsvgzUdzCU/d4hsZ234XHrE
jznAaeja/CUj42zpBTFx6D8Fmy9HohBC3nCvFJhlP+OTnM2RytUr8Bs7kCmZRr8qw2P8VprBNMsa
ccu8B0l5r5Y04DgiFzjDALgyK7KCc0KDY3/JlllyhA0ChQvMTBctc5Fz2oigCB22w/4dYnuymyTx
E4JgYgxQJDi80x1kJ7IkFzvGOjN6MNmdB0WA4A8mH9YlV/16gJXbes7eLQoQ9gyXNQzJClySQSeb
y+1JMaRby1Z9OUuWsr2kKpvqjbVdMp/Uv/XWq8nCTHG5mGQxF35/LnZeqDZDE+9DDVPgmFH/koC3
83MoITVlbJ+wpaIpX5vkPTOzJK/aYDYK0D/c6hkrtg3xv1E0vm3H5/ocEhBkluQCpVFxGqWuAoyJ
wOvqYm+57W/8c7S5st9W1XigzKnxlnxqp06OkIzRRZRwJ6yvKRlufVs7Gjri3wlxskfUdVelj6m1
6PGH9BgShj3x3xiq+5iSz87uCPhEh7KNhbGJHbeEuF/m22oSHOpqWD6m9KEzyd0u0P8sOdygfjcl
nxrb/eIxW7K65ZLarSryu0G3fBtLorcg2jsk4hvZxHvP+B3uAwuRXwOQSOM9lbRwZ3efo6VfgTL7
zaDqZVGgL3FtFl1bFK/9i6uP5wWPHIQT7bpBFQLQWwH1OP90lmTylIhyn6jy0CGzfFzSy0dYvsrZ
xYpU84p482mqL76/8E+SGHE15teQJi4QY6PdecSjZ7CG2XxSAefYge/72jphbfIx3GZB7S756rrx
2IHSZKrCoFCkXLTDVwZTTUCzgs+GlHarAkKRtbIhGGXaWHQ01slYfDie2+GH4LLkkfdektOSch0n
ADLdyYJMeI0rpj2yn5SkM8D7aX8YxQHuNBFeYa9YKfp0BLrmx0g3jw4JTrA+GVWZKEIcxQHHQ7My
LDn1zclxazodxNdrS459pdpvpF1sopaMe8OZut1kmqioWxjatqHtqoRiU9dfZqF9N6S2HltZHRrh
4we5gV4zxuWpjQADV6lDvzN6dMwfJ0/buyqd76Memzs63xB8wWWcV5wi7LhaIFPmgG19cmaMlDVO
zEIB74RO5JlSrBMvEqva6SBAttWr7Qnx5rT2Q2PaX5WdvUUF3FErnUTAqqbcB5sG6870s/SENKpm
kkPBWZWdfXYKFsjMgtBpMvARLhg/LMaHUb5mLT6FcFErC7v+Igy9PhbkS/dhf9dJs2NhoMSsltwZ
2WhgwgAwkMYI2wCJ5NRipKtra1Vq+SWcQJbpappudZdUoqhrjmHSiIMzi1saB/Sw03nXgLmqWYzJ
man3HY409iVw9zo69GAVSHKJQBYvX26qJA2/44IR21jLber4Owy0+S5kvrQRhrbt63FYKMG70Q4v
GtQjIHYcBp5KL9PkPOpVaD5YeXXwB0hxY6Q/Jsyi9uMSpYOZ91jZjg7PrDwqBvuYQPyz5ho4l0b9
WadDaFtqDrJQaAAgBv1omN5nSg7pGiBfHkwF9GU7c1bA7tm1QN/ULVzdWSFhQyzdbF8kL/rcxvDC
us82ByFEaCcecq3YTA0dMuI7dplJ5Iueg1xgIwx6ovTbAzoQwVLygb1VYokotYDZe7OWCWMgvoPo
loi7tsanFg7ANGHXKrvWb0FobofiKxR29pKH+X2Sm1927mw7WWg0Y3GMN+E2q/2gj4eHnEMBRW3X
ANVcdr8amCznu2u6V63uyVhEHR66MejgyoBDwHVZyObbiQoKU99t2QfCpeqw2BvqOFQSbGAdHVin
GO2X8euQaqy+JtK+giyicdlxfif46y+EqL/LiutyQbs60fBl5m12LDio96ZnHQXKpINZU1sP1YLW
27qEkaHNmD/wcQZg89aOTLOtqJhiJN1baDTJ1s+699ZoQiLemZpQIf8MjYSZ3pYxuIMOaifJ3NxO
gdzjvN+6blBoHK/z0APHREiSi4YXSw7kOkoS7EllyhjCPUkWG3eB6qlavAqq+40LP1REwO3qpU1s
VYnc9FX3VCR+R4KQM9Fzss2NHffTymVxwmUWHicbfg80/efSsIkGqiy0s4ZJPNeslYGIWfnQktTQ
SqbPBpl8R7QLQin3rmqEtXP82Q5yjAZrhCsvWUIJOMzlSz/wvlkmXKTcBaUpQGkAAB3XnhyehFLz
noxinbxik1vqsLXJv8nCQ+yTS64CKz754Ps4yzFXXb+jn4JY8/9/m3F1Yv39w6sl8O/DSEqhtVPH
XXnS0xLUxPKI17+Rf4xXy8/08b0J7MZ/njEknDKjRuLnZIr51fUO//Xt38f/8xubxcbwDv/PV/Hn
Rf55Rq537bz971siK0w3bm31+ckheurPa7w++58Xcn0242pI+/vEuFgpIa7PWGfO3Px5//48+PXW
65e//5Nw8UBsFQfpwVcfERCqo1e01QFqonHoCN/74zW7fnf1mv1zG2Go+IWufrTrb1JEVnTVFqfa
3/tEy0r997YWguoIMHl/vf3PI1x/++fO/+t+11//fRhbW2Q9eqSvdYc+OgFwuk7dEN3+fSG1oTGB
uD7Wf31btRyrhODyeq6PVmIYC4zRfibegK25ysQUeL245SzkQ16+pIsfKF6+/HPb3x+v35Wde+NC
5QWi/J+7Xr+73v/63fVB/v5I0GDH3qfsaLf853n+/t0/t11/zK92oL9/8/exrrf9r7uQ5gbRubWJ
i8eT9fcOf/7d68/Xl0WAUTqv/3mYP3/0vx72ep9s9o9+28udUznYukvKMt3SgHwuP7phwhht+fLP
j2LszHz1z68HEaSzF6T+0nERzf+90/We1y//3EZoDHb90bLXf5/hn6f5e99/nup//Z3uk5qEqvM/
rxZ9IV7q43y9+XoHSw7MAP950P/6/T9Pcv3x319rfiH3EwFw//Mt+F+v638+zPUP/77W699cb4tR
kG0H1/zpk8V/r0ALxjojtFU5dIw+9MJsuruoG5Lgz3IxmC+a3ebhfI4N+XxdF6rFyRqnVXUAy+bG
XMHpPhSQcDNoBwNbNsfUlotYBgtQ/+xwHeyY/janCRnSyV6+o1vXWGyxHblVembv+J8vRkbrTHjF
kyAyZE9CwC4b1RNgbFqOGvH1Ls7E1QgwCPVCFMhQ3bZ6dSbxBWVZT83cFtPdJNW3FYawytETmGnH
3oM5LD1AMJT5NG0EkVO0/ES4K3Tx7efjky79LIhrRBHFWCEuauzVpIfJ1iiokqLsXCxxPk0iKtwz
Mr4BJ1uco2UOU8GSHabiUuhoARhig1l2SgQBlMJM0eXWArhwL+se+PjkQn2cxb3lAdCbCcA0Hbar
o/tKacLWpgMdMbQUOobXRgHhIVRizMBVwVaf93RTsVdhp3eLw5OMVH3StqEGP3vpx2BqQeg/P5tW
fiilPKPSBRvSWu/1UB+hleQLg5yYPK7tVCg32J5pe8a03dixVwR0QOvub+hKsMdIaQNqomo3EcBY
YTIFCDsrCYaa987uIEt4cfwUMUOcJSxnLfSgs7Axb73plrSL363LG+Mp/52ZOuNR5d9EE07jJOdx
ylQcdSlHTOGQZBXW0BxOJtSW+LVWv1MIIGshqAhGAoJ2IWBpTXb7zmD8rUEkSSyAzYNFO122g7Wl
Nn6hlhyDthYVCO/2203uioihPbpA7uvQSt6Z2jQ9GIQ8kv2jUZnn8xrUwker4KIzvi/2UqNBIHuQ
3d6sDzsLqJCHRmNrWPzjEbrGfebdj4nf7L2WFw2VapkhVdpRlHzQMjBjF5gh27CVB3iDsQHnUmew
s4+1310IlbcZz8sRZKROdyb99IcRNmVyy3igtj5AvYaXyuh/1RgP1xh33TUyQLUaJ6RyMXFsa0sQ
JxbirmFMMWwavCFW246bHPmWaWXabs4gSTgw05eGLDMco3sNkwwxP9kUaNYU6kECtT2ey0FJtik7
kFxY4Kdj09vo6LSgAGx1P+ndaq69L5nDBo1E9DkpLSCPYWHwUpfp5pl+QnyKgd9i9/zWFuVrNcb0
tcf5za+JWnGsva79uD6IRSMxk4Opi2IhMd7PHcFo5pQTE6OeJhzSsfBveo/qu9LovBIUtgKE8Cur
SduZawpjGo8wO72XeKmg7RQOf5NDRLdUSS9Eq27mJWlt6MCZJ7p+G410Jwqmr734tGuLsof8qm3f
PLZZ/YyYPl/7dCodX77rnbowQyOJwOyCvFMvlQjNtdWmdMZDUdCkUew3iEFa+RGJIN3EuCN1471t
Lflgtf7gkNmA67S2sK3lOXuktqjFBvjw0QSytRV6v9dNBJd5Pr1GvvoMo7phalx9p/PbbGRgyVCH
iiRmdm88e7CEFe6DU5l0ejCcfD0QjvI/u5EcV9pVpE666xSP6soJjd9ljp5aOO/pYF/QZb6qHKKe
wZ8V+nA2Bfq7brbSrULS0sn2JkQfQmsKznMcO8RtlvF++nKIWQjzp6zsP/S+jEkCne6sVAM1j2fQ
oZOISYK122IQVmPD1sueBmszbCKOiXVT9ajj0k84nOh/JEIYbBYHOWLBwqZFYCV7xFhQs7v4fdrq
ZMqgKcAmo0bptgNu7fUyQnbGYmOWYI1KjY5Dnr+R05pvdJ+0rLahHdG2xau0oZQt8IscWtUmyoZ5
4zSChgwccIHKfttq+YuTGvdqXJrTr8ph6lsnIP5bBBGJ8V1pGanmxq+2NulyNKjcBdEgvVvgmIHl
5JFts050hDTekoIWT9GbjkphLNB1QrB+FGl9qVvc+uV0I3sanS0NKwP29jo2Ar/Feic60gtGzaGv
Ce+XuRXcYND9phuxb43GAyDdmE+kzByIwTU8e7tzIpKcDg1TdSIvMQ/lFVhfGlumeyBV57NNCO0b
rbvYy4uNJfJ9rMPOisKu2/QD+RuONxw7JuuRQ+ZkzVV325spuvZBZRtHY3aDuG9C3wBCKDS1X17N
gC9U484khsSaBjRK5Gwy9X6y9HnndgVhtJaxs+fhnMXlczmKwNJzhOgx8pCpzt8Tm8NMq958UaVH
tY5ib2XL+gEN8FNh5y/TTIgsjPUn0it/VSPglQpdDa3hwqkDJxrPs7dxYcSu9RYpq+4AvJPIaKqW
SWrFUMaxWmJFUKgkzm5INNwlKNXemdp/kIb95Mj+ZnSAtosBgWsOSCZ/z0aOibRrA6OnNjDVDYi7
dT7hcxMNTa1MGneJ1mzMhvOTRAo737PrRn2YM+tLBgeJfUWOdGR/TN34EbXMBN0cSahHFgYQsve2
gF3lJs9mPb6TRPOTMqRVkbmbgWb2VvHEfJWJnKgeJK7SPtGYjmck7PB+EPaFIKWaE7XNdBKsCgyv
lh99tl57iHpsOXQ3t6VHmuvQuT+t1c4wzhic9x0ShtJi/CSQW2hEw9QlKdbh4hHqyvuM5BAgKIO9
xRS1Gx3/8L4gRGmQeYdqZEyPSS1aQx6pYAxzbdYMUuR69sshgnbLNfaLjrqGYLSSbnYC5SYKjEdi
eOt5UQchX0kAqVdiyl/8Rjux8j0mDVSovnd566OLTrZkZRu7Lh32YxUG7b6lhdzytrBIIJVIsFyt
BsaEH/HEYLB35SXxFvVCR4JGOzmb0b8h1+ox7+E3MxTCpMLZS9jiT56Pxyob7DWkoFdUITeG3931
Xr52++FedtGHXSAm6MEur9Mhf3d9H/0BZs91O9PUMi16wzPHRkaeIQBGyoaGTBM44VvPFDeckjsL
dMLBx5lcFRe8AahtMAPhmeF06V+djrbcnMMabKPqNoftuMLlw7tpoec0i+iJRCcisTCuFB2kl9rv
nxMa8fsmZqqCoMfFtYDHAN15GakT0q0YIkj4gQ1mw5JLXEBRB25LNmvjnztY4psaZh/J9Xi+GK2b
BBAxuX8tMtSphAKSAjXDnlYmbzJBbGvXxUFQoLLa9Ibrr1o87PRZmKwWj+ipCZ/IEDOhoV7ZbZM8
dAoAmtM9cYGjkrz3v8XY9zc6FFGwTfbeI91RsyZ2c37/geZ3NU3gOvSh/2hamLXKY6qRTPwWyRyZ
SNuGqQhozprsbo2ThyKsRhNYR4zPmPUhSCWXrAAtc/Dm/BUKhC+5gvdKogOnNp4GTs9KcTFMoO1X
OxUNt6OfcrjUyYPO8rNpe861MMwYE9Y3JEv9JpqU9rjOuDwzn8PWuyA4+dJHVClz01J6YxIKEy9g
3Hvuo/rkUCxGNNlInbxQgqzSxj6TPf9Crf3iOaYEO0S61GyMv+hKMWzxyOfyfC41zrTJvP4zItMr
dZ17LUppjzs10m3yZuSwdhp6t7YqmDbBzl0BHnHXDkj+NEp+E8MD9NWu9GbF3B1a5Dg829Ww1Q17
pLCCoZa47IOd/g4bKsNeLbsz6Y0zc/2iJVbuGLPd1vXMFHMGFYEu12yZb+tA2lAQfbFTrtc2mMpN
rDPxdzlotN9GaHwmVXYIHaaDSdydpHUBQGyt/RgxcV5QiM52hOAu89Y+ppx0ts9N7z8VWv/DaMf0
LXLqAXFJiPU4peHFyW2nortUWRYikvp9bNJjX84Ps0nLRcmP2tJQq/qIxkB7PUsLyegow2dvQEBb
i4i6E1M+WlkM4B5aDgFCAHEK45V5r2CYJqX9mfYFYTbDtCZPxwgsc3oyBOallDMw5h0myzNaJGc/
NoKSTQ6Elz1irDsoQYhYGI/MfZ5zl7O0KAZwpks0tjVYl2gszhNW5mWTZFCOtec2s1+hdKAfVHxR
JJm0J+KyHDEyBiBZy6qsQFlsx1ikYAIJDx/o9OIt3t0BXF6WsbBp5smM23cVm1+Go01BaKhHQT7x
1JFUNkU56eUNFSGoauLNNShoFCYRZ0hGQQXkP0HSV2Xmb5NxxcoZ+x+G2td1E9SobawnQ9wnqOvJ
8nA3GRjYleZzlLi28Wl73k/CfAmrYHUwjWGvJjCUmaE/1LaPdEqHEOSbWOeyCgSZbWyTBIogAqz9
6GUMxo1prSOKdHXlUQekcq37SHgQd7yleg1ftjtpCBTrCtFfm8vnNC/PsXCOqqlJw10SheCZ0Mwn
A8HJF8tfullV7XyhFfAmre8JSZIs5nTDwAqfWNvfu+Xw7rbDr6To9jNDbcfQP9B32htJfiH5wDXw
+wZb3zwwEODgkdYjgRX3PcPQ1ZQWZ4VjSWNGCZ7Uf09t9Cfon57C7qG3yMnw2bqvysYDjQZ5h6HS
OScy1tKZfIL62TrziFFDuLeSXYcCLLEBJXvnW8OzobRn4ZPGGMXTAw43tQFtcF+EwJ9VGh7Yar15
/oNHrx2RSQGYlznyuutSCuwldcTFl0T872Ya7COysRW5WrvOBTIqcT3nzzUO0KNIQ8Dd7bqRsbkd
U52dmELwht+AEDTDofO8QAkRubf4/KJk3vo93tPS3Q61eFvo1l7TwzIap101hkGlckwvtdsjqep+
xcCQJ9s8UF/gCafAAHpvU1Wy+xpuRXagkrYP2qI8UYmPQkYRUNU6W+p9Dd+H/1bWJho8LyWfPX6L
u3g7TRiSNQVnP/UNRFfTa2Ul+TYkqxMMyapUZbFqcbU4KaM9q3/LSibsIdPODXm5SMycBi0MJGyv
IQfAd/f8WbqIr5zseRyX9IUKQascKDmU0619r5UrhgAlIiH/aFXfMnTJB43lpYviwMzsBNPreJKZ
8QUIgtSElAhVmuA0Q34lw/ScoWILtMr3iVxZLiKay96QKA28me2lnAI/x606JRFaz65m8gUCTKtC
oidDSOVKrlJMdps8pBeSJN9VmN8IF00TWzCbbb0tidBr9/FYdSuPOnvVVMb3YGLqyJ91Ztc7hG8f
LmoWdx7pn/jFITPld8UMKHCr/DvNsfoOaghqI77MEUJV4KMZHHfm92K+bWJ/796NXE05FS84lT8T
IwwMW/0GyXIJfXxehHiedbfZFsp98fXxNDUaSo6aXXxlEqrbWOjKmP65TK8y34CcSis8ltNNbsPr
y5OyDxIEjA7D5pWUwwvnKGoQXSJyGUiDbKJpx/1I+umjTUaoj56LZzyo2iZh+vdiGWhHhjq87+Jv
fyQGyXxFP/PkFj3VJtQVG50F3KwwWSHqQJGEltJlt0DBy7mJZreqd3XjBOa7cAz8H+bLWPQab2jz
UPHm0RQ077U8mzadZb4puB96NCggigkSydyPbrAQPEWzs9cX3RtZpwuTEvo6ghGPPSwmRfxdPbkv
XYXrUZF2Ekf38oeFN4wQ89XmzRir+9xip+Y0BrqdoUZCIN7ipoXqa1QXOx+eRnQKwRQndykZU6aP
jsxjJmsxht2wCYRHTeE5mY/6J1LqTxfncis4MDP7xY2dR5BQG/z559ifd1mHBYV87LbhbAGfj2hk
35rire/sL81FEsL/dcBUFeDGpRmTcv1358RcCUMd6v6S1c65ZQHwLXINm05/D5fNq6dFN3ODVkOv
bjLDIbBKtb9kPS5agZe8r9EyxMi1BoA6QsBtL0KOFqqYvqz8/SxwU9lMkKuw+yotdS/jfoYPYLOn
6R/d3DohsiBdRMPEEiG195hY8sI0wvuK9IcCQGcoY3TEYVW/4iLep3Z2bPAWi8z+jr2GPlXTLExh
PQrGZGdM8pI5Gfw5CLBSjfhJhNzWlf2Z6e2xMZjE+iTVpxn+27Qzv+KwvG8Sm8gCFFHE2EJDaOfh
ptSg32QO0o0E/MVgPoSdhjsj/D2X2pOxeNZw7Dxp2YdC42DPBjnbAn7yYKDtLOTG7PRfbt8dDD95
hIgTHaoy++7C5c2O849JV69ZiVWlNHEatws1PhkuUzacqzR5xELxSQnxKRaZs1upwJbTRy/JXPHE
Ejla+BkY9Mpaz4aLvLm/dirH3ciSuTEnWrMiMY6o1ukmxB8+lqBlpnpT5NEJFfRD4Q3WyhXa+xwN
N6ImackvzwZLOFCUXVdVSAwGA1VNt02G5C3JG2v9u7blL9vMv0IpIfcZ1X2hwYkjTAZvC+6YEPOH
QxZUOWxDbK8OHb080+XJzAldZgpSumhIStQv04CFKdbD1zRFFQu6WXE0uqdkBsEuJGJ6rYp2Tl0O
a7Hu5pEcITfJgjlyT4TKfDpW/YF0/FYVobdNOE45Q15xOxBA3G/8sjqTLxftjCZdEz8UbV2w3WY6
X7SwPJa5mne1bW7tHtIPlzxtS7S1Z3B2oaJUe1uhMF/01KOHxW75p6TpP4wuzRswTezKqeg4isuz
mb9AkNnEeXXXxN1brNC+LofgPNXGqqQ8CiKHA4Ve/gW7346O+Fvodhc6t7dhGxL6EBoDq5O+tVN5
yq3isYuN92IEyl11MWXtIHeeP8Ny7rgwlskj6gWuw4KmDM1juWc39thNxRtpzL/Y/T4NXtcdXPwg
ZjmHGwgCb7a8aWT4TnnQH+KYEiWkUX+jeda2QUdFNI2dgWIC805oM3CVyaRkqGFGTxopHVK7sNd8
HQt6u3PvBo1Myg1Ki4E9PUIcDDV0xq0825cNMX0aAwIeAIaV9ot9L7xE9WQlobcfZ+0i2ZUfoiKj
iUnqlUoGNo0k+phTq61liuheEgg/tYVOriRa5poYLCYRLhs1D1BnEeo7kK/1wdY85PhQmtc4wIoH
bWrR1EDmIOCWH//cRuxYynnJ+Gbj5uTMNqU0uFZ1Ntv4oiLXm4CDcnzzrOTM4KcPHBdPVU3EVOWC
Oxee++HQR9YxUK9cs9f2/D/BrFOo9lZIp08v1mxtXua8aXeKCr0ZuIaphgZk0j3Ksfok8dej3cPV
Z9aGg6Urf+eGv113AvaSMxqq6RvPba2QS6IiaPGmaP3UYWGitHcG/Qc3MCcNFXYRhl9mChqdFpG3
gapk+VjkY4EEq3FYlrz6iHNkaZ5riDa9vRu6v2LfwPxirdKJRZjYioM5JzfComPV+carn116pAh4
hM/18nTJMoExHb1GIPox+N6LZ0HE8Mq9hf9mrab0ZhbOQyFvZQqGAWUN4W443DEyHRpp0dJ0b/Ew
rhqXdOGRwAwrguRl5/fpMjrwtYK24dicLBENuCBMzgjiyLa96I69QvdYR8R+VROSNYRunNbmoVTW
jy9sdm/wU9CJ10u0hnDCfqW7suXIMt2VMWG8AyF126TqjSQ9yqExxdZoFr+HZG7PXdbtItrbwman
bEY+F9gJCAuuqq0fi7dkcs9+9BsVVHoSzeJFYMMpE69keUwfi+ElNLGlKI89Whwhj62wfo8dHE5y
tteen7J3JvQWROu4SxOhv2Y+q3XWAanLaLFAg7J3enIi7AqyirIu7LGfHFG8toTVb7UGgwHxYm92
REAwGSG7ZJHCpSgy+RDJdHbF3qJzSJMKnSZtT4y/c86sBEuzhCQ6a85ltLNshzKIexknk1lYIDzn
c8aQWAy0KkPFcIUkEIxyC+OtG9nDaSaEpZII4sxxdFCo6kkn05p5V42zGNLPijwFyBffWVrfNX45
7PNpcRfleEYM69AVXY90h8FUO9N8ct3ss6fJx9WmgmJe0zHLq/gQpTDT7cp4tx38r3Qrox1/3dyJ
As3SYCBvW0ZP4UdNhwXjkkbt2t1gHMA0iKEyyqHpUYzch2BegMzR7OyF5u/URWkLgqbo5dYv7Yaa
n7GHowbv0Nd0/JK5H5iXccD4ZkQkTUyICeXdamyy/r4m2ZO0z5aPZqhIPE3PkQ1XoadvA1mV/hBt
TWopmOdqSUrmihDXFtiBPhHnjrE7jlIWMddw8dgk59ISt760zJ0l+jpQU3WY6xSDRlZu4yVSbY64
OESR1Z4G+u2Zh6UhzcYXB040XfRnpmZ8/iX42ZmOLBzz9JhXtNXZt4KtR1/YmCoohdmsh7pMbjqX
+WlNFDCwgVE7NRzFMMCABXbIPdlAvBFUuS3tpf6sOvs0kwiQsZLmSfVSOrO5x3OWsoRV09Fql5kQ
3N1Vr5NjMbgZ0RMWccdVT1vNgpAKDdQyTswbi44TjW2WY78UObYxVy/DtWetS1LuV/Yg8c1yirbS
W07JW+C0NKAnTmEzb+y1ZVkmKrr6Bn/ta+fw3oZ650DZy9DQcNpvivGlcfiPa5unNDIMZmPksKwx
knE89Wr7to4UvLjxaEqeoupe0ELhiGLQzaeyjbMWyiNIhG3Ic+tyCsyaJVRfqiyXWc/W8VCCp5Ha
W2zcV0IrtK3RW+WOYbEZ22XgI8OMY+KF+/qT0IvuoTDCrUqnV3AMN1K5CmpCWqGnxFpBZiI2eAAC
xDTxR9pvqwAjb9vRlzSdfuN6/TFihkrj0Df8BoAFbXNHfhtdzls0pXdqcep6ofcCNdXb41MiqplE
hFWHBnVj1PW+L09NyZFsh7imOJEgs8izNXUsN2NpHFwDZydlhc0xZ0n9e4zsT2H8VuP83Zf1vS/T
rW3Xd3PriCPpKvShw0+0e9zbMhwM3U8hZKnNKFkycyoeRxvUZWDG7OCfSmO1bWPt3W9IdOz1RqxZ
75AUWJq7zWfvV5yRSBcz9lqjjKXWmKlFJipW9rU7o2KtLMYp23DZPqRmOB0drDgrEsUxNPcUs1E1
BprUiKlIHjstF0Hj3RmWRmEophc1Aqhqxf9h78ya20ayNv1XKup6UIF9+WJ6LriLFCmakimVbxCS
LAFI7HsCv36eVFX1uNzudsx9V0TJtriBJJB5znveBVRYNp+7gYmIO6K7i4oWG6AAex3SPTj66Bi3
3e+Zy4jMejeH5OzT7dMEsysOg3y0TdqBHr3aIg40avZdUzrxXVSiSigtxgYqHbaFz1sOv2MeAac7
PKY9kXp2/3X0AfQrAQQ/RNpDByhQmllA1miBl76wPg8h7aHAQJ9k7fFZo3VvYm/COSyxb3IhPml2
hQmNg7uNN1flgvATEM6Bng/XOMD/qnjTrfGlG3QqFnfcGaw927QgsLzMXlCUhzwWcYnm0xmbXnPh
HQnOKnRFTeVk29jCxnOuV6kmdrmOt1ATWue6DcS+hJe8JG024kNekDB24DwqcOlGaxN343iqkGbZ
DUQWiXVW3D8T2XbHDiuogq0FopIET1SSZ/xqM4myvUVZBuofiOqsz9VX0cIF6WJxb+pBuIxroNe4
dHDoqwFOEND1d4W7THLtFax9/EJQJtNXaOyafRpaxmyzLF49D39Qj/SVtGlJYUOZIwx93ka42t0l
6ocD+pZrgbf/+BU6ldfBAXmoUpd32/oPGBfIXQ5BfJFCgQAgSje+FuAs2AzTqqpZh8PKeBB9IjgP
9Me2iseVYZpkx1o730UzZs/BY5TEmMo0YNplmxNrFtLI5COuxnhey7K+qWX7MHjVvDURIK0HzJQk
CWnMjpnO4QVSb7l4UBH7SJQ6gq/RGEgGMhprrAvLns4rLddW0/anofIvWcEHWszoVSujOXUBcSVp
giUlj4cArxETtaxHcdeEEyA/MCOKwpexN/Ak9RjLi964Wm7twe74UtVFuI0lAusS67LGu8uZiK2Q
sEMnhjkfVtpmYMRq4CK+KjEtE4i2QndAGk4CRtPLTZ7XmIeFJ0zJjpFLr0JbBg+2wi9WS8FjDPjQ
QVVR5Mg3llzM2Dz/bFjNp7pPgWFcnDgm5p82+1KUdXQCaDPD4SxCVOOJYw2rrsijjZZh/1Yb/rvn
DGgPu6skEAgFF+WGN8GwbSeVVT9/tcmabSzcWcW7R9jhes6z11ripKF7Ki1Wg/VfTNFhtKrPTQqZ
ouPkMtsHmbaHoIHhg05zDc/8s5Hia+AF9qs9NOjkLQNrOfLcliGJ3iZZaRnzlzWO3TcBlJ99JeRn
Y0bCF1Ua0/aSD8Czv+IbsO1jbYlSJNvI0BerUWQPOEQwN/VQ8kMjh4M33Q0W0wPSkX6PzzBQWFWW
IemHPYlL2tAcMR7LttAyCJgK76qWAbEHFpEaBJqB6RFdPk2PeeG8NbM82tgbUKWu4jA+IEgmiMx1
NQhB7Sa10WmlqjpjjnLnihhJd9oi2BysXe10NwaOSX0u77VpNo49XCCzctgGkh2+FES6BtabmVrY
GeMVoZVkoPZzymbA50YaU15Demr8+NAxSwNzezbtrruF/8lqT9S31nXBqsVHObBjzpbkU1biyxex
1pfNtrWNG3fI2MoxSF5nRvWFAAukdRK5kqm9RU7/nNrpS4ejMme/uR1rvhdyx5booNKNO7fY1QJC
ChLCNE0wQbPQ85klliA2KjYQBia2Dh/zAGcZ4hMr7F504jPf/8V7adBLriLwAmBaQP82IE1vpK1y
ojfZyktrem8kVzyScXTPFAIXUqFFfOgdc2fUZXVIO2Abir3DHFVDc+3a2BvpMSlOfT7XtPw6U2cv
tA5VbbwY4YjNUgFPTE2zii6C+JL5mIUV1c0gXaIH95M1bT2uoAL2Xs7CHbrak9Un742JEhsva7kt
MWoeQ9TzzVvhtY9BFYFGF+VdbW+MkJ2TNZ2klGCX28NRYiiBdnZkeLLu/QRKnW5Xm4hCta68bO0o
mQuLz1fPfGOg6a/jOThKKGmrwrBfCYL4hFg43uMhtJfO/CEoP1YYhFG457cuRoFpUefbbnL0NbQ5
h+oCx8bC3RqjjG7brqo3UVtf0IGtdafk8k/tPY7zuEnVKukM6wFi7zpWeIRk4i3GcQ3RQndjFaT3
hdgp2i4oDuUtTRjZgdo0IoGIgwPIxlK25AL4TmKspVc8xFVztkhOk5g6cBjJakRHu/JBy5cNmJ+L
Ye6iZly+TCY89DwrvRVu/YkoHrS6smJiJRliyJxUtCnb1p2GQUl11826gWvzsEE1gb1aSlFWtbuy
wOqD3DbyuHHe6WRB2tR8TPCvJqK0LtZ61e0jX5D0pJNDBOPIwIBxjX/NY0KzSIrPGmNcSgAS6zWD
oh8DiK8RA71aYKwQRFqy0ibz2e3qO1vvdnmQkbxlUO9mxC2CB1nasshKvLbHcxdZL5V9iCxWTZmM
HuOw9wCOQ2k7OFYOwZs3dc+AX3btX5mgbGURMStJDxZNaRxRRsjIvPOEvItHKNUkWJu9cVNFWb4x
gAfc3D1LEzEc8FSzrWqdKBwLa7PGfGwlfjc1gKmTY7PSEZkXFO6pmK370BIXmzVl43v9lriSbVAZ
+5Cd3PbFsi8ZkLlYJgkBGokETiCRMGtpraBR8i8/otip4MW0+BnrXX6TlFhVD8bG6zqqEsDGgMyL
RaVlt7ZsvhLA9TVtmVWQcmjUl6zuey6aCSlM+QTv/msinbd+KEmfMleWnlVbXZPMyyaMDGu6djd+
AZJlYI+ADPBMu7PK+SF2vKvw5E43rRtEmfVK68zbZNSUvSwcnZ4N0WnR2t6+w6Ve13rFhtE2yyGw
Nw7paJ0+vkBZP2fpi20pg4P0BlD3E5Iwk++vfJzDYNVgfYDUyfgclA1spOD3uIfazqTzVsMmYQHR
roc4K2+d3L9HawXAnfuf9Wa47cPy7sPK/79xyj+LU/Zcl2Thf596cInLr2+/3LTZc/H12/AD848H
/hWnbPxmmDrkX4t4ZDIGyCr4ZXxru3/8yjr/mx/Yth6Qpoe4kFSEAu5g/I9fbfM3HkFSvesbLqwZ
k5sI4/y4iaez8ZUOCD3k1//nf7/K/4neynOZTVFZtN/9+xdmV+cyIfzoH7+6nv7rL9Uf97v5+o9f
HRAdH1TUhn5gc1yWR5rztznKdRP1TR4E5Y4sDuh0UfyFLERXf5h8dFZ6CFLcMgObLGxLh6KDiRdI
RJqFIIQJqQYi1hOXa4SNTT08+OV8SEznyY+QLFrJrd+KdOlQCqXpM+S+o1fq7K/4hYtjnJc3bXmy
sOQkZPM0Cix1nFFuB4r9IKAmr0vfB4mcL4l0fbjJn7rRBsONU4bmI0ziMNpFeXZCQd9RALOnmwD2
yzolezLr9Ws/H73GJ29YYhFRa/Y+tTJsBgVG42xIeCE5712tHwrtS5nGEptrHQapewqg4WKJCV28
Y/EGDliUg+KDmeJdTDCl/NY74Z9KRSaNc5pBrLK9rwMWtU2g4gpbhg8uppwgn0fgeUgEsA+1kfld
/9DZvLZAGOblbyPcZ43kxjmO3iZn5VkMWkM8hR0AIi/R7j3KhwUEiGMalodICUA9qa2KYvg06tkx
6bJjWdj05Uys8IC1a/1GG6dz0iC+TvRDos+HMmAqH+pwdZ2dVUznsMaOl/yW3Lg2eFQ4abNuW8aW
bnZkRIaDBw7cWvIYthONXv9gxs5TnxKFvW/Ddu2V/gmG1TaXKRukeIbFfZhG3iaO5NCQL7Ee3pjR
DZq4jZ30GwaeR8hecFing3DHbdCk+xGzzEZgyDKLI4MGzorkiNMgcPwGJG3T2R22eN7OpAZ2unRv
5MFpxMui9NynesLaRJto/9xjNz3qGe5V1IbvVs55ELnlAa4rrBzjAPSyG4toDcmBuos9cQH9d4d0
npYUPCGTxipBQGp01hPuv8+Rk91G4xrXtnMVOzsscvaCkbJhRnu9SY/qG6YIu/YtUoiZZTrN3p0o
fq87eVEfY6XN19rnpLbnBwP7yFR/nXSqZkMREuV2KvC7841VVsAdSOEYWOMlQKXE7Hs8zC5Dyoje
sbWCvTTGM1HRO5xN9rm1SA22j9k5mTGfYCUPuJXuomg6JHH27kcdagKsLxIKXhzqjpYzX9U5OdfO
TgertJ2ETVS++gwRfIznUvngQscYgb9j1Pg4zC2tKj02tXj+eA26BSjt1rlF8BiNwLx9Hb3D+XLp
WOQWT6lnT5cHaKFrdqg9CvEVPvaFzfnXTWf4cYtEx7OzF+9N2rJIdMCQYg97kZzQFPK1gICW7PDf
X5XNdJUYa+WDv5JiPidzekyBg4kaODBauadbHYTcNvWAbrZ/aDR4Kmo58F9kPF+Dub+M1gLf5gse
cyBz2XM7/B5M3b4b56tXz1f1Dfb6dGASfrTj/Fl9MOp8ZBh+8ZJxhUXXtZ168OwJQhS+prylEFqo
pJeyPHvnmHw1Wj2fx1Y/U5tuSyUnIy7Cani+ZhXwftLAW5NaDiXCeWolldrs7BLbfwEMgkVG3JPd
3/davFLndprKgzo2pPJknwzdQ2JIKGHmVojiKBKWgj6eD67Tr+aQa73P+03eZu/StqEXPY0ozY1E
PpgGhHhOJkgvmzoxryGMJzO/dnxS1uA9yarmfNHnq27ftFpwH1XtpnHEXhPNhrABlun57DXyHDvy
IdcdWmOc5+WZAc7VE+PWL/CpD8vk2Y+0R+h7n25b6ZzsRn8FUVsmYbQaTPxcLN09WZ58DZzwc8Ew
gfjT966Y8OwxllCeD1qUrLuJHCn3ZKzpaM/hWN5acA4ZD9GVdbt6TslVdE+2MzzMJKpUtObohtQ5
61jzwXqhxf2kCM1dQ3dpZse8/sjJg/wQc0rwSbtEFODcA1ej7+dDUHUPbTtvZuW6EMoD4ONR/a9B
uC3rvWZxeknX20A8PNRO/9qG8iw5Nxu7f8B9x1oIu9qGdIiN5+zUYpW0XFYz3Hukydne8NA0sWBT
Oa6iUtwF7GydmK+GyBmH1Z/N8Err+2CFarxuy1czfmuT4CaS7kldkmpN0APvFAu+Oy6i1uQaM2Cy
A+P5T31PNW1QAweB/VT3zo49EYqe3l1cykaThYq2+xx3AlGWfMgKVregP8YERKIwxxK2z59FMHJ9
xLdNfFKvlZve6eOKM+TJUMqDUFPyFe0EVJSvsdq4GyDOgaZiV4ah7ufZhOIQVabYS62zGFBZOxIG
8Ht2aF1F/TwFHSNlYbyKiBBFULuFRy7tLT0TOpjR3QuW2Fu8mjJsxCZ97YKop567Z7v7nGHPtxMY
dOSwqZhdpE+5lOegTKcDvIJDZ7RfLM3Blx9lOnG3GpteMVJli4Spc+FIJDQm8cmZ/iCJCSHiiAi6
RClZP/728btpTqbtyHS2hzKaxMLczMK19v8v6fXjn5rd/Bn8aqswP9xUlNEscZvt/iM8MPCix8Ge
5Gqwuluvj8M9aKK2yICNloTXJBbe97Ox//gxTrWxz4XdbcLZeTR8AiOnPtyHfrGRZfYYgwcBwGI5
7dNeQ3NLMYsY6s2kVPieEd9MoHv0fSwhvb6rOxeba209FwOz+3Rd0BuMTOHZA5h8PfntuwvVJ5XZ
eiqcpVDTRojQ+IjRgU80GBpY4jpHoglnR2sP1VTCQ1U/euLRDhwcNkZee/Ji5VVU4qDToYaPp2ST
afG5KO1yTf119RdB5jzPTrCL2QXWdew/NxA61nU/+KRD9F8SQqMKTcRrA1S5F16y6F3JbpzZV/gR
3QoSVLEEl0hZbjC5wo0E7gsn9izM10xLcR1yTj7OYPDz9GXa+Luymp7IrgMs5TIHEzwAYkMr6y95
MF+iBoIq3e4UUuhgNPQ7GqruDno+NsGBUTJJZfmTJpZ7U+o9eYwVHfhTZjM9pHZ5ylxSzkN/OzvJ
c2LvtJERLvmi3xT1f9bN39bJxr+WyQHUbt8lRd71HM+ggP+2TE4Ep6EY03LXe+l7nd6MRqaclx9C
X55wIgN4PdTUUdKr1z955e9iySjQGcvQPVjMT2zDd9WRvT5fiDmnnjf+F9RKYJLJKwiONs4TJibK
+P4mW4FqboBdFolgIJHBPgnckyqVfvLydDvf9QeBZTm+xxHoZuDp37386HnSEmFV7syOIp61poi7
jVZXhDVe8GG5uFbyjMy8k58SJz80NqsahS3Uiu1PDsT/0YH49FUUbYH68++fQ2QVQey35N2oL9+R
w8WhMsm0g4+F7FRRGGTdxUMR5NfOkkkR3ML+Qiz5ujDYfTIK1sDeEde+rrzH/3xkqkf7148ocB3d
8wzH8Gx15N98Q1UajbOY4CFg846FTgGP2fqktVDQ5KgGesRc2Wn/8nF6V1hIJtn0SiX2EOHN4ohn
PZCvVswC8FEe+s58hgfkao9VNl87ti5LwPGdKEOo7VxSPz2APVWCuMG4TYWzi7kAVJWuo/HwM3nJ
Y7H3c/08W86u4bsYI3+VlfWSeeJF9A12IU8ZVJ+azS/0e7S607bx20s9MUrvHEjhEGgz9FdDuCnc
ZqND9awtdFV5dNUiAuZnHTs++xRMpI5Zzdk3+ktY5e9oMnh68dyQ2MUeBuKKgZbHWYPVBT4BcENR
6hKK2Y/DQ8yE549cxr91tt9eoT86PQjuMx3DNXTHNL87T80sCfISbeguNtuNXepnco32efbyUVlL
/Ambm//8tRvWj75327BU1+7bXCPffe/BaJAX5nNlRu50aDPcmpRzv3UV5Xhp2fg2vp0+T8BHzGVC
XHCHB9rdfW3ne4u6PhucG2O+j5H4wv7CeOcSoIrAW/vO8tTJoFOQZsN0tkYoK1hpQ6BIOiIJ3ILZ
Rc/WMRa3M+thTymmnndkYAbx0hncnU0BqrqCjDMhiPO9YcpDgE8GtmzXga4qd5p1AJd+wu+oNZZa
P27p77HyyYjcGjZJ++LHI2UKkSqB61UraaQr06t2yWQyehx950YYDgTHCuHbIo/MClln1nMWhcfQ
ZypPr/+KIyZDlAG2YbXO++iugF4weqQ5JP1yoAVT6PeTqaZvDZloDi6NtKNllpATMZ+7atwKJzvl
U/vY9NPrYFKOFQkte3ypmxtUgU4fAYNLQjHEMdXzY+zbTybqmnHY5/Z0KzXxrpnVzoyclR/1m6nK
no0s3BOm1VlnWVm7eMJullV76PwndzDOqt2jYjlMa43L1SFvQfVJpbsz+5llN97XxSdpsmnxPrSR
+g011khklUE0K9T/w+jrr6GPnSdSlJ+c2sEP1hfbI5nSgM5lYrP09/Vl9rQSLYhVIEw3lqqlk3zt
xtULK/R9zq7A1rD4yWr7o1XfgVjASe15gWOq279Z0hpzSqC2Tiy2KQ1ZS2Na/nxL/cEl67mGadvq
Z2D6371IEtdY/OuY/tn+ANHcaQFxsvmhkYwcogBCR7P4lOr1ZZ6pDfwWG3X90Mbpu6qyca48CGiG
iRVgc20opIX0DvPE1GkzmPaTx0LoFdlexDymbJatEC9ENFA3DekRGeZe4chqIU5hevSReUXPxanY
pNHCnNfVlB9bFN3S6y8W338fps9mMB06AqVwtFqovsyz5ivud6e0QghiUZK3xdHxLvOIexqNjjpI
CPZ7XGhOk+U+QGHilFkPfvW5AmHwAxjc8pxa4hiM/YPhOdhpyYPvimPRWBg5MMRop4Nqm7o4Oeoz
qhWnueX0OMzRHZg+E3zwApzWcWSwrYUcykejh9sXxsW6l5Reupm8O2wX2kRPkqTHQaZ708SAlm/S
z6ydwhXUy+kNCw3hJU+F2z/kbYNXk/ekF9gt05QEMltqHEsYjg9qBbfp136yjOo/KHA4xQLbpyvS
bfQyfz/XChMKDaH0BQx1tk+mKEu0ueizO/qmxrNdTGv1Q5kx5zRiviMNmvTYVjeEKt6j00HvOg+n
hjZvoDXsbRcpOTKQ7urAgqvp0FXrNgznNpeXGCJ465u3tS9+VzPwquiA5PQTE/ZHUoqehcnzeyYf
6cgAFTboBpO49wKYvTdZ82oggIErn2pUFRV9Iy996JzUqlrPw2sZtohG20MSjq8eK3/OYuZZJdmJ
vNLk7zXbofiQTLy2Cr0jI/IS+MPF6PsVGrZNXn5RTSq2O/tGk2iAuw1WLofWwrbKodoBf3Erea1j
/UyDJ0fSQAHLVDUWpsMqoplbRA5uqpvI6PdogC/5ML5OvYQfRMxDqyAL60kxApV+zQ29bV+OV9fh
HZPadvQtrDCA6Dr/JXW0C7V7t/rPX/QPVjEKN/WfYQUg2999zSNKm6wbh2I3+gUpJlBcKtib3jhu
1UludfJsu5ABop+cX6Zj/evy6VM+s0Mbhun/y/JZ2wQBmHZf7LoYqliTkS6UsT0qi+z1qPNlkNEY
jt1K4WepGJBe2HACGhYBgBcQTpMLxWodZtjmquiBrCiyU2DNRs0HqcUM98UFSMHhcaHqJR+g1JNn
hW4Uqf804Pc61mKvlowxOfaatm3xOkSW4I30Q1lAFZZPr1HonmLTWtmAe2LCeaHKjg4pgWrdFZx0
AnF+VIwLtPuYz62JRDlOAV5l6XiBZ7Ojnijr+RUm/Mor+DaFfetCChi69Fhg2JuL+SKz6ZB7rBvq
Go6s9Fm9Z2vWr7OhX8WsH2s8e9v0RfOy42TT9vFYSMLrGN2M6bL6NpgaUuh4Uj90nPYtnetsr/o6
O2Hn5jvhE3ggV+zgPymEIhpgS8Qx2619qub8XcEhSD/vCirzr2UNWzKXR6PDvX18bzKx6cb86NpU
HdM8v+b62gpZiVLI6IyyE3maFdNGlXWzUzwzbV2043QXxaHL6jdi/1bjaJKRDES7yxxtP+nwgnz9
WEF8nYR36iU80Mk7KdTaAK9TaNMEaRuh9lqBcPRer+pNBxYVS2qcay3Z6x5omugvaodPuDYIZzxF
4XRW/67M6aD3iwS4qOmhWwInM5SHCqbMa2f0oYwbCdjAdCwjoovVVyFrJf2i3Q13xsisnyZ26h/8
aXw18PmcAWeMXr/X9mrV7QHJ9VAcTUYHxiye7UQccX2g2YyfScfYNJrDCg36mg94l4XC2aTRwXGc
J4W05QV34OotdOeJLfwgMrYPqssqvhe1e6sKJqRAVzxxn0QUr0t8pQ2iPEifvlhUE8jS9togEFaA
IxKdiV4GYRQx76QNg7WhzwFexDqu3FHd7qtqOnyc8Aw9VBmZsA0TjLpSq5cNKoApKaN5GrDKOwVZ
R4SyCmcdb9TmU0BrVGD30CJPjl51DVxfnXAKfRVsqpWkd2jrZh/gqO6VwAutN1zRUIwL/HHWA+GP
2Yx1Rg3qzHKscMK5Ct/+86plWN6Plg/PcWByuywi+ndVfjaRC2jaTr5rvem1aPkgyaSwws/gXAAe
PWRa1YzCksN5KGVGA9uaC0lhz+rEauPAXfgdPUAXABFjV3DJcFNSy/bHE3jmC+P816FJ3rHLfhU+
2hRHnti87wME4LrrR4tsTJtb8KBx3X4i0EGFKiRLmWjm3h7YcwrUELhYd4tA9tPOqiso/31/zj2a
9MhEYu9UlMxEdxCH/YQM3bxFKxIupEsUGKrTZ1gtKLhFBVcEUKMh9mnRlWCbSDbGxalgmLh0Y1z9
zXI7QpIJQLlFN10DDJuG4V1v4AiUXOBqfYln66YUYjlWRMqyqruItNcmi5Nac+4jTT/pdaMS8p51
nypkGK+WLi8SB7muStHW7IeyWas9PEuwRrbaTel2pNVR6ql9t8+OgQpz5frDf/3esO4H5hqZ0M/q
2VSZFJmqNU726Z3WeOuSmYA6KyBXndSTBOD9DfCyQgY0xgmpKfeq07BbOOapSxDs9DrlHAC4fT5h
toT1yw5u6SUo+4t+m9QeVr4TEUYpynK4mlHdvmdd/2C58qwu6M77q/T/79z9J3N3agS6nH8/dl8B
yTfJa/dL+f4LsGOfvyTP347f/3j8X9N39zeshNzAZ5Zumb4amf9z+u79ZhiqtdItRvMGY/Z/zt8t
/zcw+CDw0Xb7KElcbvpz/s5NFKuWyY2uQz3ITd/N3P/TDF69/N/wowBVITW6QZvlWK6l3vm3zdZk
FJgsT1LfaQEOWhUd9TsD1j6KNliELwz4pLpNUIZP3Inx5iBtbof7nqmBPn8la4xQknCdSOj8udiN
45mQJz256+onA1uwLjl/8zH/AAilYPrB0VpILyyLjwdk8rv1EEGVW/kYA++Ib9kbQHKLNoebi3k5
A7CnKahu2yFdR3O+cLydlusXj2STaj5N/rCrte7FRH462LissclHY4pINTwmJTEklnsz2QSujlBo
yBPDRGQR3OGC11YkCGP5FMNnnImDJswVqhJ4M7t09zK5Oa5F/I57pASE2XX5qu4zpCTbV4JxGa4S
IN1EASwxEOep/U0Xkbdl3WLm//ErdRf1lHWFbosj8Ktxo54KlckeCg88rVebZ//roGqbOoljUgf4
ccD1uCl1Z+16+VLdJ+HpIuWzO7pQ07hvqal8N9y3zKX6e83fW6RYmLctzDzdtBFJ0r5+p+4T48Te
4Hwb81ButtGIM1GDkMZdI34ncDLA5NwnLTCVNybU7Hrg/waHbB5tJ8EOi3VAnToD1SceFSJ1HVf7
ECJizWNrOF+IlWuOasyDo3o6Uxz6od3ZCDrUPdJk/FRzb+a76VK97Njp7yaBYxEzbMuGG32wy03L
I7DIPIa8xsdx8eK14W3+eqvq9VqcaLwAM30spIthp26yrfjjTzpk/aUV/dKs+/XHG+B5bKxtQi3Z
qo9HvXf14uo92JpY19ibqb+rjxBP7426rYVmHGDonD7oHNpkFVcbVrKJdyIogo3yKoLXjiSqhzXN
vkDbEy2G8izMhxCrD3K4lii7EgIiXKdbq3+qO7ekUZWtv5v0BlUGOQtwSmwxbHqBgTk6CPX7cFYJ
JeFKzF8SXkM9b5uCmuEfnfJ06ilM/h5gp1FgXK2OyjWJw/vzob7ZLWuBH/YoGPXa2PohWeC2Wj3t
urJ5Zzwb1hz4iRrdPTraTc7D1RGoh42YTgW/G5a2Tt1wN9TTBr0KrPGhfM6FAcaAcxoipJxgtq6C
exwtdSteUZ0iiO7Ti9TCB6iDHQFP1RcYvXBo3QVQ7jnMs+tYuVDWHYtEYGcbtd6hRX6GkQ9Zsv2y
g8vjxeaxl0m/KvzewJBqOyq9tolqLC3w/ICXq5F4QBfl48ajj6+FHTELxBbdjbhgNCMmm9xatwPW
Mkm/tsaOSDO4nnQXPfmvSUpWfS6i5ceS9d899Cd7qMVmAqT27zfRa9JEUE//tnH++aC/dk7nN9N2
eR7TYQ6lts5/7py+9ZuLUsKzA2pj3wks9oE/mWtW8Bu8UcB4VL0up7YOFPDXzun+prY4X/dczzf/
v3fOj1f5297p8/qW5/GcHIauf48h+oNbwqiPjF0315/Y4Wt8dQqx9m6dLiFjL8KaC08SZib1Nps9
KBnMNwbSiXMk/YvcIgBlUlPm0ZgsskJO5UBqsSlRw8im2pdVk+6GlOAdkGyM6TEmw/p7wugEsgAc
fJCbIKCHt0gKg3yyylzQAwPgMcGzr/f3td7eu+bn2cdGpEWWgCrjyPXWE8JzSt+BNR+rUCKxrvSN
FRjkw0fyy9iek2vjEGDYwBNKBg1Aqvoi2uiF6w53/BjD8Mq9JKYLva41VpQ8aL5upvekbVZUMQT0
tgXhZp43TDsqnyWek95+1CM8902cusLCvSsLz9y3pY0chVo6dUIsKW3wNDR4/s1sA7m5HgTwqCJP
KpjmFX6P7x4EEqz33Lu6wVWFT3pcTYjThBo9Dqm4NPo1C75aTvCAnAKGS/AZfTOeGMyl91mLkTBf
3yUJh2YTWSZSYPUjdxa5JnBvcOjwmhx79BIbtIXdaf6yjNmsTb2ALE3ahzI+DW3cy/Yumt8VkCXd
qzZGTP+TbTeHNgsKx29S5a0bTnso7/VT6ax6O2PRJodDBl51WyXuIQMP2uV9T9gGjaSDJ8vZ7CHm
OiFci8HREO/GQ7QpgmhnTVFyl+vd12ocekQvYsbsJgyukz0ZWO3BgJ4MBHJUYuaYG/gDhOREzRFG
gVgv7HzxCWKEiXQJ4xI/tu+GqQnxQcxagoGAkdLgPCmWQ6/hizRbQClV8bma+KSCCHN+NzY4FDs6
DIlk+a+ZhTfSx6pQajxuyLalStSECM7J/4W8BPxhAYNI2zGvTlLEeC8RSp7IJriR7i5B6rb0M53V
GJOBSWRvzhg8jGTCjVH5dfa1F2z7ys1okoWth5O/aOy1yKpy31ZLGk9rW/jFbWOMDTBWQfJe7O+B
3BC0ts4q520thiLFjcSwACIwxtHwi4JI7S/10S5v5IS6pLEpyZrMWJZufl/NgtbOmF6kNMe1MAU9
fj/cRu6Qbj11qTnSHleQLhmeZn6x//jR5FiQzhr1ponN8J5RpLmKsPSAy0lGcad+2PiiELHn7JC6
FXuJXWIT/G7r+W3YYF3VQS/Ju9cUXmnUYbInGoyuW9v3VjldIm008WYYFL7niej/OGWTFpetktgM
Ehe/Zl7+2OQ6sSbZOuprALHaEWQZe/rNGKowd6+Fss6PUMtukmmGyNhO9b6NvXqfLrQZ43eZh+WK
ThFmR6xpDElxNwkqDycRPhgtr48ibz6notuJBtwdh5B2TeM77z/seUNMmtdjgXNVmUTtodTbT03v
YtsGbRUc393gp3Kqa0fbukG20ipx9uoGAMWJ2+UI3NhF0UiEEnFZpp2ssy6bb7oyoBbWu5vJ7e9i
ERBuahLHOFRw56eR+jwb0SAQ3r7zeq1Zuq2NdsvG1VsMvrVpBh0PtRGTTTcCCe2J1FE2wmHi3CdR
PKIDw7e90HFChAy2DWupreMxfvbjtt+03AmeFSneeTrtxqRezl/1NJB7U/0IZ0x7xwv8wG459roF
w2RZENyxtzz/VEUeHy2wIJEe+Y0kb6CV3sTwgBOl1oxshX0LxXlf7QnfiLaehjBLK57HHMFiPxnn
aEzwBWMpwGqhfUExnRAX5U1IbU3n/xJ2HstxK1sW/SJEwCXMtLxlsejJCYKUgXcJIAHk1/eC3qS7
oyN6onj3Sk9XqgIyj9l7bZ6l9i6wxmwMn2+JwZ1/wgKCRcjO5idAAhdv0Aj8MNjuCe2OPfno2oHz
EECpLQpfk0HAOHFyd8Ek/ZNu4heZTNW+CHGZR+PocyIEm2ycQUa4BC0kxE3aguideYQDRc4o6X1z
fSa8Kd20nrlLZjJNlotoku61Y0SzmZkBX6Ypf65oWPZRl99zLP8PbMbqJwmQMrakfJtlzbnVdp//
/gniT8ayKtVgXd7HyrbI+uzcB+Qyct0WRryvCVU7YFOJ11WEWjJHhbOJQ9PYMAh1L1Zr/+lVcipl
Le85KTeui5It6PW3ndQPiczpV0lXWvFhk3TXhs47H+0qgBFBsdxMFzBfLLXz/jogq9pV2h5WEn8f
ljgnXfYQVoxBa8SKFZNPFMw2CBGIePi7ep66CQ0iEqkRny3Qqg7SDkGsns/M1et2YbfkE+Hdf4yT
HxdxFiPwBUNE3PmWeLhHqXXAkd+mPHZ4PQTv1LWecEVHWYDeKB8PuRUchSBF2YYFt1DHLtINUZ3L
sd5UU/7e9a55IWScpEOc8Rf0VIotQJdvmBdgvqmZu0UFI+guRnphd9mbN2Orzxww0CPBVyfudEIx
MK1D0kvePQial3ig9m5SEgzzZvQOEyHZp77GSTipsH8WJBFFBblrVXMjr7FG5WZ6QJFstc4Tba0j
K20QNfyuHG4RsHEar1FwHlN3OKKYfklHyzyMVGScE0N91oElDoVBAotFDsnV5Pfa/PsJPsJq6zfD
nkMJQkuaP6Jie8z0oJ4rB09W3cVPgxHRgDDoe/DCqro2+IYxs2ZPiOvTXWSGLzEEDMNw0KTm0Vcn
sHOlxGVd6RbgveXPytEoKV11CiY9bKzJ6k+Bn/bfoEcKczROiab5cMCe7DNsQOm6REAwzQAaTJmd
e+XCxFSNNyH77Y6+bzxmYx3e3TEA9adaecZ/6cQ4D1QXs6V1MFvNfKt6kJRxFt1+0L/UzGTxmiFi
CObi2xjCJ8fwylsOWG0QCtZl4M+XqrmAaHIwhUf2afCnq98rb5NIbDp17N4Q0430JbdhcuJj4KoY
Sxa/SHvUZU00fg46iB8tstsquw23okc21/DIRsp55is66cS7UJ32oF8awAGW8aHSEhd2WJWvZCJd
iyzbx3kmL+xzgV1PnYby8YxY0IBpPELQikA3wwmvz3bnPrOwR+5VSuOWmHNyNTyO1uBrruL4kSKC
5RUezgMDaTTGmMWRJdU4oPzhVS00rEFmRIB06fA6BLngzMSqoHULwoy3bQ7q9rW0PjTCqUM88vXU
xF4m0r9atcCUGCyIUtt3wZvD+YBhpZ/7NLUusHJzGvzafk/tfeAM3jnsQbFY/iQuTZ+eGWhx+Q59
eckyfY0qZZyaziauFdbXDk8o9z4UTvirSbNv3NS5jIqZbQSk1pxMrBNQ7V9bnq91GIp5m3jxt6QZ
uaXZCOcOG/ohi3F+dM4IOaFO6yNMIpjwSt7CDO6xDjF8J/a0bSHjXHPfiE/JLpNGcW6yOdvZTea/
wnn54uhbOU3av6ZTv3PgI/BX54mjCgNhMcUt/5gWF78tf2VZbawdA4+dzgbxAXM9j7+gQyiMcQoq
d2cSri7xMljckLd5cJ7CGVcxBz6YJzISN41IvJ1Im35P3Sz3RucvC6/YPcULO9hwe3mwsFxudA45
w+5m67lu+O3yChT8VPfvfQfrwYz95tW0caSVyk1+C4VYG5f3q9SohIECGZMvXyvYaNAPJk71Vjef
XYZwsLKM+Awn2iYI0bOhr9Q/finVKZ6dJe2jEgSeta8Ae4LGSn6yUd5EXW7IxakfoE8yfkJGsyE6
tVsNATOGtoCAN/U0Opk3vCVlbh4jovA2QiAXRCa29zjtOKYkXEMycSBc/elKDxnS6FM8JVznuN5A
THs8HXyuhpGEu6qkSI7k+wxt7OLGMa3cQKoTYBXniJqBLRMAcjtLvDMKkHwTlxWY3cEPPpIyQljn
ifs8MxFzAgnnuAtWWViSysSa9qEOs29+l+hctV6w9n2Yamje7ZuTILZPwxHR3UQyYzRZHxBHGMfE
T/EU46knsPpQlwnUW9PsjpbF557F6AihnjxirAfpUnUxrF/w8WbDGK1IfGsviv7v5NTJM0YANvX+
+F5JNW6IWC2O0O2Bw8XuUWvnGhBOsStbl8dYoAkZ0+hRFdF9SITgzTH+Vo2THT3jSCw92Boysqoy
lwfoBho9e6/WSKdhL8XsNYO5OTRRZ7A2nC8Z12fHYY9rE3x0FoDngnlVnJO0bDcdn2hK6tWV6uuG
tZXOyM5dVGbdkUsCBf1Qp8dKiJ9k1Nauy6AMmmFDUgMzoX2qICIbQ1lfpwIJ9tC/jGGTH6h88Zuo
BmixF1+atgk2vW3X/M6gk2UcHjrN7+y3zl8R4fhsbXMxVVTZjeOGeqOxuieZwf+ZkSmuy6wnxBQz
1gomd0TGPCI0P0YZYlBhbLwofpjKYHiIPhlBsG8LO3koGWKsuskEyFMCfuln/552Rn+YpspfkVdI
OomH295VOSDv4qoFxCluJnsL/xj7UOJ/IPLal9IvXqvIvBlkpFRlUsIzx4xQtoBedQbDg28tg8mx
6Vn6beqxQlqRQ9PwpWmfqrbGDKF41Ueu/LEkTV0TfDXkmg858ldGBufH8HkwM2ubVhjYnab/wwqx
PSs7509fed8yZnQ4uqplj9+bJ0NP2EeCMSTbLlvHGRQh2XnDncCuTyvBhA66JKbqc2zirN1ib2Q4
mtSsEjJwAbXnmXOYl3iwAJYgQ1dwZO1cPqaAXrYNfM2d5QX9qQGk0s9hfRYzVLSBiJRIWEjH23y8
+NF4I3BjO/o6vIdFNlxVnb8Y5ZNwhuSZ7WR6bV3r0TRifWpU/WTIGoR2GHe4nwz3Crz/UmYUeolL
UEbihbdEQACu4DeXbbqfe9c9G/5vk3Hz2YYvu/Kzlu+yaE9m/Yww3kFxw09FSJAGr0BeD7P7GNgj
bbcdn7vY8HZz50QvLk5b8j7q7aSbr77seIKsx0r6yadipSLzdjcl9kOnSF23allhtCAU0jFluQux
wm2C5cb1SfTmxCynQw+ViTTu4T75HU/vmJmHOEiBDwB6TLwlE08ODHfhEKk66M9Z6mys2qJADLqX
OZzh5/QIPr0i7DamSuytDVVyW5HQt+udgj1yuMp6kX1xVdtQlav55A0jeS8x0LvO3WR0gUeAbq9Q
rLBGzwzOPZvsXGmy8fVeC2M9oZe6VG0BJiJ06hUx6R4BpcmbBxfkEhe8Tzaf944rYNX8wKOf7uS2
lGut1G8L401SD+4+yzEGjq3Yzqn7pzXDP6KYbDJ3yl+o1uSRdIgd5B7vSjOMaM5bHAfSs98c95ig
8nm1w+o7H8Hl6VBTvFoNiKGBkYrXXnu4kHTa+NkHizwgLOwNRMjumU/iw+1Y/tcpou00uVf6QPIA
FaJtFh9J/9Da1fwexVoAq8KhP6OUfSodYtfqeD4axDoqNbxZzD6QMIdcB0nNOsIAr2yMcDGlVW11
HwT3Gvg78I1jjKDwFz9sdJOvcyAGz0nmANlTO2NEJOf7kidejeCEbdAPlEu3NO1s4kywS8SMnTyj
2+cun+hMpgm4cvnpEUS7AjkUbxfkdwxh/Kky0udJUXqClI32w8cMi5/2fdiN0mo2/Ltsy6CtWxsV
gb/GDlrFCClQMB/s0ej1PZBiA1dBQq7rmjE/QQMlUZyVHgPys1nvoB4O0ct+t7qst4+2P72rESmh
P9WL4MKWh0Gba77y+WEYA/eRo188FqVHTnPBRekNzT3q6gBIO4xM2wioyIgpb0EjftqJOtJQFV+k
R2/dhdY7pG1yLUMnpVLv4OtOLdlsbeLw2TKJ6aahu6FQXZCRRrTxkui3yOtirSUbOFfixZuNMjuq
rL9X0KYeO8MhJDkgdXJyGHuYYTccdMZf2ksNE9/d3FHWWMlB8si1aKdMkDyj0/wpY7p+K27JIEMY
0jJgfXRjpCVjIXtuf1QvZpiKa+hZzdafB3/bB/Z3oQECtPG1qBbBDxf6IDiVg2XzYJc1wVXRJSUm
4pwF1R5FXfkiSNvB2JbuhsF9TsegZt9knyVbCRWKF7RU0aY8TTmfP5JjtfyQeNVXS0THXZQ8oHR9
7DR2xTj160BBGRw66xYaG384YXomKKklUiBO8jXByVcbV1cJIBV8jGWyuAL8ZOS8pF7IUkY2IIAM
nrC6SX8MBa8/bN+tAcnCMH9Pqf2FQ3svI4FJSFY3OSJiaDQnVtjDIlDOK5+ygsM23ITdfE6RewBV
sC/K9K65B6lz0DFUgUMKF/mQTv4D95C781WK8LEJkhfPRgjBepLpc+x1f93Ug0VeJ9uAGPNVQcWz
qmb7Nv3LaBb7YRzOjK0l2GDCUiqz3/Aev8bjjKaifU0K1j11arwCLA0pO4eE0W0zrXSS8MoNn+jw
sBSKK5Ra3E4AWpkBePC2Q2zWU1a+jzaFddyQNMtsxKDeEGO5b2d4BhUYGwg246qp9aedPiYJlUJT
IGkkQqFkwaYqh8Axr/vsExeKrhW9hVH2KweZtCebAYvUMMK89tcjF4DtkuuBJX2j7Zm1amY9iZnB
KTMK0EnEuuYFYWDLw+smjFeMJ9+C1yBGxz8zfHuLZ0ibRVI1TAhc9CSlvXeBXK3iIHt16+5oFwUB
s2KiyawNvUH1ykbBAKnSkQdaM7OsJV+fWWWfA/PBVe7i3tDKWUPGAo9S6r+FEVzyWG/siXvSmrZB
c/FIQ4fgDa6jGQ5+R3YG88ufIZh+yOFibMz4gKBqaqfZPMjSEGfL2nYW+2K/78I1JClay/aPl0Zf
2iPnBIE131PxMGSBvyVI+EzNABnu5IftAe7A2YZcvHZ1fkEXDSZxRgtcWoSDQlzkUXPZN/TjIRhF
ghW/+4qI4fItkGWmpnu3wu48sw6x/Pzghqd2RAtQM2ahmU5JnapZgadn2TS/Yp9CTuPYlK2qAJ5i
UNA/ZlEaoEP7cGdmw1mM6U/sjt0RKs2a+d1jZs7W0WoDYIOwtdyBMyrwnYvHT4EFBZxO5Ns6b7o/
USvGm8b1WFrxr9F21QeVSsYRg0Q79fcjHmKfmnvtGijgzIjKrnb4aGUzgV1thvaL8F2gRYaf3/qZ
kUNrEGqIuhVwNtS7XjDxnkPeAL44tYHwdpw0WcciQ3GB28YhtsR+gAebXyr2HYYzvC2Kc08d/XYo
v0zHyDal8dfI7OE0aJ64YpkuCMdZjUaWbsy+RLUXQKjXi198xl2Aq2N4TcJpYnXfPYY+wtnULi69
YwQnPBQKSgGVWdHzILDeaF8EJe1kGdwcFd0sGT+PriL8KO9QPBCU0O8rt32nJZOfmdfQt07KOERC
EyNrdLjJIiL4cPeRwqGm4WDk2l2FZY9GWFzCqrlT3bGPfjQWRgkSxXZv+UxhOnNB04Rsfr2kPXYJ
jeekqgfyLp68qWczAPoJ2ioa2s69eyMSg5ogQS3ptkOid+PCbVbJiDfSNpiwt7Xx6NQPVsfBawMn
GIb6hkjySZsEn2PEgyj6UMoSsZztuKQWg5MiL+wWtzC2OqW/Itv8GWwyLiTkrzV9zA/HjdVH9d4w
ixE240+MhW+nkmuqhuVSV/POjwU50B0ZcwVxUVuATXIXeom/73j+siIuLpVZ4NahPsBJGu7c8T2Z
I76+DjUims2jM87puic8AWC2QooQ/Y1S/XfOXfcOzWOAuj7d84FOMs25FJapletBVfLB7/L2kCAl
pPHit19Tw8UgdPyRiJipO5mK7XS3iH/fdjbAHxmLc5kaj1Xe4btDyVqYVr9xIfFYUes8hHbzwxNR
WmxcgKtdXQMtDvBtpMAhFQWLpZikxP51VFDu50H3F6dojqRQAGAN4Bunrd6UtXzLQkzJbQ0nvmUp
V8L+YBNEhY75vipyNPKD+TbX4NTx9VubAXPQTsnZu/gNcai9/0r6n4WupiY0gtDCg0whwJrZnruO
/BUj/AnrcvwozK8aGSF8zKQ7IG0ZkFcbgBe1SjiauujQHgdvpM0Zd3buvztt+eIzc0bu0k3vIzEr
k2bFGaV7XdpfYx2JNan2r5ZqQSNaRn6QPireNLXjL0sGW2LOyptfxgfWkiu+iIBE7ORQpR+KsvKa
EYY2G8xgtVfg52JoFjFGQKd0bCwqvBAJQwkzYNs6bAnJTOK/YD8ZnJH0h/D+ooj7qKlOSLlPM4Jk
drqT3DUTswSX/1IzzN4a4vKfSrjY273fY1MyO2/cZFPnUKysidK/LW9DyydGaJgT2+zvSA0q2SUd
Bvg+a4E43FTIi0s4e2xvhqfeNuGxZ8EuUj47XH/8XXqJPCG7mu9e799Vx7nVTu3OlYQwCG+h1Bmj
fCgsfx0gYU7s4Q7En1EVIL6MXyfzI2h4fXCr4MhInYi30d7H7N7WY1zOR9E1uBIUlrJxeA9lFuDY
fus6NYO38l+Url/tfnj2Mn+bNt0hRlQZlyMUBWXmj40ihSejLDwJc2EVKPMcuMzlEk89iAUm6njG
jd2X11xL2dcX1XPJmn569BNEsbNNK40eofqo0Lw1Fod33gWPU9k+Umq3mzFxjoD+rQfcIvk+bbir
yvQtF459KZmaSBGZj7zDFMAt9xYXzbqDAtDOdUGMzbQ09DMAV0mwC/zezWgyKxfNQ1CNt1HTdXOx
YjI9AoO8K8ekLnTbj4EIFvDrlfa+4MGm+8osZwDBxTP5PnxuqYkWYWq2hoJ5gT97G9SMKGD9bCa9
zUe0Au0c0v3oslqV0M0jMdt3aaU7oGrxBrUwW4pS7QODr6c7eFGI3XkarksmXykHSDpRxNyhaE4g
v5fcOe6EDPpa57P2h0dVNKxH2sR9jUOCzZuBMyN3zplP6WXOF22wEW2zmm2qPxGX6Rf73uKoS8TS
dIQ5IEFYHl187/vlbCctcE+Yz1WHtkQDa3M6sQVgfUANz4OZ9D9ZY1kbP6l29TSaK21xQtdWNz6M
4Y9qsJBmen4BtkxR7Izkv9FUurn9p4A2sMk168nE8N4ASwyZ82fU8tL4nrudCuL3griC7Nkw1AtS
ML8aB0s7Wv7dj/0jsUCkbjChDds35mvlqXf6N7+xFAw6cUvpStm1lM4tLMEBjtHvHD8qojphHFvD
hwE34gog7m/biifL4hxFlvca6OBpiiQCJsj1FwIojrY3unTGitmnrH/pIaN10Hl8UH5ggQbq983o
8G1Q7oIETMiwnr6V5cFabUgP8r8nf2DeXnyT5ERiELosHALgimsT/MDgwCBMNYjWgXBFxyHFpzay
B1USl2kTIy7VLTCjO5/gzouiR5HYLfLj/qCGaCNHOEWYwqs1z2++Keb+0YiXzZWAoqjgKUELs1mH
obbXzgOUVX8PC/iPkb+3DZezj19Ues6Dzqd0O+h6g+aDnYtzZ/b7YS2JJD7NZedsA6Tmm5A8o4MS
j1XQJx+TluPWUwj2+kKyqKarByZiEnqJj6lPm4cM9q9Rk6ZnzuNv/kIgjp3B2CdElpjVU3jXINpe
WXjthBc0V68XD4IV4pwLBcGZhlZE0VNe+gHDznq7rPZWSdYy9MnbPY/P1WvljW0tOTR98mSlMYY+
A3CPM4FQFz5KcJQwEHC3dhoWxyHt3iNYOOw58CegmwW+QAYXAog9KVt6lVTs5xOtV3WkAeH6DDIK
8HqzH9P4T94qKzld6wIgi9cGW2ZAS1oZ2tJWjsAGNEW33d5UnXyw8sOPmAKUChF8Vv6tiMS9tYA2
mM7T0OYUmYBzRIyMwbKZBQ3E2mH9LksYK81so8vAJm0VdIDeArVyCFAjfIr3reI6Mub10DvNB+AN
cV60TdSuBWVRN6otIdoI72a5Q7jeY0syh43TDs0m8UdrPwU4Azw84hvfHxWWHA+LoCLrx2DEQLeX
X7CpfHRBD1JqLM5tOZymeAlh6b1TnFqHzKLtcqcJCUpRny2PqMchlSNEE/dhKLFxeeyf1lMGWD6p
uq8hoXlKwnIlC5YrkXecInRJgLd3Mhi4NWF8mE31vfxsOkIghSBLstOZxmvLaI8Q5beMP/liUWs8
JhIkRLou4pxkvE9994atDGaW8VL3arwUjf1iHrqctLtEXi2HVUWXh9VxAIhAHNFTmEJQiQpjayU5
3FMyPHZtm+ziAFJXHBOo18SK+YCKmcz2FnitjD+gPzdXPbAIWEpg2/+3y0s3tOZwV72EpVj8jSYU
KM4M6slLN8Ug0BNP6nmyKJLi0CV1xyzwTpseGNZOSPDxWYisE0lTl8ek/ZXd8rWZ7tYiYXPLUEU/
5vFw9UeGolGapCSLPQtkH6B0uNbqqEJl2yXsi2zrmFJ2lSSv2Eg1KoVACiLFzfQxiky092Nc6IuN
SSfnO1mLYNwFMRNspxq/x5m1M9RsPqJgqo8qAAgP9jJ3gi0672bnGq29dqzq0BU575k8GEHub6Ah
43L4jPLpfYiKfEu8A2FXQR+SzXcqksHjljsT6XNN5nCiu0qi/fLWEsYC0khNZgW/Mbr1BNGZuMUs
kRIlsTQNc8swm4iyWnUZOlHlHRevlxwePOJRpQnOMZDfk5WbK/r1YgvRVZ5tM76hgSWtNCr+uLPO
dq45/U5I8Va0ak6mwn0R0yM7jRrunnFoEEkdapsco8wqDhlLGFVLVKx1BdIWzEtuONiwPBPV0Yym
WPlPpiv2KRXXJoHczK9u1MYMrHStRX9DzJge7Sil+A5IWpK3CsYDNUn7bDvL6CapDk4PhcUJ9l3B
UkFNCe+J3bjwWotsm4GoRscHGYXx3nMWde3ea18HDWh+iR7n5iVKnYwqs5tfw1K8ZjbjwjkjVp14
ZuUzNIIEsPifvsPaTg7qp5+9j5ntAwAi5Dtjaj0VJQEMYmYuEqbeTxIUwM7SlmSCusWas56MZXlb
QdAsBCV7Szfi1+VrN3HJYjQLtm1gsauLO/MwhCB4Ug82DQMIPLKa8KFswhfPJXEivY4IgX4CPR0D
rK4S2kvep8gpqo88R8tbZb8rUZ4kaRtnB4B8FVIETlxXHXNQrDj5saZcfJvbaydn9SUSQV5ObiKz
PFKLhfxvRXqFqK+tmV9cZvJMmJ+rsL47g90RwVqfIslfwI2JaAhjh+YznEil9EkUqQceJ8ouiF5z
U39LA6hZLe2t4PQ6Gmm4H5y/8Lvcs4mPi7g5uPfiKBqEm15pJ1DDC4TNGVqu3CZYPsFujUOdUsb6
S3Bjuiw+XywT4+zoQV1wh31aeiDijMF6ZDpnrVTMYNhhLcxqT68jVnLghyEtTCMJ65PCsgdbgeWH
aca03AksUXcUn6WVjrfCvk/hQ9pX9jv3BH/vDKxSirB8FnpgphLY29hHTZWnZFy6mJYLkwSXmu+1
yZnFWt1AtxRykKE7A3QHg6JXXxErw7M2ZUHA8HDnKSr3qk83fhddCkNSnPrLsJZFU9c8pkp720D2
atXS361ymb4TjmYZffkqp/LWMyfeVSNAEK6ZbcI6bx17ZCzNpFSQbPCMMupxjuZ2HRYEg5TF0+wF
V9VWn70fEIIeynUubBQrOQxcDyCEYXuso2YUsX1TzCzwHZwSCK7KyM83vvzVZUs2yLymDD9hXRYc
DAmTVG3ccbFTQjYhy25QkFPt7ERfjkjeixSO89IZuF2xr3LwAXU5bbuoJbi92BQween1xnDdRBrY
BnJN0y0w5VktDzYIgm7BQfilPpYJKJXMFgyXB85UheBw3fv1j+LCP+kAuq5BXOOQMd517eo951xk
th3dUKPUq9FMcODJXSfLQwHi9+AhqzzlHvMM7EkU9tnRIqE+CcEbdbwTjl4Q+a1gtRaVO5RXP2Wi
2n1ug4qWpeJc5uN2JOMmm0Z9rX2o6k3iJQiIMbWGFFAB2TwM/xqkYUHDgCXhFYR0cyV5j4SgUGxi
5XESCOPateWfKMPLQCc9mZ8QstnO6Qkt7ZMYZnWWvuyPRmGRUKCo70tNbLTDd+wUGEDxVh0KhDEz
A1ysBsQqKWsjKk32YCYekl4hYmSOxpVKA1chy+OxA7jIY0le75YVEN0Y7OezZm82T9lTU5X0XV30
anffliQs5p8emHz2f0mBhNKmbEATl2JlbkREVnKLdmLR/FVpekxdnNtmZv3Rc4nTyFmkyllUnsDl
st70xqPR9OJYLny0ggUhAu6sgGYtX4rQLnaFYdlrafK8/FuoKQSE8RTlJ7OdgBtGLTdIDy+raJOj
CLFquA1RNtCB10bLcG5K3tz02bfAlA1NBByiaHf/JJ5V28C46eyDCCaY02TAr/+JLbkJbq5GQhbi
UcSehmE1TCdY+OmV0TPDlb55wRBRn9TcW4fE7JBPjDeIGd0+ihiArzrSXU6SzCmdRPDYlj9O5PnM
JPlH0gafR2miCZtjd1NCcV79R/2tF9Vgqvonht0tGRdefTJsSbaLisyNUnrUa1KG2Kayycg3hhju
Q9TMe2KcHOzS67YN6rUJUBpvF9+qR7Tf2rNCRuIhArSYCF0SD8BOIwjA+pT+aoIa6xkvh2dAcC4S
vCvh3LXbMPyNuxcYmkIybnmHMUsZTHbZWmO033Vl+TRwD4MgX0Sl9aK7NfzquzZLe4vXWRQYxcKN
DlS2xXj9uSgxWNP4L9ocAlSHqDnXlozdvS/gciVlue208UWo8cB6pbr3ViQ2wLP8La8tOM8eM1hi
f1U6NE/si/ihHetjCnC5Sepu48bUMKGtLWxsOYUXIVae/ZSbxFVkrmQlVtCrLz8Q84TvuZn2OiCp
cMzTD69C8mqZD16fn8eZufYQT6cstXaTqNjVoTmJ+VdbBI83uPev2v92glih6kAtXITu3hGZx8El
jrll/40NFXLNkr+Fm2ghpGZ8zQFQ7KJp3W2LxIkyM6eQjHK4vAGRjK5Att1bmGlty9m3HHKhr6pj
xtz9FOVRcMLEsbErYq0DggnWzKQWLW0yez+FbS8Sxgo4FKkpXP8esLy++abFfQ8miJVz6V+5AFMy
ewcQjwVb/qDOXAxY7RPS6XGblv5TSDsg6EiIdNqXMcEnRcVUc56LM5PnFrkTbx9oUeu5m+o3nbg1
UYvGh9dNNr1vhN64+P6nHPapPv6jdZ4ZooIjCu80DhRP87fIF3NAr/M9Uak3sk7ikzZ31RA/oNZe
YjT7dp1RC8fxEkIUVdOaRbN7qqp1FPKVITvdmYI3ATPYlvWWtTFCRpmNEHInneL531tlRUxDRjvp
to2ZnA03enT4vbf/Hst/qud/P2hZs9mPSIbDBtEbd7/FZ8JE3MQt0pY7O5jfCisk9nBiPunjPePq
iXezgDFo2CjwosEEX0Jy3BChu5tNEoT4vw3Ln1bWqFfa5UkxIzM7u8RYbcyM2fjkjcvtMH8mltOd
jBbX2SiwvDS4CQh34YoZo/YmNO1KW0cflWNcIy9LFy/42lPlU4E/ARIqIXNsrkDMNyr+Q3IW95zM
qDEQOKMaLXfKY6iW2cahb5enOwOaHPNHNhe5fZ/E7sGeafY9lj+jWzAwi6N9q12Ul055JDV0w2Bu
WpsRtPcwwup/SNkPI9WdfjMg594XFStGLvR/L2DscCQY9sgm02BYncYuKbzLIWfnz4OFNwwaY0f+
myUGQoyJ72Mm9qRyFqqhKoCgLnHuE6rjpuN1c2u0V35Oj/rf7FD/h9l1sTf9D3cRQGwRYL0hIdG1
8L38L69rDJqHxnySKNSzP1q4mP4EbtbKY5k0J2Kx3fH84qF1TwhPbEYobM1m7ztkjPf/EJn+L+Ot
ixMZk7Dj04rY4n8BVEhnmmHQdTWgX+TTvnDljkQyJEe5ebWb9pmOhCQPqVcG6itGQYlk4eHgP7UC
jW65jt/q+jnn1bqQS1ldFiU0o2a4EMRve0zKKsCdmTsnTJ/IKR8TMC2+nRg3d0Ga+QTMsq1zTn1R
YskH93uJXB8RZc+m00p7ue6DbD4FFYXTmJf71HLzp763iUfXDw3htn/Z3P+YygwOlt0k6HKRGnHl
DLzw7GPNkvCu3hjc11nssATEpNSl5t1oUk73UYljkbM1EDW1vSuof+KCazN2ZbAaM2vH42h81mh4
nfZYL1OUsTUe7IllYZkQVx00ZvquQ0pLrwBHETo4VJL4mHmBOg5uf4zMxru5afNhy7G8xIlRn1OH
xmaOqiejkcGJMQS2AqmsB0J/4k0jU45JAVmAKBZuTB04N3PZL1ZTdAkzI35jiFLE7Mzpup1dILIH
MIpMYTq2EkhunX1RRAja6iw4Enah2WoX4d7mKN0y+On3iB+sXW2YH4XQpEaK4MltC32tGUZv+sa1
t23aKIjvWQcgncjvyZU/eVSRkIraF48EpmHLLowLk8PfXBXWKZ/5Y+YZQ8TRKoOzGzl7kuKni19x
CBJpOF1RChrr0hX/xd25NbeJLHH8q6T2XSruDA+7Vcd2bMeX3Dc5e15UxCYSEgIJ0M2f/vyGQTZg
2blM6oQ61L5skFsw6unu+Xf3v98Ym2UG5TI0WOIdXiINKTSAbW0yOSdr6YY0te5OhLX4FI+2s6sB
WUqq2hz0fjS7mjh3OHqgxWxuWR+tAX1Oyd30H9pOzv1FIl5S1VZSIejcfZ4z0OA4XiRf7YUFyfwc
ZaIfZUf99Cz/FPjlf8wEjpR8DRS22SXGtePl81fOaP52Jf9v6jHR/qi6kaJQ1zaTzE6Zp8a0ULFk
MJJPrRqIINl+Y7uiIW/sW9uT6i+rv4EoH8Rol07UBw1/4J94693unDFF02PKz2YXTrkgxKeX7egO
JjTyJjEj1CijezVxgy3UfnkOxR5lbtsCyEd8gud8c5GSiJ4wLuk4G/t31MwmH7JdtrzOAkYYGbMp
o2IWYKl3RFJUgTCnhD2Zfig2l9QOzd8ac398vqB1l5T87ioINtB0eRSPTUrvlWcuYWEZ5NFyMLHw
7AUeIAPFoNsLvn6myr8n3qSqmhl3S1R/tRpR98uQv9NxNqIdioV9U24Y8xJsZgKyr3RKJE57tAtY
+J768+xoLgJmkDgFCe8RXXvr1Do2F9PFm5n7dTleb/4WVNK4Zjl+WcxA6ajMdC/jqXGajGh8mYmS
OTYJFb6+NwUL3PlfxDjLz4W1dq5G49WHYjBeXG/XHnlMc3saL+zNabnIaVtc3QHlZXlywprlpyOH
sfUuQM6Amgpaie5ejrb0JTPQ62KS2q+nnrG5sDOIAmfZ6nJq5xXGBEXIWvbaZ0zSKqHavPQDikpJ
TjOp1V/EzMa5+wLEmx9T7JecGTsoaxIRn7hjYJlvOIouSQwNoK7HBAWBqYcGtEsBOstNa+QVRnZO
RcExoW9+7JgpTOjWfHrlbhg6Op7Oohw9pmMmoWRAxBn179sZhDhGfGWtB2/MJQelNKWJhFzLV9DE
bzxiRdnXHPRQPWLgOXTxOsK2ur5M5B4gHzVQ51tzSg/2mEaNjSCBR62XdWkkBRo/Z2L1CFPuzBjS
VSYW0alrD96up5sT03iXwDgEz+I2O17fifJsnW/9a49iNRgVGCKzsU2AbvJVYIaLo4KAHqgzs77h
Bc0ui1hgCMMWQeAJBwaOwO2wwC4GlNIbu21G2Vi6vHbG7lsa8I48Dh/QrrvpdTG/WGTrqzE2EAxr
eRZvU4eMJgV5WJ8N9e2Lv508jk+CbUg6iaq5jLGig82cnrDnVcLp0o7JJ3UsA/Ze07eDR+tNG+Jg
lI1yKuGnHoVQS6Y1FwsDPkmxge5oSYdMsbnZjvN3y1Lk/y69m+2OVLzvFflZmdLYIUbzS89mcBvj
zQZn2Tz4nC79y3m6214Jirhf5gzNIWG5DAiwLetoO5pzYEkX7gXE1hQ2kgA9Wsx9+2y9ya2TYD4/
szhTfGZkabS+ezPYie27xWJMDTQEVeM48OiWpdTfKIF3Zj6FESD7MWjSeW6QyauW5v+mIb9+kZOw
DF+mZVzu3q2ifPc+KlZJeU/sIu9WU1U+Zj/3oT1jzGFBL6Lqm7/R4m/SjoYparX4Vw9VPfFzMpKQ
F1vdRmrODCyKrs8QmupCkRlIPq5vcxAauvw7lYn1fbYcX9hYpKeW4fk3VOv5/Gdab3CTrdJS/g5j
aEuaZD8wiH7fGnQkPKwBjAUuob4HblIxFAYsamsNgqFhMiYHuht1/3etQXg7Z2h5rMiPmmtgO56l
HkoxJt9r1Q9oAqtggywKw3AProJpmnA+1LQNv0cHnnx/+NlwFVobwfaH0Fx4UBcEaiNAVNpUAtMM
hp7JBOXAgBZKXr9pIzy5CDBusHn1FsEa+h5BgmfUi9CxBsIb4nlt22IvqKtvi4C7Fbqq4PhD3tE1
A/+wTYTSZOg5rml5tjI9/3tr+IwSOF3qtB91CZ7DfDFejz2ldgJQQ2snuNaQbYBBDJS+9ej1baw0
lGV6m8BFydFvAB+l4+A+zfdnE9iOjbHYbxLW57e4xKeVgOmNuovgDC047uRxQS1CxydW3oBNEHgu
qB0X5rJfi2CbjpzjoacKNtyBDMezTElnxNW1h4Yc30cdAN6hunoXGTAlUP0yGoGBw0sGHLykRZBX
Zz8E1tABJYVhlthBXkr3emQVLEyVdqAM45VwZZpLxsNcHVVgkqPr0zcN16S63zurwOwU7RhRsmIK
uJo42lZXN0gy3KHLsAIIufpmDkzHN9VD/fxOcJwh6ANkluB7h3YCVW9DDzI0EPr+/fp4bE1r6EgV
Jy4gNjr46/tEj3bFE9c7C8CUU20zyCnQEOxwkF91tcMC3x0SMXgyS6Nu924R4Li1tM2ghQVgiq33
hDMwDX/oujJ+NIz9KvUrLsCV22p3/rwhsMSQmn5OADZnjVZsiC+k6QyY1VZbpHd28BAv5I+eEDgr
8+5AnMQ+1dX1hWLoBewU4qZ7Q9EzJcB/fSds1ImyG7CRxSkQc8dUHqXpnRAZjkzHIV1LfHi/Sj1b
BfpPtZ2CwXBr0uMEBWoVOtGhCDhNQkMpWUJ7ahBoM9YNjCpwSHqH/W/dDYxcAiMokiDg7R1kAP+E
TF9oHZQYVw42Zruuh9drGkTCYg9+c4mn3KtH7zaB0PUHYKcSGwYbrHW86xa8ISdpYXgk9Kqrd0oA
P462KYAYH+zQpe/pCYNogKDagOzGw2m6Z7rAKDLtOFEQAjj4BN+/d37NHREIDhHkE8g4KGVRIVmv
jsu4bl2D4OP8PFheoflVV9suoAGEyxJhqo9S/YPTce7a+BGBEp3cDLd7AAWauiBc7AJ6wlKpReqd
XaC7QBtQdlwAU9IKbkPjm6vgBUOLuZ2UTtRYYw9XgYBec0fYxjAQqL2QI8qarx+Y4GsmiTWmilRX
717fMjjU6L4+0JHcC27HNfre0DdwGKCs6u3VOvfJHALu6saHIEdUMvkBvlG9ZTdKdoFOACkZj6fu
9w5ItigO19UBh7MC3j9w7ToAIO5q7gQf+MynxtXY+4T+7QSSCrrBoiPzR4EJZl6fCztnhYD8m8yu
4RurPdenrUBeTNsOchISNh6vDoVl5qipBAE+05Dwic9uqK7erYLpGrpKYIOVEnGj7fVLdswix2ZO
pRheq0ba+2gQPN1YmWMjhh/TIt1LUwkAU3l53A5Z+OrqX5BsAoHp+0TbY3y4QaayuhDYXAWZWfPl
dBO3hpT7pwSW8FTk/vNgqkwrWCRnyJ4dXoVgSNwkQba+5hdlqlkbR3PIohIEk0S81/imLsgDE3lM
HEc91qdPbgFnpbIdP68FsvxMFlHTbnPw2GyaHhbRpejXVZtF2Z5erQJEu7oWAS2gTc+H4FWtQues
AHHEEJZNgijRv/eXpWOa748t8CxhBXuD1601kFl25jEasvKkuvp3WmAT67pFmxDJJo0M7c1BW+CD
qdNqYAFQqKt/3pHYRTdQ5LQgAgoy9y/ZDRR9fyhswfRO/yHz0C84kQSYHOeph6yDk1Fbw4mhhhM7
FkEQSFKI54reAmlMgZOD2fRWgZMhQCLT4/YIeztSIlwGZsM3BH3Nu1p0JuraBYdyNFtQZEAmX13t
VTAtg+Q71Wh1sUOPnKNNjKQdIphAxjZzfPfVeKxnM0QKCCGoTcYg1PkHFZP1aRVc4WgrAcg6v7DP
girj3zk0KCVgnahOqHZdr97fqEGNnw8UgdJot6MBuoujUn7kUZhCc1idcviBApzvWKP73p9j5r3c
Vl0/cVQcag566gP7bpfH9+tOl1e3f/4h21laH5RNQOq7H5qC/moVJVTdOI2b++6c6nvqP69f8PFX
t75r/1b7fzyPozzMbya76saufszX4ZzOoX8l4ZdwHjbbUAjMUbmHJ/nzj9ZzNnzANwQXs45cmYPQ
lpvHd1naFlwVSusLnoVpERb7R5Q/o6q71ZV8HCbxVyZStKe0qm4XbdlZkuXhbdZ8alUiqi85TaOb
Mr5ZlS3hVQWirvCTKAk3YR41JavqPm3JdWPVN6bKP92Zdx/hPKfdp6x6fNvWQlWRpvv8Z1HGRN+2
ZFXmpCv5nBWP4+aKm6pmRlfwq9tw0lLAukpXW26SxGkWt3ekKnbSFp3exmHHitD5jRPWlpxt2j+e
au/UFXv52DapKgdtwQhY3cx2+zevzJ5KmuuKvsrgZX20zEGVhNWVfR3Gact61Clufbk5gwTT2+Zy
1IlTfdFFEd5MVkUE33JbflW6pS0/vpnE47DdVquynvqi8QVFVrY021JZNH3ZRRHz32LRsk2WSs/8
CunZKu+KlqC/tugsLTs2pO5b1JX8OvqSh53oicICidHri16Hbb8FuCFhX33Bmxfn4XxRTOK2W6/b
dn6F/IsoL6KWparz2b9C+HW0jW9abgzhEgr+FcL/yfLZXlJ1PoCNytz/w0GCgO8KQ15neTl5cRzm
GZ6yvTkVgKn97NUXnISz7t6n0hA0SFf8m0ncXnEFtWmLnSVEJO1TDSieTHpri86jcZe5oIKEdAW/
jSCG2SXrsHNMsBQGqyv+PdPNoxevoKjv+DYF9+uK/5CtnlDEuoHz13zBY0Wsk3a64j+y+lFRRK2Q
om5D1pe9bZ8qaxRNV+7fZTjZK7S0KTV9hK7YT1E+x7O1JFMp8QsM4aeYk01HvetGFt2H/hzid9Ix
zN/t566AOm3hUVG+OPjwqtxaW35c3GRpEbefXeHt2rJ3GWwj49aqqAay5yUfQpruCWMe4097IphD
f9YG1+QnbpIozP/6LwAAAP//</cx:binary>
              </cx:geoCache>
            </cx:geography>
          </cx:layoutPr>
        </cx:series>
      </cx:plotAreaRegion>
    </cx:plotArea>
    <cx:legend pos="r" align="min"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_xlchart.v1.10</cx:f>
      </cx:strDim>
      <cx:numDim type="size">
        <cx:f>_xlchart.v1.11</cx:f>
      </cx:numDim>
    </cx:data>
  </cx:chartData>
  <cx:chart>
    <cx:title pos="t" align="ctr" overlay="0">
      <cx:tx>
        <cx:txData>
          <cx:v>City Wise Sale Analysis</cx:v>
        </cx:txData>
      </cx:tx>
      <cx:txPr>
        <a:bodyPr spcFirstLastPara="1" vertOverflow="ellipsis" horzOverflow="overflow" wrap="square" lIns="0" tIns="0" rIns="0" bIns="0" anchor="ctr" anchorCtr="1"/>
        <a:lstStyle/>
        <a:p>
          <a:pPr algn="ctr" rtl="0">
            <a:defRPr/>
          </a:pPr>
          <a:r>
            <a:rPr lang="en-US" sz="2400" b="0" i="0" u="none" strike="noStrike" baseline="0">
              <a:solidFill>
                <a:schemeClr val="bg1"/>
              </a:solidFill>
              <a:latin typeface="Calibri"/>
              <a:cs typeface="Calibri"/>
            </a:rPr>
            <a:t>City Wise Sale Analysis</a:t>
          </a:r>
        </a:p>
      </cx:txPr>
    </cx:title>
    <cx:plotArea>
      <cx:plotAreaRegion>
        <cx:series layoutId="treemap" uniqueId="{66381773-C44C-46C5-9237-9249E5A8DF53}">
          <cx:dataLabels pos="inEnd">
            <cx:visibility seriesName="0" categoryName="1" value="0"/>
          </cx:dataLabels>
          <cx:dataId val="0"/>
          <cx:layoutPr>
            <cx:parentLabelLayout val="overlapping"/>
          </cx:layoutPr>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_xlchart.v5.7</cx:f>
        <cx:nf>_xlchart.v5.6</cx:nf>
      </cx:strDim>
      <cx:numDim type="colorVal">
        <cx:f>_xlchart.v5.9</cx:f>
        <cx:nf>_xlchart.v5.8</cx:nf>
      </cx:numDim>
    </cx:data>
  </cx:chartData>
  <cx:chart>
    <cx:title pos="t" align="ctr" overlay="0">
      <cx:tx>
        <cx:txData>
          <cx:v>State wise Analysis </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solidFill>
              <a:latin typeface="Calibri"/>
              <a:cs typeface="Calibri"/>
            </a:rPr>
            <a:t>State wise Analysis </a:t>
          </a:r>
        </a:p>
      </cx:txPr>
    </cx:title>
    <cx:plotArea>
      <cx:plotAreaRegion>
        <cx:plotSurface>
          <cx: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x:spPr>
        </cx:plotSurface>
        <cx:series layoutId="regionMap" uniqueId="{EF386E94-1C16-4333-9801-22A371C2D4C5}">
          <cx:dataId val="0"/>
          <cx:layoutPr>
            <cx:geography cultureLanguage="en-US" cultureRegion="IN" attribution="Powered by Bing">
              <cx:geoCache provider="{E9337A44-BEBE-4D9F-B70C-5C5E7DAFC167}">
                <cx:binary>1H1pc+O20u5fmcrnS4dYSACnTt6qgKQ2W97Gs2S+sDQehwQ3gPvy62/Ly4zNoznjW/Fbt6SkFEc0
pBYeovvppxvwv2+Hf91md7vq3ZBnRf2v2+GP3+KmMf/6/ff6Nr7Ld/VJrm4rXeu/m5Nbnf+u//5b
3d79/q3a9aqIfsc2or/fxruquRt++59/w7tFd/pM3+4apYur9q4ar+/qNmvq/3Lt4KV3u2+5KnxV
N5W6bdAfv93cDbv6t3d3RaOa8WY0d3/89uJXfnv3+/yN/uND32VgV9N+g7EEnVCXcMoRsu8f6Ld3
mS6ix8uWECeEECwYw+L+wZ8++3yXw/hfmnNvzO7bt+quruHL3P/3+7AXlsOrn397d6vbotlPVwQz
98dvHwrV3H17977ZNXfwtVWtvYdf8PTe/A/v77/v7y8n/H/+PXsBZmD2yjNM5tP1q0v/Acmf2e7r
Lt89TcwbgIJPmOtS7NriARTyEhTunnBqAyz2Iyji6bMfQHmFQYdh+T5wBsyfZ0cJzFYXza54Q2Ao
O4Fpd5Bg9CAwyBYnLnUQdgl9CckrTDkMyfeBM0i2N8cJiSqKu1o3bwmKe0KoQJQIftiF0RMkOLEJ
xjNMXmPLT1D5MXSOy/lR4gIrv07fEBQXJp3CSnDEowuDuX8eV5CDTzDbwyLAuT1Es+/O6xeWHIbk
6RvM8Pjz9Cjx+KTqW13UqnianH8eVSg9cYkQDoGw8vB4CQkXJwwiveMI8t25PQfmVSYdxubZ0Bk8
n9ZHCc86y1ShFTCStyJi1D5BmCLqOI/oANF6vmAAHUS5SxwOS+r+8fTZD8vmNRYdBufHyBk26+OM
+n9WatJvGfUJPcECogdH9GHm2UtoEEInQNcc4Tru/cpBL6F5hUGHkfk+cAbMn1+OctF4u0z9ratC
vWGcIewEO9R1BXqMMzD3z5cNQsDIEINQYz+C9xKb19l0GJ7nY2cIeX8eBUL/Pdl67tpe/Ob/a44p
ThybOK7LIPzsH7P1AzmmjYAJYADx/uG+xGiWA/7crMMwzYa/+CbHkWB+vKtySGWeZuVNqIDNHAz/
zDJLhsGTYVe4/BEq5+lDH6LMKyw5DML3gbOF8vE405g/q3RX1G8qxNATLiCDIXvKvH/M4r/AJ5Dh
IMdxHrOcGTKvsegwND9GzrD58/oonNgLq0Eh+3RXN+8+qipSbxtpOKT22GEcPYouMy/GbQg0BFyc
/aikzfKaV5t1GKXZ8BdfGr7zx6OEaqvqev+vMerJz/xz50ZAPcM2Z9+JMqhjzykBMGkgatimGD/k
ObNw80qjDsP0YvAMpO374wRpV43Zrvj2hgjxE+FgRpwZMsw9YTYsLyIeudpsCW1fYclPYPk+co6J
f5SYeBpktNtG3bZvyQrQicNAsgGF86CQBuSAEQ5pEJ7FnldacxiaF4Nn6HjHyQ48nelq902/7YoR
HLQB+uiz5mmO7Zw4lHHizpbMa0z5GS5PX2IOysVRLplPuzqGUl2j31JSYycU7YM+eqwHzFVObJ84
DtTXEJ7h8jprDiPzfOwMm0/HkXe+sBoo22rX79QbUoD7pB8ogGsfLgkAjT6BAETFf9Rpfm3JYUye
xr34ZvDF1ke5Vvy7DBCp7t7QgUGOvwcEQ9B/eLwkZcyBOjR3KUGQBe0fsxDzGosOI/Nj5AwbPzhK
bNbFN/WmRU0iTvbCCyhkDzMvZqwMqs0Q87ntikdaQJ9ui0fl+dcGHUbm+zeZAbM+zhLaAuKl+rZ7
mpx/nshgfuJAOQZixxwR0AI4IxSDaHb/mAWXV1hyGJHvA2eILI6zErC806ACvCEikFq6FBgwf+qG
mWsA5IRSSqA74DHuzIB5hUGHgfk+cAbM8jjj/XZX17vbuK3vmqZ+uwVD8QlI/QQYF0SP5yk/gwKN
Dd4LMpsHHzfrYnq1PYfRmQ2fYbQ9TozW33bxG2YwUH0mXNgMapzfIXgOEUJQnobSM4MU5+mOeIwv
vzLkMCiP9s/AWB9nvn9R3UVvmriQE0E4EC7iPgb9lwsG3Scu0BRI0Eswfm3IYTSexs3guDhOiXmt
+zeMKuC2bEZdh9HDXWWCQP3Mtl1kP16fCZa/suYwIg+jZnisj9NXXcTqLV2VDVm940BTGftOr567
Kg46GLQtORw/ujKgZ88bZX5lzWE8HkbN8LhYHWWOcvrWxTEOhJcC6WKPiIBXeo6I4BBcoIYMVeYH
dwa87Dkiv7bnMCZP42aonL4/TlRgStrbdHyam3+eoUD3xV7Hx5we7vLjDqSOgBmlj2FmljqevsKi
nyDzfeQcm7+OEpv/hXolYAO1FJuLw1GFQT1TgCBD8Y/O/+dr5jUWHcbmx8gZNh+PM7qc6VbVb6y5
2CeCw7zzeQOGQNAGgDg0mz2qMbMV8ypbDsPybOgMl7PjxGW7U8UbSpTUgT7yfR/fsyDyPMi44gQj
F5R+0I3vHzNofmnOYVgeh80g2R6nOPlet038zt+lb9vhT6H3BWbeYex7eH+ODCykE0ygwQ+5M0xe
a89haF6OniH03j/KQHN+97V621Z/CmVjzKAKBuWW+8esCAbtfeDq9orZ4c6l11h0GJ8fI2fYnB/n
6tmq21hFu7csUEJXGaNMQNfSw8qZdZUBQWOwBQOW1eP1WWr5GosOY/Nj5Ayb7foo182+sUe3lXpD
8gxJi8ugnY8+ErD5ugGVnzGo6DuPJbH/wObXFv0Mm6eRc2yOs7R/fte/W+1yAwX+t6xZUnLicsdF
kOof1AFAVYaI5ALH/pH9PGfQrzbrMEqz4TOozo9TGTi/63ZvWSOD4iV0llMI/Y+lsJkygJALsrJD
9nW0exDh+kuMfmXPz8B5GDdH5eNROrcHouPtKg3bmnZPM/QG+gDIzDZ08+Gn3eVQD3tO3KBndp+e
gs58OPy83q7DKM3Hz9B67x0lWnvHsLmr6rs3VHL228+gdRl2Bx4ORgyqM9BRC+ccPPAIMSPar7Pp
MErPx84QOt8cLULbu0HdvqEqDbvQYB0RhugjzZ6tJWS7J8iGfRuwnJ5W8EMBbT+/v7bm59g8jZ1j
sz1KbK5jODni3bp+25ZmSIJczGH37CNXm2/f2HMFxKGJBrYJ3j8Avedx6LVWHUbp5egZTtfHSbj3
d+1fukqf5umfRyOos0FrOYYWs1nbBjSfwX4Am3I42eH+MSsfvMaUw8D8GDkD5fyvo1w857oCfed/
gShAPyaB4r8DyegTAs+JAoPdz9yhmD5KCPYcoVfb9ROcZuPnaB0nUbi52x+2Ud+9oUhKHDh6BqQc
aNZ8AGouKOwP4yCwJfcnOdGrTDqM0bOhM3hujrNh8GExvblYCj3pcKQTsIDHLZziJefei6VQjoP9
7E9U7snDPrKF+6Xwa6sOg/TyO81wOj9OyfQizaAV6k0PeAJ3xwnA9Cgs2LOsVUDtDqicbT8J3oDh
c7bwGosO4/Nj5Aybi+M8J+USXFw9Zt3uTfd6QjbEBRwq8BRt5vgwdsIJ5/t2hO9e8Dk+r7XqMEYv
R89wuvzzKInDh2YXP93D/5zJ7VUfTBjA86Pf4zlduD+Rg0EVFbsz0fRXdhxG5GHUDIkPN0eJxKdR
w4mC0duBsafVQsCpAT/ZuQ61H9gEtT8Nyn5cLU+f/RBwXmHQYVS+D5wB8+n/E7f++RGD309g9HfN
Lrg/uvHZKYP//er9d4fTJGdD3z34m4Nr6eHS+hsc7wh5DTC070dC7t/kceTj5B/aLP9s5N2ubv74
zQKHx+CwCNicY3M4a4XasKx6GAqXoBvOhV45BHt2KaTAYn+p2HOIP34DNwpEBPDnDHZacZdBhQOK
KPtL0DkEh7KBksFcOJkFC1d8PzbzUmcjNLt+n5XH/39XtPmlVkVT//EbdhAkAObhF/fWOhS2PjLE
9yVi6CQWBIEV5nZ3DXc6/D76P9FI+6xIonjdW06y4Fjf5V1Ze7hXFzVrqtOekCzIjLZl2ba7puX5
erTO0h61591ijKm77tsukUW0VO2UeEWRhr5Dc0vWfbQwLtupJLxoB7sItDuEso4i4aWlCZdZEo+y
j8Ktck/NOLn+aG8wGYVXRcLyWlylQdhPn/odSAMmmNqS+e204q3pfRaZVW932Kt0Wi5gA07QNcSf
ynJd8UGvKbVyvxutRuKi37Eozs8o7xeJW0QeCofTLsqms34a5cRS4UdxeZF3kyWRKL0McRmnsewz
jNYiruNlERZbS6PSp0nnBgi/b+Nc+SRtu4VNu21mk+lycLUV5KNLg7LutKybpJJoTIVnGiOCgYjK
c1CcLynXpdSRZQeZSltp8PA+bR2+cJRfdUMsx6JUHm73e7KppHCO6UUibOVnmEW+SeTYDn3gjmZb
9UMrmWKW75Ypk8gaEhllTelHZdkBTmrRqzZZxLFJfGyiRTyNww3p+HXOa6+GTbjrwWlyHzv1lqNc
olVu8I1puv7Mjq0bhFEwNvVHN+6vHFp5Xe8uShdJtxplUZW+Vp8mrKQSY1Da1mlvxIWrp23Xig82
MztahLIzYytTUi2adKx8q+Hr/VWSRYVsYiajov7SJ0J7ThFFXpOLTsI5seeNqnppu029MJk+JcOA
PIWKXloxWqWNu+mjJpMj6TaRdrJTbndb3Nmfla7Ts2nE3McD0ouYuLIo7U4qbIV+pk0jRUrRMukm
4xPutH6I3GaZ0HqhuziVeY27QMMNLhsnrz27ZM5pq7Ly80S8qilOG8YquOEi7ZfcbnyDpt4rce7p
EUfLLI+Ux4fbJo9ubJybBaJV6/dRusVVnMjQJtcG4bM0dK5wJi50Gkde2X+hUcaCCiWfSxNXF1Vm
y0FN/coiIZdpy6SjBh60eVUHVi0WqkKuHKw0PqudTuaZihd9gZapjSeYyXJTd2aStBdLMrajX6Zu
HETE6pdtFAZ5237CWZavo1AnQRtXPngCWGaD8WyL1dJU4VlYWVcddkqfldVFTPptWFdLVHe9rylx
pM51kOWMB0jF79Oa2t44ic5raiRLw84bmpdbprpF1zT9h/iGYnOtqmueY2upaeFI20zfkiYvZKHx
N4eX52E4LkRhw1qkdb5ssyrzWGdaOU5VH2jexJ975zLM3GYlBmX53VSToAnZKu48WDafk+S6dDIl
2974HcMqgJNhzlmVlAsVxV41firQcDdaHVvGnXNeusO6RRVeMFR62uHjYkqR9uOhuxzHOPNb7RRe
x3Ejq9byk75doUyUSzeMrsBVL4QdXtXdRYjrKahEDO+QnbNCO+AAXOJhg42ENoLS6yZn8CNNck84
rZCxsld2vRPj5Hio3g1Dm/vMZv4Y2Tt72gMUTbEH59otWNguWReDK0vqaGXxovOcqLptsZ35eU7p
MqumdYkFPsv6bpQ2Ca+HUoQf4jzblNn7PC510EBtamxj6msSR5u6cOHL6PjOGDtAoicXqq8jmRF2
QaKw2wxx/5EJkm9i+jF0k1K6Qya7nq9VGvOrjgwyNV3uDd2Ue1xUkS8ibYIsjp2gN81Zzp07N/lb
We7HbGqUzEfR+E6K7/q2kH1u93J0x1Fajn3D8rwO+vo2UqQ/J45OYdO9bcsu1wsCrMgX7Csv3MjL
Rx77goDDaohHEl753IBnKvW0HHQXyTaj0ZW7RKytto015p5RBtCtVL4MndF3m6qWnSUsSUv7LGW9
LFJyOpjWOY2F8qqYfsiNnUgSm9Kvk/U4ZWoTFkpyneGAWI3ZRMiSuUL2IsYRzDFrt2UefSjtVc3L
i77rl4Mx3LOSIvI7iJJhFeKrXNheSk0BqyDvN7VjdT5yAjiHyK8tgWWHhyDqOw5zM5igTHNbusj1
+Vi8r7Jq9DIRJcspFV+g2bRb5X+LrPmccJp6LCuv6tEMa7QaprCQPB0vMvucZq4LHg7cS2NaP6Y4
lFVDuK/sKpN2VC2Ja3IvFGXsqyw6LZ3QvsxaESQOgXtHfYRYUHphaqdLZkXovIvJuqsgrPV5eUnS
ml9qRL3cKqRLWfF5wDQ+dWOrhBip1m1TGD+rGn2mXLOtVwVxrQvaRDKJ3e6c0RYiZGefgrb1XtUW
2ejOSi+t1oanrM/XVuKuYlOvnIQFqGnfT6z84FBxk4Zwo0Tpp1gXXA68/wTF6nyDhnLRm3Zca1YO
XumSZR5Zk98TsS6VmVZdvQa/Wi5Gq96oqbzgfdxdpfzU9NwjJavORT9iqSduJOwFLRfVJBZjJ64m
Yo1XYVtWGzpO39oxzKQaSr6ApfbFVP1124zWuo7g/hdl5+UGbkzgHP1KhbjxppFsYiwxkLQA7t8L
p3d8rVPjt4WIfd0bI6m50w5tF+Wg78p2dD23HLmPVC6rjlYL5fRooXu+qdOx2HR1/Fc+kJuq5emi
o/Q6AgKisqSTrRBtEIejFK3mnp3b63Bszuoqzz0C4UhV1uh3dupBUOi2rPussFqF08D9vBylm0cr
Z8jzC7viQaxw9KVkrF4oZKUruytjmJb4Q6dDxxtz/CUO1bKfBAT4xBOiHj65VWoCXOY3KGWfnHZY
wBt77kb3drgiBsVB2RR45YqmXUwRAKoR6haD2jnW1H+u7OhWx6hYVjxdQhZ66pZ9DQsIZsy2CJJw
hOqHrmh9prh7huHIqIWIeuS7TEAYc/DHPAPe5brZLmnsRmZNLlkZtdIptetZVnedj83HrO0mX5dx
5Osm9NlUrsdINGfRkGVwo3YfSkEiOSXguereSrc6IfAubDJbPdBatpJj89UOS3JOCks6zG38QQ3J
Zhqbda7iK4WMc5oaZ2c6VQWomq6UZaRyIs+dos+jEeARyy9uZd2kSUN9EoehpBHWMhysejWyeFvT
tJZxNl1lymllSRLnKuTo7zyPI0ndTgJ94OsK6JNX9SxZQ2dOkPFk8HX4Kd3fqBVOFgxwXgNbyc44
GoAiga9TfVgt8rqMgqbuTcAjR3sq7cZFOQ5wf1XbKGTZYmJfk9T0cugzs+wzmaX4q2UNnddh03sW
tr/WEf5CsXbXtaUuMoiipygX1M8nU0rrorDBRRf9ZAJrLK7DsrxArNbSaZPrZDovdXwV0jQPGlcB
pcyokYXgykNTlUuj8xvWR1LX9GosKuzbbeWNpU0WVW1f66ErzhvgPiwGii44xLHexNLBe+ee0HI5
7bOG9tqxe+QNurqCI5DOeN5sw3SiUndDu8osF8JLWCaSWnUNUXYi/jB01go8UhtM9VT9ldPyE1Be
4HZ113qk08grTH3ZFmMue2QJj+p4bSgpb9Km4bLoknaLsq6TNbE4rG6Yb8ZiaWBMJIZhSbv2w8BQ
B7S8KqTiQ7iYmnw87axE+ZQQmQ4kWjfT0PthgttNZv0NPiYBTt7mX5xuzUq0CUn7sbLrhZUwIKkU
n3cRJx6F7yz7SWOJTLUeO9L5g2CDrJ0qlBz8KkMCuJk18UU9ciIbi6UXSWhPQKzb8ktpBkcWxLSr
KZwgrllRHLh5Sb0u7D9SxZYTK7YjSxKpm7z/HJrktuPARpN0uKjj7q4lNfES6kZ+mTuXNiQbZ04L
HkUl/pBHXJLQRetofwnuPx3Seu326mtNulObwz2awgLw4wx/jbMzK3fgoyytFnFffhqd8Q6X6XWd
2GbPWAvZDvis3lLLWRZlsS0QBZvqmvpOUqWytrhkdvw1SttJAhP5ktfVmrsjxL3LKlGbujU7yKKu
3G782FvVwraKycf4NM/KL43VN8uoQKVUk7jOu2jphDSScSNjO6H+FGWdN127Rlw7Q7TjPIIZroLK
qWSGbe1X0S602rWokOdQtIggvWG03+I0wzJErS86vdEZ39gZW6s8VhJ37tKhse/W7soN468CfRim
KZgge+sG85epEw+54gNlg5J1IAZxE47iFtjnX6wDH0JD27PMXxhtBU39ys1kAqGF2xnkBsXl1ID7
Y+HlFOHTIjYfldUFxurlxOtLKqJONhm7dpLJz+KphlSpSGScpKUcEo83kG9G3Wb/VkmWXxna+J1L
NihPRz8PcS6xNVw4bnxm+uoymfDnotKrpO89p2s2RQge2gqDzNGndhGda6eOJRpwKcEvDDCbcDu6
5WKI8JW20UdSVquMogyCtvM17fxQ6+1kcVuqMr0RlGwTU12MzLrEYRbU7l+t0YGV6rOIhx6rLd9U
NJjgTLuzz5UqkgW0pt3Ehb1qE/DKaB1q7ILzphdDRb+U2tzYNd5GZXjepgG2LCCFLIiG9Auc/QB8
r3S+trk4A/6LvTQeuES0vR1KdzECxUnD2DMo89NygFAARMAdZAnUzk2Kc4bbIK/jW+EMV1k4gCKQ
QNqH2aXDXZ+Y7kYp7JU5iAZ7aApVeI7IF3m1EjEk7zmko7h8n+go9VGfSjYwITHvPWPlm0HjTSPI
KibGg56gT3xqey8B395DRNrPudXzm0rTpYjim9Bsu97smL1UBR5l2Lmu1A7zp1Fctrj/GHXGM3UX
iDAx4II8kEE+AK34COpFBjQKsmcrDi9Tt1tEiSok7ajz/tq4cXVaWKgNhiY1ss3Ty3Sw1Jr0wKdA
cdlaqW2fKade2nqq100HTsPEwAAmyKN0jiUHmDLbXUedkIlbG0iUrdIjvFtC7G83EWm2KrIvhhYU
AAhciaxNvnV7673SeGFBn+nKCukliFGVDxmgkTprhiAdw9MiGs6mlIHfFXlQ6fJOu2BAOHYe9PEu
poFlF3XJPom861YasojY7Sc5tHUDt4Ro5WRN51kSytQKV7g1kL7a8FdlgNaprpdhpvMAtjmekcgs
QbkCGheRcydO2gU7d/m2KoEWJDGGZD7eAnf8yjry1erXdQU0LukhWriNSDy4e87HkbRygBRNDpla
TUZ/Narj65yazgOBr/dQ3i9iUV+aqIy9xtKfXDc5HZjhMqztr5XVjze2uih5GEkRFtoLG+eGRnwL
oe+yI4klXZst2WjduJ110ZL+I65BgtE1qFW2EQtL4QvmZBAX9fQFpWUpCYnpouEjrLZ2BfflAld2
6ZlcRLIv0q2yOT9XETpNQxwvuImDalLxxkqzRRemxtNlD3IT3HcOqttlbPAXojWQaHNLuyb0hsr1
E505a2KzIIHNIp5O9U6HJpN942cTO0sF1uc2/OGbm0Kl61AkQRxXzWkGiqfv2PEmmpZ2H3OpOneS
rCaZdNPIz4g5LVAolkNEIW9H/bc8qY2XMSuX8VStagNuA7obeZCn/RnpOxQMDJ9iB1IOPbxP4s4H
uhV6edF8gW1fiWyA2PRZ5ffUGtcOMtqLnOZ0jEFga9rwc0RdWVaW8vrUXhSirv2pImiFqv5cK6Qg
HwVxEs4/N5BR/J13sEBbVkIm6XSf3SaFfKF/n2VW7kVV1UqlE/DiArKSPmPkVFSTu8DGumozXPjw
22kQY0j8coctB9KkK4xDyO4mZwUxlcmMYxAEuhqyBCBnIoFg27MmW6eOsxoHd1PFWSXLnAWUhhbo
KCBv5Gjsrof2myb94Pe1riBy96BWkW3ZUr5Gkd37gtaBxi3wgnw4awwIlZmpz/ukumSDXiKQYmU/
dENQWosUlbdOCFJg4ibfpsFlXgoJnQdM9JaFzl3OULHos9CSLWfJaWfs95WoV7Zlap+20WVjR1dE
Wech7+CuFiz36FgCxesNcMGh9fZnHsk0Si5NRm9VLRKfJ92Z0tF2QuEixdV+iZLcr1iZeNpoy4tS
a13gm3Aqgqlj8MZZ7Q1jdp7ZIF8WSXOVaXLTWhrEgdH6UliY+DmzN03HCGRjbuxFtrUNCTATyyyU
7Zaeq4C32SRdOnlne2xZhc1HXUegx0ZuYESSBzTtPIpJ7RU5KKNFhDdtHcR9Jb5ZNv7gTqBIuUmU
ernTTUsQVFdhl69CBnmHpbJRsmooNlGjliZKNBCyvAwKBuR3aLkXd8Kb8LoMzzJUy6YqbyuL4iCE
W3mfMl2JbMQbtn+KaoM3cZI5CxfVl2Ro0EolyLPSBLiFdtmmj+vHn6qomoK+L/Z+w7I2sFAgI4Rc
x3c4aJ/3T3mcuZsR/v7RBo8l3ID3LzZCjR4msNRr8JmbNlLtgoBgtU4ILjdRi85BkHEWuszrjSns
2AdpBktXGb2h+ycSRXEmmy7Sm7EY4EcSCSVBhYFkI0ErOqpxCXJyuTFTt+rzfFySojAb0lF42v/U
N0Bq+LjODASwzI3Xrb7KUamSoE6r07AXkIrcf3qMRLUxNPTdQovMB02ee/efe2/M/U8giWuAHWz5
8RqwUH9IDF7VDoDY5aWWvWCh31cT93AMug/I0HhTuPjxKS4gbYXKyieC8mIzOA5oXbkWo3f/I+OK
pbKEPyGy4SrMN6qB+FNg56xUNlyoqXPaaZUsYeWZTaPichObLpRItdRDBUzi/VMLqybosb378RJ2
+AZYrlmWuAVJ7ccFM5LHUfevJWOO/LEB1/7jQq+hgEFKIHPagHuLqnoJqaTe/HgSFYkysA5eVKoJ
ygprLxGwCngtGpnj1lqy1toUddT4TYRTn+fle5aF+VZHwIc7C6JpDwJ2mYenOSvsNadKZnY3BahF
yLe7nPhVU3lZm3M/TtcaJUAf2hqOIYVkJRGWBY4ntZYQCa7yAgJ/P7b2dRZW58oAR0oglsoBTxji
aa/OWBJNMp9A5HVxGgZx595N2GpWpujWkBM4Z+2ollXD88CAKmUN73FUNl4O7BZUSFdGlN/0sAx9
ZIGqOKr8w5jU/ZKOvWRwU54mlNwqDIFlcECBSMfkBoWZObNMCgI9iwPw0ZsxGvZBIFKQZ/Y40GF7
STNRn9pTHCA9VgtTFIuJlyHEG5KsGpCGPMOizUSE64Gb097UtRhkGHvw8tReFfbYbnTY/VVa+Qd7
qHGQgB7k6k3b51eQJxIvdgxbZ2EL6VLFPHCSBOpBSytp4UkDicPRV8h9s0tjIbVww0xA0cZrC9r7
VWG+lVhf1PZ5RPGqJJCqkHGZMdA9c+djippOphW5yy33fQVJdVaa0ywbszUZNUifNPRolmzhD599
SEsxSseRecrXLm0rKJ4oR0bd8H/ZO7PlyHF1Oz8RHeAAgIxw+IJDjlJqLqnqhiGVqjiABAmAJEg8
vVeqe/f27uOz7eNrX5RCWSkpOQL/v9a3wGez8VMrnpdAQm8J7V05R4+JHo82aS+k2fJRDd8gxqPf
l9uKVlK+bBFGXDe4bJmXH3Wf3F8/dox9WCW9STkbSV437See95IuUPBhxG1vpSJFX4Z16pH+CSuv
vkYeHJwFomxXkzc5Y2QdnP60OnybsIe0hTAyzRh05sB8rzdo2EPwpKdrJpulECp5Gm3m9bp3WQS5
4VYw5vaJm975Ut0nHorzgWIrawxDqCem5dJWMTq3KO0JfR5L1D8Ot0c3dnJfjuRFTet+CRy6xGb+
NHZCeYU+Fwo45srgOJLIO5vpOWjXsqCknzCexcdANfsm0AXGRszyqtepbfpfIoo6OCbLkMstbZtB
Z3WlMVvSNd1K7dLQ357HIPnJKurOZoQG5c9WZmIz0523MZsmVqHumyi6+1pDcdjTGTJ97HGahSJe
Dqpu2L2EijlQ16cEXgZIDln0epoz6bALEs7e9dDBKArfldiKJfR+XPoBXWpQwoTgM33zmM2riT35
c7uHSxndBrDg2mXysjKA5l36EHxLdatZ2KTX86FhJO90rZPUG8ytv8WviybvGCvDXA7h92XQMXpZ
7LPSS9ot20+htzH1uqIKdLWfbGfxtn5mkYCAsDEUNuFdJcdxZ63SO+g1Im1aeuNDrDswPpBTN7Uf
m4zhhZiHhpnfXEAIdU6kWz8s0AU9mzWJ6zIBI4LgLObhWqWyDn+4McbpSeJMRcmNS9RjOYeftl90
akporoOR6TjJLo3wzfWtpuEqFcJ8BoakQxx9Yw1u0rJZcDsO3zT375JtsTsqFlvoyNt36huarCQD
KRBnVRexLLK6PSZllRmBlrLv6TMc9QgXKcTfxHJ0bqEHtVEVYSvatDELSuemydV3MjuV077ErNrg
lMT6TPnwSjx6iZq+yyEjtLV7NYs6BpG9m/xq10wMn4zlQzLRzEfPUv+wsPq5ranaxUxfy1SYd7EX
7atqQ23sKQyc7bV2R7eVBPvNMAgjwYz2/QA1+82rw2pXxpjMz4L7N1qzHwolmKEyxFwq8nKMH1XC
PmIO5waXjQznX8HgHkZ1z4Oh2CLIgGuJa/H6RksFjGBVvl0veF27Ym6SwouqYxh5p9UMECfm6EEI
nntb+26W6pCwYYdNc/nMoMUlltxvJZQYFAtBTrf1pR5GnbXCe+xFdzMuH15V6jRepqOj5LipNsqY
rsI08mEe0rgIzZw5OldFMMZdqniSl6F3EGy7QKd6YJzdh930IGcvlZLlQxfefX3uNnVtSoSo0e11
O82Hx9qQIQ1AJfgOJXdEGlydjJcpCiRURGLbzVH3wus1getaGdAE2y8vmfZDHNSYea49IoXIRgNV
tPOj4biXFsKHLNbyNpHlI/NFHm5W7/voPYGOmyJw93PEuGU3uLZavbSq3Rtdn6n0LmGynJoao+Ka
3MdQk8IJQlE11RjBovDddNvJ2/iPKY5/x90HGUqRwjt7lmAfTNvmRHI/FQNcd00OGFwtRGEorCs5
OKt/QMZFsxi3aCOnvcRA60n13lb9I2CKO53QrBsjd5iWssuXnrsCNchNTaoTSaJnLK39Og44Zj12
ALXlsdl4lyfYFsAoKt2gvI9AKUbYMKkH+RQ1eQH39dRSVsAOfCczJOO5G1/aZT0tzSOh009SocYJ
RDZZs+9wn2Ci3XfTckcwGfg1LJtoO44DZGLfQZeMR7/PlA+3XXto4zd4YmMb7DVxkJiH4DZummIj
0Zty5OpeleehnHIJOmHmW4cuEV4KoRlX4/d2Xl6NmEgWNM1dWOsxndrmwU7yM46hIIlofos7VZjJ
fKgt+tEr+U12KAvm5kWx5XvEhUgXuT6g1pA79I8cE0CzZp0V7/UU7hK4Eynk0nSW+oPifJbxGuBm
4Ok6+EXc+eIQb09V600P7UBuxjUPiFIZvL7wriv9LsNMI3P0bS6juJWGMG84zug4r2shbYMrgWoF
n3J8g6Cf4ykeBIbXBF/SF++TAhFQYqKALRbu2KRuSQ+/OMKBAU7Q1nB44d8G1XfjsR3Z1FlOqHyi
GDMlEJIzlNd76pE65fWxXaN3u4gIh/o53vx3iGZd5ttl7yVgGsJeYoHK6KEcKpWZiWWQ2MasDyaX
rRF7xiogx6VeMPowuHA23G4oh9MWa9anLOAbhtL5UPGJ3plZoAENvJ+Dwl+h3jeJUZMYNaesR91C
dfQKNOAQSaYLrPG2HWtIxl/lPp8+AwZ9aqo8nSaef52a7+RSolBRGDKdPPli+ulF2Arj+R9GV5nz
bO6SHpePLBhAnizQNAHW4R8Ffu/gnZTfvIhAzrtqEBSN1T0RbXOe4ZSE/dU2c3BkBhikQ/mcNOyN
1PAFqnK93UT5bSLLmZlYFL4y53KuDT5l/LUpiSEjcA+ydXveiD41vTgPaIegKsAKmWKV8rAF1cTf
Q9O4VHCa87X1ISS1BRPrQfZ+EcHhz/yhYlkNGSSFe2D3g0dflWvsUZkeKp0Pf5I3rypwdzOKyH0Z
ByRNAvGAEgiMwsbfAN4ctNNJhnJLZyXZsEchPO55K3wiVdHNlw3i6jKrFUMG+7FCrijcgHEFJzfa
Sa9+VKpShV8OZWrbHRuqu6E2b4Fr/cKuocs9gEkmCaGE8mrvhzLF0Z9PSTVNJ7g3GYfjCjPoPBp0
FYOhF79c+D6M1xdcChqTyX1ArT0C+3nwePtiSSehW2OqbSQmMlVORbvaIQcepnIUaz6qZuw5hqij
BDtUbtB9jOlwq+BeSTclUORxD8AUS+adbaU6jNXROdukFRpCokLY8xZ2qT9FFjoBu082gCEDbW47
6FZ7eM5kv/jikY7hx1iJ9obQYyIuGk32w+y781pX4RGW2UQcTsnUo7LBhNW3i0hpFbtjNDqbjoSm
bmzBSkHNG+cedWRNUp2sLxNkIRvIx2mwN2oJWAYP/9tkhj4P6Vsy/mQTN7lnmjIlQfPYN+5RhpDp
NDzLzVT2sRQP8VCdHTQR7kEWG6Des7mzu855v7VzsJQayzAsr0k2BMuR0vl3kPQs78ptH7XkJfJ+
dIL9IpHLrAzkOZQgZ8KluXF+5YqkCijK97BorLwErvsWUVzWMhnhYIAncCbv407uPFaz3TxWB2um
y+KvJI+2AOLgNO3K2m8K6NFxGgjlUhcSjImbzOsQcwjOGmqb9mjm7eoH1tnWlZkbkj1bo/gwSL6P
12+QZ6ARMo/v4mn5kAFsmX4sn+zK3/xg/QY54mWWASY4lei917PLKmdo0dunr6HIdjNKGg3XpupY
k/VzqTBMHN1I5r2IZ5v6tqI55lBcpp25b1lUpzWev5dzsewmSY8qgVZfxe2769C1zf2b7YA/lfMP
Uyc7PIUbvvxYKhRU9haG+O22wjkgqmIP8GZ5KH8xucSZKOF6zPPa5hbtZ+X6g3H8Lm5iMGdu8bMN
U/aBueCOVhEKLUidNNzVptkvNhDpuPofdpNTJjo/76v2gLmv2g/+y5xEfQabGPBJ18td6NVp3PX3
La1rVGfLQyKDp4V/mrbPsbBMnaFa/xin+Y21WTnq/rajLWob/HNAltKEd92+LN1NSGa0uYExqQyi
E+zug2hYMSUOWrohB3R9HnS/wqIR02vBhv6laea07kOXjpEO84S4NZ/qrJzlbyXFUCRz5edxwz6i
bR1T0besWBr/sY7IdFytxNC8sbf5Ix6C+iAU3CRIjDP3SUq3DnLPhJZLjru6REsr7EtM1W0dsGYf
xyydnNxyql6a0qh90rsnFnji1OD+RcHXtcUUjFE+r7XZ6W4OClAy+2Ca4KzJgx9ONoO/9eSqMsDN
ekc1lHW/bN5ZHDTHJVjujEfhzq/zkndr32Z1s265i+g+kQt/9OiWMUZuWi+0RQ15BTilzOZBz1mz
RsAVuwPMnLIYNrscqHcIxmV+EBW2LGgXEHoLPNxqLEKyfn7Rx3+i0f+C9v5E+aXBsk1/kL5/vfwf
zzDZh/7rie3//M//jke8//MVVpfRgxl+T//2p7Bq9pVyNn//oevW/PW38Ol/bt0Vjv6XF8XfSe3/
hMV+/GXmbvpP3vy/A7UR9Pm3nPa/PCXnn3z3H7/2D0jb/28c/LUPzhqrxlyf0/MXpM3DK7+NxTMR
moh8aIYIFP0D0sbqs5QiWI5nYQRYbyZCsv9PSBv8doIcDKJKlHIfbLf/X4G0Y07/zmjzEPlbghSn
zxEGCMi/Mto0wETGhmY56I4cYMqCTKrUDZz+JqudxLQ+TW+T9xsK0SOo2BZSvZsKOWP4Fy3DHX2t
8hrPxAAdJYr56I5M8TPEfXFCb16eF/V7nbubJUbpyj12aQa08aQ5djDcU47rNtvmCGNFleDlUq5p
BwtTbmA/JMO8J91Lk2D03Xx38WvvYUwwHY8hfzereOFJ8NDB6AWiZsEBABXh96SgJcwlkMmpr4A9
VD42EoDTjYV8HvrvrS9HVPYiJ+tLGcO3CZroIdkely55vjp2npPP2tW/a80ujLYfs03uDKtvLWDW
dZInQfRF+G4Bft27dJ4ZycZFv7l6fK7L4XEp1XfT6f1G1sKQaYZNzr9FYX0/c/F7uXpIjI5v3YBn
slZTiNodhxmr2TwwwEGa+jeBxHESFba54votGooRRG7YBxhHTdFizpxAGoBn3iOYe1mS9q1byn3l
W/jUzpC8kp+hagutQVwSHLby2jEDES/ako7pkpQFKoow5Z0oQrYBSfBWYFE4qxHaB+gNou4VMGVs
Q7eMYUra7kAimVcB9NeaxcVI4mO0sh+wMn6WGr/XgCVKu9bLBtufG9nTDKOqgQ95vVI8AwAUTiNz
eRvpcSeuIpdYqyNTmDrRBTw43jmczuBw/cNtBET562yXxvuMxtdqw3EYuxCK9Bq/tjOcbNOCRquG
7sFU6kQV+CMMo83VzhUjJldqAR0ugF1A/0IlsRcgdJDhYA2BzTNw4BlOvKtehAGBUPI5zpNB/jah
S4qulYehqS4Nx6WDf/spNhSzhvGzaeCv0JOXc9JVP8vO82HLJM8tx6zeVLdVCEqigylQY/Y3pMWw
3rduF6GdTn2+3XuL/zPQP33ReI+BKXMwwHVazRA4wzqHMFJmtDxFjgjIBrwBl3yysYbsaLCtlqLj
KfmxXmT2dbOUSbJmpF4Kp4BUOvJ75AvJ/S186BfcM5okz2qtXhvXXUSD8+vjABH6AOQsyAK/eoDR
3kDTRjMeQWZtlcRujjD5I5RKJbjQoPu5LmU2QkuHkxI8JhNK6OqR2HnKsGTZJQCkAE4NwmCX/ELp
XDf94xiEhS+hKEfkNytBQ7jgeuMpcexqCGo9pZd1E7/XRKCGx3McUtgLr9Qe6g5wWyRwJ5BXH1o3
rtE1XaAa5pG+iSwuEb7AU+2vtEgFsiR1tnrzBxPn08AWXKYmybTRb7YFYeMdQRdBI+lwi3m46SCR
7wHP3pQhLocmfOaJbkE4iUPlu5MTH0JVOxH3aItxrGdsBfGr35H289nuItc8N27d+cK/j0F9ZTHH
TaOXEdQKFFox9EcVrR5elOcp5AIAM95ncfsRQg0Bl5TA3IWGJXW9HWacQmDcz4EOvSyO5gLvQGRI
mgRkyyryjmE8DWXZZBUwp5Tarki4eeMCn8u4ClOMtfvabDcxRk/BeJvZ8V7CL8t6E/s71VudjqL/
8DCQZe2kjv2IgQV2IurzOusCQwvgBCQNSIi2AWW17vzHOQ67rK3UfOhNO4I1t/BcNHiJJLjeszP6
j63hlxW9ZjZo/R4Mye9g7UTmmS43tVqhJEBsF4jaDJC1AXas+6kK70XtYEGHIJ8VdiipvxmD4Uhw
cDSbDW8a9EvYn8Hkysx1mkzRDiyWxGQgbkMciJT2MXDDM2kAfydN+ORFE2ATL8pisHqRL4actOI3
YJIyqz057JaaXqyHM4iGAGZsxWZoKJKn9Ra/kJkehtgHCk/Tq2IBD2mYYbcSGE/AwwcMb72lKa/m
oqqJ3NtyirJVLMXiS5IvIh4yGyX3fhjsovDO63EqvFLeBGP5UwQ8q3wocACfP2fZPYUWZ0vQNzvZ
HrCocDuojslebePHKKAcSUOfF0y+GQuRC4g6yE9eUGVhhMvlOpZUJnjYtGhzEKePvKufiJ4/13l9
Ac0FbmaaMFiw6p6Lz6+rfE0Ok0BN3kIon9jeRrbG1bA16ciHuyZsdnFvMdzKSB8VGuH0a8KiQHKh
VWBDB8+U2WIUxOskXLKWNh/hMt6tG5wPlNh11O9bN38fFC4D3+8+iXftdMIpyaqgh+AY0KJZoiOY
lAUUv0fTjtRn1SbqvJpyT1e6VxjtN5hVXtWAPgrYxVl+ay3JypZgBC4Rr1J1CXGXFiiOME858gvh
nG+xg6VWdxuA6h4RKqm+I/jF07HCZAQlCkP5iiqeM9zLbtEak1N3QYwF+yVj1Bdt/06seNUjOfkO
WOWKeRKg4EjIL/B1ANrK9cdUgtUSEVQSVr3jwTEgWMcbar/X09DlWgP/Kn30lXqFlGehvOSJYMdk
xm/zaZI738hD1Tck19ZkXoeIDoSeqZhHDD6We89mcRgqYijK5Rw8LCBVFSS2nbsOkGyFrLsYzMQk
JF3WLWcFfVhVLZS9BTthZzj+bW2r/RYB9fAvIcd57ci063kXpl/TIW6eENSqfuuu1VfbXFlIf780
GBC9ynsGbfy2CieAi8FSlnBUNI0eiCdyJBAQOZkxU9bhLZ2Ga/2GssGj45NnsS91chsaHxAUchR5
rYi8MX5RDV59uZYuzRjccmPgQQTw/B15+7pyEuA+1xxHFnvbqZYeK/jqDemMKW4HbU0UQGwh43sG
OYfytWl7EH5UpdUl4aArkECBxQY9KF8BmwXO1vnUcpx/UkJ4Amw0TFsKmO9XbH11aigbd4qUiAlS
WixLXdRz2aYc9j//BmNqKISHMouJHU3KlA9Tm7JxgSztR4845PIQMDadp2D984vahums7WLQFGqJ
kqlg65KcQt/sYxAwB1Tg32vFMEvA9Dam/yqO7UnrBLLU0L12ZM1rz1z/2iOt+XvFrxHHcQQVCYvO
B52BL3+8JsZ1OZBglgajK0/10N21bbTmc0ie4ngGOvGXiT9w6OhVWzQzNECLwNeJzmQ+jU07n75e
fn2Zr2+Uu60y84lFHxaSJJgObk4MLn/GNusgKwf1WfTxXXQFNIRh0ymJYb3p1gfyHppzEuh45007
FtvggCBGsZro4ve1vycNowgqlnUeRQpASSvmZN8HEtTABAJLXrdF4jie1r57oTrpdurrDSVwySFn
h7SjqqaTg9l02uaiUSAcWr9C2Aci8hFMTxrPWpxredmglxcyqICMbH51A2b+ZpzrOdMdVBXdm+qm
nMABDwHZh8jeneJuZqckCouaReuBAWvTUj6BOmKrLJ+MgzVhkuXnMOjlpuYE4v9DV7PLqEKRhl1M
T/iUF1b/GOOKncKSpk21dEfYhB2YB1wwsSErCJHS87OvbwUPUOKw7vfXq2bsBCp+7mAdtE9tDyCm
9fV6+vquQ7JO8urMGR/P7QBOZg34d+m5OVe4WDM3szdOGIKBgR+CzBHhiWGVPpiJf70OgMIWTNaf
/QS6hzQr79M/vo1ElG0cGDtIBJ56GtyP75VQvbs6OffWNDCpoA8i2ef2AC1vFEIyZ92CMamQQPt6
BXIR7VRSMZmt8YJ0W9x5568v5vrDf7y047ewKUtosBMv0Kg0YFIne56SyS8CC2wPyeHl3JMFvSEC
NLmQjb0BscwRwKBRuunqAi6DnhFZpmfVS/bHd2WkeR5NXph+/d/Xj8yqBE/iTj5ro+Lrf/CkInpm
EglPrsc1mw259UN6W9p2+TViY8eV6O9ClzKPKWEXW5Y9Opp5OVtlGThx76a9ojkusk/NZLzL1NOz
tAHg3NB2Z8Vn/9kzMsnBVVT7r5fU1Rco8NDVLGqz0ZLguQNBdWMc8rJ26YZs85G77BIQ3hNyZj9G
V+0B5YoHcXWYtFi/9zPvv41zQotOokAQkqI8B1MWzjjaNWdYruCvHPj/JlPtX7vxf0lUQwtgYPMY
w8USY8GYf+3Wu8QLXARF6ABKQu6DEkBm/bsRCAOFMn6eNaqakKAtWcBuRA1mr/+Xz48A4QUsJjwk
f1MLEgBiyOQhHWD4+kKdumiOYhLNXtiITxT7EPmA9rD6VPpu/+8/G9LLf9x1jhxbEPlYFDH+20ej
+PeixknENTb0ideG0czJ89ptPpCeLXMRYpG1qbBqFI74/9e+/g+LFAQ+vUpVf12c/2GRgr+vvXxN
/P/5S39KX3imO9auTPCImOuj3aE7/bk4QYL1rSHNJOxLjPqH4oVlCbBCCAMMH4foRa4f/qfiFTI8
pjQKMLZgxVKspRhH/xXFC+uN/O0mQp+KKiWCwBbHeEwwvS7G8L8uS4B0W6tmVdWnALhLjPzn6Mtp
LxC2OnV1MJ020dE9FVhG4Prq6wur/UIT0h7IJsbj4n/SK9749SUeNgNT9foayTjA45ND793nZVS7
tJk6dmjj4cdEEBtI0MaCT6EwK/pfzAAzbqS+RSMLHSWxuw2dLlp4dJhN396Ua5VXa4DExezflT3S
+yuDMkcktHhtx0xCFys2/2rWz+5p2XyxH507zzOQSCZYciw9uEQKrUCOULJC15YaLBeSY8JGrCtY
xZ0QBbP8pHTiXjHxSbXZbE66m0Hgl2X5YUbEQquhBAKDHBOmNGZEAkVH9cjpC9h/CJzmUDwZCKvV
ngIK+a4sx6VYvRDgSHVNK1yDoPD1VMMgG9hd4KHvDRExbEw5YWRFjmCp1r0flHdrVb/7jUD5qFtM
UiP5FQbPifG3XbvJoDDeJpD7qHWKNTGA8cSzSIcIqbUOZaUbl5eR9IDmwX4UcQC6YjiP4Sj2bdX+
Zi1/FCoIjhPgcXQuArI9v+/q6j4GEDn5yMgRhrlSqCGLYLP6wbzsY1eY2NV3VdcUTQH0Isj7bTgr
2Yw5Kqzy1pYMVXOAIHyr+D3KLz+VEwjfRJg77UG8QeIPkoPAFnOH4yFK8exkCwIcfvepqdpTPzy2
/uzeTbBblf21Jk157EtgIz7Cg3bTaLU7gpll6J6oTfIxVgSSNBJOarp2z+haU5EMa+F4OcEFb8td
P6EjbDy7HmuvO4EW3mJZH0CoTXCAo+ek1/pUTt4xWuLbXo/eEYfmzNXgnysa/kIq26ZzOfk5KsoQ
rYF33yzYTOqDk/T3K8He6a5bDlwbhl6Cw6YWS3sokerNq5GYzFVyO9phawqh/QfnfJ4NbVA/gzwr
5Cax9IdCBlahpUFlM3l3BKwBE6I6UrJ8X2cErkNMe1mHnlX6TBZ2ywNrljyOYPtWXjfsF7XWKBzw
+NvuARl7YI6CbHfORjMUAYr8aYKtD+iJtBbrKIQEoep1OnoBVLww1I+sasFSgqGvJ9xnsbY44pRu
yLZM2RxHn0Al+h+1ORqFlRqiHnHeeE79RdxEPuxYHj9XTn735eznZdNEh7op3c4Mj9W4NbshMock
lFjMxEPCGCnUFJ7yvoVEtqOo9/Y9z5PY4uzVUF3h6yOXXsPz9rZg59fzeWkAkzTdeBl63DxK1+m0
GW9vh2zR+9lVILyRFKBsB/TSZf0CY3GSEe7woCb7qW8PIw+QaR62XT0SAOVMyMzqCutd9IAsYcfi
kbZH2tVYP8Jv7oIV+SmYStf4fL+9oGByewoPL/PiQ9B71VOIH79tY/CbJEbODLOtnRWYWX4z9NE9
3KsZmFqynMeAfpDEy6/5hz0zOMc3DfouiLKA41CpJceqecEqAXM6C13vqt48XENwE3MZ4HBbAAKF
tCghcHazB7+wF7g26P22OHe3GPPmLfVrGwms7hING8KYajjqMt4N+BsjHT40uiqswouAKmzUoHJb
UUmoQF5C3iGLp8gXlejWAQ7aCuxN/7vultOcjJ8lRNBLEDuMTVghIaWC1uj5OcuwXAwYR4L4YLlF
IFD0FKUg1JZZqgyLv7T5NMYgmTnsWa85IPnBd1Hnn51jd6idx/3AxrEQs/nAOjUg05LkV6Oit1m1
+hjIpgY5N95Br0UFvYLcqwMy7kMLcTOK2hykeJhvDTsiXeTttm1736ItzDiS6WAazIGAWyxIU9+G
VXi2C0ABeOM3aDYgp0g77WLRnwK9HEzXBPc6AOdbHlpOhv04VSNM0QpJk2q7ALme3De+RlMGDQf0
kIs/LcS/Adk8SADzDYTIe8UrdUB651Mtzc9Wxu25XOo5HTy57OrtlU8iLvQWtzmNV3yDNF9E3btu
EHHxkdLGH2LJfvSwWMoYgHrRTWcPgtjf2zoMhS+iW2uSDTAiybt2RaZFOq+Qq1ZHTC0PJHpSw0A/
uQVK2b1NgKOebJPQFPE8jNEWK7t0xP6akOgCArM8lpTFeZysYAfD5GyAg2eRT340+sbG4raVJQIR
AP2BwOu1BypY+mg8sDrMCA++KyvQOlcbKYHOhLDC8rOnr1VfVU8Eru5gDEaV/rJhEds9cRtCxAn5
FpqHOdRdwUD5Xz2LsVirzaXJhx+jPQTBBosfVNMGDZMMvbgEdY2BWYnDNK4c64WAHV0rg9tPXUUW
9cPbNleEHXiNJLHljkCpzrpyuHa6KzpW99ZEyKUxIJ++Bd2I6+MHSMGwGMj0fWJxnDlWwbz2uc1A
Iu4MFqvh4Spx80Mlor7Dgig1LJGtMVOW+M1byIP2TJn3iZgHZBpKTKFbsDZ4xDUWCUmUujQbIBcs
odTc2qQrqF2OCE2HWMkBiy5UEqeVqwCoDDP5hvxxzkb0rsIsJxq5tuALhF6E3dm+R7HRKYGZwpBy
j7n2jqoauogGOE2G+gQa8ughqpavVTLejBwQGhKEB6Ur8Mxzx3YAeb/NZHkLG0gFm5EFCeEirVeS
fxDhz3qDUaEpVMAxQgRf7CWymdlV68lGCeV99h5ZvNzDTegyoCZEG9zGjfF+IpMXRtZ7Tkh7V4UL
8kVATZBh6CYHqaRpNngbMUadzb2JETdvFCzJoara/8neeWzHjWxd+lX6BfAveDNNb2lFUuIES67g
EfDu6fuLoEqUdKtvdc97EkIYIFNMIHDM3vsARyzbj7x1nF05N+FmQrlnRWYVVKQOvLgDXtxbRrNi
2wTIRDizRX4m9NrypDVQq3VhnMoOPA35z3Y3uNWxmdrXcBEkb2YvOZEE/J502BnwmQ6pBojT8aJd
bUE4n1tfh75RLFunEDDSfBiAnm0Yd4a+5JDQ8qdJuquEn421Z+rhTTOWy7bDe12jU5BdspQwIFTg
bh1/1AzrI99yXreB5K4ZWvQMQXzeesHejjxr3w8YkQ3wgwoS9TYrnPTE44WqhU6A2xHLERQViSve
1pu2KNjBfOtiSxSynyW8BasIla0kwyIFb3IviFc4xGGRKYPhXRi7AiwQdqjr7ktCp63hHNpBEuoc
4wbaiXnWJxJUo2N/a/xAHNy22ywOFkvvfOD+hG4xorgyu0SSbVGctKHw1wWxU+gRBIchzW2g43Zb
P/BLTLMDuIj4HFjAF4seVHyjmd+jzGqBj7uvdmfXm4nM4FRmQN4idHbKwVmloz3vqkzseOfEm0mL
CFOn6M0k/D1nQYYnkltnDjtX09tbq7JfJ5N7JbGbM0DAdFNkziuJ8W47e+3wodNjfWP2vB5Vtx5K
YzWkPI1drfMGCYI7UpvmcXacY8fDsenTHs5LLkgC2CWh3wRBMV3u3wQi1hVk0T0B8IhdUDzUaCh1
EMt32TDUz0XUniYyyVunJnKKOZKedb28khQqNo4Tt4gmbOr6XkMgYZOXXgwgnWB1gpsCpDsl9uLd
GfgYcGYaGLv85EXKzl1UCUF9TzwPdeFelxB0a7G8VJoUuTI0+2zAAjARsGrFgVDiuPVcRyNZme3b
sMcaFmF6Wczsy5Qu4TqHWo4m0Fhs8sA820bnXjBEboN4aJETAkXmwqSy+nzng8K6ugmww7ZGgsOt
t1lr7VG7w//whh0+R/uy5DCFsiI/z0GCUaCLR8g24daIrW7VjahrGcK9jNlCJj5r9rbHxR1Qnr75
MJn9pzYJjmbsfZoFaTI9iy2QNg6hddIy6cg2OhmkO4LU2sFhBn2fxHzTa6Mt2Y1u8B/xYV07Eak7
v223S/QaV/N8arp1GuLB4Dh8bHwbALbJa9Xshj1b49ekKWzwCsW5KQIy54s4WqD11k1Vuidk6A7R
KW69cB9Hw1fH8/2rwYt9HQKLTWc7fNTS4RsUIwjzTtJtyCUPUdM9x45b7JP4Gwk4fUeOGx70kp5z
DbbrfFrsCVpC/ymAx3iLK6MvQXL16nFNxA8SdEIesmlAk9XLx4Ff7fOcEqGbsvKvaKunw5XfHECS
bvT7oF5uq87jmY4BlpqDae7yaUlAve76kciX5xw9fRSrvDGjY+MmQLpA0PODu0Az/K+mq2Fmaaa9
QvwBeurQPqHwkh6cahMZPKRx2RCWm7mPkFsgjX4pIw0+Q73wHvD8o7ANoIV++6DpqVgjf2B/LlJn
K1KxTVKt/GamoCoGg0e7QqXPyUuyhQVPMj4wKkkZyefpEkXJbdOZ+QcERtigoX4gl6I1J2sactRL
wmOuWc62KXVsZf4ua0QG4FzoRECX3BD7zFs7+tzeVu742CeIheHuR3udCHOIUMehLXitkk+4ncbl
k1UVd5Nu9pfBHsxdAjpsVbT2GoKNNKzach2CqAD8s2wjYrwrUrv35mCN61LPEWpo7J2Lcz/ZJpla
ZwZq4w3HaajcXWI7074vItCwrvnSEXBDymccj1oOOiMwvra+n/OcFn+h3rCLyatejWG4hXVNmhKg
B2Io8DaHcPgQZIZ7bmwoE3HGO36yvE2EXXApzRFjrKjztWWFmJZwbtEr+V655HVE3G2d3HtE+i9Z
pxaknMw39M1cEQEIyqq+1im0hbF5brwo2QbsAzsQ29bO0Afj6pMD6nQdBDXCAl2prafcs7eBjbZD
m7w0biPzkqh3wJ19jDsX23HwTrPmAav2yOWm0LrRIwQSw3fjZxu+t4nx1E6RffSildVEZz20E4w5
XBh9G4HLjjf5wGZSBb2z783swZ7tswnPeDcmbYHeQ9Kt3RCgsjGVaFNk7QkoPCiiTJf0bLTcNGSU
APiQlnDKJ1Mk8Au5XAHfgnc7D/+Uf8Hy/WyaTkrEAY2gkXu7FDxtehEYK7Au9g0UeoPt6ODOHqKB
GG+EnHkcPP4LJYJ5q6rWX1ziAzEo13CYq7WDQp7mf0jGzAGu4/cEn/s7RTxVFFT2KfIBqr/0wvqF
klqRcerRT/DdFj0Z7b5uRLoJEDY8qaZ20IoRslFdNm8DSYoxh7ucm6dKNnE+2ryOmvjGRXFgjz6X
g9UW3LlhFh7Vp7WSBauayqrb0+CR0Pj7S+hwulcOSANY9uHCHI06+qduC1xBlFp79OQX1AtHP7Xe
Z6GXxlF11PBkwkrIhua73hjlBhME13smnaa+sToCUHybY+bv+im0wH3JWS1ZULpLoiPUH/NURP0P
yq6VlrBrTSNb2z3UaLfrB2wRy0tPfXzXdWQovc60N7Omd4eeVGDNxnMSslFHAfG5t6OGn0mt6DAA
zC1c9GTjjraJ0iFYdJWFs1pkpQZdjButHyJjvaD6d7LkedPU4oDyM9lhoB+aAZmpsh5OZD1/NFOX
BZCZfw6ic4mtWcOIxNe905psPIW6N2BGchTI5n2sxFo/lHa6RgZ1PHWu8aPJtaEB5pJ8mFwZbvOM
h6gGaUP0T5yGeDRWVT8kUvmtOr03Rq7DvpZNHaAU4OvQk0bhJkdETMFsaFl1mHk9n/I+r08eNjo3
dIUCUqPV/EJlucbw6t+6KIIgxddDR7ZlhFBlyjKexKPhfuqjaDyBuin3sBEvkyXG0yAbNe6LLCqI
gw4afLrFWYuulBbw3A8nYMUD8oQBFAAt60gxF5+M9Kryotnk5O1BJUs1YAXrcSQT2kZVd3pvcpm5
hM817cRUAiNjks9PT9DxUn0BohAZMKoXTaZlJaOdaJ21mmej2kfCO1kOXPi0IkdZyJTqe6Oyom8J
UjV4Z8krqERoIi9Yyw/q51zHhpZ9pNagWuYelIlGfIB8g61qkw7UpmQTwfPqPBgFlo6bVJa6u/Kj
CfnR7jkYK8z1IGNPN+zXYaq7VZqNxEUW9yvqSBAzU+s4ZggaIGXnN3CmtHAGkZV1MPq1DEy+QIB3
cMJPvifuo7jZD/rg7PrUeKyt4GUuyhGpAZRC0ngv6vQumYcJV7rurnGHOmfhut9S7dEOoKVNRRyA
ZvSfZye6WKmd73qs9VUQj8GumL8VyZSDtp+2BdBKCLAIMmi2s0vRQDyM5ZBtSpyGA5g/c+P6J80s
0q2w8ufIn9CbkbqqeQEDNejxLxApspv8UVS+tYmK7i9Muv7YO1ilWvacZFDI3ZT9El5FPjuIkHIL
ujJcTmZgtcCq3gW+19+mgsv6GrCeJRJXa4LfW9Rjtkub0l0hgLnSO6RQYXN2pJHzLsCfcIOMb659
snXuCzEjqdCRP7XCKdzA8QDyFbiftfy5hde2cRpXWwU5DpcJlxEcgrYTo3dsg9Q5+WkDgy5v3KtX
NscsHZ4BfF+HRsynWuCe2fzPVjn0pDtgUWtUDp/qYl6DVgLOP2ovwio/aGi2AEyQXmY57Mn+Oisb
dsrioH38aQigE1MLdpefirJ5SZwcyIDrEtvQzKNnGJ96i7eqB0dqK8rJPEbjc9qNzQciWRCnxn0W
LP06yEfpdub3U4RSUIuGkgOkYV0HxrT1jP7j4PiYezUBqM79TMIm/+IO/afSm+BGe/GXDgwBtBAt
WM0jP4YWwZbRxvILf3BUYlMoat4u6KSmqSX20WB+G4rhMUHWTUPVOIoQqAq9eTP1xD0Dw9l3AQEQ
whKryZ1g80OczArbZwcHZAmKK9gSfr8tx0OoT+7GGUIQAsLL9oGN3iBqF/E+n6LvCKk6KwuDnNyC
jK4N90utLQeD5O1S93h2euWtDJFfZjutN1YbPOEhQPKZcDE7bISkfSVW8DpOqH5FzgQgjAgjqRBe
JXEi7qBQJEQ5oDBYCK+Zc/w0NKW5ar2GQBXx1XVbxufCuGseFpP/eAalAxP802L5wC4q8pYFRIDO
lbQjMcKwz9ItsnXAH648WtxdQHzRc+hhKjuf7CIpDmX/IApgcpM1PesG7Klo6F7RGsul7gaarh63
WZuCjIEHve+Fhkpz+Snih8EPR1MyQuwHAUTCNniMrZ8eGzShVyWapWujlkmoIgRAxDeFCCt2hhR5
M5z4ysO1kqmM3ENuETGOfD0U3hHpblLjCShSr+jTB/uuKtBUsLwok6EtiCOmBRvK/xz50BFDMYDy
C53bykQM2UnDYd0T6ptdDTXR9HW2fe0UVgCjDBA/URKvkzg37o1Qh1qSvRLYBqoWCZhN1RG2SHRm
b92WottjxG0RDHK32oRrF7uVASRvAqQhNdu6BBSj2XyAY4saRfNN0/g3jK15NUyA1nh7bVB5cXcg
Ib46NmhuoLR/SVjXuEzGs0jGBclWCMzYRh/cEQqqmw1ECsKs33p24O6KcEKveCD+HLANY0+HYBZH
wM9xAZhOW+XlfKpi92nMOvNOP7SQPwV3XljVzlGgJ7PONPdz2YqnckJNDHTZJqutYhf59aF2gEaV
mTNskrk89Ei5rmB6pdsygqEc8TpFtPGT38cDFKb5Ylrw9zt0YdME58a0ej6b0CTO5U2cPztD4sBx
rp9h1IUnzRp2Ndw54rPJ8jwOvtiAiCOytjjHBqCemC1CtOauspr5kBsJTIDgOauSZt35trk3EMEj
HlLs5zm5Dllk4HQVKzsHQxHPXyKtXfZpOGXAx90PGJ4vegx7OgUd6gW8/0XcoKaO3gTa1tckQYNa
D176cE5hGeQGz8z4HIcV0WTvpI8WzkgVGOhZeY+jbWyXWd+DPrBWKfkYHD6nwlVGTiofXmoyB5B7
MxB4w+dEjCZ+rfHQTmAAOxP13TpsYFdG42XQ+9u2yL8TDLQhasYzfM7BJi5G3hIOpQiTYyrH1IRq
Eq0uT0Xul6c0yp+Ja6IkvGClqKauMU57Nl0fSTdwZGV0SFz7ZpwR0guaBySKx33krJt6POVD0+9d
gc2gmhCA59vRHHbo90FqC3dtaGyqaevXQIMrk9RKrw3nGenBvU9iwjeWY5/o0TYhJkmaDq0b0p81
aDOCq7ZYTp7dToc8zK5FzosnCKrbeOI1HqSGj1rlCFIJTaVjpuszFn4ynSZUItheKxMlc+xXXpIt
FgpQMtfLoRS14qjG6yU396CMcer9ezRBBXr5pCeT7AHELHxfqwA1R9mWExDEqXOSU6UkagpoigGp
rKMnEW4u+qK8VJ1xW2oC/qWuV/Cq8+JsLX5+Xoy+ONvRSEQE9yqaQVqtRmTTwEYKZw0ZhmfPhLhq
R5idrmzUkWrGNMelUodlj7aPBAXr2blE/eA8ZZZBftj4XvVgoWafZzu3MeBmBHe2RMu+RXranDrN
hUsg2uakurh6sOnRk2nmkfiH/Mm8MPnxa3nDglRM2lzqyas3vkk1gaVJEcTxoB/nYZKtA5y/dSI/
yp5KYudoYiwETtNovNeLRNtbtlscgLqj6Y8Z+N7Ak8RMNUHur9ShmpkRSAypdXxAWaA4x10EDblM
btBx/JTJexKaSb2g49BcUULxdr+MdW57HcCp8aDi+YExjwCkDSRUJYNZnqqOyEd3x758BkKPBjFc
8RNqlzwJ2UqTeAY7SKq3xpAuwrLYWb6KYcAj8U1sRnoRQYU/oY5U46Sw0o1RVJsWWNrZHLR9WhKn
TlJA2hbxvJPWUvagjU5JABrRtSYP9HmN1AI33XCy4R+tTK/hHpOmvmq8pA92ZuTdFNKt6xL/u5iJ
kvJaP4JaTHorxgzHhCsT7h3ElfqTF7UebgtM2ERiOkjYJflqajvkdCrPQ0tzBokp1aXeG+BG+cGI
cGHLGNUB/q7Fdkm0v1A+rE5aGtdvTfDzyKqRNrA87lGni32EivubzAr/Rov08J4ztzps5njxJI5Y
Nw+dix6iRGqissLT5lj4MxFxXPVDRA7aS/kyg+ZoGw8pb9LXRD66kSQ+JnklQKQh/QCqzjLOHSkg
ApTFpO0XKUAFgJh4alAdYq8j8xZVYtj3s33opQ4V1NYHWCOIssmfHo0tlJ5GR255bRvacKLG+85f
SOd4PbZ6KAj82h1fdrAPvtmvR+UIaQ4M7kx8bKV6lqWgLlK52A68ZZ36VnmSL/hTLWdV1y6bbm8F
3bGTTt7AChCKuo4urc1GaUlfMIjrhDdHjwfSLmSGYhJP/kBQ2Oq/uOaMKnDa7kzphVKuvTrlGawf
XoL0p2gg5tkk/C0G0Z/RNE+OFWEFBcGZlMyYOhTy/mxaqzmQPdiorx7XH2c3BxUvvylMNBwiy+xA
NvMTDpkJc1VT9zMs0aUOdhEfIvTZOsbuQV1y7hNuJXWoGj1L3j6bVFV9Uo3ZTnzR9/4wSJk4e7nX
+uwVbvfeRdBw3w5S3MKUdxd3iLHAtdMO4SQ3FznW2FDTPbIQG/U/toHl5ySZ+DukWvtxAaC3Sadp
pcs/R3xBO9FCEg5sLIJ/azFm1tuzqb4i3FdUD+aaPJ10y5vC/xLO4imX4ZG2nqO9K0MpshfOybdh
Koatt4QCdeGpXNtx2K4N9JdO6quq50V1VYPQDtJIAHY3Q0DMXX3zadbqnYUsfAATP7Jz0CX8uqnn
xPzdZpRTrV2W4AQOY38ciiI7uRaPfNGTD6/mj7zBtFXqFvm+ypp7LZdiVI8WbJVDkPU3RmngPkQh
7BZUxSZiLSvocNch0e+wIAhGsnOZeQeMf4A1kdTRvLJcwte1EfMMaieQn0Svq+FrRVwTfZ/iwa/M
j2nnfnJz/6aujGCDR4mCalXa/LWdS54uy75KU17nendyKnFuveqT01vkOxwdwi5EucIDlTNTlGHV
Fq9RYAK9Hsxim1cwGOOQjCuRxcFCtrxO7Kd+PsOMuQKxJ9nujBtkdG7SMX8Vbc4+a1/7EeVALxNf
Cce3DwOxyiGfyFnHM2po+qHDHvOlmBlWIRLQWrehHFe4aXL3Spj+zk9DuH33hhdO28pGSGdyk9sp
xzJOkCva+rO9tZABWWOkYqh0aCI04itPJPQDDaPMTMBVmnoLfS41wfS3wB/IFpTnuXZc5DbKIzVk
+i9Cv0N2w/4ah9RswT/hLS+wUYci2vij/hzZ2m1A4GKbGll2dMfuLyPArq/j4X6qkatshRbs1MNI
0Lk/pAhBTGWj70fX36tdJICAvqzVIVxBlBDnIzAE9rW5M24NZAh2QVwGgM89/fj/sZ6KLf2G9fwq
evQD5ofvUSLKv8t9KdimpBf/n5GeT2XSff/2vx67z9339j/O+wH2dN3/CTwA6x4pOJNivj/hnoZn
/g+3LvRmz6GUyK8sZ+ov8zLxrDdeNGf8AHwaPjWBTVn31zBRI/dM7/8F8GkZ/G9+QQ5TFRUMoh64
MLU8amz65h94z9wgxIOesvOdNPrVKXXraapzc1PFS7A3Btd8Gu0adN8CY0vN6r6GIS5nzaa03mbz
PPsx+0/nvi/+p3ON4HMSkUiOhqo+q8bP2dhQzvu7D3KlPnuy+WMMqUMUwN4Gtfbilt10iOylubw3
OEm/dhNwR2eRIc0VWC8R4K8Lxnm01mS3nkuEJcfY25tubb+YiN1kZTfeRhOglRjCjdeku2wZ51cH
6cSyM4IX0JkQatIOfI/uLTYyH0t4xqYMz+rIrQLkl8PIRftczqh+FhrWaQAUns24K7YHrq1rrFTu
D4txRmLFqylm5Btn1Y/d/lYToQ5TLkkPc2qXAPljccllE4cYiLzl4D/8PqG6qkFrTVyyKiNBpA6r
A7Ufsouay6dJg903pVu0zCgngbdxk7YNstZV6N/E8miZeJGiUyU2lbGHXNU+E/DX7rpcIPWtxcSO
qkHcDLIJ0Ru/CT2Yj/CJxhU1iaDxruzCLRA4RGTP6robIwL+G5EdfyR927J/h9GumRrnMY6q8Ura
k9BeEW6ABDjDQ5alZOxjGODs9r2edw/8P4ZDmSSSFc6YauSzQmQhjY6qi6xH9PDfTlIXyp3hYDVC
HEci69BKE149YKF+bdRYBVf3lwk1hgXy9OM3962bOR0OtjHmtw1J8McwRG+fN4OxxkaJH6eWMNYw
ttMmNRHNr7POOhvgZ0+Vh0iFj1LrjTMhz1H6i3gwJ8JkvGHjlyz3oMtNEj5IPa0Nlhp01LFNn9VR
/vOIShvJ29j7kWeZ5iGF17M1cjKHhleinxEjjbRWfWLLzj5CwfowGDOWyQLuWWvH+NEjs31YmqE+
RJPuP1Qtcn6DVqTfYiqfdXVcQA2ciR/ZWgI/zgwvkZXZm7Cbwx1cOomDCAl3YMU6sHdDAbTKFDfx
HCNgjcNyM8uGmi7OimIAiIvIicafY4Pnhhkt7pyVX1dfMbOvRFlfzbSAtVkFNfpQdMtSsoSEt2gn
qxevPJ78h352G6ic9+1yNICxnBens0ioZDZapSV2MarRAgrxuCAzJwff5tPW+OJWRXzwCichf6sh
PEp1CZ+g+VetK6Zr5oXWTYGOg5/Cwn8ecnDjep1IFrUfUQzNcKqZ0GM23wWoubw1JfU8iKb9OhIh
bibqZtlD5Z7vJojw5K6VvGhyL5DdX5lzU3wl0HuY0n56cdqGIle11BMLkRWnYdcLz47cR1S3UJvJ
e58f8BYsVAIryEgvHXn+a9xIMIfnLB+jUL+4rel+i5Pl0V6c5KXwg3GrO4BOkAItrkkQ/FgKwPCS
2oV4+eVV+E+MHMP64+0CF8W0A8cl5IdIu6nLt88vRQ49o0j62I397xkYsyO5GbwIUzrOypVALfZv
r+LP/p9Lf+n/x+Gf5xICgozdTfbWthb9CTYDhcvm6bZIkvRJjIBeWwo2CdRicvkzqwYdBps9rMgu
JdAkNVSYIibzIJf48oxJawDQyHXvp/08433cMRcIruqMf/+MGooD6NTycfZlXY5BjPconjaX0CUm
77hd9RkQ+Smi3slzgbrH0fZJQEUwKT4P5y6Jss9tIdpdlwj/4OZZ+6xpxRFgEr5k9zgBx77T3M55
KOL+Gs1e/xEYVXxYXOolGl7XfyxBLa2Kpo1vCwert4k8Y200gEWCZo5fh7Cd14WuT5ehRD6vyOo7
T463/hRv9WIJKQvllC9Ljwy4HO8D4L5zh0IgOOX41ehuxxnZqHAutQNcX1vKdMevEeToLq2Spyjw
4YfaC4pRY5S8Wmb6b3wsXxK+3glhNgW8PDgspk2GAQuHW/H3u29JLb91dTf5hrltZcmaVxcU6+XV
phQcoQUTm6EKrYd+QW01EvOrnqNArEVde1na2XqII+1l5oHdEbNJN6hlZZcGxMilqJofR2pM84u7
rES46Y9xtXbq3alFrJFz36dTt75rwGYc/ulyakxv0z2J1HvPgbs7kde56FD2Llnjp9tCUBOpc9Nb
Tz7cTujc1a6tv6ilZmz/WDosaIL9XCq83PsmNOsurQrjBXwHMGPqSm0awmZg5TVbW6ryDomuI48k
ym02Xqg80gkJRghyxD+Ofp/9cx352d2UkZ1W577PCr81TmYDA9YvA/2iwZH+pQkqA8l0tzn+Mf6+
NkNB+KK6riMuhO7DA7S+mbJS/3A5NeaI8hYYx3RQp6oLq/E/T6OW3IOWmSBsRYaCfD5/4OVJRRnf
aD66MxmspPPHL6Snr0sWIZKZAsBPEq2n/B7s8s4hkE2hsQY6SPkEVSa9hW9gPv3sLUFkoddVP5lD
kd4asifnVM/kTfW+8v/qvEV+ws+rvH9exCeo3s+598+Tc++9n9/MIb1+JHXRkzEAM+9XEfoOjinI
k9nRVY2po/cGjgwTCPKuXWP6se6fFsdTGB7++3vEkbVwf3mQ8Z0s6SaBGdLNAF7aHw9y1c/C4+71
v2lRbjhUEDNqCTHB/xDGHqkx7YPqZNlhdCrtQ5W44jGZP5OKO6PpGF1dt8Ge+NmtQggm2FTh22yQ
eM19EM2IuWqQFmrzYiGBQKUM3bw48siSY+pIjb3PiirU9u/r1NGYjA9GuSSX0aNupWeb0w7CSnub
LdGPRk2IPphwJ/4eU0sIWGLXyInKycFDN/I8Qw6qy6jVamGQzcHqv/+Nvd/rEdvyb2zZPj6ga9iB
dCx/3yynONHMGB2Wb+gZP3ZL499ToyK9thn5SLVrYnZ97UvLl7Tx5Fr/HPcZb3+OD+hjUvvEnKWZ
9nXykuCX9Wrciryvefg5aQIUdPIFPopfGBd0Dn9sCm9HckyH0bJNyRoBnGjBn6nnWE2rRj3R6kgt
xAKxCZrbXFENvl3cN0As1gsoY03geNQ5rLpyCErkJXA8ClhQ+1i3UIuWXR1g8j04/LeekENE4KhE
NxXinDivS5ejkzE757zu0G2A9g2nPyu+1vxEKeo+rwWuyPZ9het8Cx3qxPruEaWxDA6Cy4333q+s
f7G43P/8FT2cQ5vkiu34Jj79779iREJT06fY+uaUHYLZSWJcCMv+aNwW4auV6gPtwjqsoq3VJWS2
5BI1VJc8XnkyWET4SbFrIEhuspYUjRW3Vxs5shtTNmo8AdeyDWa0lv6YULMTgK2uoUwsQBWtO4ol
8fIbXQwpgb3iYz0lxtERTnvbUmvo1pJHclwgyXB4W5vBbLq1++w8gBV9WpDZuUMDClmKynqyYHXf
ybla93+Za2XPtscPQuTzVphaDTOrSs/qKB3nH0f5z6P32fejiAKB58xsm/1/f8L8/9jFHNO1fZi1
kvILW+mPJwx0rZ7OWYlEDsBQw/Bc6JzwRdETxXFxDb84qy4VRA1UeMlbiIWA+0pN/7Ew9WOSNW/L
1aJJXkOtfF+uLqm66pJ+5dzmJkn0JO3mm8S2KnPVhUjQVmc1siAafJOpYa+CLxmNOopzPIKEi+UZ
ap44FhWw0UjbL0Yy37xN/7iKgV9NcrkAfhxtq8bvO3zIHlJvShWSjTpUTavllMKItqqjA067/LL4
fdksZ2LdD84gapOq4nJq6O0w7BM2Vs8Kd2Gbi2tblrASsGKQJxsElZQZUw0MEYDE6tAfvUulz83R
jbv4x9j7wjjoflxBjQWVE5z++w1gWP9xB1i+57s2wC89IB5o/0HTj704zNNZb74BOVtae+tReAod
LO2a+zVy+NNwVL23Ic8Ikdop+3kTIf8Aq0715Wo1n2bJfBq9hsCzr12RanCgVAXil8uoCbU2QTcA
YbCxWyFFmlIZbdE+OQjhIsRkRCsiZHMHWhip97vJLOvXMazgkHWlDskLhkAptPBaV3p6NJOyplAg
IjkZVtPWoAjSI7rUKfSbOHqVV4wzD8ArEmVhlD34SH3vbQ19oo6aC19tHdmxaZw/JkMRbhcwzCcj
d8M7tQIA2EihMWA1ndqv5P402b1+8dSmNSIXtXKoxLLrf868L6Q8E/CaCJ5kOcI+Cybg9nBhH+06
iB/NsTc3SeC3JEwY+7mim2pKyU3hQy0DCOhdlDszBLXayq4aS3KvABCC8e+pkEP0s1/iqt+rhWpM
C4jUL0ba3quJ92sVKnKBsuvKoNDYya5lKVe/vOmBLN6oI88sxE3lkL0ED7n9Y1ytUJPyTLX0/SRH
ntnIM39eVq1Q42qZmUxvl1VDf5z++2VbuET/crfbfzj/nu4Euo37hf/PDWr9KUoRwZ5ygqrTvmQt
rHJiF+hUNT48WdFPG/WOeH+X+EMw3fivaiChwAZFB+R7Zi6sepMtSNyq9WpMHS1o0N0MX7mR5FXl
W+rtWr9f/+1Dk9T7y2MDyyb4tYVsEJSNdbu+e7P8pPmHC/4+EvmU76vSiw13dGIXus+63HkMNHDJ
kJ6o/UC1kcdyof6cW0MLVbOTMTmP8gSbsoZvJxBx5QREpfJW6pFIc1UjVQe/wRcH1QW035PFNMRB
l7Mx8Km3WRV5f59VkXc1q8vFf5xroKL2hPZggdLy9Fc4m8VdDDvzrdGi4dtSZcZRDanJ3s+HI1ms
vwoEu+5yytlvJgic/E8KeBi71IIXLq2adGiz9WzOzm096+SSUYraOm0YvVJxYd0AFvu4LOEmimqk
zycQg+wt8eNQW/GjkVENI4LDroYo9SswsqAKkVtni+uRZaaUcbmLtQS2iCGC29oO/FtPHlVOBDnA
XXJqzf09MWWk/wAnrtWy93F1EWpkD79MECukBoyuYWwkob2ch6YmupFhk6eVuNM192s3e9PHeRAl
VFMH4bGK3GrYi1u398cHlOP+5TnwUKr9zXkxoMfatm47aMgamNd/xMD6MfQbvV6mL1NDpF9flaBr
V2g0OVfstHtBfZJq7XX2X9aAYNGS6sMjYdv2kHmoSaquaobqg1su9YPqmAn3je15FMaV6yn+7Fyj
1LlXvT4sh0eIOn9led1LlEl1Q2z1R9RqnrWtGEftrGJYb7Gq3A/iXTygYPi+zlJRrKAPt2A5Nugl
KCOsoELaPqsQQVN2l/i9G8xBsem8CnSk6VwtSHoquK8aVBjvoqGpblQv5CfY5pbnbt+yASno35/r
BQzwNUg4+2Snk7VRR4U7+R/qGcqyjNOocXvO7FPQhf4HVDr/HLdGnbdhCjJvNPQo/BdLznBkVgyT
MRKlzAnapNBdD4oOnEzUFWzim7+b2X5ttggQuOJLC6B3U4Zhc+wK0tVoeZJZLuPpGolmuqojkZXt
0W3aG3yN1qH0K4tltxhDCLOB9QDu3bsGAgxrFQQxkKuxuHrpgmBcWUyP2FEokyVJ8dkrpnPW/2/K
zmu5bWRr21eEKuRwSjGKSaKyTlD2eIycM67+e7qpGXq8p/b+/xMUVgeAtkige603lFT26xQDXzAZ
P5wJF5pctU4IlpVHkvg5GS53oq4kPARmLCoXdjrhporBGngUKFKob4e9nkR/QrjHrWMKszsEIurD
7WCHUXNwxeHW1qMfjx0c4q86Em8eb/f2UvT2LvfrbaaPxpsRhwUgAxOZWdhib9CuD2Czygu+U8Ml
bv09j8DktXTOkm3LR0kO8kwe3LkGFYg70r5oUm0r22oP2qOuB+rmuqWj8PSM76K/uW0C5b7xFspN
n9wT/j1WNskRtlKufAtnmwaS//52mGGS4GucbbOs1beGESDreOu9xk5IwcpGns2KB/M84+yEC0J1
NEQkmxCmr/ZqOx5lxDPmq70v1Gg9xepwd2uTQ6jhfGrd1GwGcrz19xhZqtXQjvbOyAHKp+UUfGRG
bqCWFU37AuLBm4aqo2wvfL/YTWEM4I+M1IdRNOSibM07m0iKPWpm+4ILaPhhsXlfJ97ob3IFAZIC
ADaYQ78atWnfj4P9lBtF9NIWa5l4MgG8ikDmj8zQDf8OUjEs6H8ZFkRr5CzD1X9fLRgqJe3fflI8
G5FDclydlYNti5/cL6WC0Rjy0stn43sW8ntxTNU9yIOCEDV266i03NrMsJ3AZJAIv47J01Q98Muz
/p4lx/4WyvFQFXMBse3XTtU+hco83ccgdB7kYbJUdCxYidyawLmrOFvoObChwrwOQ24vWdsqut6y
zRgSbWlVXrVGmWu8K8cm22lj5T1XtqKubKOkoivCEsHHbdK6IatOQpR7qAcWZQsXjrBzLe3cq+ZR
RojFFs+BdZ0oWzK73/px7OBYhuaEmuV70O7BtjORyZQlsEmsP39rU0Vb8s9xtzbFonJ9rbX9Nq8z
3GlvwU/H/zf4wEkoeW36XllpesgrZQr8oz2rCPVbifqBZvQOhI39459DE4e3jymGWlUPVnsch41b
h1h/FX14csWhUknn4icMYSCFXmdVmbqQvTIe3PHEWt/cKTVALyi5jPF6KzzVUJvujHCCHHubVym6
s0ldcABVGKZnY24/ZwcxihjS3t7MSNzIsC4Hc4N+MH6oorfRUTAy3MHHul0MThGi0oEj72UYKNU7
4KzubAe19homzR3C8392fkcx0TKsp8mqomNpa+/yLSabqM3t2d5EZ6fwnEOQmBdzKqhzyvW4hpYf
HE0ygreF+m1VLnv1iuzfb8t1Bdmj3ahF7r0Ha3hYtt0U34OY2oWjmsHBcSm5T83eEIcgKxsKhpzN
+AnztPNgBf3VJM/kMDlChvKgtg5OIz7ynlTdYRcHHc4NvoOERhFF73ZRIL4zT/MxQfPi1ZvO4BGj
d9W3/P3sQyiSIUYn5tKx1WwnQ0hpe8j8/iWu4w+/sb8l2gSX1vbHe5R9spc2TPd12k+fsj0S7bqp
/mu7Q079PlJwvJDl0BHm0UqGsiYqq6Gy41Y2vbV1M96Xs7pTYDMcfTUEAa0nKkVvwtvB+zv0Vdid
VmVGG9mLxisADXlaV3p8nKMdFAX81r24WgWjmSPRY7jHkV3YIhiG6oN94wxBw0bcn/zyS9mhSzlG
1YeZ4BkH0atdNzCnPyrdPEa82Z9cE21ZOX0Ww36bnnXKUrazVDJX2EkdospFQOBv+INRwD2JMweI
o2hjJaCd0Vbl70CE0Ul7ZyGAtYZxnpyd7iUafcddkINic0CxcTlGCqSDmAKWbLNsJEh058Xrin8M
y633ZGDnswhLxXs0pwsGNwhAal6uLBMdSWXL6JBl9ipfdFYC++D39vm/vyE0S+THfl106SSsgEjB
qjcsG7P533KbToZ7Wp/35Wfpo0ycsf7ao7aZ12CnNY7Xc9u38JF1SrzGQkDFluy6DpBd10MNQSIe
gKtS/Kw2fZan13JCKUKX7+ZKbrl8BIs2KELj+y6gUHZffPXGfVY8Ije/lvgFiWeQZ13TvdROF+1u
7TcoBDpP1045XmIibsM8dXjB4udSQOeZ8yR6SWKoZX02v+taym8qyhQyHPX07sHAQS1kDE+JN1yH
KYBNjyCe9Tu54GF1oa59C/PtW4b8thL6Ldt+G/zbcuq38HZl3lNQhUS6/nZRfewPrRG7Z29sT7Iu
mUXDo6Ykw5tZW9XKjNP2ACXVOygBtCRFibN3wMcnOO7Tt04miIH4BxcQ18lCK9vqbFqsffH5veet
Pb0bjYWNz4RskwzlMB0o0wHGe74o/AkPG5L0D7fvcjBlL4jSq/fXL7Nhl+MWr4gKdRG+7vLQirPQ
Ll66AUPMW/ttrLzm9UejWMX1ejEKbnfNjJ8Xm9TkQiYauG1jeavSs+KLPOhZ9DlneD7KyB8098FP
3mUg54SOr6Nv4WHgIOb823XQXFH/xxLLErKSv/2ADPgQlgfIyBBJ6N92LcmYNJmP5+NnG+rZPVno
8JiaXnAcmym7S9h8LC2cKZulbPy3btnRltZH05jlXm40Ww+Tx6C/yCCpkYvRfTfcyFAZO+2o+uPl
uslNEvXPqnCCQ1+7OLJr2P344wjSN8azaGlUZbEc6sneVnH3hl0GRMMoBMAzz97ZMgfNIVtuvLkw
ue9lmy3yA/GkUCfyq42M5snsBNYObNPQlzwBoZIhPuB75qMr/DLFzjjTyTyoiR2u5G7ZL7rwkVI1
ZJYA/QoxojZTynB5WuxkWDlwcAeR6JGhZkjrvmjA02HODyVa1S2rpROkRXLkVUtWHUj1sAo6BTEh
FxWopexqFPXTK11zO3kwVQL03bbFhJNEMI64MzkI+c0kdy5BgmjTKM5i0VZgKndU5LId6SKPd2RE
KT0NH6xQp2wiDo2oEsp2Nn0PMprRg6KO7e1dO3EeZqX/kI+OpgjmdV8q2Uarh2DftTFqarn/2KZj
c5SQtVbPk13o1T6FNB7p8oBjhDAVbY4yuo2QkDc56+9ryBFRgNSYwS9+cXsuyoedrjXhsfV//NYs
Q6fXwyOpKhncHpny+Sj7/O7H7WEpzyrz2DcuVjTiZVW6cXIwqLjes28EDBNb8Em1QjAG05F8Xxjx
n2rFr10IMzhrq+JblbUPXmr6P+32e59PqM8rWrkqQBD+aFrtE4NP6KEJij85+e77UmdDrSuGc8Rr
zTnGTusc0eIqdrmGKVySIw8GweSrI3ef4DlGrOYVsQEfg/gu7/UARqb+lZob8xT5u/7It+DRhXr6
x98nMBmvLYhz3roQLzsrYZ/sbTV1j0rYdPNiqEktotZSsxWh0dOEH2DV+uUaulP0CM3Vui/VEc34
rkVRH3/1YKmoibeWiwOePvVjPJ1Txd1UgNgOt+efw//GmvVehrWWWC/0zaUNXQWiMzBLuG3pM+Pf
Nd/svmMWjdC0Rq7fMr3m3lFLrLdhzn46cF/liKLTomVb1zDvus452b6JGUTl6Du4z7x0ha51KcSw
a3GQ4e1QV0DfjTTc3Zrgjg8bA5uu+VWrmw5NF0C0phqedKqRDyNV1gdXEbKH4+zgRWgirlO4Map8
FWZEstsUA6MxxFxQDShkoiLmRrDwjd7wNnFaI7uNTsMhTVpt3SFh/thjhHDXWL7zVjnWH+Ns5X+W
uLU4Hi7hizmYtgrSQt8TBSyF3uFhg/Mn+C8cm58wCMAPUrcf08atnoq4i1a4siZr2WlErXP2wfvL
TtkUaDgNtiQkdzJU1HTYW8LDLIMmW5KnSV/S2EiPc1Wi/GGBx11XjZqtooziX5hSSlRNm4qhPJWN
8pCI7uuZqluoq+SUGm9jZMjj1t64GLfco22vY5xq1tE9VOn3sRi9s19l3rkXZ5UeKShCldNKdgxJ
MW79OkDWPpsdrPciHivuOL2jgsROxnkre93fB2MJzYcUT5WZ8fw657CdOkuPL/IQKC8YBfp4AUGb
bK183GtT/XnrN2oT/7sStV/ZBgnjm1uMMQsFZ5jGTYq1xzQE5bfWQofGs/UCKxXVOWkair18U7I/
/mVEGajaeijNd4Pt2SUg/2mwyXiRUWwFv0Sij5UGJWcxstCU1S0SfZNtJ39mJHH3KZoEDx2Yuevv
DZ/nfDOSCb0u1yXwOG/6PT61a36kiCa2mvJquc1dXc/9s680/UXVYIKnhfJqopV+qAx4v4MYFZeD
s4kr1NhlbxqHzTJsStDFJUAQeWm9SNMHDc3m2+agH/piU/vx1yeIAyPDiAaz1yZBkW6c9UuHOANa
N1OUrnqbSp82uM1FHiiXnWDpW6vWb86WBFXUGACwC29J3ovF37URUQl0Z1HXWPpBzCvMVtib6Un+
UBp9DhRWGc5xuJMtt+bb0FCzsgfZkWbaKIaqjuJt+hJuxDYqVB2HWaNZgC5NETZaj1rh/+lkbkSF
oG1frNQDso9K8GEsNW3vKEhU3LFIVJZXoEka3Xv23L+ogVPf94H7S7s5GvGxmIvvWZAZF14+d2pq
eM8y01LgHwlZvbzIKPadd633/WteRicJimJsVdzLzj5o0R5W5nQjw8iw200cOfpSXs2e6une0RXs
D1wfQUOtiElpepQK/do6qCaVFfzPoQ/5bfid394jFMjgxTR4gZV6ZqzVqKiOk6hwsZveNLUS/cDr
BOZmknZP/hwomy6cpi0Imf6SzojxyiFxQrYFFMhnOij8RfoQ8Jqe9f8jB27+y2LSUR1HczHisSFk
/rYbM8B1BrCX0k/Bq7f7qnvQDKW5JEju3ZdNgnss9Y6LbCsdjMKSKu02MpQds+H8PmtUtO1UIKLz
ZNk97nZ37uhlKCagQ/7XCaX17BHhYh2TE4WKsGO0zV4e/AyL9sJSv82K0uzzwMH8Und0VC3FQQ6R
oZm3zJOnt8m/zJHXGaf643/sXmVtv/ilZKA7vIdg/4CDBpn6H/9fTa024ZAZw4fe59k6CzDkNcR6
QhMHeVaGKa/1SG0vdeTEO9kWiUXFUFl0UAdoNo5QD5eNXRKhU60bziHpMXrBFprNqK2dfzvrsXC9
to1/n/3/jxv0et0i6beRdUoLQPAiNEmsyW2xDAMzTva6qGLKMDHH+JdQ9t4G3+a2RS/8v/8x+BYG
Tc2NUsW/U0fNObhFUZzdKdlmopAvD+TrjbvMM4wNCdjwKZ29/Gw7xp2pq9X3OpkUFFPz9hGehr4t
EzaRoWsm7AsMpBLG3v4htJP5a/+wE4QhMkQT70uNR7JdNuXCHdP8PZh45CvhqKHXQ5iPzrNSOPlj
rlOMAzmGf7yRvUdp0WxDBQ2Qawg3cmEP/nTEoGN6xZk2zub8fUhzPH9NV3yzuRZMg2hZuGqD9hO9
k6ngCpbXAEbVke0En0BeDGZ8sJaf4Bqa3nPh9vlj5+XVpemtUxaE1sqy4mjXAY9cotRsUdIo/Yco
FhjZpIq+8+P4iNzCeDJUNJDsSAvXjRXXn67zXWkRqPltot9pb//j+2+Yxj+fGBbYTQRIPRg5mHqa
+MX+luFX1SrH0jHEer6jdNeNmY40aaQgZ2EF7xGebBr6PS+uUwP7Mlm3yvYg7hwkfyMN3aU8fPdU
CMTgCuwT0JHpJavTOzksL6x8H4TCAFBcjQcB4kjxoO5sN0KHbmxh6KvD9wI5lp9ZefIssw6Q5jIe
nM53P7KsweiNYvzF9EnRZWpVHdq0d+61pho2bW3OD0WFLKs+afqbuE7f+tHPef66jq6worQXSlCW
cJxCHPf6Iu5PvjEf3QDuOqYdtFWu2Z0cPeiOs/JSD113kqNkswynrpq3Zq9+k+2ySXbKw9RXpBJb
y7673kE2NuKSjTb2iy7PMW4R4S83c50Wrnvc7H9py3j6HFq1WmIH6Xx9KHkrK+/UjZ5iFCovc22T
YxSrLpa9lfZL2fjbp66HnowxgKdNju/kLlCbByMdnXwdmxq2XW5K9Slh3XmIhWxHlWh+uUCTpN/L
uMBQ+64NsK12jWmVkiguQGsm093gudHWsdvsyelC5zib/hm7aCLR1KFmu2ha3MHRvc6eVOQO94qZ
/byNGCwVO+QYTSf8C6m2M1O3UeZpYcos5DU8cSGchrHF6qyjHGEixrytWFSyiKJTtsFzWjUYsT9c
75Shy52hR02GlRFeVO18yPhnp95ETTLCSaNVb9Dt1DzNWV2vUPjVowGW63ZRSO388pGt3sirmnPp
n6I0uEcS3hLyZm1855U+GjPq9T5t4Js4rGZvcri8zjjz/4jvpsj8ck+f59q9ovHSk6E8VAEkR/T+
DnJW4AbKti75m8hPJdsMPb/PHdU9yfGRGdUbwIdo74tLTqP/KcqLBxcCwrmuRBHQpJ4hDsY8kpnW
DG/V2laIIwWSCU7kZI9ySDOjkuwoIhOu68VKj8124/XryWrSbzCp0vU4m3BZFL18TWd/q8FO+GbW
frO020LfG0M/XpS+/65VfvItyAewaNAtT27gJWfdn9nciY7cHn/2laM8Rn6RQNiA2i5v0FvZHjTR
+1T008lJlW7n8O5YyZuk/nNResbH2KK/lpaDt2kAn72DgrsDlecjqdDEa/Jg5kVp9wMiq9UdPuKs
kAsr3mlA254wJMjvywEjg3KMVCGgT9IVnb5H2avZEYrbkRJsZBgqnnloivTzeqma73AFhOzkep36
pKvYIvj6XCDGTAgTSD3HkbW9jm1HNAEqbS6ANxr4o3Jrp3QUoeFl3fES1p50ZTQvGRVE0XdtocqP
bFuYXD+qq2DJS2ZeReWLIUaKkEXnsb/Fyu5ujJq/PnNpdsvYn8ON/BxdoZrg3/Ovzwzz/Nx2aX79
zOLrAHvPEiL1XDK10L5FhnQrI3kX+blNfRiun+u/fWY5aWyU//jMQVKrcCuK8Nzm43pQEmvT1d6u
TACTr5SutO8VdNHwkBenUwq16K5roSxHjrUFpEWPq+C9l+apdneNlZbiRWy5AOxm3M3kxEHFsdCP
3LfECMuvi6l504YH2X1tZfuKOygKSDny4OSQkFhKnuKmIjVQ4/FVYwL8BDAyfaqyN5fv06Mc0Dmo
z6tuUa9kWKqJfmGyHCinZCmmVEM4oEEvJjdAKslfI/RkTLsC0d2vaaIrbNGP7ypEPZA7eFIDqz1P
mr25jcgqxBI9JPC28loUvDxyeSSc7qqypFbLB5ZT62DEHk0dm51sy0d1ENJuH3M1dzvXqNKlprrx
xmxHDEKSPDsGaH/fofrt5+QjkqJ+mdU8w1WtnP4M5zXCxs3PKZ3/GNRMf3WR81vG+I+doIO5O7Ct
Dr41bfA4+uEkkl/ZJ0vjPfajzU/SIBueCPq32DLAorZzdpF3HqfCuo9jUBDQsTela9ebRJ+dfRuH
fxoDooqhpajb3natI0uZYG2WgbZSch9xi6Ty7lTfdV+UZlWZwqE5GrRvbqDiF4K9w2JUH0J35D8Z
N4V1GOnFD6UL/qjU3n63Rwx3zGHCIi8IFLLNiXp2jfnr3kGuIyLyz/tGXeA++tbs4WocDq9dRGJD
1/zf7jdUEQKTRVOuvanU1ij4GOsajaeln/qo3Paas7SmXvumdBoGl3rz4TW5gzTxNG7VpChePdO+
rzJx1drDcW8uOmQZe+2Mnom1uM4UuLWwmp58T0MIxsSdVU7I8g3cL/fT1MN0rbVDsxMQtOfZsx9k
P7jF/K7WquEUkh48OQqJvutEL3icNdN55mfX7kY1TNYVOq6ffo2TLp+ESme/0ruZva+Kq9IQ1u/X
D5LN1kKhYHFOpqE/6k6l3eFCq32L0BVBpzt/nV3MfnWXtGLWdt0H6aOFHKAYtQsvQ8sEvbW6eC60
M3mrxmpQYWPV8IBGTnewexT8ZIdiNWuPp+YbuicYmJb1tAmTERlIk7+8uGdZFdVyDt0UWes5frSV
HoK3+I9myU+iiGXfxVbcbu9rtXG9ZB3jdAyA+aPFJ2IzzmW9tQd3ep0LfSdnJplhsVLNMkAPinfO
k1hH+Ton/5DlL/hCYabqVtm2CJL2ymaQlAa84RHmCxG0utEctMB5UkZX34m3aa3E1qUUBzdlbVcZ
Mbkl8XKNQDlcSvePEOrg9YVaZhHmhSX2PHKSHNXjhDuxnDzKyB47ZD9ckRQrCiTJEC1F9QblorQM
X1JTUR6ToNxrfh+8jQ6ijkGS2ditRMFbXWtIZ6uUW2SvjQbSUjGnnqQNvf1g/kxLVz3JSFxRH9zg
JRdX7GckGcQgC6nQxZzVFjUSEBkJQoi9e6AS5R46q2d12lejvh3QGdVFBxY1SrX8pVsZEXhPahv8
agyuR8Oa8+BbyMNfT6eQ3G07jz8C7XMwAzyVuh6B+cIzkJp0whZKDvr3FShMaL9ButHRVDo1VpFd
5lrFDyZTz1+DcwVwxdih+C8n6zmGS3pVtTvQGlysyZ8CW40f08hLL4NlBXsr9P7s7JQ+vXNRnEFD
aHW9EeXwP7pSeD96gHyiLgKzWNjxWxqgCJ4pHlkxEVYDYqR+mJQHGY7YuUfwdy5m4QsIMQWHKU/e
0JrF5LnEOISFdPLmYs62qVXU/mRvnGKFreY+Wi+it1edb1gv1GfZqQSr2VDH1xrRjAeAI/ixcNss
N3GFFR8qE9eHyvPvH0r2ZrV2/VCKgsCnkSQVlQoomr7gYMlcnwzzIcKvmJ3MNf8n29xQ8LJcSeOS
IwNF+JyJQZg1CibW3xe6DpLXjMQgK8NspmqD1YQzZZd58VNgZfMLMLAVye7uIiOE81miRdajjFzN
2MHoTq4RcLiDERTDg+zzKUSmU+GeZQRu8Am4aHGNfMN460ZHO8m+PMi+a6EVnZx5nl9UH7xxk5ro
T4jbu2qNQFVm+wfZq2VBvci9CRlz0QtMGMN0JOL2sjfnPU/iG2eLa69t4XOhp849eAv1xaZCAH/6
2Np1soMTVjzPOJSjm4HsswwDrL7Qf/ffHXB+fIsr5MkmX73ITrXlVoXReBh6KcUz3tvFOo/RyZa9
g29kBzjKMP/lXMSOEjd9lkOpXiB06QUs3MVNw27o0S2j4CR7cUko7sHFpoh5nlLDRA4e15ElVOLm
ZGGQpS06cRqHLnrpMcKL18YqhOi1qBrtIcZda6fjZYbeibiGinhhRgoEhuWOosu8yRM/f9K8ITtV
UXhSFU0pMK2d2bBphrOTvRaS+nt/Io+Ld1/xJNtIYH9aFGcPsinC6WcrN0IUeLnApDXbRi8anr5c
fdTQ/PdD/GNlKGfo6EokvXqRLVrIWm+yUki94gbhlAwPXT9dh8sRw+jwtSutZCtDN2z7Y1z0l9kZ
P3O/R/Ff3KglpbPgC9rfyzBoKvPe5w2zkKE8DLX+bLRpepR38mZEtikMtiiUMl8eVGspXD34oqQP
gzmqK0Pt+hVPmmqdt4WzlBN7SguX4c/rv7ahIofmujGv5QUgsuvnJEV8HtDbkxxu5TNGDOqsf318
NzDZA1lv8AsCKkWzvYYljpnPX0WxBHgbAAz3/tYkzxIcl6hKjkcZXZsGhMW9chw3YdV91dSaJDJA
LmHYMQYUiMvRWaXISl6hRLfKod+4FzXCUeoKusgaiA7jmH+NM3DYXneO0628sIyWAwqpR81K26OF
gOMyGdPwD38nmUK3ftXs/2u/nM+rOWPzlxbrrAdkVkWFSXHbnBcS3HoLJR37Fkq0ayEGt7bKYEHI
vvXKuU2HBmwN2mbnjqV3Rt34Z4VI7rvthuFaqWsbXziWYazajlgSehecLF05yo+dl2nQQIVlSH4D
ZWSOrr30XdQ+ohJVPaboeYdpMr2XceCunRImWMer8x0bsYnM4SIU1mSxqKSg5AdLQ6mzQ8h+J0ki
ykC3IZGooCRjiFVP2I+raSjAwTpe/uAreryzqOsdr21VjsSyPbYANLw67HblWKsrHYTMprdVl/+0
GALKbKobN+9ddG9740X2Jg4yKKWrL1LQf+sR9Zi7Uhnw5tP0Qj2GibfS6nZ6MMRhyqLpAUTh90mv
k3sZyXa307+myjZ5UG1lBDEeOZSXsMCKRji50gPIShAwRnOmWQ8gIJ5NRXN2doyZvOwtzJgqZG1C
faNTNpXAS1FV0x5l5Jdhv/AmCLtxE/TPt6tR8YuC2n6U5QclOXZ6DkRJ1CwG5K12nt/iTvh3zcIO
0ECHy0xC6O82Lzm2dadTKs9Ot4nI5aPyLa4jD7eJRm5Rd2fSIO6EG+LXneSEOMv9baHjS3LKeWHn
AwUsBXupraLkOqpRg/0fZ6zwoVb4r7Pakj0ik0aWwlQvOHw9DVVvHWTUId+8DzXjm4zkAR+s6S5W
c2NjZIN26Xs3uPTkU8VkeRk/ahXx646WMH7w7hFXbEPLOkAUCS82XkhKmh+oIL/q8p8UT7q9NEPb
xW+Mf7Y8xHW9Tw1DOcoIVkR2GAftVUY1ekeHGq+CTQoB5hAFoXY9gFT/OrPwidu0SfUhR6Ra9dUu
Q+Qg7yyzjI+wnjHrFBpcMyB7FOUV5zRgd3BWRQequtNnYfp4nakUgMNioGg9al8z4tj7OZf6tvet
dNe3UXsxtNl8NJONP+vNJcu79uLwaIf3TxpFDpBtw4iYvWKWX5OQ6DMfHW+dO0cbP2s70aODhdfk
SR4Gb4QcPcfBuq/RApdtoYuB0mISPWavrUaDlJocJ3uVoXnuc5+/Nurqx9yzkRWy3f1gI4WE1js/
ZtkhY9Gr+MEfrhX0j2EI5SrHTebpdhYoU4izC21IzGNRn3i/9t7GjYV1oND2PRSQVZKz42Lgz3/C
/E6/VKX3KNtrCPOkzZpyC4ik+gjZJmVjab/2HQse6nRsuUX7bXpe9gH0bCd5aHXqNjPcvDc2Egik
i7NatMkz2SZ75bihr8PfexEq+ppb1OhTe0Oob5TZCI5gMwGtheg1T2AQZNOtXZ4VdhscO9dsNujV
z89m6h+Vshp/iJME+LQ8CauvFqc23IUXB73y5POXwF4sxDpEe0h99hCR/MvJU6zgKkBGExqk4o9t
i4PsMGYdzNFfM1z+pSc7yyC8I7dXb10HTI5ejO1mcCvtmT8lpqVpkC9lmDZWe7BI2yxk2IwJ2zRW
Ckiroi5rKPp6GOL4UXZ6SoE7FL+8vdIa2rO8cB1XJFZFGGKpsPFycu0+Gd5nfYYeb0HXK0N9PEmW
oyQ/qkCAenOhpCXaXabxpsbxvG+SrATLm5pvip2TrQVlu239yniry+Zjsoz0ISD/+fwvkxRtUpd5
odvHvFsqgDrRoZwhBPacKOYykifDvOSNZW9tw7bWmaLnmynzM/LjYCpkaDQmOyvx8pVh23rV3ZyF
1eM0pSZYN2SkJehTVTvsXjsrQ9Fg6t807Zib5vQuR4UlxbO69MZ3z53IoItRRq/IUXLyv40ylEpb
YqUbkg1J+jcTYrW4Qtl2X7eV4W+3ZVSDGcS6UgZtOek6OI6/D7GxKcipABH7qznTeI8v4LwB8rDK
g+yAJpGfmq7oDmrZI8KU8VvmPfMi7bAz9ETXiala7z1QyrSpo++xA4IKCRr3EDuOfh5701mg0xd9
FzN9BLZfUKOwt3KmRvlazpQDoIx/zaz0zLjOLDQ3/F6llESLdhv5cfVNwFQsP/wJlI/sS9nbL1bj
NauiH6JjXSnJvlbQvAeOXTyRaaG25fQIgbC3k7OSYvrowjl6a0nGL3NrCE+h6Zf3mkX+zsfx4BI3
kCqCLK2+R3DlyN1HPxMfZIBSotYbedUytlCgKjq8vNy6+GDRny2rEedxuAX9XdBO7icLzm2EvvBP
XBCxaqz1jzzDPtkvrAjMi69vXText4WhUSSKyAVa+jB+mHZx9DzerRiCfHS8EDrN8k4+pkHPvRP5
mNkmyFoj0PqsUqra8raYcRAMy+dhGtRzC9iOn2zxLEdYo7sN5il9kE127TVIO7vhTo6fA1T1qkxL
l7KXJD5Sh6PzKG8lm9xwXCKb1z3KqA0ND/seNbiX10brX1nbRWwtZWgHCHH2Qfkpx45FVp+yyFIX
LpQHsFVR9kzq6tSnefFpYBS+NCHx3teuW71qc75ucDf9nHy0zfgW86XApue9VL/L4YrmRpvRZWEv
Q1fDP7QdPgqjq7YISgJQERed+nTZmnH2lteZviv0EGsGcdFesVCF9hRoqK23ig1zh0JuckkK07mL
zJwFhNPjPVD0Pq/Cinc12eRL2RbpGRvSFVn5AWOCoO62bj8oFEhF/P84+Xopcbd/vYAW9Dj9tMWO
hAcp0Xa4i/Xee4m1vDl2WmktZHsOJHBZBoNxHVbn4y/DWjf9dZjNYmmHFFF9xKSW9caCIuKPKEHQ
vMHt5dC1s/kGAp/MQBO9qqoXnm27ChezeIiyPujxFchROBChXVnWIiFRgFE8oW+89IGNNyGottOY
BYi+iYv1eLE4kL9xU+0XdjZ1fzRNvVT1nOQEy/99jB7sp4ktl9ApVC+ljc/jmLTK3vdgWdXk5NYo
jysAOrUa/FkSf1o9pWA5f07cRTdE9Y8yB/w3Ou3wMhqYWJa+l5+ccup2Co6uyO437TmbFKyjk9B/
pUD0Zxb34c9A3Vq6weeoNP3FxX383RG/PaUsjIc4rjQh2t/dt+EcHps+t1YRYqbPqnhQUMYcvyt2
s1YqcmJm4PXbxFD97aTAi28b3RDiuu62rEhCyHAyUnuLsgQ+0qIX60Fjq3tNcg2HgF9plivpUi1i
8yVVR6rlRp7zfiVsUdcntLHsEHMdytXbysa5RvbiCdpuESfl/1QMDguHdV4attfe0qZ6glgnztti
Lh5GGb7tgKfk3Mxqk23nquC8RS9a8tH2/yg7r+XIcS7dPhEj6M0tyfRSyqtUfcMo1/QO9Hz6WYS6
J+tU/Gcm5oaRAEFKSmUSwN7fXl+sKcvn2WKrgY5H/P7k2bXIogMpdhRg2w8SDomQtDWMz7PUh1sH
KFvWZzNJVWyTe9v+bDK3aYd16NzPaysMEw+6FXmfZ7VRn2F3tqZfLHiwu01/RIL1pvUzjNZ2LLt7
eeDf+8+rzIAQt853f46Qw5IEuBmJvOIgm13TqSC5rSKs58h7KE0dQfHaB8XYRA8UYCDWSkhu7ts4
WT875Th5iOvsu5Na2km25BV4WhL6Lad9tl1/G5phJbVDvcj2Zfsxt0Ovq696VWxWIP9e0GExcHET
8EnU8SNw2i6IssoLWxFBVN3GaSUPHwQ+9bW04u5y+2FR3UPAV+rHvFd///lTzqSKaj/bybG3H+bo
+QkpZnN36x9ipTzbkfIuf/Lt3mmluwGBMe3zHs5L5GgNMe18+DwoqYmXpZdA2W2gJPzbXRSJ1fuy
rTfq7aVFKq1m4gWgoZShiizk7vOlHNo3heInfed9nvkfbtcXKSV7IMHlmGW7D2Yg7Ipk21wUN4gr
D2ZL5rI2y1fqiDQPV18+5bJpW7nDvimp7ykgid8FxY6yX4NLe2qxbw51TBI+tA7Ld7tzh/ukGcw3
XO4D2Z+X3nxaE+r1P28Ou5ocSTr5xEBY0FJhfycPTZ95d2I7yGbfo9pTI7A9sm/CVJAMw9ZWgYkS
mfpXa58XXThgVHxhEjaJjW0n7MgZdwS+mFekAF+K8uUZjdJ2Ofqmyb/dyou0fy6TF3xeK2LrDNoD
80p0u/iC6ModkobCNUvYPBwWM8WwZDvIV7IvJWGEH50KZOD/PZEwJf92WabAIlCxDPmjX95EXkqa
PNoLlsufP/E//TB5rSY8dKLqFpkj9FsgMNurW/G+5CLdyEmfOKXCdr2THas7IVFMtzGTEauB6inT
Qe+czLcoxHlRdBGfHAwvD1OCl08a5U8GJVQ/1i7K+Fj0v4/wkv5/GREpbR8uaw/z09PLO2/oCV71
cXWnqw5Q1sw83bqcIsOG/da+XSH0fDgCaL53t5vI/s/BzqI64VjiLWANQ/+4NMzQiC+JNRI7wXRk
Ec6xBgPlt4vVP352NhXV9jolnLKv3k50guJf9thqKG/zeULDVZWimXZ342jNyqIGRRENwa3vE8Al
239Suv4ke/12Xo7vOoipf9zuzxvJ9v/M9JLwL4n44lvHxC4vcat2DkZcJIgDwFfFHwHcAWCIRSvJ
7NStiqMYsHIjoSnPDFGnD2EMGt+3+C/vZactbIOwyGJkYS4wrjOm7rlFl+qDc3NOrpcTLplE/qS7
H/Kc7Gm9KAPd4GEOu42XfbaVmn5aFZt4xhLPCVqB5/rzlDyP5Jplu+o6nz9D9pmJmgW5k3RHvXan
o1aqaGDKkqqHdCruO2Ifx2RYvrRRrU18dl2O8owcQ5V5H3TaaITaNlqecChB2dejgWng5udaWziV
vUZlVu6sFot2LOBfoEDPX7UyZ5tmlT156Fbs54LywqXqlvPS5vaBhWP8uHl9ATIztfecrbM/UeP3
08jAt3jWhIUT+FRnNjw0S+ZmaZgOr0pEEm80RHGdHLU4qUWenZRt3aXWLW4yuC+/Nh1MmNRGhKm5
+enzTjAkCa5E/c9x4OtXlNU1WsuwNvrmYlg6eVxnKRqyQ/+25St56FKsxs3OuGJ/Fd/b/30gtBbf
U0Oh3JWpqx9Ut/sqT976/xi7zm2yadv+4z1ulya5O577Ut/Je9/65atb34rN0F3qvtx6bkNvffKX
ydd7XXEprNt+WTmKkr/00OLATvLB6u7dBCdNxYmN/eziOw8orw7X8slzeutFqXv3tan0x8ZZ8geV
ROprN2irvzp9cRmn0ntdo6ELibs4vAecNbvJ3hss/ylFoukti3eiXg7f6+1O2Si0ey9JvsmTFlVk
zxFfF9bcdyK3mlO5xJTb5PIYpSVVNfmIlkG25cuSD9EZRWt/sebZeysj5y++lBPcd1r6oL2UlTo9
fLYSk8CWOz9+tmznWK61+iRbXk6ExC7M58pwvqh6ve7KqV8f5IHyYBDykYEB6dZXteY/JwSKSpDH
rrvrVQt75UKe0fCQjGEPHm93aPMM6VmcHCrAj3e3/mFqvF1loL7EDK0K0R+aux4mzmOP6ObRrB0c
CUwHT0ccuB/b7WAQFbkvSxJVEbsRVqX0DUZ8MMQK2H1rybFZii+wsNP8aA/Z+DgMoY0N3p2aYnNe
Etn6noXsne3vYuiHUM1LgKxK41yXkbSaPNFaPJmMTv06TpZBArn/5ZXUsS2bjVUZjRg5/PYy2+yj
SOt22DHFm+WVZjc7NijRaUNG9NRSPNqWaF4hINVkzDAhJbjXvJYscA4CI9tQni2d2boXU/lOMLro
g4HaO3dIO1D5ZGenFJ8Yy5mgFcVeeahHiLt+NVTquQPa93nIq+n35ndltcug0jB5JCoUX+SraK2T
35ryxB99xXZF41ZZ7ctLtLXf8WyxjoI81JwkZDyWElZcoorLGKfZk2bhgZe0Xfu9w3fQm1XjNR9m
E76UGe2LZoy+QD0nLNCI7+1a4rs7Lv0VvohxP5PtDKhtqx7mNFG7AzWry65C5fWI42N00jpAz2an
R4/6dmDX1F4nwwzbjHD/Dg0si/RuusqTchhT9C/C19lZ3kMeIMkiAo/3pKnQpSXm+i7Wdh+bxvKX
0TTTbiCRfpqdITukI4rwaMN/ZEaWXus2iQNgZDaRCJq3E8nWLM0e6ZOxIL347ysU+CI4wam+01aA
PKrO+TDiCGv5RDhYczTNlwlzra0b4qt9GrbgIFmC1kfBHB81tVTusJhV7hoQPXcdyuvdFMMrkSdk
nzxraWxzqbBjDHLYFuNYYBOUxj14PQpx1zHT7+pSPHdtC6YYadexWwGMF22lfEBeDeQAaDN5OLS5
eSevjCqkOvHABKGo1XOpqeR3P7U2Xm9R1wnb/CGzLf2BiOS0j0ul/K1PnhU4s2Fr7on94i1jvsvZ
GY3L7PLB5Fp5sEShX736VTaMmgeEXyL6O82189MRy5DvWHcXO7N3y/B2VbtdHxvN6HdL5BzkCfmr
RGgffDLQKd7n4KCAqKDW7JL3penzh7EBOklCn4CzWJeD03bOTg5zI1IEeAkw725n/89XAb9t34ah
8xVDHx9xghkfqUYYH0HwnDwySXe3/iGtSBSvq8t2kGHyRF6o4CYpTZUXyX7+3uW49NMW4nKMB8AZ
RNgn1/6iWupHWdTm35mH9/Xi/FLiLkEa4jbvTqfYmH6hrzPipD91lTseUWYZD1bT/XM17+gH6uG/
jXj4xe3ie0h22eS720unLZP7xBJukEYF5olb3+1EP84P+FqoGzUQMXDn3kvsj2T6UONyiFWqgmRL
9m9dcpS3JtHhM/GrVzWCvw3S0Sx69KSUz4iEkxd5oHxGCTPgvHvZRC5KRCBql0ObUaNINftdp/XL
g7WW4+tA1j1wUQKe5MkUi579iqnuTp5VnWK+lJWxJS24VJRD8ryg45InZReVFkhtzeVBtqyIGEPU
3UVsbyoMh6byLGkDI4JSDPxsYhEbquBGJYDWx1sm2/M2psPyK1gjs/JVx51PAtLVi+tCjtQV3cWJ
M1lfFBVsl+vNb8vWkl2qrr9XbV3cy/EdH9kDkB5mnW2Ei4zoaUxMAvjczKOYQughSjE9SGY9vdqg
cqZy5unTFE+LarN6NNN78lJqyC80Pa0WDh/AT3luPs1ibBBXYnG7lAu4RGX8QG79EYOQf8TnjYfN
kwNRqFgWsq1F6RxMout7F+eovVkXiAQaBZG+rQQJ6ckj6diT4oj0ydsMTrEnmP5yCXSbvbrsNPwQ
wpqt7FW+wvxYC9tG1/a6zb81Ay4XCIP64YK0PvEnZmlCsUTOmJInNcLGGefD0K11orh4lGn50Zmf
Fm9bEXlA4GJ+vl8h1T0buliDN3zRLm6WFWe+/1SHivzHBih7blQjPoHR/OqN8bcki71DlGoeNH6F
2BbbYWbJlE/R+malS3GwN8GD282nTDT8rR4Wj+kVebvlL2WTPDat4e2T4VGnvJhCbu11MLS/cBtx
fRVFWGgOEdFOiiwF5jCBuiD8wXsoGCe+PUQJqiRc+y7DvHBQHz0Pj3mVPKGvr+D8Udf0O0TPjnJu
wHaFZDqwgBqYl9Uiu8zIFv2k7u9xTG7wNEh/5lalIRg0+l1ca+0etim2y1isWzCjAr1JETqlXzV7
WL/17XCIrPTUrdaD0Qj14sGh95mcxp2XisoHnvx3NHwTVZkG7H1/ZbPGe9F9rbB/ybzqy1giJtGb
YW9QdayjVvMngTu0rnyJqzywqIz32WPfizoxv1FKZjf53uCdqTxBXsbpfqksE0LLfKcaoD0jOWZ3
IrDhMylH26uKMgX6WhUIrKy/9M14FMnxyi9WgzEfl6+wrXZNxQS7lGN3apv8mtooq1fcT3dW3u3F
XFPKGY3f8DCvXofo79bLCSSK7k0hOso6Yb02sEYCCtdg2M0Fk8fqhKqmX9Fj8pesbXaE5bsgkZx+
FVksrtpiTOFYvA7jqL0ZznlEQRkoUfKqURcS1qC1QJTaW8TTPNWiuprrjGGymjyveXmd4E/vNEpk
dmvOP4NE73jAG0Wc0/iE+/TO0RvzFNXCoPJleoJHIFh89u0htZPGH8fhEelHaOJoiwrZPGu1q/gq
vEWUdsOLs9YkLJd6DYF/iHOSTScxoM1VsRoAVhxkyqAep4kas9qsEL6i64pqbN7Jub7FNWXvWT+4
GMdaA49z++o6a/vsmLtkaO1DP1CfXKUqIJk5SCrXPq4rdQwmXBbYCZV2ZlvuBhOFieiDN2Yky622
X1BxqOcMIv6ZVUSq71r8K89Dbs8CTisvW+reCv+3c6uu0lHV9nhArXmqGwJdqCMZKu+iydOfN4gr
Ache98vNbZNiD0xRhSlw84JyMoOsPidequ+tQX1Q9aY9IyRf+Yalrngo2B+HHUi7w6Avv5jEbMpk
Vu+pw2AsUFgZ+Mx+8dnW97lSxRh9Ozs3Kdyfz9U8fM1cNnCLsxmu699BBL5gWeXr5PROsQE0wcmw
pez49yTe+tiYdnpWG6SlZOChtATIZr0HUeDv0mNUWtvJa5WueMwOCJHF8Kt0ckIYADRghjXNblVS
92EU0alc3S3nj2Xvkl40Y3irLAiIWdN87asC2EWEXWhWamgeovFetZORFD6Jaq2rX7p0/CsWZr8v
rNQ+5DYJlWYa9tEoqoDfN7+U5XzwUt6QsilxJy+t8b6tebO0InktJ/L6esvWJUoOeVbuVwLKRzvp
7sqyFnts1N4m6FVJFpXn1SW5VsReQ0Yz3/d1dCca8bJg57ZTtfGxibSPVHcI1XTiorLfCIZ1HHdU
LlpnRQc+kWi5eSoSdQpF3/6daHXtm6DzVPG3jlEPkIdsDtquCL0ofuorQztm5VnEgxWK1q+d7kUt
kvfWVFMopTNbX7e8po6NZ5sxAbSO0aYKrzxREo9Fu5t/9MIDSJK7S+B0dw0uWa692H7iVbrvlI27
r0n3XAckiyLu+mtFTfNlLZt9NLOGou5G9T0FQhYx/QxEqfVh1DEVWYScHhLVO05F0BOhP9fK8guz
RR0Ttq/WVD7nljGd4Cogwk9IFzM5z8FiIeercRIJCEPjAVPx8Xe2ivSibC/Z1PMMdmdzb0e27g/K
PIWAFt6LopnRroIuX1wvzJoRK+Cc4tRkyi7yMCZWdiE7eilKQd0R5YTIeMcXN6fAgsgSFE7FH3rx
d2ZY79a0/BB6Tw4sNe8QY1+wHPWBtYKXtCFgG5H40oEahvBavLrpYF3hIEXYJRTi2MRd+Vji5+5C
FHlKKPw2h7LYlSzqQp3CrBBkFLZd2oSWtsS3TOvKXatviJrazY+idOO7LCHL1k1Gelm90jpFrNRg
eeTaOZsMKjTTar3UWT4dqzlb8DWxDazrk+V+TMuYxSxlrchj2v04TTqS6k7bNRkUobKP012MXdVA
WY+Z2CRTl8F6xg+2CqvWqI4pVAjoC4UX9LlK3txEfW4lifVqG94UTHjNvXXdcVRszF+rzH3rSdoH
wrGGd5Glig9VMfliLKPlZyjqv6wtOyetHesPpSUn6uX9fGos0wqpce38nsflx7xZzKbUtXxQVtwj
Tkb7gE4VnuYAm5oJbPB7SrU+ZnsYYCYk6kedWgMsBgScsVWib67X6YN4Ohu2vB0/NC+CDYRK6sOz
OmKLqys+4ppHxBwV7QclZLOvjaZ4jBXjnC6skLAp9AhIOFEom1my6tdKoYpoTj/WPt9AN1iSxEvc
71tzZpI1zXNqsyeOYnO89n06XTv+1svsij2CM/bKTEBh45WUWhaOdc9am4iS96isQnntc96yCZts
m9+yibI8GPJ58htFy3dDbGxR0AGRZoJrthnj8W3PphbYSMb3qqp0e1ytvrljQYq5A6zbqsCZ1XXZ
j1ncgxxv7KAlRArKxygeWmty/CXJjV1OCNg3MBbQ69x7gpkz7dfmOubtchy6LLqu/C3Qdu7QLL4V
aZQ8EkgFwMUmguWGoj5o8SD42q+PtrkwYdcCOIoKVHxMtkV1xE5WHbMhoJih3xuuFcQDXgKmauQP
9jTUJ2/V3LOWrkY4Netf9VDve1Gvh7abWFE03jvi4HAQU0bhC9//aEXxu7Ruwp9iow1xJ4pGUGtD
mY7yNPajgkArrpYLj3yKsbKMkqEkomQF/8ZHuCVXfXt0xwWBK7scxAb5DZVGWEzcCYUPBASCaois
YPBKx1fLmkQk00OP78vz1HgE1a1y3w1G4081QY3ai90wr2MbK/FF23VpY2MyLcYzbEP7PkvAPzT5
im6hI1ymmTxQK5bQYEOzu8rAkBrBwKL01m60cC2htqPFZ8ix+M0elHFuj9qSXxOliy49X1V8n5sf
prMOgUWW8Tiqxl2aZoSQF0fb4U5aH+o4KQIze+tsrX2MF3zoiaj9xdObDPOULGfwleMyYnTTxcoD
6IHhOtu4TVek6+/BVgBFxXVz8FTvnPbU89WEefJePBLtRtwwIPyphWceK6uJDo6mwWEAjOE3lL+r
Wn6lvHHPR2K+9h3ZxhxV4jmO3CooS/e+UFkFxkrhj64K86+Ldoa9LL7WK+feq9+SxHbuql75JWb+
UbOlGfdm01a7bsl/dgb6HYHrQpgPj/UgsrtinGZfyRbwRd700DPvO5SeA0u0y3OpmtFuwYcxTEYq
pYcoOldTU0LtUn6Zszld4PYbhxln6nSYraBL+JwMDZg8sFuUgBoERpe5PrnLOFGkU7d3EOmuqmBL
ZSAVMUBE6UoGy4/qwl1S2hcxe/MZD0Lha2LsDhTZ7tIZBqjbJuuxtIoOaWXz2nf1kwI4M3AH0o5O
133VkkIPDKGZfMMKvnwexOlhpkoOyq4bt1d7i4kOoJJ206ZfonR+ATYzBo2XJmdqlFSyV+tfXWeg
lWNZEPKlwJ5j4am8znMS2oP3tYiw8O6dkVhHv5/mQlzmzobp2s/XGZFhxQN2X7jxuwMmeTd7ehNk
ADHXObbZDI+8Qbhx7m3sJXeJU7zX5TyHLSGzXSFQlBcpasJaia9rqTd31Zyuuy5iiiptqFhO5BV7
JRudoC8z6HhReiAGV5zztTrZqm5fWONjTmv1RxOUnaFpyqHhi0QV0WOBgGMqs+SpYz8bWySaMZxg
zqeupG87dqwqcEhHZ2fXGPF8KBtbCzMENn7iBo6VPWB0a7G86QCHopAMLSd/Sr3kYluu2PVeDxrN
LNU9JqDWcXVUj4rfFssULGcxos/LPeip3TrY9T4l8+zHCu9ctKi7znGFT7lysccSgidJlMS7Puu/
ahtfsB266UUrCQvBF6WUUk981fOioDdsYk9RNoeFLl74V7kb5u8b4c8CS4QmjBcjdAo0MjFBOdT6
jthNhcAKXMf80QBd9p4Sn6HONVDQBiJq70UwsqTYtxZE0xYSBOrwun9uC0q4DBKBHjl/MaOgL2Zz
8VVW0uagFdvz5zuYhemSZMWTErVrMKpadJ90xlfbJA+/4mCfDXlyghJv+qaCnKsmm9E4F4ddJqWn
l9FQQ20lHN62mspzL6J0LkKnlHfnHo4pxLDCR7rf+pFtqQcVbt15bC3xebBWVBBmXY4hDIGnyMvX
PTWac4ARb8lCVmGnPpcZQgCvPWnZNJznKRnP8tXtENvmcMbxkojNwDdzdgi3o28/LFXhHvjnNmej
UJuzTbxr36840c75ek5aJoasZNPmUZcUyLu5PcmAoZgPLQlG0/UuRC9cn1D/NdE8cc7b6l24JQGU
ypzEcU1xOWKi/kt3i+UMbGQ5T8ZQ7Ubcavza1kogwlbl8yaYp1EpRsILh3lZqzOzSMUmaI521lC/
2ymqgB7vSe5PqKWz4DebdaCkNTY0ixud5YHlK+vQNL9ahN33kaKK8zpgrFNM1kHwODwLqH6wFliW
+q2oXzEp/NH11fD5XslX8m1KV0tjpRKtrk/gMTlEgO7Y0bLPkK/crTmz4+D/HYqmmvmlOdhzNJ3t
+I2ipoYH3U4baoPdBVlZz8lA28SVFnRqm5/6fiXhvoa4iT9pipftqpk/jOSbpTUbCYIVfNdFUcBD
avsFWoBy3TVXeFwkeNqn+RJBtlIjUNxFe5y6dqPZRq4P1mbqqUtUWKwhg52Ns/wNgHmQF3bWN9J2
zZmJYaPqbC9B2TdsfyMD70ZElKBCKP9+rSuPrdVkEq/pXO2M0EE/J9SYB41DHVv73V2L78RdXN7Z
aOaTq1suu2PalT76eOMlQHP4XzX6XJ/FdpBNeTCBefAx//+djhr799GY/3X7BctlFyW01kxBO9pf
2ZwMABoL3d7ZiglgpMqPeLN6JHUYEDf9eYVi6ONi6wtPoM9MnBbJHYcRxd9++ZlE8KIAHGpKf4el
V3oqlDL17YehgUo/pONTFTV3Oc+Bc1UaRVA05belxM5BgTXmA2ZUzqv+0JUeriKr4u6cXED0sxPS
CXG2PoP/q3h2ryVOqPGTQ1YsKl9SZ3wTqmscxi1MoFpWeZ5jz5+F0C+LtoaU8HuT8zIIvsPe6KKX
LOtXT5ZBOoQQYwopx+mk1HbOVwd+arKkQGkcpWPVRJzRA97QjsUZZrd6xEqGZRXFWBfemhMsGMXy
V7LOvjIj0nIN3c+92HyZLb9qmvzs1etP/tlOsCBaPZkTtCpXz/owJUWmT713nZLVOBBUbqgaCzK2
EKEluvpBLSlqHNlGBUkBV3so4vrBysg41zV+gUN1oNB+haGJCG2s08g35kQL1I7U8Zp/oPoXl6iC
JBvB1gg7ZW3vcsAZhgbPr+Exu3dm4Z6KntoNT2GnvFpr/2POk4Oz9ocRscyL4yT1ga9AdYyIo7/X
FfbxVaZ8GzZopulqI4rRpLgqKvuezht3TZEm32K8dIkkBbUzm19HeKJ2lDq/yoR4GvOCXin2QxGx
fKnirPWFuhxbs7O/E5l3iQXwjHLUfjgSLHkmNUiNy9BSaEW0JKzjLj/pCjlNpzTX4xB562EldRCi
0jTCVem7HcvHsG6m7KC2W7wDAGhXEWntk8G+IvQHjJmMz7g6PBlZnX6N8GmmEpxkgv6SN2q9Fa8A
xDTs9bmb1K99p31UU99eopGCSbL95GHqkpLnzIMDNFVhnFP5m2R5SXFrvvCQ2vVLWVzasoGSuUXv
FqS+kyHaozcK5U1dsl3iGYRUqdgLo6HYwWGN31AKfk96d703Bbahhord4TKC63WHEmWjVaf7Qszu
V0H8Wngu2vouWi4EPmOoyOCURjLIR2MhQl2xoeq8yQic3NEe2AEYJ9Gk3aGj9uwlNXuq3smE/xLq
0bS87KdY+MAQYjGevLpoIKaU5tHD8ufJwOE86JWk+lE0v8AKpORI08Zfhe29oDbGhy91KBhu14oF
db4+EGL4uej9aV2S/mXqevdpAGyRVuiZl5FpoUgFjyOZ/y74Zc8y552TSyv8W/vztBwpO2VbHuTw
29W3vv94C3naXiP5nI/0UjnhTuFQ/ZEyq3y+rCeNRfTWlq/kfDOmKoNk+7eXt/O34bJPHv7ok/eR
fYvWV6GhNrPP3q4ofCTBDZPq9lJ1WMIQTv231xhNFgTb+UJBsrvTt/Oy/Xnp5zFZSAMqlrKP86Q9
y0OzTbOTia2kL9tmt/zbVhKPVeSIp/qix8+WpvJ1cEsjQEQUP8u+prR5umfmdJB98qBSm66mU3T3
2VXa+WPMY+x2UT953snUkfncLqq6VZDfYcP/W1+mQNrVRvV062PHia2WbTzUZqHtUreJD1YTw7RW
WuuqNqZ6jTAqZeqb+2/C1d5LhMgvuqrM5zVKyp1dJfZTvaxsn+LFhzBef01RXBwyo8mPJEaoWqY6
cQI1p+neGI6iIJYSVfd2PXZ3cJ8PLnPsRdgzS6Q1L05Ujh1ytvyXSjjdAbjLWyUKZ/P2UHcK2y4e
K7F9P/Vzxgpfvc/n/gwMpbx4E2vPls3NERXVClkPVOailPDj6vVb4hhxwBvtvRDQv696oX6Ft1aF
yWRXO3XVILEmA1vMoQnsOp+xQm2rgylqMj0qQCZNp1COpXeYj6P61joTgtE+36opiCQVpYUe3oyN
j6z5aXRDx04ZQeMQW+/rZDZhSe3cc5ECKWjm+juxfCyEti4R68PVg9YvW/JAoXC87yj9DuV42dcP
+ptnjeJOtsa0Xskwzfd9v3jo1PokrMt8eq6SqKIMNp12Cs4Sz7IvrVnsIo66ypY3tO0lbctfYGj+
GbDOlgMOY0SDst1DHkr973Sykid5G69Z05OKha1/GzAOzba8F8VJ9rV8b+96Jbp6+L7WCy4RVO8+
amuJVTZExb3jxlt4gse27INP/FRWZFBll1WPK2zh+od8rsuudFqXQG00/SCb2dLVz1Br/7lDle8V
HaGS1LxKkSty0MesyZxj1vF8Bdnyr+j2c0iH6Y2pRV9u/X+OI8SPh4Jq6Ht5v9vAUUtfZrJx7Gzw
VoPgVN+DDDRPxrzxc1p8QmWfPIy1Wt/32yHOFIxa9WXd/3HiNljLVwdkq/p465Kv8H2v7299blb+
Uj3B6keknu+KDgStTso4mdN/Xt36bKVHRCC8sxyhkGH6HFbFbXFUdMQwvR6Bzm/MaKO39G8xgaBd
xJphL5taAvycPQl1147VYS0YbSKfLVa4DU6npDxmCRhh2ZySoTnNKToTUE3svRL7zfAK9G3Y8X42
TZLqR71Dud9Pg/02V2I6Yt/XhnIw/Pj82ItmCWOTWvmxt51zJFiU2DnROVXREiBphf3qjBVbMC95
ly2r1PKXLU8gW6kb2a94rUFJ6ssn2VUPMauJslnvZBPFlBnks/W1hfMQ6jOmSVaKKZEypMrO8jz3
VWNpdFQrFnWyWYN6gb/GIkcONnhcPFLBcJEnIxQdr190PtZjMC0G36umeVS3m+Y9y93e86o7ObAF
6BpEy+DxxbILX/ZNzDy7BJ7+3mN/76XNSBENU9wsJzY5N7m6ExHu3LZX/Ui5SGDY+np0im6PP06B
9jNODxW0kNd4emoaUe49pc33xbRxLyf7hSCBRfJXG3Y1qqw3JR+JThXqF5xcmN2XqnyztHlhnc9T
znPsgrW44VzWlHJnZ2uOCk4cgxe9g90t3pAI41cymAfZaptJvDrGiadjurPX9uCgCgJUrHuUb+Xa
ca6i5K2biWQVLSkpymj0owZSN0jICWxRPicYUbrs0sIc9oSxttiYy3IeZuBgVLBXy/jo6aG9VaHa
6iie5EEvjoapPBiV+DLoSgqZv10e+KXBcNQz8eqCvYtiUBaZkTwOYruh1FCHIQg1q/6GyeNjFLXq
axZDmkRx4wvTi15K4lp5y1pdVVren0VDXbQd5KtkW2PYtXkfV3Hx2aXNUXpWjPE564ofje0ax84w
KBW34MMtLHEvZVt+sPbufrhmch3nUvsl4DfkXmexWXroltVnQV6Rw+575BIWrno69Kl401+DbvVj
V7PezKw7pQh5f2glYDjlsfAs61m364vQ1Gpfa8RpKyWrdghYGpLe6RcWfZjQAKYNkt5L/IjKrkcT
gDyBADv9IZJvarzaB6/TNnV+5UKYJ0ZY4biHYa1L0FZFGYtvAfaPU/U6DdlWXVgkZ9nEA/Ke1It2
R+W9/RgNC3moYWqp1TDmx1SYW31Z1u1RBWfHroURYinV0RjzKsgKWxwJ+omduZWVszM3nln68+NX
cpAkKEJEULtMIdFPUguLcL1PCd7Yvqk/Tf/F2Hk1R4p0YfoXEYE3t+WrVPJq9XTfEG3x3vPr9+HU
fEOHdmZjbwgySVAJkiTznNco7UswMwIZDLWHwNcLlHBzUF94LHzSnbZ5RO//2WK19qmfXe25bfSD
HENc1LvrsNPdjPbPjsH5kxk63isWVhvb1q1PvWVMrzOq/nJsRAiOWLO6lZKK3uJL1RO5X87DTXN+
yfV8LyV04MuXxksOoV9auNtVyjPx/aMc6zxLfXZwMryVSrN6bof5bKqJiqyFfkqqdH7Ilk2rDjh0
tjrhGkpl1/SH3lVstIx0+2HUNYc175RtiOigGSCVWM7YD7HFN2aasrtMx65CHTSO+lM7780IA9Rb
WQ7JhgSm2RT9gxRul8qqBhH3piCMmg3haeiRxWYwLvAZsOoQwhDKYVIslj9AEsDm7AX2TNYCOBHF
sdVpPbvqfEYz/O1WlCNaXfaXyEoesrT/yyzi4pwR8Xro++rvDQqYzr5M7Gr74cCgeuO9zk9Z27aG
oxkoKmvVBgA50iLLVaKWYNCoxwgGYBz5aCTueAh7yJRaqgaPvEmQBOx+nq4R8Cqpk3buVAaPUnQr
8wnGHVGG5fy1fq4a5ItqW0GXMaiZyvnaLpz8EMYpmzxucwDGUCyHtCSJvNRFJqMnQkABcA67fcus
/FPpV+GDlDxv8hdoZc5il4NDGytHZbBjFtJ596bauX5vl85nECMtoBdaYB0ByNPENYZCWJNjyupk
vkpRa4FyQMZLscLhaDnl8dkfPJDDSxEZz+xxHqLbH5Yq25q2UZ0GOOnQwMoGQqwDmihSjAbcoGxz
CUTL37Kt8gIXw8aShsap7lhPNRRcKcnvawP9lNpZ/SS/PVtwXqMVKzja0L5agEWTjt2JFMtQnema
+WJws/w2O0MGKUYIainJ1SK/f0pLQrwklkmtWVqubpWqqS82yQICyVPFWG0iga3aZIYCW0s/OSNj
dBwEzjcAxHc1eyEMkyeMnObfxC3eJyKhX0o0rLck5cPXHF23DZaqxaZnvfIAgiM9lYXtX1pjDrGm
U6ITecj8VCDi+ahn8XuKPNtPrHzx1wvHd8ctf+ZZYW8KMxkvWhnZj24M+obYT/TzTCK+IYLPwkAL
3PghHfMYJE4Q3JEiPcbj/GbPubFBjhP4Rpna9+3cFfMmqzS6N29qn2aPslGwIXgkGmoAqPrmoPC4
7RMY6O5QkU8Lqh7AFdBzOHQqGpsdLBavHe8Ay8/nuqm+l02qYGqcTW9WV9HtxifNr/V3ew5/5LOL
B2Jy30+lfwjt8FfVZcljhJPAXksd5QBNX30vrVhj0toeNFe3P4X2kZRY+tmY5+FgKFG8d5X0LlC8
H0zX1Qv2Hb/MqPjejaFJeqdyThqIUbJs7j4uERob6zhFgQnygxcaydeBJBFWDi5QpIpkpcOLnVSj
t9ND0ksVQICXojgSkY9J+eF50ebxa9qiTkyWQPtczYF3sjwynwDf030VIo9pOoCVBrDwTdP7V+ur
C+v7Yci1FwO5c4joFTZNOYr1BRExC7lLAi8j8V6VuXntGI/j+FVvmSQ9F63tnqasQ/5wBKBcb4kz
KidNIa8Gp6k6wJ3XkQfxjcsPoB7qQ0oEbIe+kr3L7XxjoFZ55vOIxKYdfKkyt36ddT7aVOmPDol7
wN1OSMSUjWKO4XX04h9TrkT344B27jyXv2doMGWre1+DLmi2Fm4KzyRvNeTmrfASWDlR+ah0d0Gu
Gu8gP79jcV3+NlHBJBf0K+o67MGdkGB9USIOMbTdRkWkDt/cYHhRCy16qkCpSEk2lYXrDMR5gmNL
C9n4pQ7SZfQW55DhBRkVDdhffAIbsY/tgQmPZqqvE6nVvaeT65aihZDiQxZ791LqQRe+DgZk7NHu
r1JlwD44OpFd7Ro30V693mhBeQIgWkpShQkfgm9tmlzkhOXrczb4MjN3iU6F5i9qn2X3OvlAWs2o
fJZSkWnBPnX9/CDFkZUN+eoWrzGaerrWvUZKCkLA6adbnT552rn3chskL01kw6TkwKuRPckJgatM
+6TCDk0OMqvGZUUn+7BcTVk240DgT4E0cJYWhLqHi1+gArVeEheoC+Krye03401XbCNvep1iwh2T
pemvje+gLVeHlzQL+dIVbfzbbm10pZk7vTih/ZIOP0tvNt6IaW4nwxpf+E4Yb+VY/ggThCbkGCFa
dYs4pXcCMWq+2VoLnqv3hr20zQ09uFQ4am7l6KCS6VGbyDr65hPf+xIwTD1lFy9kBgEVLXqRDeIo
xb5K/GKf/FOnT1G2CSoP8W5bj16mYATl5Xtof5vHNIyMV7fojNdkVhj0wbScpRgrXnfWZuAh0kQb
bOOVD9jkZNGtfd6QRh5RaT3Zy+lVUB+Au/sIosNtq5TOeZFNEjeMds0wnp0gdl5atNEfxliBZo6x
GijIAHZ0NhPnWc4gIhg+oyXHmsZv8y2o32bPDRr3AJv/vl7d/S4yxd/D7AcYpU/KC1w6/aBoTXcr
Sl1r1rta43smJTVoiuNcAbC7FXWfs+bs6APceJQqvLBI53WxusXXPniVumn2L1rOiyGlulX6U2vV
BS34o7Lp7emxBBxyf6uCBXkemP9vDCePnhyX17xFO8uedHNDbpdMsTEEL7Lx1PCoFsb8IKXRxz4n
qt1joadRsp2bJQpcV85GjhYRX/nU0gmdNUl8WOsML/nlqSofvb5snrUIbtkvpztYY6O+yIZ+hIJH
T7Z6rfPN4VONY8QVRR/1pQ/8+Fpr9l9rg4R1CsobTXNc69wdYf/xdtGmHxCsQEZoa432dMVI66nF
b+WBb2CGo3l26SFBXKRkYy+FddNywEvDF6012/MfdXKa1RTf69YPdlpZZYB8cudZNm5NlNCBEABD
nbpSVQDpkouph10CR/W1jv3y1U9KwmteHB2lLotyYpUxEPMwL8rtVPl4MUeZf5bGpuF+DQpUig0T
+E+p2u0+ZZjFeS+qX+u5fGkJFN6j94oTV4LIrRkuRiLQQfF6GO6czuy5ARwMgU/tSKSClNLs+lWd
6vixid2zHJQqTHA0gveNd9amoXyYzPHOrkNsV+bB+NSYQ3nxxroDFTQF2X0dlPu83CvqUO6axql3
GsYpAI9wADIXr5d+MW6Jez+5Zqa6t+zqc2P4BXz4/uqX/b3VByi2h+Sk4CV897v4YIUIHiQWK52C
GYBXatVpjLBbdnMQbPVZ7QOYE0oIplvt9V3LHGTbMPvIva9NrGebGZTwFqdXiKQ+X3PJ9oGPgV1v
gkFXleECYuKTVjvRMeCDQIBbBZIOSLnv9Tt1RmsOCyqD5ALsJFc5pqP+zrqLwQb0wq401IesS8+T
4ijXqiuhx/aDe856CHCG8Sluhpjln8s6GbRn1ofu65xZGqrtyoV4R0sw0Sg2WT61cKY26mh0aNIQ
rYdO1Oy8sk827cw3ksXwvdo/a2HjPS0ifBMkBnuqTHiPgXE1G/xOlQG54CJ6R9P1jYzQLmq18lDY
rXvXZ7iAEQhgd91Mg31hBKzuEC37DMJiPPtq2x9KJ/Q3IDX8hz7/yWXCC3Irxgbd52HrYMx0mApF
u2bMVTNrVJ+NlCsPVTZj06a+YsOi7zNl3heJDicPn5pGG+pL3fn1XjXdYdc4mF+mbj3v1Fb/HIz4
B4CY6vYBjr2VOpfPFvCP50o3PylxVJ0y1BqvyCSCK+Gbsk8bp72WRUGURB/gb83+Nqim/gqQ4NTV
CDK2dbLN6/LoZaN3zo2pwp8bQJTdmyEWuXAj6r47WdWCCAw6bW8OuJgDEP6OVNM3RrnsZJIl33K3
+i1wuG6LOhsRPPqN3SjA9ZK2vdPYopMAXAstCVbsncHX3rBh26jfq0Sf4NWZ9d0A0OCsLAEPo3mW
GbW2TKuZotCNOvIgeFNWaLEiGRENrfpJz771tvKQpvB8EUfZpvEz6OXfs2tUF/JvKl/CpEZzTb1M
RaW9mDA8TLo96V67HhLwN061NfIwunZ5FVyCkRlGpvH+TmGxhd5ZIrc3LL23xCqPqQeaFE70acIf
YG8kxFDtqq6PoT19dxf7+NHFXZxQYBsSCr2BHRoIbnVvO+egD3GECCDTaOhyakW9REo+QwTIt0Mc
/Wyy8kIY2TzxLe8TECvIW9UHbujvOsUiZiQMT/YBU462sp4IjOibGHTZzo+bV/zW4Ji5jcFLbBTn
sGYcjBUTz7++2ZYdMYE6f0LTVL32UaRd22XjmJNFqh5qR74J9cDfmx1IvVDTWaEoTsfYazX7IEnc
LaCsQ1QEPxUyDygxRCgKEcr40VtD+d4ia85H+9TlPr4nLpwmPSAHoo7QUz2mx/dBA5BnfmZF0m7J
e1al+VCPabZRiUGmsRry5x1rgVDvJsjFj6NHgL3Wu4mscPCCsAqfz7YCoeSjFF2iLHUdQV5iJQ02
i2AsgHEVDo/ZErye0+Bge4v6bNX/DFw/Q6DMAN7o6ikgBjMHeOgfw9lBbx/C/KbToDK1vwZIgxGw
333jAeerbYeos7PB50vdIjRd7NWiA6HcKRiwaKqCfCR6MUHgk1go3depml7G0G6uhBqz7dxNiKJl
7SPs5Rcizc3GQk/+7E24+EW6b50XK1jF772LkvjuxVpwOrjVfmtc71pGDLNmozCMpVV1mlFYarXw
6wAQ9Vh13Ve8Dww4wXawV8pkuh/wKro6BI+LhUAcpPpr6rh34B8mZtmjzx0cvo6s2oluBMCXYpzj
jA6zqgISRRZXBCrawCTrVlqnyq2KjZVgPQd0vQAU51mAbvgYHCAzX5ycpJReoLmFdOxraXUuUZ5C
2yVxfCyn1jz2deX9lXpvcJk6tfV/zHa9g/POt9RbIDLKj8jot7mVBRd9DMatXqnNjpW6d+oBnh0t
cKDgTkhJKT6Ltw7CvYMlYOer5o4Z4L2Hwe9TOqBR5FBCTCbZt2bwlmeKfbduqqFwbkWbmf/ZrqGI
1bP1YPnMHb3BAsfoZgA9K887+IHvbUMP9TWNoW/LknmjqwGvom8ad3MdkzZl9vEzzfV9jpvuRZ2R
b0Io6hn70l/W4hAFVeeKBbp0RlZnfIiXzSKeY+YjdsJm3T4PfTs9tPEyclPyyqB9riOmulWdHsvA
UcNt6vAYwYSdlZb1R9enzDys6D1JdXQOzeLJMkb7MOYR6+9l47v3s9fBQ2u1eN90z6nTJJeQ5cEl
9Z1oZxQQAGBjR3eWbT7rgQF7wxvpUVi4DyCuiO/F+0Gpn2fdJ7hGDIb+j8CZlp0EA2YvGWmowsAS
TWvxugKB+c9G6cgXYV5+KjzsMowQSS2/BKkxZl5LmAW/BgfZ8yURoMxYbPsXpcJwC45Et088ONZB
DxprCoaJFafPuYRGrghKn+moxV1jTk9qOI9QO3x7N6JKs52WIjIF07Y3eVhm6gI0c8IUXkmH9OSs
gS7yzOIORMZpmGCkAFd66MzuWWnxf8LhOdnpXYUDoGDmwoXAb4E/2zvDlMMpmN2HMdU0poJd9uiR
mrvETfU+Azf6hNcGaMPiW4i5+yc1xwvGa3+6hU/nliiBs4QK6llnpZPSoRzP1e5lM/EJA2DlKTtf
WqMBHjCplK0C2NMHKTDVuXmRyxSz9hbVQX7O4pIhe+ycXW3FwENIKQCCK+ZtgWJa5BS4Eyv2Fn87
837QoPTWAAWUDmBV0vD3kBzx72MCrKdkDt9DpOAQHz1MgV/uHAejyQU5twOgvUs0ni76v6mC+lb9
m3VNe9cO2bEeaz6ToAITJ/GPKt6yhB2hCtZnJ/xS5KXxGQl5FDnHFz0JrFM6KC8zQYCF3qoeK3Mx
Hoi/qp1xir0xJFu/8+LZw2zeeohJpW1THfnSVs0R/jNAjNt3rqlPVy2N30aVVWpYBcgohlCGF5Om
ykfXJmn4e0CB3m8KEEFWdwebhDdYrtK+CUek0+9ucLRXYLsu0tjKxELAZJzWFlx9nvbNrkht7wkW
gPOoTm8zCL4nAzCCnQf43cbJ55KJAfKVEdDKkmSqFOdUz5jzlRkATUU5Jp0bMn8yUuAv1i4POmOL
vXh/gh1RvHVm3ZxG2CJbKep4W4M3rq1N2CgN5roV/0/b2Tu9DH5OtjIdizid7xD+eOpnwN4mptqP
AVIuj0Gj1WSGkcJ0eifdW7VdHUto4EYAO0NJkJjL+HkLU8MdkAp2QpKMRbBx5jHbs4p+NIhzMIrv
suyxCwGL4Wn1hmlZe84WzEy54OpCEBZn03mMFtxobUzqGWBEuCBJZTPp0buiGP4+/qdK6qV5trx2
9aUMuK9eC51ukxUpWwF6NjrIaa2ugp1/mFSDiWH4FjcgBfzXsQnSQwCd124NuEXD+IpQOeqGeN7d
dDUEIyS4ocxkweDGDkrei/aGHOj8FJLk+H1ym+ACLsua90xW+SWyK2+0VcElO8luMhNBgoXFvzfU
BWhft9VRECqV47RACpnLAhzqgVsHDV4P/iZRtCWOQG0AFmtPVuWLo+S7BI/X5+mn2Q+gmJcb1yxX
lL0Vn2hriTrvBaooleOcTdlJWmKpyZ1BFhFvdjnWLheRPdzcp43tZOlOfmWC1jQJWITPFle/Y9Co
R1EYcbwtJPfhDIbzR7c8v9GMnFOOGrXkgGWTyP2X3ZglMiktjO+kmGXVMSwVHf+Z5Tfl4D4DvDNO
8iflZ3jBYxhVA+IkfbX3yvKnnJeOARzz5THenrBUCl4K1/uY1SWk0bVuLPXuiNQKnkyAPm7YX+kN
0G7JUI9TOu5Vvf4meGDZDMCouxp+HfFUJEeyarAxI6qclDHebfaS9L7hvEI1+NrDXNx7TcgTtZEQ
PbRJ8yrP3k7cx4G4z2GuDYZ1CxfxM+G4JVNWXFKH5V+LszCgyf89NLDDOhDqJtjJ45KnIXvYc5LW
lV3pBVao++SVu41X9PkFX0cP9JnsLhuICPQN5VhprKLQF0xmgAjAnFNWNPP+j10528GRAiSya+SX
2+6c9qCh7Ogkf29sGmLUzS5uk8/zqF/kzt3uEtTSTWGl007utdyVpC1Y/7ca4isLBkCeiZwhe1J3
6w5Slo2R4hjSdCEQTUQfh+5FHvyta8qtWXuDHKmJfG4qMOw7uRXyI/W+5v60QaFviaAzy7Wq7+1i
G4Lc5e3+mrnTzwCvjEPGbIBe96pVeQvTNjzkM0TnVp9e9GXokM92FtvOcQ5mkMC47m1U6Jwo4Tbo
CVlJXvxff/iP3yC72F5BdtdD/dby9vRQk8lBmhj6ToYA+b53yI2fbABZ40sKl/d2c29wij/emj9A
FR/voEEar4hgTc4N9t25Nu9jN/yqdJm6X+8wg+BFd1wo3evgovZPGSaWB/ktvV89pvasHtBo7Odt
k4XXdtAVYB7LOLS81nKm7P1nndeVM8IBYbKTntDH6YEpDEuXpSPoI9JOJhzrtfssDexqpoGpbwck
2E7Sg8fOGk5TbrEsqfa5M2B85C7gyv/8u3aRnv0QrLCXG8AVFkDK2vfm+N7VFwCjUdj1Im/D8LYM
y9KTpLjWFUR/lhHJ0mdn7zvVAGYlfXIChTFS2stmfVv/6KK3XTk+V95w8hpzKz3hdgq2AkflvW1I
EMhYyIK9OaLQfV7f8LUvS50Ug6UXqn1/aADpHUMnOsgxUzq7tFjP/9gFpSxPTfZu50j5tvvhuBQ/
1N26bVnh9X4berCVI8GfmucArtwmBR5TpIDcehuE8/Lh0D2IpoHOQnXSD/hQkKdnXiBPfLB1jEGd
x3xunx3mBqwPrzoRi1ktNi3UiRxQylB3d9aCVZ3H8jkf3O5gmjNTiUZXd2pQELvpEZjZkOA9CO9g
yhe7SHMe6l0QlY9OVv3x4OWvSj+4vU5rWSrXbrL2FWlSDGl76rEflM4om3oZrmVPT6AvmTGcJ7n7
cpECPOMEZoVu1/vQ6rfylsBqp1Z2/6gdXOOv3EJESdYtE67Be0h1X2zhUoTcsC5W0jNxcKgh8YJv
GBP9U9QDd0fGZC/3WDby2ONleoJQLmvkKf2eT/rFi43soM7jXWKWCJR53UkGGY1Ru4WzW6KeuwuL
4PYFMNqfkPKzs1xQnrzsMdK3CxvGjoaf8+A9YS/n3jDLfmK/+nieHXLpEetgoGqqc+a89ffp7ajt
+gni/XoXy8xhJE2Wz0zmZtbOt6ALCakEXsBf4JINZuIe8qPShNwalBMDXZRRs/Y3HTOZbIHXrY6T
65wngDnkc4/QI9EojuxthmPYbXZ1W0VFWlCQc9O12yAMl/qhNhLjINeX3+Xb0Xhu9cfZyNuDahrP
8lTXRyt7edf9iI0p2oxFgdI/FPK/F2jrwKHIt1/Kt4kdy9MSRxqWD2D891pm57Dz23y4R5DdPAFN
qy7C2hmirrrQF36XYZbdnq88iXWMWR8MH+hfKfRMc/LqnQVBGlkMLL9jteAlcBnBdygE7ktumTwZ
6daBSuzRAh7sF/iG/DOYS4N1RF+f5K1DL+P9ehPWo7InTf7fl2KuNsJeupf3SWYK8mOkeJuLr2XZ
u1XOEbYfTGgRZpCJrtLZJxWPRWkif/Y25ZJdHDZ51W675LX/htXfPpTyO/+YZdzOLXN3CyzgSkIQ
eww+9DJ/JTlC6Fpek7lADmYbTOZXtFaIJ4d9ciqaMFT30vy26y9f0AgwCN7ht3mc9FSZ0a2btW6a
M1IOGkqRGjCxZRIm/866uaEkpfzHXPb268t5hIlzPxbouvXsN8DTDzZZqnmLXm9BEuq7Kz/ErC+6
q6tnudkyqZO99d6vdSSC0LwOIICsjeWvr8X1XNlbH+N6YL3eh3Oj/FOHUAdjGGOmDJxIuIEtkrK8
edzxhGX8cvz24+dSKzaRMqh/TCPlEd563vwtgGh/lu4a6aoDaHp5BmHXIbkhPeXfd+Xs21AFKKc5
uWW6+0gFCWCKrEu4D5wQIXjI0fXAugaUA7JZ20lx8H8MWp2fb79+6ck3ssf6ztzmM7fOLLWennfk
T/5572Tv1kp2P5blpNtV/2j18Q98PEvRSGy09ps2IzUr48o6e5Bz/61ubSJHb/Ns2V038jzWouzJ
ef951T+WM9JaGn74U/9W9+GqH/5SsAz4GM3VXQijb3nF8XAmV1HNt7WqvPCyIZQCORMaEYv3Jcy2
bta6OcMTFPodbarWYPfWSIZbufja9I8jsuubAQghUvC3Hi0vy/rGf3ip1hdofdGkbj1NzvjPug+n
/dvlb6/rnC/k/iIG7TfuXBzamNYuc2H5cK2b20p2Lf8Rq/i35h/qbuuJ5bK3vyDX+dDm9heGxLtq
yvBb7bxwK0ODrEFlb/1GyxiyFmVvnZCtjT/UfShKO79HMKD/odVIIiSFDZGPl5PcO9Nb6cK3XamV
8kwom2V1VmUH3Ste1+EdMBW08bWszAuNXMoy8jMXCogoWZnl3kJHfmC181aGB6L/SLI2KAP/TVe7
DRq2SgxBRpeinCFhIv62kycpm3W4laJ0BUcW/WubtRusdR+60HqZMWhSQhYuTK9Bnc1d5+jpvJX1
bwLAgHBRMr4F7RAdbm+83JR1cxtW17Lcrv8syoH11ZViQCDl7+Fbyh+uIHVzloCd0BJeo3Wwv02s
b8fl+axnNniVsHjLzhaBEWOJkPyxclybybmykYnBWpS9D+1kEF3r/vjH5ciHUwavUvazcQ8q8KmG
SoFrgLQgUm5oIDmWD1eJI177KkOXnyVZdpI7UyZ9np1m1dk0mWOd5AmvT/T27v8RzPxjqrA2lT15
+FHRE9G7NboFuXIH0RMjjpBJ0dHKHmavJB2Dmos2PcgreotTSg8YZz1u/pIX+e+oVq0Ge6yzSZ00
JAfzPDsnSATDEoe0Jpu6IVu5Wcu+FSjon4XWplx0h53ZwoCMAXmNfFi6FhxN3b8TzrZFAiBS0a6R
uyrPpc6gMulV8VbG8EyET64vD3huEd1pb/HMD7dfbuofj+i2dL3ddVmzyO7tNY9ITs6eOe3lLsuf
XTfyA9ai3NgPdbdVnRz5SOZcW8rh9V/Sw1Df2ljrbbAxxCouyP33rojHo4EQ4F6HMUsR6hkCpMUZ
n0mOWjq5M8NBpmc56nnAPPUkwbupDl4jLTtqyzXUpM7uy6BuN9Jq7rLxpMyluVP7DJDeMBSbJuJV
l42XuebW9gB4amCKrmniHtQotPI9kkEYLrOy3xOVBDU8OedGD5pHOFnkmhGNhXieObgXxeo19ce3
BdH+EkBKeYF/U+9QjRtR5aAodRmCR1lCeqIeUYGI7Sp9iT0HZUGzu59itBAcYAsHndz+0bP8+Smt
mh/wHU+9qZXvY27iqpX6X/OSKXmND/zFD1SQ4lnz1nuz9c0jWk9m1w9IOGgt6jjDsAmauv5cz2B6
WZKXn3Q1tbco6gCvipDtUovFFsAklDznVoV+k6oiZRSTZGpKcNwYMVYP43KEUBJmAgOOAmGiHZvC
Lh/mKakeZE82WVE46J7lOcLCBOGtIg52ZYX8kD8NX0ySZ8dWXaT8MrUysCNBiWO3BIA3rs/KLS5i
VK9VCJ+Gj5GoioLhrs0KMEFeO7Aebgr3AlKD9JpHsL1F9Wvqp+hpWDYQXaInX02+IqupnKWqzDDp
RncRVa4C4TPDIlvjBE8NathPKpnQp1TRtO00jgErCA7Etge0KrW5lzmWonjIbqZh6B60pPMe52VT
Z8D2bPoW7GparAdCPUu3WungijaQnTEnzObGUUcXxv81JdH8cCuB5kD516HPredXkeU9ojITbauw
3aB7auwdzTJ309TkaLwBpi8MzbzYDlBnYK3aTrf1pN1gBY8MBg7gpReW1wqq3bVZNmuR/nlMCmKo
A9JGNty0Ur/ks5kaW800tItsiin4X2XRV8p28mC5e2FKsBlRg7feBzDq2mP/JRnyvwxS6eDCofvz
bpnwmUEmglYoKlRi+vkX6c7PYZ7oX6YmAa2AIM5bMGbArtHBepw1csnWlFh3lZv3F72P21OaxsUD
j0CD8t+qL82o0Lmy1LxXjf6tRjXo3o2Sx8GuGqivSv0S9ySOHMQe91KUA6RCPyG/nu/rcdNj3LGZ
luaxlmLKF4PlWs4jg02Vo0C7ZczY/XGylX910tm8k0vVjak9OF54ghyGU2eGLNqBD061W39BGyS/
w3BObtetjbl9bLp2n6vI2mx9LJb7IHvFqHAmaF80rJVt8w6iRfMC97x/IHR8lhJGu+0LpnWQobIR
saalhdQ5RvnxpMR9U130uHANBKgN7YeIxbKrwKC7op/WX+uBsHKZonYiBxyULM7IYCag2bgVuqm0
R8Q2ta0U5fZkqbp8qhwwYcv9sccRoEu1TPTioz3+vv07aZL7R7uo4Zwt9w/BaRB52eThQE+fGQcT
5RTZlU0VzDDc17L0trFFQvKPSjksRzrIHbvhEeAMCLwAnWti9d/QD2VQ0uu/6joIT709BGi8h9XX
sjzI8XgI60Oqo9pUzYpDwFpxcQsnHnhugii4dstmSNA9cQ3/+MeBvk+xk3kPfDveQ2GI78oxw8Nw
2cie1JmssgtIASiqxVrU4Df4Hw3llFvr9exuxBzw/+eU1B3AV6ja8eNl2q5A5PZ5fChVooHbD79O
WssfmYpSb65pu/AoSDuaVgsDFkXK+2jZ5AhM3Etx8n0UCyN/gLyuxgTXl8OlinL5Zm0kezjo3fHh
68gjc3LsElUJy8rDE2NSlIvzbgHFR1lKjn44VYryh1tUR08OQuC3U+Wv/XFGppv7rgSg8fHA8qum
Mobs+DwX9l8p9qQgl2Y3vWunKr1zxwjAiYbyZpeRZ1TJVuyTItRe1TIcrq5ef89DTX0d7EJ91cP6
oWOAfSA3DdMF0UG+fr2B/pdTt/qdDbTk3c24FMmc8j5FzeA9qpTP8JGDRzlolsG9X8T2kxwDKbxP
IdS95EvLsX5PBs180/yo+KQlZ2nCNyd7VZsG+uVDWKfTtQ+09H5cNoj76cPGTGp27WbeMGaDxluK
0gaiKYkc3/2lJgPupS6xS5hL6Xvm1ehoa0a7laLRN8PJwDV1V5oWivgb2+r6F0yvkC6yRn0fQah8
b3psEVT4eseFX/kOFKzc2ZlvnkYsM59Ke3wDQtN9scpvs9u4ny3FbS9ZGSGdZOvdl2YGSKE6Vv6E
iA5aumH/O3Ds9guQLX03x7iI243/pgE+Q8O2HcB7sheH7X7GGha+8P+qoEX+ffBDnW45oGKz+VoO
Xr3Hr61EYc4p3jLFsi9N2k1obvfFmw5j+gXr940cVICxvYHA+AyTV72XKttvyC+4Q3mU4oiaxFnz
pmQrxTp2zaeZLJ2U5IrdoN6raL3pMKLvgmkGl1BYoXFXoxUDLbr2UWGz83uC7nG3A4uHrCfSsvvK
H5yLHOlb39ub2mDR73A7mX1GHgRjovderfotHJ/oIkUnUm1gClF/J0UbIyJ8IHX/KsVZmb65fPMf
pDT12RPjdf5kxOB7/DE4hdGgPKdZq95HPjTi0MeuasirJ4A+e2Qn+ufSaz8lcaveAVYYnnW95VWJ
UZWvEvcqDaQeXcRDqdTZg1TJxkTlKLIhMNSdjuFqgXtsZgfP0jyGjvaUm89NUxzczq0wLKz3yJiX
d/bkFHdRB1luEQsu7xSVTdNVLjKz6rSLPVy0dDtqHkPNwQp8st5QCEu/qFbl7dHNLE9ShKMDpF4v
3ktzRJLS6MESLM20fvI3aPqBqslH3JXVFqB4lX4BRZ0doeM7B53cxxfbMu5yV7FezTBz7svEAmCx
NGsn9dcEWvLMp027Z1qn4UbEnrtsZi31t0TwGvC7/6tbm8iepbS/ql7Xjv92vt4CgOns+LEe5+Zh
VCrg0oWL9B2oLpMv0a9c9T+Z42C/N86IPlCuF9csNGyUjasURNwwf+4r91majkZ6rSPD+6tucnXn
1rF1n5YeBix1jVoKurCfoCP9UBC/2sfF1gU2dFVLXip3jL91GgAxy3CbR8/sgotiO8kxSkP1FVWV
eiOXd+a/1NJrfnTkjYARmTE6jJNxImZborpbWs+ejeY4r7uDsKWWb5KsLlDGRaPqWjKmXu0y3PW+
Hl9qxMn/PnBrI4fLtRYeCeBnZPx36hyo8U6Oh+Aer3K12HGptCvohJVjnm9FOax7WjIeeLWjW8tA
058tM7GOqj3A3f4/jJ3Xcqxcsm6fiAjMhAm3VZQ38vaG0JKW8N7z9HuAult/79gn4twQuKJKCJMz
M7/x/R7ClOJk0V5+lIGpbBIt17Gl6uXepN/3gNdNfdYMIbdWnI63Iz4ubteo9RN3o0rrjy3fiZ3v
YPMo37XzaPcxIemQm9u7B6vJxSeaRGCRguc8Vx83bRpLRCr+tKnKsrpGelPthVH2x9BuTNx9vQJb
glbCx6JZlQcfyky9AIvldd5b5A9PcSiUvwqdlj9flGYaqLjc/BqT/iNQFPmqWXUK7VibHgILNjgh
in+DhNrepTNUXFW85NQlkbkjHZDc2EiB6HGuTfJnPMgsbwreeAC/Iz5UvnQfH2S6k4iwCcJj3xZ/
U8jIets9+lhz1M1919KzDKe4fnQaxoRtV2o39G20tOfgsITuSrok1zxvr+sGHlSDnJEGapKeJq1N
T8uclBUlQBAIlzYG64J/zb0me+cxS5xXbYyUi+gch3MAvrcKkuq4LLYG5LlMRu1BjzrAVBpx2aEt
aHXLa9t58hGkr8o+UC9dWXhPYTW96aavX5elae4Al7p5s+zqaPIUaqZ3uywFnb9rkiK5F7nuPXkT
tcTcrB8KQ8onbzd4qXyLeFXumkFtdrLp/fdc31V9Zb0XdGRhmVNW+97v81ds7tadGdr3jCPPmDzk
18pTgOf7iDfaLtBWP+vmDWFOxRln3VnJMuyAHY3cRIDXjND4u9gdmsDUAum3T7871EZluKXVmtse
S8FrO0+4MEa3xhvZXRaXDRRs82s94baFZfWJZie+2W9LuhswHF2Ru8uvxjyxQPGebMW4ZLKc7skC
vLZFOL6P4dzo0aDngAMFci/RX6OpH9+HKjTXw7w+nNf/9/42yKXf/T3b4zi0p61r3wb49u/j/67/
fx3/v/dfvlcve5TbjtiIzIzWPQP2u6IfqztdCn1nzevAZVR3y4aMwe/PumUXQJH1XTGv+1+f5c0J
zkpxdpHOO3GZmLPa0ilrdcuVkf5rnYp9tJOJ7e9uy8YhcpxVVaE38IsbJW1MBJNovgat6v2N5F53
Ozg2bjpo+c0yGQT/r7x71ldaXW70IFbPfokQj4fUsgChXT0382RZtAwF0f3Pclq6HcM1WI//3rqs
/11cPrGsg213ykIa2n5X/RzpdznhoTcN9k3B6frosP+ASOa8xeiZuKiK7OB4aEn1Qd6PVud8GADo
yBY6/Y1p2xiOxvBW8kQNqb6iJkZ4fKgLZWvozvQCkaHftRx1AZ4+I8s6LN8RpLTzdWVjXnDCdq5e
q1Homo+NecWNzll7om/ExHXAMLZ63QxHvQpgdv/HYefHXMcMcsS5DL6WDcukg9W9sWmyQoneyYNI
RAFcp/HuUhkrdwCiW1ffO9iIxdME08WAHQOEXIoVIQi6mGiodkqZdjsGf2Dxje9SNO8gRvqXMMIJ
Pm6b7iasO22vRk168IZEXANfxxNDKabnJEi+aTpMv/lwgB38URECOhbWv3f4yeyMofWvZV7Xd/k8
MVTCwyAHlzjvYOizFKmmZcNsiquWoIsHmaxueidvr8v+y24YPG0wjRwxQANOE8+e7LTM4yXbxXc+
sI4NvpTJLdAhDCJMjNGMVh22+KBVV9Nv412JtOYSp4gqjEFMZ2nTWYw63jrJtA8POSjjkyNC80Da
Iz8649Qf03IYDooaFqfUyDH28brwHNceiKde2ue4GPF6rUiShG3sbaOmUXFgUKut7eQDQlegywCg
ulvqE8UmiWR750F7ghtM7yBPHLqByq57mFqsfjB3Hh5DEzxyK1ZdG5CU8nP1qaYGvQ4G1XgebBuW
N9zTF7xnulUZjsPFw4cKBHWWuOUYhJCw4MfxbkLw4SXTn7i2Nx5+ZK9Ur2u4NuGstZ/CB3pJv0NL
nf4osfGHxC/yctMnUe7b+jZteDl7vdh18xHsCP8O+sAKLB4GBlTWCKSTFpM/OX2Jeis+HHoNGAKm
/Qk26nBbxVKfafwT0LXq4phjCwqZO4CRUbFPaw2QDPC+4RpBayEoH/aZUMJHT3HkVWqoaRcj+EB0
SO5Mr993ST++Couxk6b5j3bOnaKNWQ42QB1eQxoAN37Rd/vlU3oUHyqj146Z1HqXXGJ+RBEUMVSd
O4NNB0MOr1n9rBIjQMRll2XuHyutecuy8n9v+d19SBc+IV/we5xlXVna6NAo4K1THAOvZtFg5dgo
7XOLgeVx8NQUfAWnJIW3Td6yR+kxL0K0czZjk+NzOS/qYkS0JMz8sCx6SaWtUCdGK0weEMlZkkHB
PNGzAL+nQozFaXDiEgcL5pbJ7z7L3LIOp3H2rnValPqMbqz/j89NAKMKBOr/dexl8R9fLfEROBAJ
rf6x7vcjy/cPYTEd0+S1HoPgkWeut8ojaR50D21FlxkPqiO9ndEHynrK+DdLJ49urTLfL0vLh4Th
PDRt6lxMU9mDLpquTlsjKWyy5qUbZLkyeul/NL7yiKDI+RKats1sHgdwwNe+lukhOwDlbdPom2TG
DXSQ6E8ZVhGvnbp5ne3u17HZFhfy3CcViPsFoUB5ybQy2IIznVaxUMvL74ZlKwHWv/YTWPLkjVyr
7TMtMjg3z0dYPrLs+LvYWYNcyb6iZvmfL/lfh1aGGL2Q7j0n9KgCzJy/5PcAy2LSq3uKX9HRtXtF
ntvBx4AI61AcX5QuQEKiy1sByfE2seanr5bTYSAC+2cdSl8slRJ7L0kVXKSKcUmkgvr/WZzX4dTd
X8J5sqyjBVPb4ItGFWTe+rth2W9ZV1ZquhU9rgDLYmMZ2SYEC+O20Uh6v6z+hAgXnFyt3jR/RP7W
FeOzLBi0V2PtPWRT1rm0inV3ehtBw5RDemMbQFUiIG6X0ez6fU5XLQTHkJ59bKsOZuLABJmf4r1U
w2uWqOU2Zax7q8LaJWNA9joxK4XEep4+8euCNTlv+yW2IKCYkxDveIq+enVifRamd1RJZPqQcNA1
xVVMKP2UF40Fvo8kAwWN9nsYnbOXZfmnUUcfiiBLzdOSBnq6hkyzww1LgFowQXqmU9o/eVVfwzRn
ALFsHWRQnIIUKeCyNcPC8+x1U71atkZJkOJ5CVNu2To2VnKtFPEez0ei4pHdJFX5sGyLhE3OCdAS
MXl4UzSqco1wEmLeN6fwZplbJmrqv026Wh5+Vy1zuKEGboSPz8+nfreqMpW7iELUalkn6wDcpF2j
OwUOuv7d7/d71D691CK3jt6ks+8U4UqFEulhiJ2CEpFH8URLtJNjt9pJRUeFZj3UdskEKmbZsEwG
G2rQWpn3qRRlLLe/n9E85bOYCsh2/znMP3YxZYSGbDn479E6bDrWnRwL9+e4y2YvifiKf+w5WYqy
xg5LuIblIASbD6/0FRJBFKz/+OCy4ecrlx8YpKq3dYR4/llnLL/g98tHJ+YS9GSrHuqgcf/Pv+l3
738dV/tKfbgNP79hPgvL3D9+7Pzjfn7TsuXnS9sivYkAuyIV35mNrZ7yebdlB09UpHmW2WXLMhmX
07/MCrsF3dD/cagIXZS23xJtYKc21Jc6Dst1hYGFHyI18+vsw8zrEYYePY2derACb9pJp/1LW+7o
JoAV1fCz02OsI4WFH4UDH8zp20OQNF9V6jlbYqaTDcI0LPXQ1axxRtk6n5aCRXbUrpSKBzmgWQEO
33bIMda4W9lV/Mw4c48I70nUnbPquO3geoyPlVfSXNw+af7AwZD5QcSOr51an2WE/rKk64mEziYh
u5UL/SPI+7NC1XPMsUQcQTAUc8EvVyg6xOh99+iIGaY68SlUtLuqiZVbNWLIW+BndFt6J0Esgr3c
vKofOmRSSXz5Wadh4rKa8j49/H7KJ5PnphXIJXxTldtlAxq0j2ZCcVU2HVLO6aEuH+pE9Lc9gVAj
K1joGUPyfqJlBHhZxA/xn5QCkxUccrA9KFsJ2aEZVgNSU+HQb2gm104bcACbJ2Pi3VU9Ov40P0m/
N+n6Z5KTLV6jMRu2eg5rbFmXQWDYTbiskTD997p2IpAAaarvSlz0ctv0btJ5Ao7CKWR521jgmpIG
Ls5ADHM7zZMwMYq9PcpxtSzyBDFuI2gUCIbqn1W/62tLvIRmYxyXVbZS6nDJhgm70DrfLOuWiaF7
OmUimI3LLv/YADHPGOufL15Wm3pOfXfMs8Pyxcs6L+hXltMYbjNWVKznH7lsDGM1O5kWAMJ5lUla
/Sql4vZ+EN3lxSZHEHzbaFp4R838ewhL79BrxgUQeXIeMKu6XSb2BOsfrJW5/V2XjF2GiRtk/lhV
IgVJo2fged0eYzM2b0n2mz+fbUNrM+Ue7kdBU6+zzGbQ5iV4DE1mYe9+lnFIKrdVnog1fb5sDwpT
P83Bc1TbN5NDdNBNJbWishW3jhMrN2Z48ucFI4z+NRnM6q0la3kcRTIPC9H74P5HY8bvfkMM5SiZ
ePQuB5JqbuFdEd5ieNdei3x0f66oqQh9eo2bFVTk+iavUv9OkCS706P8ofD84bTstkwIyfQVtkDF
fllc9tWgrLtmSef48qllHYqKBElCfGEMN6wd1Xduk8xwbuFyT0fDaN99r4ISMq/XZdrhJBWtvMhG
+b/sBgHzQOU+uCx7EPndqqFmnMKJ6y8fw2av+I51i1hU3uIgVm60wMbLYJjk7bJBa4B7qgXFmWVx
2QAwRVzLhIAR5w0FcmzQUEo2jHUX8vyNO/P8u29A7hQzs1ruEr2MtvZIxwQ4y+CuQA3hYs8SbwwJ
GW0tm9LbGo4BORx+yx2o5/BONDXaUCMmfzCQD7WNBFOh2ctkmRC7TLhl4eapTwPRRuFjh6dgFuLN
pD4P8PC/5uZF+HovWYOXH94aDv13s7WKhzn0cZnDrjmlfn1sZpVQO7cwLnPLpF8aJecJg1oaJ5eV
oGvbnaNT8R4igC/5+Bj8NF7Nfd4qYXf1quoTaZaGUewsfPidECMjdViW00X10In0RczCo3ZW0lTz
T8CbCOWRteiPzBKwGzRIkgJwd4/LRC+bYcLgqJr5G/+Z1RPnM4x1GBh1BvZx2dx1EwrRZTYCOwPy
P44ocwDOp2gHZe/njNkjFiQxnJHItighLmfxZzOwl9OcldnBPsHuAIUZ8gWxUUZDQWLX/h1b8eVB
i0jycjdg/+Wa2oOPr+Mxb7tXyWk9hdiBbRtNvAejcDbD3FUbc5jcOfHESTfL3/t7tpe55T9ADSvY
CJ9zpeCSdlJb3a1iX+wbjNqOlpEXB4tBQlxG1UpR210vrKeEv9o0BxT6iDpU/sNcAlpFTG4DpJ8U
040qRMyzKC2bO67l/M9a5lKgDZsSLAjv3U471pAt/NKi0GUUkPjiZDj/48QgUea8WU4NQlFqa0VJ
PfL9JNzKwPwUaaBsDPOc99VwrAOr/5kYIhyOnj6fuXR8TzW9PCL5LY9OVgIdX2Yz2+m0zTK7WK8u
c8skll5Jt5MDDWPunc9nO5bCKBHoEHT8nxdW4cjsEKaAAGaN6PxnLpPlD/5dbFMDsoyGb6Y3a5im
uUdxOR35ojldZpuJhFeWytH9/c8s1+nv4jLnaD32Vgh4eXjncAKZGHPb3+/EbEWwa4V5iufe++U6
WCbhvNhT4thOYX1eVhWeibmDbxONLLYG3eJoYCkd/98uz+8Tra5wHzUyNGCzauxnVrZ6f4iBfCGS
55zOfIhSYGOwTJbFKIRCrIXKd0VI2Z8whmxWUy07XFGUaDhJO3cNbLqafBhXfoq1boA/tavaJaMY
XfV25H6+nGR41IoZrEs8gm9sjuEcUvqR0vlGTzt0o/ElzctgBaOMQulUBGeLXpiL77Vr6u31qh/T
a6rxisic0nQdKKsntWzWPDIKSuhkFouyPYAbmIe2k3qH+l7fTz0OQpaNJ618aaom2wqKMHSxtx1e
LLW/DRuMKHECV7qU+ghtgi4vXB4a0Y3QNWs9aqOy8ZQGW5hO38L+B083PRkiOWRFQf4OS6KwFm9l
X+JZOCZb8EvhxkTolzftOfArdcXLEWVykOdujSAjaM+AX+kniSjpKiqlVz8iqYKWag2ULdz25ewR
3Rh04ZKioDi9ngq9x9/Yrt0CREVtk2vshu9acmLszsEqhc9PnXP2xzhahxhseVmkwjXFojTUSFd3
KuBbA//zEdPMsvuOPBTZKp1U62Ey7Z0H60Ypmn2jB5wEOHShsDjTIkArXveCvpj+2bHn1CVGkMRj
9Zfk1T0/WzQNdoy0Dlm8M5QRIbBCv3/bKzsiimlN/fGd4DnY2CP6/UKxYthEtOnYE7GnQJtjg0ej
fZM/3M+ccR/bdwMIpD0VT/VMMy3uGTYODGrGP7pApYtmvvUBBtu+reK11QqYU6ieAuW78fCWqYbL
fAXpkdVckmD6a7JxndW8KEsG2Yr0rrnefpYpdCSdW3St9R1mTWNPvTGQOOaokXBJiJ7zuMYB10In
hoLbTUgnGAJR+BSrydpqZqQIrOXVoDcvHu8LF8rrCl9m/EFTSjg232WVTggTYurWdOWMEL3MS1sq
29SvvbsR4vpU2n+KBFc9X/U/xk7ZNjYDwV7r3DkA7CwjONErtzWd4EuBw7rKB7yJtWF6dUoSFiQg
NeWvxCIRrpERHgyNTJ4TqXcQF+y1MSauF3SPo2ZvMcKlfSSgFUsRKtVWRkhK/BmXWrudyqF1xyAp
tor9HChZtjKj1NtUSUZ+psu2pqXk5ynggH1DZjDUtBt/iBrQlOOhVT8Y+QdrZ5Tdpq0e6hir1gq/
LvL5G8sp3rSmA88CIMk2MD1uumc6cg1gR1GwxsUzXRENausJ/urKwTB11YxDuopksDeFoq46kF1W
JJ4BiZWCJkkwXwnxUam6WYT7ig0xVNXavWb4JtvGF9/pPjy/rIA65V/R9DrpMfC1JPikOTd1a/0J
C8Wnjn5Jqi7QUvuTAzJ1rm00Q2u75NqGsZWkzGgCtjz9m/QNCBPrLerNaz5QtE+cs9DZLdX6i6ES
/fNMjzYdrsNNUZ+9qcVANht32PNauMtmwX78g3M2+erHOGvftRZDebUZb0VE5N9OM643JxGINTqF
PsETOgMy2dIzDNjQ55pYV3kLECz66DhJq6rAFFgxlEMxEGQFQivXzY5zr7qJJOGPpcDJKLZVanp3
eBs2G0o70Xoo5ZM1pK6RtTwIFDC0SfKKx33iag4F77pqwlVdpy/0iyJybBhDD3GIXxLdm1aFkfDs
E0tn9LCpleQZmP8d6DR7Vb90FgS6MozR3fcHO9S/ciX+SkP9sy4NzAIryPwqYygy3Lusb8etnVIs
CDV62e2EPqJg9F81sqBDCuyvH/MHNSqv5Zyoysa5EPvXqCXWCz0/OKBVtu7ECu5dtRkUa5Y7Fzdd
EK3C3CJbMjfqlv5wyDVeCik9QhbwPlgvPDUtfx1phyoNbySNGKsiya9pnH+nhjyUpfVRhwy8BnEb
2EnqCjXZ06hCPshr8GvpPXT1dn9scDPzQVW7JR3om9aIIPL0XexaCm70utKMK8XMBtczlE8bslHg
dTSih8ZGYCqlN9LajUP1iM0bZehU7MgC7MyJTGaQPWWDuhW4em/twKJ/mJ6V0OQyU/JXR82jY7f2
A3tmiN13RgBtPHkepyZx4c+AC58+88F60fPxrrPWemqVW8sfLhNoztiCPFfjP6lZ1iUHY23nNZzB
XKeiJupD7Hm0aVu7PlRcO8Tr/m0Mi3fHTx6toj0PFj2Nav8cNMm+pgcnHrgmoqbegmQDTdOdA8CB
NLQBRqsS040LRuBK5RoV9ydUeTPZl3Xek8QdYcbBhwYagHeFb76PzfCON3W6konyVNuAbJpQf6vT
+LMHp2eUwxv6sr+07dIXa+ymLjy0In0ckZGvEzW/L1rg5SEcpi6mo5rz8SAwEdvllAHo+TPIHdXT
jgIkMLX64LftHZ5GeAja5Mf7Rv6tRQ2agjcsHttYvWcC5C8A5ZUieiwv1QxsU3LWm+wuBs2z0qbe
3AjH2Q2Wc3hLawB90IYO+WA28PZjmuVH2iMCfDRxYz9hipFf0Q3TwifBpuvckYVHZoescGN+qmlz
jtX+teVHMfR7CWnCgPSZPDuVcuLJ90BzWbFqW8mp968azvS5qe+aqN8Pubet93WfbWtOCw8JRv7U
DocVtb2Q+L8HBSyLa0iWat/gp6bWGIsNzjnOYX22Rkw9Jdv2IXdvb3t/kwQL5Zj+tGyoXqy2OetO
c9vayRo/h7ui8d/NlHEjEjKsG/rkTaKph0+ad2tKM7g8CKw/J64NKgJg4zPChkrriWiGjW2oNBi3
O8E44+AwWs7TK9ajFXFAqJKr4nZpX6yGpPKU2MMKDs9NEg31qpQQAVVBw5GR+o+5lfwtmqFapU3S
u6XT4hiJ6LAK1EOnOvfSIIgcA8jZmd+djJoou2i997bhvptafWsB85Z1dzHI3kFOiV0Qd5aSUA0t
PVCi9E6B3H2BQUijk08KzSB3WHUGJ1lyGrE8mXiga6nb6tJB8G/bqy7qUzd9qFMYUV2sqFvdgNlQ
V+E9BvCNB9ueFxyR5J3zpQ5te9YAkTEaM/e21zwqYgS76bTvooE0PiohfS/te1U7W78DKVqHeBQ7
seMmpAgqChwJjfFupircPARhpYjWpU9GoFXVlIx1vE+nzj5gMvkiQ+A9vMHbrvjSGmLjsef2zOHr
ROFZKDkOcz0MxYjLpQzvNR4/Luokuprw75nC8uyH+Tcmo8FKaC1lJePJq22MSrI/GuQ6e6pQSWg4
gnmhjT9ndmn98mQRLPpNdu0ciob4i4C6uiAgeibWfrYpWqxNf/aK0IfP0WQEENvdcLUdXjXW6MZ2
OzsM8ja3MJCKajiq5Uusl9wd/dqqJvXG7NKBYDyJV8ImBrMS+jb88Lsjn92czHwmZJkDvLehfzLz
fqPp5kBghWlGKGE7WO2t0g/FIVTiW8MnIMeTNtPNbGeQmSrLqSegDbodIm2jtlKXhNCTFfh/4FvB
To3p2Qu0kjuAi0b5Jun3EebxwbOMAWfghmrlNS3AmIG4F6uEbtv9ZPqVW0PEdPpoHU3mpWodelPb
v6ZyxGr5HGLMmpGEBvhI711cbJAy3kadEFs1K9+ALBzbbIL4nM+I5vdSYFw9OBpi/Tx4KoQkEqIH
yiZJsCpVn7gzD8FM0oKe2TualkysIWW/jizEPdaIKsT8iFoQkF0/4tlu6VthjI+6ap3LiDsw4AzH
AlMJqpJ/Tel1btJAHE43gWbtQmt4n4YjnTNPCR2pK3xByk2qcZ6wEr+ixKBtZGK8bqFVasY5BW++
KJD55t62NfSQV70+KdrWwvBo5ZjKg8jFtgNwOz+k8hUcVKRQIw3Uu5kuh/tHzINNMU6gA9+6wPij
W8q49fQOWDISUoiGDE+TBLwdEaHpcPXnCtoBAhNsEwP0K8T4TRjASIqNb8NqspU1kO43oSbx3CSF
aIIX1NW70FZ1qHLSjXE5XSkOV4k09Q8SLn/xUC5OXUzVWqdwP2JVFOvaPcC+1KVVBgGloblqnJvz
BzYhOWJX1yns2/FOmHBptWHYS62ziQOiYg1qroae0rxGWgmOujkpIVdbXolVnRRPUZIhR7KOgDHd
KSd+7hsHV1+SFCsrCXY9juNQO6erRQt7Ib5Gzfks0ilyaWQruEzbO5n1b7LuPyGJ7qdxXFu69p4P
oQktuQfRi/jCGyoTPkmframDqIV46GJ519Y2sowovXR2SwGlVClkO2+R2eBonxqPXnPfChVUNwxR
HMRw3FGl5w5BdklMcRaaxa3rN/g5UceoVHlTMOro8qx3g1C9xXDkSe9wxXTabOsH433gmR29gPKO
ggoGLpEHs3l6tZ1721JoEtFnFl/aDOumiQiwCTDB1/lupOfuCMUWm/NVV7XUG4KdUmSXLHkCm+dQ
7PT2XJPrqgiMzRBpjMQ6jV31MNsoumWs7WPtA+wk6UfvAt7gTkvPSSY3fam+KklCqaXVd94Ac2/w
MMNLwKCVsl37XfMZlLTem8aB+KLOEgKMXq5MokpGX/2NGh+IpE2owwkuVaGz1vLO4mvwQ0gcZe3R
m5uVhra27ehrlMFrQJ1yHNt0rXSwASNHHw9yfMlFmGw8fZcICtIZOlQ0qP7GwgcmF+1rnPlzhpqR
vxfxX3Osas0LgVpJpZFpxa9O2UWISEcrfhoG3t4mrt7boifk6KyGMmFNeTjAJNqRDgzlr8LDIyMO
imvjB1sDI5GtMw6nItb/JAqC3SCC/D7zhsrmk46kJwri+VahR2VVcsdvHEUyNnS4lfq+vmbj1oEC
PI6k2+nnKl0v9qGz5cgCS5QICVWtqEb7l3jkQsLwK/eSsyoVoOZRgbOQZ1J6Cut9AGBjRdOSXFW5
/tUbYKeSJ82SGY5b2rvUlL2cBvInDt08RvGV56BO4XV/wZv5IKLut6UeXCeQw5B943iNGywUgumm
CrBwvR14m3IrIjjMPmiJofW7+8bf8uo5WCyHPKM0jM7TTj472nAaK2AkcObwkjeqm64SHxn/LJAo
d2Hs6DtltlwOivGcmCrU9zBrt2HIOE0l9i+K/pl7lDYQmurnx6G1qfxxx+eogrc+4NvggK3QU6zp
iosD1u4ZIam36kuP7qEvZ3gpbeOF3PajTFuiTRpTzYmOM6yrkU6ckthhmMojyjMIeLk3abIl11tW
tNe8qZb+Xmr0UqX0TJCwvc85eausN+6UJCZlKIzXjrql5vedi/vPzFNx/HNgikd/svZaQoAufEz5
eDoRAUDaYwxr67Bby9ag0RiSMAmrWyfw74q/PHg9Kj89ysoh6O4SwUjNqtDTRD22KEJ9DSqMGkY9
xw+qfwRAmmzp4bqNZHemrIDQT0muIvEbl0HguZ/JraPxoH34mf0h2/q5VrkwY/MZ74sH3cpc4eNT
iAUwFHCMZMdjXXG3IOuiQ3xfG+pr25h/FNmRV6bTrTbwrotUkjER7385hQaKie5Qtte4hAPOA4A2
uBnerL158+DVVvzzBKkQpPY51q2JxF39WZTDtpTKc4Il8UoGRr/ucwJv1aSbweNqIYpps9xBKi7U
lSmSY+41fzKBhCJoJ6CUtD9V7YNMxMlIrXqtKy0xVUb7vQqgeogUxRWzP2/raBuk4FjRR/lnkAZ7
wBXHKgy2amx+BXZFnqqiCoiTKlaK4U4fi2tsYShalcmh6LBMbdViQ1f4R6zVtIvqOHSb4SaKKTxH
Df1vXgY42NzwE05tcCPDjCbh/pwpGnwnSwtWiB693rj3GiQUnvc9ZcqjjpXQYOXBoxK/w0zMzElf
K75KN1avX0fYY67RaJ+ybQ66Ez7kPZV1FIBfjTef7CB5H7XuJc7QVeO2AP0q528O++sY95c8oj3P
8z8IIT4wVg1WMu+2ZjG+t8Wsy1N5kSupQ0fglMMe1+m2IzafM5XDjipe4BojqVk11DGA18kmBO+O
iSNFXGfnNMFOKTfvU7sXVNCVt8nvz2oJQtrJLjqPcCHtXZPn9jrtgdxlzSbsw9cwqcT6uzSLT9NI
/nhFQa+lnt+l0BobmfJwsSrclswGPN5pyvqNh388XU5otbXihM7oQVc6mtNR/qKy2I89WMIAb9Ao
UknqtVnH1UjP+SQMV6WmCoPLRwuS9Wt13UxDhFNiGG8nX55QUH5YonxPpummg/NFWc26cIe8WDG0
NqV1nSynB9P2d3oVrWXf0nCs4BYVTVfES0eotdOuNI2NCd6A94+GH2WytnXurm5Suz2eDlD0aQMf
7BbIOn9UYTj3gyR5I8mnrAwiOq7i7GIkz62IXQxUb6ugeQ06SuDzJTiNWEzRWKJufYsLBf3EdUq8
HRnxV082VzK3Nx6gfEYJ6NCSUtvgQnRKRPrQBPpbOliCgV5AWIueynagPImGF2MWPiytAr5KUobk
cbFnNPaAqfZr0USfjH4fUYE2B7D5eCpPnovu5dUszlXhvREe0I8REKJ4JOrPCoWcSsNspR3NeGOn
+p4uI9J60WgQMpQ+/pDKOZeFcmWs+TKk5HanVm7xy87c3LR6xvSDs00nUDSTSOJ9Vl2yXKFAwAE2
dqx8Mu5djWghROjZ+2FS0E2mICsxyfIH2z92Yc+gEXICtX1lXUQmtsWjuRvrVDsqCRWsEiUClQjJ
QM0OVOQZ2m4cnfKAPC5cVSMeTINmpPfKWAONl3G9WxZ/1oGhj7gv68RzJRIOQPyFzruqwWxcpjle
BrP70/BqixAYNwYWlhzGdemMh1wiSUfk9G6RR9YE/afSaJU9f8920ghUW+GR6QNiz9DmeUqqetcR
oVc977CuIgEZNg/4C3+0TTIru3j7TEp/EFrn7KT3LfHsXI+J9kEfGe+amna3SBU+PsfJm9ICVM0N
Qnur1/56mc1NQ4Sdet4fIxLtmhSR7YINEI4BxFnN+JssHkt2eQz7OWQLlFMg6eHz5GfwP3yd2XKj
ytqmb2XHPm6imYeO/vtAsyzJkjypqk4IV9nFnJDMcPX9gGuV16rd/Z8QIkmQLKMk83snT//RVtC3
BwZhv/H3ODFjkE7Fqvb0m5dg+m1tikE5yentogmBMWzoUx3O9577gn8etoeCZIlRLNshPo6q/ZAV
5yI220Wcdo8iAH1OXXdfFiYlTeec6KjJHfet7C1M/AN5Gaz0Gk/QgadklA378mCqQbesSoNfhEcK
PKqyO/IxxEoGsgfDr1dMrjt+1sZetCaBOhart50RhCZmEzA7VBtHAs0p8ERNDAeHxqBcx1ZxLuP2
S59NQYt93G59I/vZRWN1qnHaCChvqxYrZSPweMAOBviAYay9UP0SDc7JC37qlQEmW5KH5rLgLCJX
MDzGj1n34hsR7kIua7QwMIIFEutFX+Pl0Of90vVi1s6O1S3AVLdxpGq3xGO0xjuW1S0llj4jH0qL
DmZD9cVuzXvW2E+2mt2qzE3XSmlGEC2CL3iMIGF39S1qJnUJ0YNhcCIdOsQOUTmkSNUsp7LnutUR
q+v8j/UJbR0VgiGtJNkSZMpZ+sEAC9uorv06ouTPOkqVfgu4goUKEncQ967uWcMp5C65InWXiW1r
KJraJy3FEFA1sHxp8wJaFQUrq3hLYon3i+h26UCdWUstb6+b+zqrm8UQAExVI8Unx0leG4p8PG1y
ZSEgPVRpHu6DuJ0m0PpXC4nLgmplgN1JX17ULANY0a3v+QQ9+d8kFZallijMXetjRc0Smmx5FyAN
bJiMXH2bu1LkFDsbFd1Je9+ir1vCUSnWnrBwSR+APewpsaaRVPyisenAy7hhcEZItmWISwXTu0Vf
Js1Vkpm+qog3mgz5D9TlT4Ell2lD3abHUUPrKGsylyr2cStx/OCJEErTX8omUk91p24y5pSLwUE5
HY0klpvq2StMY2uqjdzgELkfZews7ESsQ53AljHg4RAEZnXoqLcnLgT3OOlfbAHJVK2fQc34/4sR
6g8VWT+q4rs0p6zOuhWf2tgmeqXd4MWAi4QU0bF2wE9lSdG+MHoFUSx+kKmXrcfa4GHcVV+w6FkL
a5p/5kjjxnZvJYykaZS/CHs0do6ew2Y28+HOrCZMqIROQ/wGHD4nKZnXpuSJo91YmyG3hdKZCLAr
CoH80Fhm2dZLlpbZ0tGEv8RyRcDlRPVaxEsi2wQGUNNP8pz2vEUy8BM20tJamqY55SnIo2XGt9rm
u/W12t7FUQKBiZ89Mp+X0uYvlhZviZ6ISkxgM6wBydhue7M8C2Jxkh2x+uwPQX5VKaFwR4mFz39l
HSYVdt9VyXKP99aKYUPQSAvqzCzLAetZ226RL+Og3Zks3IkXzohYbUyxBSw28IjZeO0pDwlvQSv7
qtpm/ZDp/rqNh5vRobpsnfa58tF6QgMqt4IgGobo+txHI52UnyYpQZR1gu+FYTcrx23uAjBUCoee
jjFKMFA2t4s3/Jv5iob40qqNQvi0iwKmdYndEAgTZAGfVqdCpxM20pCwKbiTLR+7NX5IqP6LkznU
DDe90PcYleQj0wqLe84stLc+sF5V/Wfbj29YzxBugVG4JS9jZas44/jUof1XzLc429TtjZqioAAy
xL2mQmRC3UPp2vsOjNkmxScO23UVKl+90nTXjVYSuBYl+Qnkz1mno0s6ngmmA+y1VDVmOqxzEPcy
Y2Vdu8XYx1ziiZGseGzvY8Mf7mxfBdtg6WMKKDlOkPcbBS94eMiPtZKqm9K94HHBxFAdXtpe242V
SlW4L5/rFkTE7uqlHohq2XeexkQxHfn0wSms6q+pDURm/NTb6OKy2mcRzFOxbXuoRiwHmh4AOvQU
5uy7Et34OSCPRMkJsybcadVVyluZt1+NgFyv1D8lDdxKs3nrXAr6RUwJHnblU01RgLw3D99fYVP8
MJ5bn+VhjHvDGoHOqzKp10JnOPQO0QVZHF8Vs8A93xq45cYiX+RQUVZay5rPmTzxq0K8q0b3vW5V
Zix2t9MYe7aT6XaXp9/hbpBeifspeC8rY90pH/iLYu6qMKb8YqXbEAtcyIarRIl3mUqgc+kbF1l5
8V1ecW8bchXwJS+GwoMeCAiuSc9ah3XX3Rfu2oA9u3J7k7SN5nUY8jNP2JhZsLEwC+RzZS7ggRSb
IZ4EuzXrDkLbIMiPxVuMyIqlQvyoq56/DCWl1zC3Il5ROEmDvDkLG2Wu8oNae/dNCXagryrWTuZ9
WwGzjb344TiTN4vJ0qisINa1/Fc0ddwG3lido2ljUX3LYNLezU12KokyovJQJDZ/bTVF0Pj9LoP+
CCdXZywlWN1VPFz8y3ZYFZJx2C+0p7iJYu4D9VZhL7HSdN1ZBsbOtW1rZY7eLYhCE5UbNe28yrp1
6bOQyTp0EPGi7HO5l3311DrFuNVjI1q3ZXrfQxkDOwadM8pUbvnxEGzsNgk+wj1YLUgcUzjGWFT6
2FRQHV4bZdXct4X7kAq+UDGmi6zQyvvaqwsyvDcuD323wJOlBt7Adexc+gNFfsqMddh/7xoNF3EH
WD5utBfDhllYVN8KiZMLii6mQtnaK51zBiK2KkazWjJpXftIB1sgVjxzpqCN7j0uh5VvtzXxhXdJ
2fQbjL9hLvr33hicApu1CsuyTaIX4bJTEuoxWnenkT/AJKd/Z8jFPMpxL5pRXmWTUIaxg5d0AP80
eS4FOEiXyvCzJz849g3tPrKMdlWLLNgoKckIUnN/OhYczax+6evWX5jYIC+dQV061cD4bIxvZu/u
SoOY7PinY3ODjln6Q/Zoa1WnZu6nEGIkhuDQGcVzmUCmqLm59OoJHcfBK2H4BH649qMSF49GXzie
+WNSnDARx52k8nRj6evOUYd5nYK/rNvA3ntQfu4QKj5rU8x4UCig7TlfgGO+VSliS3REOcXXTe+7
mNrEKXnJ4NS6Q0YRXiB3dj6cWwP0wDL9r+EFBgqjytLvxnWjQ91vy9PQJOkWWsZ+aP0zcSFIX6hF
JFoPVcfhmsEw3DJhvZdjfzLN5swsFdvi8JD49ODuVCAEVZvEbLi7p9kZOMrZjkOT6WyVUTkxdtKq
91pPDnrWPyrDqJ0auEA6POBNHu2ykilu7RnvemI0C2FXNyWvR+pcCQ8DvjcdZaaE9FS64aEGS6Pm
9qqbdX3UCIuNQ3fYKHXtraoxX3pmyN0SXVOcGZYBY31ebrFV2sOZ5FGeqDr6/uJbahMn5vcGidPK
e2A1r4mZfK/LcOTu17ed5P9iRoQXkre+scfqW2BQhIzjSU4fg6AZZDzpuRssTSzKqDCA2Fp8zW3Z
biA+McLexXX8zP//wfleFqW3CqgXUKal6F956kLpWFZZwXtf9Q+V7rwXaX1zh+oRFMJf6rGCT75D
cJaHo5T0WQ6Y2sTeAUdVSA22TSjZRB64iyYbJUt+FdTZ8Y0DRmnfNb9zl1LAE5vQLFEjz2ellq6I
3dm3vY35w91gDFuHX5AI8m3GwO3byhejiX5ibiaoPMt+m6vQ2pC/h+W7cKobOVNUo0V+luZG83ly
MqbjruztMrPF/Vh81xMXbnq/btwISp1qFuQyoDstpvgZZYBg52tvjv4OoOmuw9E79VDSVkLDGgHq
dSRVOL1eeNdbo7aIo/BU5AqplUZ2tFGrJUJm23qw1DW0OYvZRbdshL3Vuj7AbayQRLDIB50L47DG
zz8x70oWpQGKTtIdQ4TXnqwZ4bdDEb+HuZxMp+q9IRT+blI5TZsqDtNbFmFTBtrQvWhj6B2obCz7
iuxx14q0de+Ip7AoL0ZDEAQ21XyMaNVlcF1dquXova2TnbAUksDly2hQCa4ykiOeelfo35j+9QWI
VQ+I0RPuBHNqK2ulWHfFuR5V7SCydtMJJVjJhElZUe1yoTFvpSYciYj/Xi/WbjieoowByA+lWKtF
fRe4BLcHKrELMI40T6nWXqogV26/pH25LtuKKUAdXBSNSX8n8rcAQE/GhFF6gRKtlEF/tWt5NtV6
l3npsK415rtpndjUgwzEQimOLH53qQPje2EeAoNRk5xABzjspwfHITctZO6t905GyivFL1O6LyAo
254YODQtB4NFaRgwjegD/Yxg5Rx26jnqGtge2r4I0myjUR6wM/vS695E5WE6WkiCFAe4rkWp36o+
eoJhyXQUHyqrbhFqCPtejMajb8QPJmPKxnWabVKOW6/Q7nye5IhFl00OQEY05TqOqUaS2BlH5UKX
vbGCRsmeGzDZKeDFVBlVc7TcUR5uh1bbOHXNrIRio0dmwaJQ0qPZl29+3L4lFVhFPC40+ZDKpuFH
g+TPz7/oof0W9dZ70+b49esrQ02LLeb34GUDxgqSVbsdfqckC2BfiJLimXI28vEptJyX2Ol3qm7s
ZchUVan1I/Y7yD1MODoND0SrcpvF8admKmupFjwwsIZoPXNjSZ6wave9FNgGJt9NwySHLdlT1L3a
DpW4tM5vo++tymE0t2GtPXvksErpfQ2biREfhUelg0gB0Y4UiKw/Whm5p7lOgTtzn1Vc3Bo/P2N4
1MK8ah9lSy2mDhDD5o59QjhGoJ1fPGQIGRbeOBxF462i0SJFiS4gJkcDnxRgVndjueWDYWWvZUVW
maI6eO1DSFPbJ8+kvGx4yAos97GrNSZs1oohFwQajwRouOZzQkAnchPsxSyjfBVqs1JgqUpSQ/tI
P9uaQ2YovoExNfem8HfTIw9c4DaKxFqYoUCbjtTHl9ZVGtW9VfbuEqyRZTehdQtFGpe0sau1gNPT
uTAf+/qgN6DBAXBKqfzAyYGoR2qri67EQRJequ7wr+3Ay9NUY13q7CnBMzZGWsFzbdw2WvOSqZTA
cEWaFOlbBWF35dlMSpgodqhVJhgQP6kI2wk1GCgOMPv1q2/S1TZNaR4bx8EPpSAZMmHMxtDCySlo
NvWpK8z6pOVRc6IAMQLrdcoO+ki3qJSi32eVWTzEppI8sKyeXs8NeYX+EZ8iHpu2jxekHwbasrTU
avvrMB2Vvl0TayjPcxN0AHAIy/z6eZG4C2LGcbdfW2NVPFCHkQ/QxR4LFfOOuckg3vVeeuruo8PU
KyXAdMOnDVefF6KQjkq/05X93A+ydX/tJfH101XnDdqSXYigEtiaTza3VXZVL2HYWdi4/NWWRu5S
w9TnPPfAu2uA7RJT0LaS7mz27a8Na7ura4ru7o92k7kBVjodgNZf/TVp42JhHsFJ9fvP5pRotfsA
htF80bk9zQeip0LrwlpkU+jSv8Rkej5JH+JUXnT13bxre3kyZcCN66iPmyevDNKDLqkliqBreHLU
7pUMhGWK/KZeCqc/dSqD73zqUHrVMoCst59349SLtwgbzNXHhQO/O5JVSNFsetsyxXUu0T66zm/l
esUN1MU8ze/URUQ2jr4bUJCge9fIbMdyWlnOuxHK01Pn6c+ZVPgcqno2pFY9ztfROJNSRimP84Us
AalPCs/fzEfr2FoOcHpR1aT5dd5YqSw3SclPC6usMFw2do7XRZdVy/kwjOb8yhtGu5IMZkbxqU8W
jSGsK0Ctz+sk1dCzHhBbihT6pq6N6EyJPdzkXZ9egOAn5kBRXLGoc1Z5ELUPCZaaqwpXhcehlPbS
R33zxNyrXAadnb7UVN/43VndLRzxs3NSy/kiekssUqXJv5ll8U6oLHLJUtzcNs5+9IVANhgbb2KE
yJ66+c+6Z0aRgamAcOTLVi0YOEb14vfMaBblkWoVlNwMFxrTjqEfEE3MdKel95hvQ7CQd4CIg1GP
8i0tnasDw/971MVfXRGWryprAmZvlfdVB7tdJHE6bKIiIBrF0+SVMHl8NVOHIWgKXJ7bgqRAUjkq
TH5aKa/zAS3QHAYJv1jPu/OBMqI4FAepwnSHS330K4J+bUMxW8279XSB3NHdddu7OOr9fg+ynnPo
0+BoVifzcDmWjrpRDA0X4qnPfH0PTHDbS6v9+KjzAVH5zVZUYFpzl/n6vaLC829D8P5cwmdDkb4b
24S4SCDQM2lB2a6RVkwkaBGe+Jkp61rp40dMDKJlqVn1tyxV7nWr6AIw4uvo+uFPmVmvELy9W2fr
LhHINbLZzkmpqnjyoIjcODh6525YvLb8/jMdXNxov3R++8XKsXIJrTXqAf5BYzJehVPYX3tbz5dB
0I0PnhblG8/OsNvJqvYOdr+7JbXZPxNrWq0MmagvMApjDJPCi1STBzHq+r1RZBgtGHYHNAEW2CSh
vOfGASgK8uQ+Yem0NfBaOCWJmW4biUtKKgC4sqQbToll1FtDwCoQJuB/Y2rZSWsGfYuzTXDSPN3e
8kNxjkmCECBnwOVXdicgnWwLpP07w4rDK7MRpnSaY/8I0jt8Jey3mnX4oqqD4WHuGlmjQlXmr659
W/3R1UDm/KCS8b1ta4vRt0keYU/FR7LPtp2Ptyluy5Qz5jYKnttWFl247ogLXRWlCurnd9dMr0hW
jv1xrUdjd503xMs6SwM7ic28q039tBYlbmAU1rZgaCO4O6aWjatPsNcj2X+cF8YUlV3dL+8Awd9G
0vwwqqLSD9f/UhcetjfolFgNurucFBU4lh1iYHQJVwNX4RWknX49t3W561+Z3cPRx3ETTIh+c5vT
GatuwJ5p3utCP7vHomw3780XQp/m7WLS86Azc415Y5mWT3Azv6HPNvicJVCure+b3/3AP1Y61nbn
uanwXIGlW7nLSyLU+zStV6rewa6ggFJvlNjkf0ccZLhGjYgeUxkTall6dXZ4LEAEmBqpTSbLj/1K
lhjwUcf96DnvYpxPqWnafF5iPpBbQX22gdTxnHaxgemqs+YP6m4u3Asl5UNwY/5/GgPLVneKRol/
PnHuOG/mA+hQgYOnk8exgD6eePY+mBagMiyN+5b6zznIJLQWXAO/UTWsAHms/KIXGFVYI3qcvAFw
NBzxLvTcu0YBwhtPUk+f2zPHe8TuQ330pumulMhilLChv8gPeYErlDWQNu0PQq7n9iZkRdQ1xQ0U
x8GcqCdeNQa6zCwiZ7WwUw6Vw920mF/WA8mlom+xMreUw9xUxglH5/2Pl3Pr5/HWQ7iWZsrPP9rn
3T/aLN3V9plM1p1LDZXcq+EQ6sOvjapW16jhbx1N+OJZ6FhftBjxgVokxTdAuzfLLOxXxREvtabV
e9M2zK2rxeHaywxcP/CAfzFzDfgMhYfQXcbTQMOXqUyjG4mXhBozYMLKUNaVMRxcXLb8ITZWsMIZ
/0R/P0iZvQ8Fpp5NpX8JrEqFQZq7rNg75a677XStxVZUBbpfqJ0R7PxMsLSukXa5evZaeNpX8smV
Bwyz84PQsRmMnBFCQt9sZFakt1YFRBuUVNsoSLi+2f6SC2Tr5taWQXGnyTLdqAjE9nkTZC/uMOwp
RopXrTNyVE++f8jCNn7wzeDn/Haj7vIflH1+dvKsvfcDUIZ+OmH6HDAowbRiuIHCDswtdpLfYyxJ
T/PGEH1zkmYDvdZysThQWKVLCJInQ4/MfjH3Qcs5vYSmjQbOPPza/X2JuXtWFLcsS/Pd56VTA1qw
qbT1upFIA/p+3OPb4t3PeyJBgOa02N7Pu3EJiwV66r5zq3sHQLDeV1RAYIep0TKXSnkbWnDVWJjy
qzOCW0d9Wr3maXaD5tH9IKL51DAffa9aG0mWCEiwz8dF7iITWCgs5KdytBegb8l6GDJuYE5y+wyd
eI1OeTKXyx2Jw5yuFYuIaOntvPt5IEmVjBxkeJYt5e5z9KK0xIgbGFIfXTuU3qYqoPh2vV3tQ6O5
m/fmzdzFmvrNu3JSF5ldQL2sdq5Rryp74aLrylCps0pvMVHQEV+tounw3KdUfHWZptRES8uiD4/V
HyzplbuPU3QtXZZ6YJ0/OvN/utdIlrBKy7kiGOIiv9/j4/zOz0ruLN6jglJw6Iu62yxreNgPQZKJ
B39ackRqCVfnd5tbNfUqoQQGdQdLOJQr+qVUXfco9bg8omW5sSa2nlRkVfiN2ZeicrCUjeGTO9yI
x/mghav9Ch5IsVMLeIJ1axRb4cB3TWsjeI783FkXLeYIetyjo0LeSXhOi9Stz+ynMYVl4+WB8r4B
X/PfRcuU1Chr6ynjWmsIssmxt4xwVcQpAiKYAo9UM9c917oYlmE9jqVP4dTRWWEismNtjqm7Ydbx
Yj7qGCCdQ+34R+B5DEajKL0vKru8d2CsAaGX0XfpZHeliK2X0igcNBUBdiBjFt0KhQLC1MH555lg
qRVFdTf8Dl/k40ybEWtZDJV+AVui4u7I9KlLUShh4BldY9/HN0qrcyCS1Nl2g60fYp4R0GGyBkQ7
zo+Mb/V2yFTn3uT7WTtJYlzzlPi7SFWcp36yLMKPdyGl6W6rxh+HRTZlMDTOoJ2AOlMKl7huTU0C
Bv+pmDYf/erSzMm2UH6dMR+ph4GE5M70iSBE3A7GvYaR2DzYRhM+FjaeFRFGb+t5d97QwXTs5oGZ
/aQCwnjos8PcRgfNpBxIBaTb+15jkkzbBgdbpOWpC7tsnWRp/aJH8Y/5X60ZPyOrC99i7lWK6QNB
F9M5LlZFB3M6J3WoKZSxWb2MxgQfdP67KT7OEV6qLXQ3+3WOtOGlJKk4IKnyDlo9eAcgT/CtTgeQ
kLEINgnPhpI0bA6J+dCfL5kEGyuliTZpL7OGkAITHR+puouKvx6XZ3LUhwAThoWlumzF1PC5qdOI
AGBYr08jQtp105O4XkW9ccyFnqwjK1ZuiOTPHXfhmxW1F7PqjBu6BQEsXv1HVz9rzvPU1Qz7S+FF
v7r+cVVzVMlYz2VCGfFVL4XxrPpl8RS0f9uJ2lettfWPI5r3tyN/nlN4RbetSh8SyihbksUrtecZ
i+IfQFQ11/PLRMMQIJo2hRfjMOmeVXy7DmUyrdfmlwIPWoVM1X+2zvs4w5d3o0HJ2huUO2EFByQj
5jYFKr4DlVfu5naE7xRP50Yt6118kafegH6eWMy9GltrrN3coZpb55fzRroWWJnTxIsC54xf/ecj
gxZ8a7wyPAyM85eAn8Yu7SnMaZkUF19o4jK/Yhb6UgOm3n22936g7VwD4H4+9Z99YZv+6lvj3bvA
46DBdtgNTvPGwuiT+ygz147M8C6pG7Tf88vPPtUA3PFnn/mwrVqYtbQEy0TQDIMnBfP3gxC1Sn16
eqkrML7mV/OmCnh2QU8KF59tre4O8vS5n9hjsokzfMzmk5E44tT0x3UoVwLSVJXNcOWCkf3tGkyc
nKUYehV+TYFWC7u+1osuGBmIS6CG4iLTwUEj7hsrb9Czvx/Y1S0Gfp+thWE4K5BWYzWfOG+wVhaX
aldOPeeGqoMfZjPl2KLTyEiauY3AjSfCEORi3kXKlG8rA6eleVc3kYwqaDWP825kRysekPpT4en6
JcnMp7m5i/BurU0y5OJBDLdKA+plCeHs56OKpZ5J0hyvBGWbj5UYPy7tpWZz6OKmwE+Jk0A8hjW+
QqxHp4+lpbgJ5pZi3HfkKt10n2SS//y05vRpmYaFG5Ck/vb5aedLJnzarMKgWaLS385O6BmPi02d
B/CiJ7P0D3f0yU/9c1dWIUo0DwrNfHQ+MPYpI/u8n6ria6qlYjfvDZk8MFQi8Um1tRcz10UWGEUX
vN36VUU9e91XzgCVKcyWPkYF9zlTIaKTfAv4ocQ+a+79caJjhHCnpTvlekQXS6miC3yzgKVFd03I
vzhiIH9olN69qTpvP3g9qiPPu8g2ea6mZuGhsykT4PS6SdxbXxvxkkJ8dJyP1nZMJsaQvAQa7Ona
JGKn7xT3ViIa24gy7jfzWbreUY5s4vjeU1LvZYyP81u6SqsecXoFAZzeyo9jgNxSKNt5d0iGryO5
s3hYVcVTFfjr+S29GmxMG0m+btpUfzFRjSWRe6pTA8RDVREXE2R1IinbOXXSAnuJNduHF2o+DkNq
Yjf0+3CvwGH4PGUcx4FBFIt9i0erYaE6CdvHIGzaR4KWKB2mkEP9gF0sbwiQ6YbXzx5a4z93sZGe
5v6knlRbo0VoOe+W0wUnFHe61nxOV2bWEk8Rb+sZ1rZuhvLcC/T2TACg2pcKv1YVk8zGsIO38NqE
bf5GhlMGTzCYsgZM1LZj7SL07+Jny66+e4Yi3hJfh/5iyy+Gbsl1jTPhkWqkfSpGTZKB5DnfYkWu
5q7SBefTO9V9GFOy4QY14klild3DWHjtYn4/G5Fi2try1S+gKiqyZzKmJNahQlS5ziPbvUEcOM1d
61j/2roqGkTd1vhQVHTmvyH3O7l0WEf99TckrKE+/oY8Y041/w0lqqHnSMjv0HfbjS8Tc5OqybiD
HJCtdIw9nufdtkzESg9V/dmsq19HRy8w/rarJrrcARplG9TO4CSGEr+o5KSv1EEt7yHDd3upJdUO
22R8RJUoXTn45n0ZhvYGBdr86VaHKlXG91oyTGBCHiMo5+zR88v7inpm3mC40BnitctkuMUvK8P+
Lu2KI5U5IqOmV3/sNpg8EzNs1kvWAfSWshtQRxAD7deZfZ9qxtrvlegIbOQuU+qu67ldujpcIITO
4mhY+TqvOyIjgoYzDC8i+MXr3Y8LdHvDMUnV0qZ4PcdRj6YJF3Tak3EAiycvh4+DbRlq67JscSSY
Dsxd5qNeq+cHAARc9GMAKpzANmkZWCeT+ubJnjbzbph29mEkXHLem9vnHloGfgTo4+BMLWKk79O5
XU7GUWhlm5DUm+VswI7S9bnA6P8xCiBMVho8i9kI3RmrZ9tzk0fg9PCjvUidZaPp1TfcNlCbt2+4
jfMMg/5yDQrT3wVYB23dMBWPSQfIUStq+2Z06hID6OZVxbVphY2jdo91KgloTRpteqlUL6WqPQdl
0mGpQ1DWILybFZOhEmtOcmwK2ZEBYgy49g/BhTUGYmwRXJGVd0dDr+2rNW1MHd6ilV+HOLInR7Hm
BAXzgP4PrmVpJuVeH5lWfPZvqiraqDVLtrltPq0NYeEPUZNt5935gBqV79jWW3ef3RyYVE6VZ2fE
m/Y1lX51dltl+dkBZxmmZvHw4/MyleHIbT0i6ptPmg80TdSvkjT0kVxwoblNq0VP2HWU7efdNvft
jYgK2BAq2TheYN1clnSHzoMEMO9WwxCucapRd/Ouk+TPNXDXBTGV/4hCfVPVjXUrhgABm/eg9bF5
ArrAgj9Qf0LDUrdxWbCkmdvmTRSJ6ojmCtkyfdUxNzb+WBb7uhVf4QIjPfd8faWpbvzQDcK6mPr3
htoCwhniKvbYmCF5nQ7mZZ48qGakrlTQofXc9nHAL74ag64d5j2sFK2LJ77P3eeWyNLUPZPWv18n
TnMVVkStrEunbRGS1tXXAA3VxzVYXEDXluNXxC/usvRApmOgf20agCL8Xh8/93z/Y28eq3pcLj6P
tf/Y+33ePMj97jmfB+bUPeodWPU0AP7u+fF+07HJcOf/cZ7XB7Afg24fdENyQtmYnKzEf2iyod1h
x5KcPtvnVx9tsgcw62A20P2zWZSM9It5vxrbH2kAMZ98hpOfWflpfjVvKjngqaKnDQFifx3wNTXq
/7ZvOtEuV4PsLu7Iofy4zOcV2koZ1lo8efdN158387WYFLSLf//rf/6f//2j/1/Be37J0yHIxb9Q
K15y/LSq//q3rf37X8VH8/7tv/7twG70bM90dUNVEZFams3xH68PkQjorf0PodahH/eF90ONdcv+
1vs9eoVp6dWuSlmrzxa87ucBARqv58UadTGvP+t2glIc6sVXf5oyh9M0Opsm1MjMnjxKf3fJPNcW
etvygIFeO3eZN24m3aUo4fvKhRJ1HhMVQgLSTRAn5n05WsbHJhu1e5Oh9Q5smO8atyTzHlZ+sVW0
oFl89psPgLkRoJlHWCYXEUVRS+ykcLuTJbL+NL8yfr+aeuCcIpjGwTsNWZqcfF3b11GTX4sIKq1v
Dn/b84S6t0Jv2Pz337zl/fnNO6Zh26brWYbr6Ibr/vObj6wBHl8QOW8lMa4nW8/y+65R03vSLabX
qLcr8I2pRa6tgWQyaBs91iHT5ldzXHrYBsrKPymAm6vMVC0Mb/rq6kVOiYUCbb1vW9BJ1TZE1ffX
ftGUP2RaNqTPhC8Suv45Ag1/UfWXNKmbZwPR1EMCl3tudZs6Pmk+EsN5N9UAVXpDwTx/OsdCe7AO
0qpEvN9YL3At0uXoiPQwHxV58rfr98Xfrq8Y6r5rSoSWvkbqqe/XmHVU7Ynq83//RXvGf3zRtqZy
nzumqyH5Ms1/ftGNK1wmrIF4pyLS4RfD9zd/w0Hm8aVaWFkg7MMtb/6OPw93ObaolRB3H/3CqkEp
jI/oXWiO5ZGyDnrYhBsus4eG0MypsXUn/vD80vfN6aWj/+pVWPZ7K5l3yeD/snZey20rW7t9IlQh
h1sxZ4qikm9Qli0j54ynPwMtL9NLK+y96/wXRqEDSEoWge455ze+3NnArNIWrV2PX+v6bqiIh48Y
xCzlRG02TaLbV8NVzmI8YZdDxFzNUXK65rEEbzyrWnv86lbRtSfGfOUe8OkFY8oPLrKjUWg462O4
paPRn1vL8vdNlx9EC0jgcP7Z357xeYbA1+ape9dqkB8pc9Hmrn6bwqW1nn5cqkp6OR9Zn6yzkCoP
H3QICPugv8hucR16RcHgrSWWZNfTz+JJL5a1GBpDfpWh/68pFjI/muYQHFM0rA+ajUlQkBkJhqlc
/XevOl1earAQ/v1PQzXlP/1t6JZmmSZfM1M1VFnVbe3T7Y+cMmw1csVPeJ4m45Ou2Pqy8kPKQrx4
3rSNu5NMzd35bXHvI5BZiZbor5PGgn45jYp2SLqasulcW3edzmICCtldSh0MUhTK44g4j9VGa43+
UhRmfkY+MwN7M1xEFwnedtlK8GdFUwzoqvNglo26F12W1bX7Cm8v0RKH3lVyNPahvCTf6yxC1fWW
rB+tVUaQFUlArj1n9gRNk4ksGNw9n3uk0ZKdDI9BixdrEVpsXVtk5SsdxxNqYi2bXBD7xNyP2SeK
bWRQZytdL3deAyzDSLxkFU5JZOLlPw9UZlJSGyMBuA0g3SaNOV1hTVeIyWluvimaa7KGyglKtV5T
7OTJjqH+dVaKEdHGfci24SdYlHLgnCsmSr18hK12FtYw0ZD6B3F2O4g+WDkjm+G96M5cyspvU2uM
r3YIwhEJULgBV8KWniCSftEJzZ9Eq6lPuKXYj+hrknvZ8k+YDUgYY/n9TmZlRdlVIz0pQxOskKMs
qk4x20vBGv4yUj98X/Efgu+P8YDNsfFQ+Lh+IncpdqIvyZ1VVifDysVYeye5UoPmY2h3Tqza+d2t
Lc5uc+xptmh6kXn0nWihgizGT1wikuVT97z13fzx9vwVZ7rfUKSZ4Uny8RT2nOq3eUZG3BzB4LgC
46OfFJ6F0HVqdaFNTXGQazI3qZ7fZyQttkNpBNZd3eJxUVI3/2laWMA0kwHOtBd5dPVdVJX+SRxg
R0VHeziLxohEzp3buv+UNeq4Sccu0e/EiBXY/lwhyYwpNJc6/DHtbJ45qCXCC6EdMmaUDIhWjlXb
3ouCR9EShyR2iiXSsmJSV4QXcdBzyvmaHPl31PqHtBy+V26rPQJ6s0VLPOVDafyt5f/RqsBtP+Jx
/dtY62JYyUIomXu5OW4RvchbcVZ3/fhxJvqisYM90MXslpu42FqGDXIwU1x5YVoNmrGPc5Rt0SqB
+4J8vlU3dkEOFYYDQDFYUKtCGtxj0yUjbheOd0F/H8z11K8fU4MFoduV4WvfBu+hLYXfjFThz7lH
eYVABxprMIDmQ/JpRV5CpU0MKbSQ7DfTr35AoLJfUicDS5kryWPG/X/uIrlZ/PsNlXKhP99QbU0D
m6NON1VupgxPN9zf1pOR6fppV1TWI/Rl+U6sGLu8Ic2LemErFpO9BOCCMFO8FetMMZoE1c9RWYFk
JUZv14pRUE4b5Pr5/d9df7vAV2uP6EKpDru0gBGZ1og/E0v3DqFCDbo4Mxtsl8CxtlirF71Ckj10
KMhTg2omBU33mJOWm0Hm7h71EHxZM8wlST3pepA/j3YwbvEYldEM0nRBYy9sj8p70TQ9i2V/UReH
sVayZ8PIZtS4Ui9kkPbzat9ca3aFWXWrmo9omS/aUCbfhhojPrsOqgeokca68hCreXVoPaKuuASS
Wa89w9fXSJ63cpWlr4YEwJH1u3LQNfi1iKaNhZOZ7RNh2CerUs3vv6Ymk0OkmIrMUPmYagMdybpc
mhu1ah10Ms7jHKgg+vms2VGvP935wf8eVDVMDlrd2W9qMl5MvpRviG7fLb83XymWau6cxB2fXdYn
s9w020cAA+jrHLV5iEMUk0VT9veyhEwTgqZ+SlOCWZ1V+kdyPfKqb/R6b3a6tVal3tk6NtlITcrw
Huk6GbNEHHMGEz6tE2TBqulz64jOXiLeMIxnKGXeIstwnUrDLKai0q6vFaHpGcUM3RM3Lg0BRa+8
BBbArCrvJEpXxhd+kvIbC4ADSXrr3ehweWkyf+uxTFsXHT9OS/LuNGRDcZ/mxRuKOgWHF11Guq4U
WzLsU7i8I1hFf9LXFozapFv2lAG8+p6xRorqX7vmhAtcxJZ8CNeEd8Z7rFQQo1Vt9E0vkKcCLn8f
CooQG7PJSS7H3lIl/L5DVk/uxTOSBfYvHr7B5lPnjM27FIXLpkEhbGahuh7wfYNQEzWXJHO1pdbI
7c4Kh4gbopdTd+zn8OeQ9caI8d6MYlwqOYELsGAwyyigJoYuWR8H0UR6Ro1qafgYDjKgWApBaXEq
JyGnYtLHqTNdTvVjuouC315GTLaDGmKqnMUbVcLZue9Y47oTtaOBroxgxE6uuKggwJb09F3zX7vR
H7+lPJhZ1abyvVqM6ZoCKnutS556loCgTBSm4q3ySkKjXJPa9o9GlbPHPNGjZcOf3s7Q8u4gKak1
R+bZzzO3lHkshgn1Df2DqHITWj1tWqWI/rIZH25dt/5qVB5E66NALg6qj9f4xz7xIuId+jZ+STSS
22ZgG3NL1rxr0xbVsU5QjUqhfxVdplFvq0gZTlgt+FfbKZO5AehwJQZDw062egjxQDRRihYPmbnS
LTmsZhUl3WgZjlo8Uv9VSzV4DcwTQPu8UOEDOFMBAdLa/fDC/iQk3+VUpwJLgge18X6b1gwttXfO
sxZZwzonII9rCtsVtbDZwxjDz4NoJtHA/x8b4/lgmtrZVTJwdMFWNly0aaILZe4XTXbqn334NCPn
g0iE7JoLWGXku39/nqjqn3fJuq0bNsEJQg8GX06FcNSfnycF2/YxC1NAvLWvFYRAtSHfdqO9MhtD
vS+m7foIetOx65+taezWmsbEzHp6rPd/mvnX68RMsrPa4693+HVdEEnlqivT8Q6qXQ6bq8G5z3T2
ctUah942B4wP6RGHIc6HlUQI7e7TQGXG7AKGMhifbDuR55RIU+xpuAfksOGFLzgApdJdi5Y46BVM
Bm4U5UwxfEJ+bW03qEbsgapkKMimZWNs1DgnawjcbaCF90EaOifRJc4kDA7njTcCn/o1oBhU2iCL
pALTqRbUsKn4WbBgJc+GvXckYbRipcaDT23SjvVDBEFRfSvHLr4Giv0+InJ9LBX4WwP6r63iRsYR
+bw/V2Ov2uRZ5wCb9jaWVhsXaC75Q5Snqygxs2cz7cK90WCFI5qUK6vcteDtlH2aPw+jGsywUjWz
vDlKcUqyg5TdHJyCyde8MzIwoZh3VfoxriTUB0SukI4pXbYaxvGroaJDHyJKujwjsB+bXL0Ij9Wk
NSfT3rB8wJrdXJMU4+H61xkxFF2ArwrlM12uLEcccHbECJJDCCdmAdcxeeJZ9l0Uc6jqa1M31ZnC
V0tfuxZ0Z1XPDUQlsXHu4kzZhmVgATiojBcZAazfG8k3RaKWR8zg08vbZqCuyDItWIk50iA/iViC
5/nw0hF/IWtgGTs1D4KXQZsFkt3tXLFMcf3G22OVuO9lrwDFTA17LVUTjxmCZzR06g9P0Y+dbEVv
JfA1cP2O+2yj0Z2xKI2uQxsoc5cf5hwHTr1MHak9GH4yrPtaVrcDNtQ7tzeydWZTTUghbLwMSy+4
53+smbfaQGGwl5jVkjX4eNCKYZxnaqZtPFkaXoA+z6y8dx4b1y0PPdk86OT06y4gXc3vmTbduPoC
we2vaXJUIPyb7mAkIHi1Gt6emBZFYJ0j5weP9uhZ51eoaGP56sVdvIhNm1BEiMFyrETuzIsb9Q2O
V+zJ5rdAhi8/YjFyMj1H3VZ1GfBh1eIZT8djYkbmtySO31OpK69WUeT/aelr/DnONN2qHEXTVQX8
O5gXRf90q6r7SLGA+w6PspE41Bs92VrDjTdFAWe0k+FoHBWvSRDmd6ZUN6cWmtp9ryrPoj8aIzRX
8BPzEtRe3kcbsRERzaAyfm+KUTOrd0WQ3zujHe9dJeiWftkj2SGmOeuJdrxqyUiVao7ay7E3uWEV
Pyoz/4pM0X6WbIVUf6ckG1TpP+q6kneSXKXzvAHO5VvppdId9aGc+n1iukj3teFLCygUIVknk3wR
O3qqDTA9BZYyE/t9sf0HM98fAtS/GxMb2pp6ABkNpqGFKytuWVka1JIfMLIqV22OQGltdXhE126L
/VVKUBdjzm4v2q6XdXuvN5pl7cLO+jQgppi5ySViYo2idpHYPYkY8wxXrLovU728b4AyELcyz1LY
Vvc+utV9BmJ0nsuqfLCtGpGtPG2GZHmyhgz67zWW0wFFiz8su7iEri29JFQRzKKwVM6jNdW/AZ7a
3i6nPPDn5fzmPi43DU//UaJoGbXBO0Fd6tZWgHkr2ApqLQCDv5RlgCqRisWVhIP7i2+Zr42LpVZQ
YGfq4IQlugcntddxhCOpuCgd2P3paunuwbfXz0G21jU3eXEopN4Npl9CN6HZS8ODNOYnkUtMS/do
hUZx9WDr7DoFMbzo91Lv5CpVcdWAt6cO4lw0jku9rlmCs5LfV0P3++HWhwi+W+hZqd2JKbcB0Wxs
bFxyvCHmaVeROlST+N5BbLRguSHzoJzY4VilYooMfgZ71mSbYLWy0/iCrrWwaQ5+iQJD9loUYSHg
2SEJ+wvcGHeW22n1CKXIvSM82LzIPjSVBC7SV9WtLrWfZ4hzquUAqRxdHrlQw4Ogqg0uESwPoi3g
7h10qfpb4wUPWjum4Q8QjyxXp2RVX0VblDLRvTy1MjsAQGBG92IsoSXGtCnp9GtMm5Luf73OiUqM
77tUxceVWk6Yg8iYMqKk+lTpOWVgtlnu46kqykChSlNuG+e1e8dfZPOAQdSGZbz3w+LEd7PglVgI
mnA8NI+xE2tbWaMQIAlV68EuycdOAq53WNl8+0kgKLDRRjWVLrZCrQ78nWDbe6599ArWm4UaD69Z
4e0CJ64PlRxpK4tI3h2BT+8HNffJZI2MgcdrFtXKs9VE+bywm/GkWfmwHjU132guBY6RFIMFCEkg
x36l7LRSCQ7o3eKFjL/EM56kiGr4TOPQIJ7R/a9DZCnsDAcf84KeO01BFa5Xttq95UcwZoEev1nd
F5bMkEwwy8KOEzYL1Iw+73YWpkZd6vdobBgg1PfzTFeG/q42KKCWB8M8t139WuZO/9JSh760Up1Y
o1cOL7Wiz6HYONch7mD62Fkwk2s9eGkybBQ0/jzWoumMJbXZXncBylujDokesGcP+E5p8TqpqeoQ
swjeEfmU/G+p0TVHnRzVMsqBUuXTis0c4+gyguWiIi9QSQjTJw7w4+awaruTaCH7QDIHztfOEDbF
UW9sU89yVnpecWeQ0XdRztVcKb4y71Dsdl9qL78P+evwEC0vkA1l/h3w1N2gtd5bPSr4DnqB/iiP
x4+FAb4c3KifXJifz3mtjOsmSSFRTE3HAcclwQ3cfYzyY3WpZx7/fZ1u/uXZZ2oaAWIcmy3FkVXr
UxxdAVViDmYhXal9A/TqYkg2FGN7krsk2lZdOTlx+dnVxU+O21hifc/x5vNqvsS3uYNB9mNAbFUY
TKfcDa24H9/lmWbepicylsTipWMJuszH3OmlDciMuC/W6gzKvxWjKgeoGsfxribi+07mets3WfSl
rlp9Rk17eqZEQV1n7DvW8GYp3bOnMCjQxi/JEO48FuXiIsC/EVFQU8bDyv9IMedGElyRF96J1LSP
s+s1wvVUJKPF2K8WWOzPY9N1tVNZ/yGTof11o4SMRDN4cpka/3T5U5aL8I2rm3lvXTVVgmndDFH+
HBtge/wxWnUFCG4qksYchiunZSNVu3o6fIykeNbORGcXVyCCxsGeeYnR43UyHlRSmLs8Sc2dOCt/
nf1ds+sMgIRjjc9MzbdpozeTTU7W2g9orll02m2zU6TC2kMlAOZkKvpjkEBjnXZB70kOuDEzvouL
EingIgsyMcyInxfhfs7X0re1RyvOWerHJxVWzPem6xa2WvEtKbC+pb4hfQ+AGVoo6F7gSVMsr8nG
hbo8Y5FFgXmoEVmvxzySN5Ec+QdjMLKlPiKfcXz9ycdSbRFDl9oTosMobQrCSMnYXdME6wUZG+93
0EdhrfMHkhHVJTMDEgRS7wL3oZ8XEQgPPi5i21r8umhQMvfdKoHalpReflwETqfcT9umj3dyVam7
yq5JisQO4lWrA05D2O4HT2PtfVUMW9l3WhRuxzx0WOwSZaxc1rJV33trEYMsqGG4M4rB+YhBJnim
TPvNxxz/jU6OZEgnCijx9kcVt8MXynH6ZUk8ZW0boTV1F1qYnT09egEh5x5JDpebqlKf07p3j6JL
HETTSeIlgfdw/6lfr1R11iRduUiHS9SgYhIpUTIg5V6c3Q6iL/LafB2le+5Qdsu+TX5I4XRjAOEa
e2UqELfMFm8XOzUxo6I0QYwOjWzsS+fBK/tqoyaR9hyNzpIknfkgY1R8X/rdQ6z2JMFQ5q4VKlup
P1a1hdT0wTLLy3TdEX+fi2+tYg/p2hnwlBVNMZqYCK+UYWXk9Q9j2prheU6GVgpNumhKoXIoEGxe
3Oy7NljSvsLR6CAWuL6yDCy5OHyseVUbOwui82o7JzjNcgb69qIDXk6mxH8USzJ2mR5YMt/f56Gf
PBhj+Hs/HOl9nxrJwzTfwDr8VVf38aDZh6SW08eowapPfKIgyTcs/e15p7Xy2hwN/gMSH4laXVMQ
GvnZo1RDGJ/mDmmTbxLiw7MuUpuHoffzVW5r4VIkCt0o0ShV1nEH4Vf2nIbnXFaGKXl//Vi3j0Wu
zUcNnwvWxtY2cRsJL7Ga7WVYFy9GHZ29KdbZhvnWBC/02kWoTBGaBKcCu7sNYJNqFXiOfonTGKxU
Lo3faxwJoupH6srGa5pdCAaD6Pt1gmDtU8/vQ1SZpMipfpuTFrX1Cmz0SaQcqKaeckTULIqkQlqR
MlIDGMtitC03dZENbzb07IG9ust/54y6uPoYg2fdNxQhL2I45a9NUlKDDA05yVBaOArl1jGLpA3/
w5QJUsnymNTtVczAQogNaxA/1jlwLkoQAjDgTXFppuCbmGEBWsuNdjjk3NPm2ElVp3I6dLLZ4faW
KHNb8RF3RmZIp2Vq0B+t8DHpg6OmxsVZPHwA/bPfJ58s/m6nsVsL/dJvrV/XQe1t/8PDx5Gtvz7/
LdPQyPwoJOoUx1L/HKbTDIlSXLkfrqODi6aCgXKQ9N7McfR2TmG8uUuGCkrRdOY1LhsgXY2DeVi5
0l1HcfyySV1ji4lKMVeITewKSFxkz+VrZEUQILlVrRC2hEvTxZ37ppcNR686YeACyjOnPEUeq53J
nfWJYpCn1I4gi0wt2QPzmIbXCMHkWTFTd8t9G/JhahmvA5XEVmIk97lTScdobPtJbwr42pFAU0X9
vV+31VviN98NiGCvJZE1bEPa4TkErYQFRXyOBq87ZjBd0RXZ2bF0LHcdKl21KdmdQneWqHYo2ode
lcd9HODpNeJkMRSpOgvx+1iaDlmFnGfddweKpcbvbh0pIdYubv02ANG7JHqCelb3qAVSnPKrwrc9
VXPrWR90mMy6ma7MIm/ufTM/xNRivcYJWJwpryTXnT8busw/W2Fx30l+uOn7wNy5qWF8HHh8evlX
EB6sMz0eoVkWtD86lectGZqgcF58KpYXtSaXOxSw9YmUGI/SJhgWCCjx/Y1c/VRyd6KEp7CXOJGQ
fLAdH6BEE1kX2wVFoTTjV8VDeJRN3oOuBXSbxcUyk+1nwJbtm20H2V3RldUiHJtwhT5NmXEH6J4d
E7lHqfvtN88YVqVXdP5do13bVHd+GK10z056XZOdnw+Wgw1NpM7qWgHJkvj2Csmhs8uAcK1NW8LX
PcN4EgHVGOPfICOJgCsDeq4NNHOZuQ078LQ+qblNHC0dgrcm6s42ydZ3Uk7EbCxnBtYNgxtIZFuq
0LdOa/hHJiTwqLPWxw5hbKl2w3Z5smYWh6IAACVF2qWduiJJKoEQojwTCrZOCN+6/KW38zP+svm1
zcqrUjrxiQIm+TGTlKfMU6yjGubVYTDKcxfq6T4H4sgW7j2Um3QvB94FnO+w8awEw/IyyPS9ROzZ
WYx4g712JlFjTNHKpWhKg3myc7aHptp2x8bEj9vDtO9Vl8LJvaPxd6rTHJS6sTeUhyh7N3Xkve9w
Vvja9yj3vRWljz/7xWBEEJNwzTRFtB2/+iJZcBpbd3gkM5Keijh8ZHVSHQcElzOWT8oW9Gv7JNvc
qU05TlYESb7z3O3uE7vVDn1vrY1Y92EJmCUBPd2/F4N4vnT3bW9Z23yM3sgxMqNTjGHjBBEoS9EO
VLzaUDDGkN/AleZElp9YxjQLzXJ4rE1NUzNBejhKs0m9MV8GTj7MurqSMlJxWrr7OKV2nG0SKy58
C6deHG8vsa1KMx/1fec727QazsUQGic7qVfsPnH90r5j88YKL6zfOt1oz2ONoScSlXJZBq9jyfcw
ZKczNGH1o9MfkJN3j1XkO/vCHUFvwpuc9xGuNE3ILT2QGnctd0Fyl/N1PmMVlJ/T6czSlXPCTX8n
usRgCydy1aHvnokmxU3JUVLKN8r2dtmkcy0jud10yEUhStK0Am8k8hZ9DaXUvAbN0F0SYHfx1Moz
bBUDr4VsIPcS2GwOmZX+PIsjDUdC3/x667pNu811tLwgtcG7/7rSwoZgCOIfQE3sbV9U4cZuXGdH
/DJZB7riHbogqFZ+qUVHUolQcXOtOI12aaGUl9Etdd7Z4cm8zpIs2aX2WG99vv7rJsjsvZYNuHoM
GH70RQ2ri7qPC1hBcDx6J1/z+B58G1UH9piAOgnDdauX5Sb0nPpEuTmUOicuX1U3Pch4ZL8DxN40
Slp9CUsMWkxLS4DCsTGkkEpet3kTzfALjxcKUdSNgs39ujOk6ZGBnMOG7viVYtiFKpfmu50nDwpr
iFlFUPHc4dPcAcf/oWvl0ede+Oq1fMLOj7IzVgbNuhzqo81XaRWpdrfCJ3E4y5ZNbMH01WfZqN5U
Mwl/pOZBhlwC68Q3zya551fLh8RWtEp1GSFvLAsQYXsbWDk+HigoPKk6w1lqcC8lE1CA/oaVGL/L
UC8AobEmMQEqLVsYgbtx1IwDckZl7jud8qIDMyEGYpOodBRu2ctKRvAS+MYICEEutoQprUtade8K
NThvwB8SdsSVeZ9UTbjTAhBTdtIOx8SZti+G8RYquXd1kKyu8dxtVqbHEkkJhvtmSL1vDmVyAEyT
4TIkSFHiGAhJmbbNM+EJEiTMCKaFs11kyT3UCzRofbWWLS/eWCOgCmVEe8z/ZbQa5No8OTrSlKAr
PESsFKgOagDLLO8QmQaOezV0vTpb6D+jPESyAtWrmLgcfR0fgrFQV2SQ64Uo7oIims3NLig2ovSr
CafiDCoxj2K0atBmWYZ+leU2peARo+UchLVRtvFM09tu0zQ4jI62kr46sfVO1qU/F06onzPN/x5M
91wDZ5i8lTD9VYnDoqI0N23QDqu+jdKLp3YO8cqm+mY6UG6BTLzjU/ReyIH1WMj6CPMmerUHHEKy
yYU+mQ6DgjpTDflDBfioSnBMQLiMpZUv/MmbXkx0HBMERag7d7e+XAIbWRrcWKZXEdNiozfP9sdr
f7xYbCorj6qGthufoXXgxZvlKcXGBAAJfbF+brV474TOFyvSnEOgsb/2q4dRw9FTHdX9WDk7PSnd
reXYKLvzSJuN2PJRelL3ayeuVKD58XDKp0OwTockXbI5DtY5O4U5td/qswmJUCv7/gf5uRExNgsV
dtulFOOWVDvZoiP2ze0y9ka8F7hR65Jx33MfWcuDFM7jwlQezdCz1m6EgwZ/8nxflfiFmpl4PtoV
Cy4ZX5/RpXok0QxrGeLmNu8w0EbPPeDlWzRNe0dK7sFAL78WfbeDUtl/TKlslbgaQBqorxUw7Kp6
tiusgVNLD57aEuvmNjG0c+T4bFGphaCcfxVq47jvtTalvif21p1adNj4wIgrNbaARKgeEvJMdwXo
hI3ow/DBvGtHQDgU/53hAFvv5KLm4Oxr17MvnsYqOVDlr7IkDRQpZ+NWl1gIAgDj7j5MoYlC6lgI
Ri/IHuPXTvZVCggoEoTPYRMA97eypba7ZtTMWdTb5cLETMDwAxKSXoIRQ97ja45HLfs1WQLEO4JH
9B33MljdxTO9g2OYHpypUCLAEjUruGPZPfG07J61NMRApZbmo8mqyau98hF0bXjAbo9FXlyXj1Ge
2Ucn0q/8/QBWGGYwpNOz3XjRyWoI9gzpuQ3t5ONQsIubFy0J4GGaJQZCquCPdf5NNEzflxeZ1UUT
xGA8R56LT4BS96vG18bzR59smCs1tqm9mKaIAXYL+smQ9qIn7wAyyQY+MLXUUCbhWMW+aeKfZ7GW
R4usJe+KgqGa0GfM+TjlTsTfVSy3y5gn4aE0MJ2A5QorSnHcgzjwZ+Bsmto6ARccD0Zp8gBIwnvg
pjgbZNwWBTRDGXvY0fxmNsZEzRB9tZ1t1QjBXxbaKtaPFR42sUkWvsexUYbrnBVI33RXO8vDYMw0
YIH3Pp96NVhDvJbYWhaqN55tUKGEEE5UsM5bQ9Z5TFO56eQqTNZQx3WvjQ5++33QMhKtDYIWxyZw
mweRta3cirXYdIZ2sMKacTq9HWrrSJZ3WLZNUC8Im5KiyC37rpPiVzfyoy+GRJAfqF/9xP1emdWh
6z1QixIsIFS6J1PmjyKIvrK5IgHfwBxVG4NHy9QUB0B3VNUaDtGBOzGk9pa5xXdO6mL1rFWXQK+8
cCabsUw4yTqFTgiiXMbhD6dG7GrSUYFJlo/EA/TIiEFdStq9OBS+wrLAN5slXP6ffWXdoDTp1WLT
x6X+Ma9TIEv3hKKg1zjLHDobBA9F3wLiHO8cd8iuim9Wl67C/KNPsquOzbUTydL9tFB3m0p51qhY
3RMgcD+aRp4A1R66cJmoeQiioe2lRZ75gOjlOCYXm32DtZ7twhSBP9+1gB2z3t8baMkwR4vHleG4
9i4qpSc/RADWYUuhN2V1hWhaXjOqkXJQgsfck8qro+Ho2mJFxx2Wpk0eeKW0hGbc2j3C2e0ObU75
aRqa35VxDJ+9JCw3gQxut3C8CH8i0j16VwVrMRrpPexjX8+pXmHUlYw5ERcJ6JMuX3h+UMZCd2+1
6T72UQqYbDR3ljRSMNga2trQKnS0rmw+GuQ51wkFTHiPZ+ZjQihhTSW+PCeuzyjk3VWe8XiXIssg
xOKX+Fgo8UJcqzqtt8qVvFl8XNtQdMbTnjjfNJkVXoUdAZXxYhTf+2Cpo2L9aFKmxQMLMMBSTE67
mPxmj1GOmCx72GOUsIZXH9f2PZ48JLRXYrLW1iqQU9v9GI3NCm8FfGXx0uMzywF2sEVLSkj8CNEI
yJsMa7QCCr42LKc9td5gLUEn5ns72lF9Elxxrm4VubtKitVek7J/8tEoHzI97ddFq1O5r/XdCX+e
DSAOZ2dpUmB+9NXKV1iC+fGjq0U4dNRJNrsAbfAGY8dMobm/Bc7QncRrpCVSX/bPwcpO+1mCgSRL
vMCC1xLGO8/rlUui9N9SglNf89xX76jyME6Ja4TroLe3dT0m58aIHhs58p5NJ0XqpeNJGKK1ey4j
iLvE2oelGKV4AHJkETtbMZrp5UNSZe3ZC2ztqflaFYm3Vn2EhnkHxBzCA36pUgHXOyTJCQxpHLZO
DlUHyxzrj1PYj8NWB3Shzn6b8NupnigQ1AfCB55xcYfOezL58UjIUsbbO96Txl/bvRtnW9GSjE4/
hUD2RCsc0+yIZ9c30Sr5ofeaFeA11APtGsui2dk9OTrxqmE9ItSkMmUe4mJ5Glz550GXNpbUeadb
Nwv+fBu73qOYdOuHzqAs/IFM8aeBzAtlEOGoBW6TxRTiEex1TBsTvT/ezm3ZMBqlojxGkbUMunp4
tUfTnY81Rc2DksoHWSXcRe303A7ZI/tD6YOz9rOjOBQxrn3iDCyWzdc75RlulT/7sEn8YzRLQBe1
CErE5NuAmBxPo10jeb+NxoilSGF3FVEJYq8fr1pVEKkrQFlhAz6fAMswpsBug58HFPnpNp4O4uw2
cJt3G/g077+Ycnv5kYL4CEQtb3y7TjRvc27v9F9M+fRSt2v/8VP+47vdPsFtyqeXrwCk/vz4//hO
t5e5Tfn0Mrcp/9vv4x9f5t/fSVwmfh9KOxTLxg8uouv2MW7Nf3yLf5xyG/j0K//fX+r2Y3x6qb/7
pJ+m/N27fer7P/yk//hS//5JbY+aIc3Vslk+TP4vwfQ1FId/af82RCqKq/Dl+nnVRxs7wezjVT7a
Hxf8dtnfvoPoFC/1+1X//Ilu73qbI5N3HjGQ/fPn+b95fzYzbL07PWR1fnvHj9f+/Hv4vff/9+f+
eMe//E5qNBBG0eG49eunvX2qT3235ucP+o+XiIHfPvrtJcRIPL3ppz4x8F/0/RdT/veXoqa+geYC
NE8Ph+rY9L61KKmIx8KDJh5W1bHX04rKHZrUaMHGLGx3LtlVhvcyLEckUw4rymlYTOwHj5o4ilfA
kNTlVs3qXp+LYQ/PMUx0D9T8oqATXe3oxLvC+X+0ndly28jSrZ8IEZiHW46iSGq0Lds3CLvdjXme
8fTnQ1Ityur+979PxDk3CFRmVoGWSQCVuXIt3gJLvdQRbIUfyqSohFJTtabMAPSS5PTRIuF6HEZY
z1Yw1FMPR+bm9dQa5wSVucUqB915nXg1XWYvET46Ccq6btIfqLApBzjErXWeZcmemhT5KDUrnkBl
3phV3t4Zrp0/KWRfTpbXPohPoip+udAj1+NGWyIkTIc7ZBWSbLmVEKgeeUXKeTVlVQlIywIMlxkD
FlwuIo7/8uownD44lu6TRP2XK3tTcOp1/2eQG2Tglpb9GSQWOLClXV/GiNiFtDF7r+6rw3wLsU2F
kGIkBIbxyzSZKweJ895WsRBm3BUmzbtINgNArGOqAHIqB7KETkzrDK7r4RKUuC5a7e20fzcH5Onf
4e+sdOsjFDcaKgp/TZiz1zTtO8TJ4UhcztImXfU9XKYf7LwQRRveT/kOfZgwtuGpT4LddQ2JkEPJ
9nbVIau0v9rkLEyd/oY2yD8/2GWRsnGPdTnbt+IUk5MOu0ydFlqgwQIzSZ3QWg5GDX+aXXsXuzjF
LmfXA/A6+yjDuY9yeomWVVyKKX4dv86VaQ3CqpvIqFEqyrJxBwQAcst41r2VjcT6A/NIkkCMqPCt
BUJN2s4ed7FXtA9DoLYPtVY6t07vfhLT1d7O8ydIhVz2GoTKIQOOvLPNAPHSZabYLteQla5GuY7r
BNPlOuJQy/krnEAN3Jy06cpZOIWPr/26H1p3bbD25eriu5xLz65074btBNqh3XgVqtbUcG/V1jBS
uOCqrLlVKlTkq5WvqPVv5y0iV+pawv227sdjq0ElAEEC/Kix8do7nSgdarLq0kZ9PRhlM+4ssvli
ehfysfNa/EHs0o79LtRQ/EGmSyN25UEd7XfRd7J3JSBjGqWb1LWP4QKKgBxf/Z4VCtojFS0ObxGh
rWlo8QwoxR0+gH6SDPD5TozOHBYn+l8tEiAblDxfsUGNBV2gHVA5WnJ7/FKeIqqox2v2z9GK7MZO
234ltnKG8ZUtRfrUUg27xAG1GJCGbZuN1ZTNIxLk2S5q63gTWjFEGCAFc+AgqPYMvlc/lsNUwyGP
TVtsHU3d4bohR3sZi/vDOqMa38NRGhx6uxlOPb3PJ29YiHhkHPuhcXR1ZF9QRNxcHCSfwAOMTvcz
NNqIwr3er1UlKDfXFbo8fl3rgw1BLuPo63cfzLYaKXtFR5vm7eHx7rlyedrQTTSvySFo754w8mD5
D0+ky0Nm8CN1HQB6Qs+7dda+QsU0g6Iauo4CPaM6obzCIX07m4DbN6vrWNz9kFxmfLDLkB10vwf5
/7UZOhdSZJP9Lsp5SK6bkXK+HnK/eR2aQbvqgImcxCn2y9yebpx1MNfz9jqNrLq/6ctKW5tC7YH2
D6S0oNM3umlEESBgDepxp/lmTPBU3La5g1R6nLMxjZrqEM9pdUiM1FWfBovcgQqp51pi6iUwkVaF
aaF+7ai6HfXxTkxuiAwBL6OD4q8bTc3WHlQ5q3l05hsec9o9zaz6vZwhlbfRZ6Rgrnbd4leQ6dZe
TJ4KqHaljaW1R8l9oMWP+dcDaT3+JaC+N5HiLZWBxR2ZaAJpb1cTW7NcciyQfF+udv0AYQ3vFHrL
l6u9s+cpco3o1tDBqh/mNKr25Knhce8yxKIVpAl02IzCLht+urDqrWua+h8QnXuNjQxn/hA7OF9r
LpNW4Z0daJQAukYNwbU3pJPy4MaAxH64uCs7IiMJ0uHVVtBYVYxVupMZl8myDnT/JPWqEC7IZa26
AEe5kRXtMbyRkI9TlrVprY2OMkO8EJBvUt1xRhue6oV/vkH9g/86+5eNSmOpJdWP0I7h9bCa9L6q
k+Z21EMkm+hz+SSx8dh/jFX72aJMA/RB0SH2dDQeSdIz0Oi9QjNMwnBpKFBRK7t4pdtAvI4L0EG8
MrfoqEO+Ern4rLM2qZOjxObqNA+bZOAr8FPXoXgrKEgu3qwoj1FtAmhqtH0MxAO6H7j+ISqhg2c5
uzqutnDxguDQ9sj8ITy6xMlhaJ1XB70bv2YqfPMwUES9TpBLfFhJLjEtYsHikODrtdPlQ4G+as4V
sCbDMRE/mYDjRfYYf6MPymsn9VvAH4BiYWRuAeBr3ypLA2RVTs9TMdCfpyQplfAA0plcdSh+qv45
SGf1SYv4wi7TZdW8zevDSL73v1vVR9dJGxXFcZCGzQ7W4CKM7fd0ZoPPQiZL6U+RHgUvsNcdgops
f+vG86eiKtZjqylf6J8r7nToPVFnJYqmRd6dbdRZxOtBy8g/hSXFK0vSlTecxBuZ6rslc6RS5Upu
W/yipIAwuY+csqk73ZOqJO2hc0N7l5Gw/6LM0Z08h68RKcDPQxk51i5sLDgXzV6BwQzmrGov78kz
AkJHE536D+/KNFXyBj6rqnG04lfvq008UVO/80wjj5/V5VWdgs8NOiSoGcG1gFIbLDpmc4u6mTLc
vQ0pigZnOcy5c6A5ujzbigdWbXSLm0Zzoyc5eAA8ygQsnozgttCRA2iPRm82KF5P2bjPuqHnJsuE
md//kwNP97qNIm1fxPQIradWvS3bzjlLyKT7w53tzvvrBB1e4RvuoHTVywRamVGrtKroEnO57pzc
l0URXhYxtLq5DycKn/IpHGD4N17lWyuJlQOo6XQDtmnYmcvys+LC32QmwbOSbtRY7Z+Lrhme0YHX
19FghTdiG0HcnkBF/YJifHgWU1WYUAVl6tlZTAPodISZbN4il2HJpg8xtq/ik3ATwvG1l9Gy06q+
eTtl/je4Q4ajhyTOcfJHUOhyKgdu74rSHq8BH6NQgnidKjEy9Is2qFYyVvnmbnULAXqZeI3JinhC
hfxttritenpd7LKEjMvM+aQOdbD/EGI3Kk/UwPscWrV563Weeev2SgR2cFY5lcN1LH6JFLeTQiZ6
iZSxfY28uCSUgsSE+DY8IxIka8jZ9ZL2HCjG+l+vJpHsUcNVCIXbHk278d6xlWSDKEOylWHvhdh6
Y7yHqAvVOTgodh8c/pDCYBunh4/2YrwNy0xDYrtGRVoWGd1nfSqHu0APWsBJmbPz2Fk+2mpWr/x6
Hg4ylEPSuTBA9vFJRhX6KY+dNW7yJAzvi2XkmUHwSGPmdUoFC8e5g5rcn2CJXXtdC8uAl/3QaP+O
1nC8zPxEdOhXZfpy4dEMh10TZeCUqhpysXZ4rB01fKYRAFyl/ywHI7ZbEESWf5suNrcBqDrPsMaJ
l2p9d58H+m1leq8T9B4IA5Iw/Mgx0YqWbZ25L3cSD/Y2P/WF89c1ntZA4F128ygBVV9N66APpxsZ
zm3ZAUazo7UMFTc1nvLyS5akr1eDB7wifWk7BwN9TFA3hUHSxl34FvUI5EgJL+xGadLiLLYIFZ6R
rfzfY/Ng0Ch3FoO/TJIoGcrBiOwYHE0RbD44rkNYmM1daCE9VH8xNLc8j6hkPtJVTLEJXre1BfBx
0w7NvKMKHz77aLA+qpG7gsM8+4dX5pqdt5LY1HCDZ5lPc//H+RIRmvx/fbjC2/XFeV0DUPCOunxz
71kR/QEhHF4J5MP+yqZ55+wq7ZbOjAAiAWv4o27j4DZeMNYrie7sCHXR0Bgf5NAatXku/War1+30
kNs0eWSxD/nr8i9Mpv6b31j16TJyKaM1CkItifw53rzy6bJ/8aakxN7N7Za5qNKEzzl09zfUqpF0
7ZALrZOyvgUuCLcUANinMVyn0VLwXyyFGnu39pj/Ja5L0KL4lFZutL3OCRBFX0198LqOONT0/+c6
12uP//vn6fpZXaMqVm2r1ELLodH3Peyeh9Y3eN9K+944TRXL8OqVGqfUNuLbkRbgfHGIaRDvJUbC
K5pytlrr0UuyTJFIWVuGyjirQAQCCJ/apJq2YhT35YoSPtKEtKX5ChkvN0KZV+6j5QTOZ1WaxnTT
ze1WNdFIXJPUMG8jBOKAbnPPbwMeeScZe3J/Fz+5nMndllXb3ry+1/hjdCDLp9zxAwnu3S510RVo
IWl9s6mLw45qOnNq/WLPYd4xL6dZMX/tdas8yHyZJRM0vj4bvinQoizzxTH0mXuy9UlBlmCknwOq
a7AS1Wl+Y77+MBSH2KbZQgB5prX2f4+VhdMo+OHYMKLV9nMJifdazkxAK5ezfLGVqWI9y9l/Eec6
LrrikI6Gbrr9wI0lQx0Yr5JHAGbfOLPEXod98I5HKwVakKKakEBxftacoHyh13hlmhkY59E0ADDH
z8ZiRhgkQeaFlKgMrYrWeziSFADMc/GiayThyQI5Z/HyRn9ZA0lG8yF2wueAZqUXDgk/W2RjPY+k
HlJV6r4onafGt+vDuyHaaoceVUdwGo138QaQlT3GtmmdhPESLY9HazK6o5Bg+gvNZRMp0VatIn1z
YcEcYzs5oRVzmSCz5OAa6WWqjGT+aCXx1gFKsyndCnXWupv2hRYZjyWNVtuuJE9mWhaSOIvNV+A+
Lwu7uYSIY2IBVIS8/LbUpz+7AMFxUsPGo1rnt2ocqmeta120pl4mesUe28U1da1y1uzxpjUcL1pz
C51uE0X/6xJp0qwFOt0s1nLN64dJgw5ACLCYEgz7Uexp6y3KrHOzvyx1/TDilg8YO+nlg1yXK140
L3EOeYzMcLTsGEVFzo2U/gaoP31bV106MWrTDO5W9osSDuabyElH6WjZYF6XuDqutuva87LMzO8U
wZvxCym0FxoqlU9tMaEs25nlTZvVKYojcJYBfPzj94Axch/8OiAtI1RAk0qfjAGRl5ABqqFtbOwq
ez80l6EEi1eCr0Pxfphb2MDTWzDWayH2zhLwQKPvfgXfqvm3gdaW9C7Q0JnWJQzgQvdNbtc4S3Qz
ImZVG8OxaP9KC8u8DaF4OtJJyn9VpZQQ7ChDAY/yYnUNikqkhMQ7LSFyJoe6oUnq4vk4tqPWuLX7
P0pkt+mLXuJkORmTROpohYZveQrsYhUkfUYbNAdj1kLlZqxI2M88R9a9BaHyX2lqZuj45SWpzyjL
jg2IqDVKMsg6LJMaN/W2UddFvFvljmKeq1Kla32Y6ABcyIiXIaxR070X+l24dpCTEa+l9vXj3Krp
mQa8F3adxdcuW4S6i8h/6TrgSFpfTC9+FVkrKNnzF99J3VVRBN6XLmzQUbHo2e0MOpooG3i3mrMI
XC+MDWYc+5ehJlQPJbxz4pXh1SvB/+3cNA2itTOwJW+X7k+jAx5j1IhJRZHnnO2F7YTyGSj2iZrh
cQiqrdhGIJcz6i2Le5mS9QVyBMsKJg1dW0/T661bK+UN9CnuNqFt95uexF8aWgwe1b7S71FcSFdi
R2be3GTI/R28BdRL+zOvZtpXf67aW/4AzQa4VvKN7rZm1QSefwcWcH4qlfZR7IGeVcgomxaJMS4S
Ne2uM4ETtfBsvkTfjTAefw1z4K8KbmuPfdnONxGEvzeqmQVPbAfB0Ns5iunf9Rb+E4mE3mx6tGNo
YV7frOGbpPMpn8INFBYpPVApWaN6kcAUI60G6XaanPQMGs+5zys0EpTA4mn2dhbkpErFFr2dXb2X
s3gszl0OOVYU2I8hb68HvovGnRxoYjfvrNhX93ZqFIvc0XuHDNE8fSzLzD1I7DUiNMid2RaYU/T1
niD3y5+1Oo23vgrsv2hoHIuVslxbvZP+0Y7xejan8XuAaOB2rhEHuUY0S4nkP0YIT1SKmGoWhdN3
M1Bo+Mih2tzDbpPxK1LU8N5fdiBN6DkbCzZllHzbkEysbE6cZRsifh/Be9CB1tGDM7RD2AiHeL3U
5UeDRNmklDVNIcue5t20ZW1qwOOxqc9tlGR/6D0JX6PyyqcJYCIKiIq+G+dS+UIG6xJh0PSzyiaI
h+yYlqic+rBmKM0TBOY/KD1rR5h12yd4FKe7wBlvjJyPvVaLqdjBfj5sJFYOhpr+gMIOeYFletVF
Mz2VcPSzKX1gc7nuZ8TZAMSZm3Zyxq9tQx6uMMiOzE07fUZBbyMt0NCjsh3uQnMjXc6u7mgr17Yh
eIdyHpntXnmO/GnaBq5S2HTKQIsrh9BW1VvFWg5gzTPuIpyCrTV1Wgq6nxn3RioFi0fCl572/+k0
DyZIXmiHpe+1msbHaLlfQ/ZlUcNBN5lbbtPmf85+m6PNGEwQuHKYwd0eZwQrUndybsRkGAF/2w8h
eWyMx3QKzdUMC8fmOvcaJ2dB0uzjt6U+hCXuveJpGfpcUK7o8abNrA1iw/mDVaZsNM0ESUcdjZtG
j9hpqimN8506Hyyz/jmUmbfTe3VeC8N8MmbNo9har5/XV+r5/9GmLnPp8KM19Roja6V1M6w7GMA3
Uni8EkRfypbv6phhl9s7fxg+S9Xy4r5wR//z/FLeNA2DJmFZsis6e9cX3Wc32kB+ubL0MT0PU9+H
20Sh1RPq+o/DZOkyRm8jO8HuvpfRW2i73MfkZvZmlxVlJHaJeIsXO7qqzf1bvFxSQr3vdgUBU7mw
VsuhKH172/T1jDDc3zY5W/gzz3rhQWMrMZYLLyH9+q/zWnegKUgih6QKzuOQOFsU997HXFdsIV7b
U436ZfeVfVtV1t3l7yFDWK9oi+YPcP0XUWW7hInJFYnjt6mXoXg+2Mj4/vADNNA0hJa2TcudTdgF
ysb4BaC+vw+AFoNhhZJ/IStvgipDvweeUImSSU7Qw76weP85qW2S82upRIs01OfNnHa3MpnOtRkU
0yop7REtDcbBTJ2/nyglik1ZbO8D6brecrda5DfwiJucsEZlkfwb2GsD4qH4T5PK20HJJ+NBDnPb
OxtnQIzsaqtpr6OEqAarLEeKMEOvfDPAnH8vB7LVYCRqct756MPgqBXefWgnxl09fpeAd+au13bQ
2WZrsV3XICcH7qlxnMsa4rBzzTvrAa+ay6W6t+uBAkp382yiuPC7g3eOPyi99ugp8znEWXn8DEqz
48vn6TcwKEEJs9CqQWpYPxp6QZ+1Y943OSRr1XJYAsQkAXKInfcmCV0mAla2LhN/X+u6/O9rTUX7
1Yti7dbVw5VjW82THGKtMPeB5neIr/GyuG4LSJH02TMPnZq2T32feQ99Fi45qjldD8Fg7n2V6MuY
xBW1+Fx7jXZox3ko2Mp8jL5eT2aoy/pim8zRexhZX0Zdqb1EWfgiurbjwOtelRjhQYbSuuPNDqqp
sD1KD08We4gpaUcZSFAIMz29jOanCEG/S6MP0f4+6UFN1RbNYOvOBSytNfxyZIbMpQP59VLXpZZL
OSRxzxKGEl/46Nf0+S1rqHRenQYuk3lLZQsZZxSlQkAW4PQfwqxHdyWdjmKSQwmr096ZEx0yR8Iu
6okxcarVTcdEcarbajRjp9ppRW/fyFYikUecnMoBDkd/0yKwtZJtithkWyJnV9t1xgebLGBS9Vup
btFtQxpAgQxBC/aONIxmUedQqylKDAudGO2ur4RhxVRvLUuHIrMP9Wyn0D+5q5cC6ZyU2Y42g2RX
LdXUq3cK9D9GDQQNJb1oTZ+Ss/0Ak5eheEtKjhfvFQ0vcHqqtOFl7gfHZanFm8x8kz2Ph51HF1FZ
WF+QYO/Wvgajv9tr1he/07/7sC7di7Nr9RUkefqnKkPbY9LDvZjDzNXPxkAf7qhH9pexUJtDjg75
RrxW0CjbwIupoy0X8J3q9QKXJUfnwwUoJr67QOQ27g4qU1CvtLm0JytM1gxJu8gwswD0TZq+TpP+
Vply99T5U7RprAhZYho5Zh3+085SzN2gFzakFkXyeVTqRwkAQOlAdhEY99eZM41GPyuNTbDnm1/T
ObN2rRXwtbJgrUf1FH6YiK9dv4Bdrgex5SNZ3tjL91e7F9XDrgIoSZ4rovnm96kyVARMucylT7d4
N3d6iiO+TFYX1OWqW/Qp5GAXHYkqOa1jIFjtcri6xTbNAXLSA4kgcXxc4rIOopTrkSz0xtBrG0W1
vw9D1ze3fQl06c0UgEY6GSNEe5u/T2k57OfmXUzRRuM+ab2fol0DV7J+rpWLzs1FusZe9ITEXmV7
CRKLnImmEFJD+pl3m6s50IwUTjuKrL8t+m69q/23RQNE3vq8iVxnrdM5tewpZANi+a69H8fk+2WL
stjl7MP+g0bhr709g6ddIsCX6bsoHskWL8NrrLOsVoXR98sOSLyX/UxfDRsATu4xNrKKlE5ePzcp
DXyqMtOMklUOPMKV82my6UyHsOavpC3dzxr3T3J4mn+a47o+6gZAyKR3jGf+5sMqVFr1l9Leo8bu
/7nMsSr9dY6vKf4JKdH6OCcFol3DtJ6ygl0xGe3vLffnVQ+Jy33d9NB5qAG7rzCbvzcO3A/wRU7r
tIHL0RmmYkNFJb4HejwebHdS9jpyd4+u5lXsfOjDMjzolpfLT9HwMPaN/vXDJK2tFdhWzeKxreE9
cCfdOZiDN2WoTvACSX9Q7ewSKze+JPV4l05u+kdiJHRS8vb2BL9mTY8pEaGiGl/qob+T/Nm/Rbyt
8T9G0MSGvBddwBu3Sz7DS4Fw8QKD6LYq1a0v1tTUNICFnwRQUYSqfTvCsXWBOWSlAdQTNYydMcJe
1cG3uy+NvEfN0NRvBQkR59FlUZnfbmTRCbSkLCoYCho7ncuinYYsWIxoCdBiXlNUZ0Cit8pPaBuw
A0Gx6jKkh755FN5YDRO5ExhWFpPYF1Mdq/lJlnhbR0yxBe9xrGj8maHvtwE90ngFyUdwmm09uW8s
t1l3YZj/0S379Nbzvk+oX29SNlqXCKtV+1UISMcDabezm5gGqrd8KnQAzX1RphoOR1lNkj+9Gi14
sFe9prB1kdkUbaqVDufD8kAO7E0xzqTXpiy7RxtZo88avreuikcAVf901LbCXmJxBGTULjOS3uNb
vDiCuDRPugEP8XkkVZUVjdo8v+Z3BsPJdiMF6tNYajCA9ZP6o01e4iCGg6gP1XXkTUhsgm860cB+
Dcj7aFunCng+JXb3U9vtLLV1jvbkW86GdEmyyyFSBGWkRRd3pOjOMeLfA/1QkuxSWu8OqU4Tu/zL
gFlvDdD/L90I08fVDjfO1kyT8OVf4u3FrkdeAbKxgYusgN4jTWp+pUtOUsaqG9QrysbWzfJMWHul
Nq5MO2sRu6yMl4bKS92ShCQ5cBfWXbkSls3JTaC0UuA7lKFpm/95UqWZgPPy6UySqoD+djko8FQC
L0Q/o53/ti2OODRtFGEGYE8qSlqwG5eaW51iZCkfw+WQj9a2KQvY3ZeRHAD8m1HDS+di8ZCJv++o
FcsIDkf4OED2nVU/OF5N8Vhnx6FXv4lJDnbnFQdX1dvLzCaqw0NeW38i0dMd4f5Exqgbk/5oBUW3
hgjdosY0lOTbF6N4JFLOLuEyNoPszzxVVfAyyXhiy6Rtq7kfVoK11Aa6b3gvxyNjiZEzOcCSBm9B
crqaoe8FwFl23euEuinpn53V+0R3kDJSWs/hnqzo/OW62t9OVeBu4sSYPjV9SB7V8h51FSxXOJaw
h9qachTnPKgqDZVFtRev61rVTeaH/lq8Lo+asz05P+gsnj5ZcEE/IwdQ1HXdrYtaua8GuMUksrDo
zq4mFAVlHb3mp9NYw7QVr950yLLT7wobJp8IHEf8EOvlrSwrESAhIexTqicZRTlElGw5q5OsRs6q
g8S+mqDRsotTZCIkbWk927A51D/7NLNS8IigiYoG9Wbgi3wwoNE905XNrbkOyk8V5BgrdaiinwV/
NJ+ET4BcULNRg3i86YIcwMWSOmU7jTpqFFaw4jHM9CI0VqAZkjMPJfhaSpNmG8V0NnEba+vUz34L
DB1EAPwq26l5Fa3CRYdOWUpw/iJSl5ID8vqxvROTOO0GAhvVMwdEUYkQh91B5CTzxXZdRLM6MLpZ
dyd2tVEGJGnQzKJfXzvVXZXflKH/6M+KCfWXUFoFmQ6RlQZH6uzHf2Q8yyFXWTxh43GKFkyys+sc
4NNihLuZcDm9hEJdidRdR1nKq/2N572ERTvdX1MAk2LSFuBHyo0kDsQRNea4hUS53nCDNR7EkeoN
Ne9Ce4EgI711iiLnxufpezPrvLuyRdcgsyIEFfx5Xqu1E7+0g1usnDnzf1RudTcMJORX4/y9ZMPH
X7Vo6SDpqz8TM/tiDUn+vVP4r6V/efrMfiBD9DJtHru+ICFgWgizh+N8MwVOd1up3nCMKJB9vHIx
mu+vbC1XVsLyrpwK8ixF+p2i/fsr913yJS4zdR3nZn8/R/kOEjPYuGdT2ZvFpPwwBr7nXpfoz9CB
uFso/r0TPf/9LXV0bW8MsfqQQGi2dpqq/Go13csC2mb+X1AbUemckx+KpqgvQe8kG50f/UOQ+sqe
/u34Nkri5jy2qKdb3lx8ckIfwujQ1H4ipPH6MTQ+huIHwc/OIAn44WNMs/ePjxGZbvHbx6h5sTkb
vCevu5HfczUgX0ERIvsEFWzxaLTcVpaR6akcwPLlSNTfiYm3rWbjNUa3l6FMD2ewSjJsjfEynb5u
p1kvU2kMoMccUmRnNqNNb4TWs19o2SNbLYAJrfWMnoD13AdLEgYRpKPY6iBYUL8L1xUkx88gjLJH
23+djiQY9cTIIptgduqpa83XQ7OcJcDfbaUHXbqM7Kifya2kBonTxQM5D6o9KAarsFRuRLDB1Mgu
UAKZT7DBoqmn/iHmBunBW4kSnRqJyudpOpWV+sh7i7+OyhI+zGkw61O/MKjIQW97pDNRkjpE0D8e
rg6kEYhW36Knsd4WrX/TFuycDfJnBynepQncVzBMuJChgrMWL5zX3kEqfZk+d2skCFb0yPvbC3Bg
HsJwhYywuy8irTY29PkUd9piRFPB3asOTfDTcpAz8eqwuK3axVu1YGe6oS0OOSRh93NofNKFpXYZ
Tbb6SShsxbeMrr4lUn2L/H3e+PcqpVEbNJIBC/MHa9omLRxK8gp4eRsU4xiV6IQsL4tSKpfDJdps
Dbp8qbBfD96EuvBU8vY7hPZNbCoGIIVo+g6wa1OmXvIyRXVJqx924aZNIg8miyq92N1pYRhz/en7
Yr/Ga7r5J69vA/cwci/jwtguhzbR6RYZuoh0G7arN1jiMqedATvIbjFPs/Au0Hhwte1Ap8VS5vE8
P9iMRqbfSnXHKR7meWpePkQNTrzUFm9Tdv+PCv9pnWFTuHAjx9y4eUiBs1r2+EYzPlYT/6VS1uh1
9mxSXkPL1nlMTdV4hmVnq/C8QTPF6k5Kyn5NlGr0VON1Tg9pIlp0bJB9yYGmh81RvC1S5RO0FU9B
EJqyhph7pEVPYcYasqRBHgw8UpKtsrBIULDqwudyqirodwAqVUYUPhcQ90PW4q7nEfbZdWX0aBr6
vrOrTPvVm7Ctlqli+rf5S4Q4HRrsthaaNIjA1k5bLv+U5kJg7hRmdeKf0lw4y1UrrE/inZfKuHip
jhO81M2vXvk1yTB09Pdz/y1Yfmvc1ZLTcMwjZ1zntqd8UoLpH2fTqL/ahrezD3FKHCirsanHfZMn
xjEcXUh3li8tOIinqRynZ6tvjWPZTaiSL1/OGrpvg93LO7t8mf2/44cYLtC5LwZb3Za2Q4IIEpPj
3IT6cdJbGynl2FiJ7er4tyG5BFSsZd7VbeSzvWlDRKs/OLRl/ZQn7qZ1DSS+FC28l0NWpJ/oX3VA
PP5tkjN43bw1nPLpthC9TDGWcQNtiu1CgfZ7dBQCdk/tn1ezMQXR9QqZU7xewbHAbi2scd5aD8J0
KzOuwbaSPQdDdlAUWDbpXopXVTbGO1SU2QI5rn5oZ7W6U5dSrRJm3lHtgBgslV6etM1Tg6wyMgsV
uq1LhDiyxjxo9JBdJtFe3G0axM0mbfbvkCNtV0rqld/aknKkpWfhMfP78gU9sou9nlApQpDI3FZJ
XX0reVfVtKJ4MnIftqJsAmm82PtlOh1QwXV6heTqc2B3XxC5KDZo7yXPg0q6Rc7ENiy2abHJ2f+b
OKUgvZCrUJePY6itPWOGbn+5o1n7uZ/ar6YeTsdJBbMs1iTNtPU4cEcpQwP9im03Q4LtIcKjQJC3
q5tY24vQxewYd5ZWqE9JNiYPUaP/ErNEuZGr7nPTnL4uUarn7I0MPEyhmM+8a9LNbHEToB5vPYut
CMPNSJPjo2GhTxJbUME6oK73EiETzIl05yIA+yy2ZUJvw956yQO4ehAB4ku2sHaHL8Cl64Pf1/o2
XFJfDnartd7bC7ZF35f4f7MPc4r6bOWvwjHs7pJ8cHeJ3hfbIg+zz9AYGjfoUnrr0G+zz0NY07Ts
BM5K8RjGs09SYtE5kmDNgM+nz4Y7cSZlPD8lkJAFvDoN6GxtsqDQP+ndED0OTjvc9IntqqTh7Pa2
5GGZrgYt8A+msdespul/iUMpoLs6ZvrY3l7Cke1DbwYRKtBTFSwscznemVHRvbQbezSHF1VpWgSn
xhQ1E4ZB2S0MkwoysMsQVdIScQVaWWSYjSiYBdbwTGXae3Q7+yxm/rowFAWA3MukZkkXFbQMIZgb
8Tra9B2V+naXpOzvro9bsiPptIrIkKAF8O4xLE/b68PXH7dLU++7APGFosCCc0bm5fKslok6OegI
MqSTCbs7e0gNFfWlypZ1Y/sUzf6u7cLgXkyd6qJ3HNa/xCem66Sr7fdJ7ThXR60bfkn8/+2kSAqA
cpWuccmTOuO9FwdAPcpmMKqfUx0clZi3zefcb4tPeeL/pS1vXZVTRyuXl8kzdILGZWj/PhTvNZiM
VXO+DoeEjjMtDaqNpxx8c+ksHg13fmAUSJ9x/68jw8nz1ZDa1ROQEH1tZaH+6OratENWuj5BBNff
Dg1iOZ7jNvfkl42NAmDi81whpDEVVf3TrcJDo4G3XRXAuSEpQCg0M36ivBN+tXVHXyeU2y5L9spC
++jkr0sOM4ClbrBel6Sl/BTw3Y3aZviqFHoPNSNnEz14K3QOhq95wzXlbFhs/xpXGDM0sR6Epeux
zcKdaIP5pFXOtgPFRQVx8laGdVcjFI4ipyiFiWZYmenO+c0u0mI2CQwexknMu+DZzZENXnFi+jx/
Vkh1XE7eu/5DjArg57afI2MXdEa3CWfHP0SeN311kLPuhqL80mhFfE5hiF6N6Hp8lbAIpccDHMHo
bJrOqtR77yZOdH8f0qy4oTHZ3EZDyf91mc7dxihSdD9kPLVmB62IaW5HRIXQBbXnraE6e7BMv3xr
Cg7CWw/oqr2Xszf71ST22dIu8cb/Ye3KliTVleQXYcYueM19z8pau+oF65V9R0jw9eMKqos6ffrO
tTGbFxkKhURWdyZIER7uCiZCJkddSdjxVg33ZCcTDf5X+x/r4zv+6fP8c336nD4hOj7WFqaz8VHV
tjE0F2rhH00PItvB5FdepOB9r4WH1EWRfGssFqRrYNsR/2k4SEbUhMnHGhMIvSQMqjAJntL/Xmq2
fCw3TU9A6evKHArhSg3BLh31LWqrpW942YZspJ3AwXx6EZm+sHoTvNh4lVp2aOyRGtUn3JjwMnvh
tB4/M7DMP8W19f4CTqp3twlGptz8ruRnsIa4T+lvt7GT/1rtn240vQxC/L+5+PZbIw7GUGC6dpUD
TXqrZre4je0b0J4C9cP4opf6KevAbEGerW11O9e1PHAlmjiUKP9mjEF1GDXguiWfQXPcRdMCTWci
xzL5qDuAfdn5dAd9NblnIhhPoI24I29aVvp4bllTckhv5UEyoFbsQMt3GXQwn/UKKYmABeGZuqD6
2zZ5Fz9oUKR7yAdrNaga1zSzzLNXteWCuuNoWDuQMevTaCYjAGFkUexolJaMILhxpq5acsjAyUdL
FqDXyXjYnZ0wAC2K5iNYES1Nipuopm1ywMQhB3eiWAoPqxGaeHG4oa6RRuJo6tAs6uuoeAyRN3qw
symUQg5NDcrneXrb1vrSZ3xtdBZUCsPEv8kapWpmOOTfK9GDdoJ1ABrzHuwP//YQXndsJF71f3gA
OYWwuEp5/GUNhvP7SsYW9OGxZ8nNNZA4CKm4lo12VLT7faJtiEh/sk3jINUHyX7dgAXWKTRj69Q2
shImWE2RTqtPjLpImUxdQtgQpiYSzmSaMTUfkwitQ14fJuqR68dEE+UIpyhEKXVilleepUfID7IH
QIPZAzPNZ5RxNWeQxDJIltfeGvFtuabBjmn+eUDIqlODZCqK7FKyzAQrLWansZOsUVLfbGi6p7cG
TqLNt2m2mgQpjS3g/fEdmXSvx6YKxM9b+gSy9/gxgh7wgkZpDRM5uEI3+xuZRKWhgkiwdEcfAera
9cExXR0AkN+fCMw+UP3S7snS6TlUn8ZvQRL3ewrAtSDI3Y41r6YAnoit7oIX7Y0G6UuGbCxE35Po
Rl+wKO1Q9vHP6W1eVavINUHfXKTePsZ7ANhdb9/5df7omEnxmGOfZMlUXsPawnfcMe2lY0btjgaB
kB53FogSljThYzqeVzlIXAe29twyuVjWA4EmTLyEVoD0jmDfAd99WiOp3AgZfwMN7leXQ98HRCP+
Po+gxsiyzHjDRBqniUOleSsnAWimWGl6Yu4dBcE3tHrYIS1uKOhFe0Ne2FkEVZNtPLAWCMggfeFp
bIHtNEMGQ2UWOyXlouxA1pqf7P/0R87wbPpNxPcoXZaAsKZAKqjI3x8xwIrF1dKKkdCYBz4FCxuK
BDIBVs0ixjO870twaYjgBhWv4OYayLJge+xve8jY3sARgJi/i9Iv4fkn8jCDxLiT/Os4OE6yzPzI
VfThPwMm3GTpKHbgRi1JvrQGLenUDTT71B3q3kTwlkO9O+hR9KZOdnguuZDxC7s9dRtTX0VghX2K
cfLAtuXfbvSq6B0oaPt591e3Wq1GQOYPN3WOmVYjO91U43Y735RW4z0YlftUADgBYbJtN6bpEbpg
2TE3NHs7AIVwjUQJGHtpeA88QOi6Np3y1Yyj1zgS1c86gd5dymS0sCQg0E1U/uR+/TpoUfGa10UC
aZyUPQwmfsyVFmVXCFS836U25Oe7uHacrJEHa0B//FZb+jtrDJSmxRGYLeKI+WSGNuREK/M3G01S
FBxeaEBiw/fWGWJvDxCJKQ8OsjMQ5nHsB7KF7ZdO2P29MPA68B3IDjcjuLBmf0hfAdLY6tilNkZz
m5qXvhshWlrad84g3YOlNqsusBsbIx0SpLHH9opku3QWfxgn8XgyWsozWdsH2XrejzLVTzpYTuYL
5hqTxf998Q+fMvGH57ir32iPTLtl2igPPcTm20Dfk1343jWyPGAfsvGVh5AdmMO7FAZWdtuE2Lnt
hhuqPBjEcxVCqQJSEcYqRp4RknPJeLGCVl+Sg+M/p11tL6MCxepNG2bLdtTDzRg79kUD4nZqDN+M
Tn5rr/s8QHiLBshFQG5pWeBHtiFbj/q/le7EIYTpeHvtBehCOieVm7Jo8e9XlxoCkO1wwKZx+AL2
XAaJSkc7cNU1zU3tS/ZSgbzm6HhQ74uUdrSRj2zJW1D4j0wrwIRV/awGS3tTF15avV8Y4MdNWwiC
OAayi4WRGc+113WriLf2VRjQFkibOD8gYQBGh2D015UJVYTECIplVoF8J7THBt9AXHEPaG8AedDX
DST9Eqkb6//sQ47UJAnYTiLlPS9GV1H+tSg6H8ct60RHzr6MxjtTG08kQ5Ym5nCnxuiESWONiW+L
Opx+jP1v88CHApZ7ab81kGVYgPgoeoiswNsMHjA2AjSGZzPx4zWvW+O51PjXvJTBTzMGDx52dd9B
92wtpJqkmb8nAXwrzyjoScCsqenPo5TTJMiqTpOaEgEtwE20oE+Pce1oy2wUyRIxp/QYBhIk7TTS
BcnwfklDY6ojgOLk48GSSKAVqqyy1FAIHhsQXocWWHzyAzBoaHnb3Gt2Ui3Lqo3ehlxcmYNar0Uv
vvat1/1EydSvyHO8Z5ZZ4GH2pH1NmZ5C96mNDviXrc7pYJnr1vbYg5m0L3EQbkeVP6JGlIMPbE2E
unHqZxbSxakjDwZloD75fAxHXjQcqNfpUJzvBn/cEiSolNAp7xtE9CaEkIIPgZLl77bWBQMFiVKT
M/nJj7mEOqL1yO8/rgdur/Dspd0J/BsoT9GZtpojLL2tP4IlHZgbFaQpbIACS8cFVZlCR6uGJgXQ
dlrPtjHxL4b2VuPYfYg9v8IpWdck/g3D1dSVInevg8gTVO7GPsIFIE6KVUMDYLILFpZTRNtP3tgt
r5oh68+zs8MUsXdaPXxyg5B7vJZO3oAL/AUEMf65LSvHWnSIB+x9K3ipTDO4DC3OLSvA7zeuBfKx
yQU1V+MiiQMNT5chXwFPBFGD+fkkzawCwfWaHkwd2e2B25ci6/KVUM40EmTIwC30FgDBpJ2c/3j4
0eq5aRkgW0RZumI7dBU9YmgWqMukS52ID+chMgojsYHqAzZDTSENvE9+UW+U0YocndhAeZBVMWtv
2mKyTStYQ7VrINNmR4u8yiE3YRj2XZyO9c6Ju2xfWM5wHSEECY24pH6VkHtkWqj99ES9c0uTvXUs
l0ualLtJvROZAeYRnw9XC0tOk3LdPdMTwS66HWJE7jQpAK7tzk+GtQmFvkWuKgRcValATSXrJYJW
/tmyhQFcjTrag2sjAv0VSg9AyPjuh1MTmEvaqgbeHCGfxcdkvYzFFvpokDdGOucKzLC85qmoz6YL
hfrWzF2I74BHRY+b4VD6+o16rjLRFXhLsh13VXmCmkqL0EChhelGrwC/Y0FTvK/iZ1m3MjkiqbHh
BfG6sHHQlKkJQsL5Vsgt4dMAQbOj1eSQ7IIkaS8tSBXWnifiNf2iSvWz0uPiQReVeaJeE/jduag5
eP8wRo1f62LtAnGxTkr/3YbK1VtQat70W0RVbXGuRutK/vRTBHl8uw4jUa/nhUTQ3lmQLT7TOggO
g35jYAmCTKBUqRT/lZHGv1qRsDunh3h3G4C1nuyt67Cl0RjmsQkL+WQm0bYbPOM1EwaUrItm2JJb
ihR6ZuBg34y9efhPy46mVi1cARouWjYPRHGwCBbYaNzaoWowWOfO2G2IhYy6CWLrn7qR6hJlmd7U
wXoeDQSCEnrxK8Rr4amHptChTfFXUteOEC0vXQ+FCGo0cRRHZFQBl6i6egLsYato+qmLlEF8Tqsu
nbrhIPRzWGk/p5WQ8bgkYfGVemHrOJe+05/ZOI5PXdF2Vw06YjQWGVZ012T+hcYkkIt3zWCBMwB3
BKNGfcMGaxeAYOUp1kYNmKJhQ2N5bxr3LggDaR53ePMwdPGSxqoxjB/d/FeFb95WJMC686DoH0Re
pKDlyvqjq8idABu2dolpV9DSAV/U5IJqmtpynBv1kiIzgQGMjQ11e0OWlyL1L9SjSQU26AsECPoj
dWlJ5vEbS5PHQdGeZH2T3msqaltUkb3FBqOH3E1U7SVq9y/kgqRMdIEGxX6e0OWtvkUhABAUahFq
eB630yJhXvd7C9DlBRgmfKSyK3eR1D7QzJVtawtTcyKIbLX+yuZjcFdlZXCHaslsF0PeaKGTT22i
zK6o+IVGqSHn4VD4oXs3OaUNHi4NvgPTuqkPpiTdScPdPGm+V6FuYySgsPXTwlmh4AoYEj/UzaOD
f5yPvUAuYqC1qf/p7S/jIVtzhiB41enbhGf9zkW10EMYOT+iZMy/F7qPzAErn3LQpf3NIW3Ykz+U
1eSAF2+/qwYcutQKGQ5L9ww8MovYhaZ9YYTVmWWa9WK2mzHI45eqlvVFxiFw2srMCxFtUwDHN0hG
WS/zpPcudusJIlnjWB6nN6M0ffxG4qhEeR/kkT41PADgLeoHqPxioFHvVrqCzDu74MATW9JfkcU3
Texz0rLcBlkBNTzH9iHrmrVrpzWTpzbHVjDuwu5HiViVZtr2rxZprIoNyavTIaiRAZ+NkzbH8RDb
74NRNSi2U9MDiN1M00dPb56Q8ujXSYbdfqOwEK7CR7SNjdcl4xfqMR1sCmOXtktjMIDvUKPcE++j
YYhy+dopgZhSUz/m+54sNroPBtMYFNaIBaAQvlc1KpkFWhX8QB6Qt/fAFYWzQM9M/Y2LRxoPwO22
Mi1/PNLETE3sqLhllI91Fg8Hpsoq6s4rLo66om7oBvidBv3JGKG1DRYO8DPWpTiRG3mMWlhuOw6y
2D3AR3zpOXmNjOegTbUBQZaUi9jQxZ3Re9UF2BcNaFakTl1Rlfh+Vkqc9PcMK0z9GwgBwWGe2d9Z
67VHejnxJvYvkEHbdhHe9MvGDPsNmPSa1bzVUxNckXVHMgnQ9G10zwJIGuHRNnHlW5BVexDvaD8N
xzhBuHR8bcEssGSo97+CN0vbOVzvdygvBWpTTWIO6hYTvd6PMiqvY2AXi3QoonOmqlLTGPBoAUmg
qfdhd1qnaFe5yA+FBS7FmWQGsFDo+micgV1VLw40kOHrtS4zGzl+M4CSK9eHcw2GtBf+qxIGfwlN
GYIjF6xofu1bLy34vzaJIeSGnMDa+j7HdGv7xfhuh9lO1EV847UVPZi5BWB8poO+qknih6wtmxOe
OK80OEZRdQZF9bmQbnayhjRbQRkXAouq63O8ARd0SU2gJXiEqZFBphhhEO5UQj3umoy98w2QuOxm
D6y+ZMCPLrre179EjdRWZW0We+qmyFhAHVM8pYY6ggFnu4jADPMlSGoJbIXu7VnkJUdUnbpLbIcW
PG3b5zEPo7OuDT4IdAEDgJBst9JKLzyUqqvcWuWmh3V0RrwSmmhhg2QYUFgrUNlEB+p+uBlqNYDF
wI1GoIKx+YbKDjBsVeVX30VMXUXME70RQFpx7yL9ojyhIs5dfXggJYESgESIpas8gg6U8uQBTaLy
a1i/r0EeGhTnwEUEjmQ8kPT7Dsm09VijBkSWtXGPUnrjPmv9TYMo5ZU88jixgDjw5QLRKfDsssQd
F3jaDHtyti0UZrdDA8wVptKMRq2JcGSztksx5svK1Tayd15NaGrtU9AxLTrFDOOMQXWkLkRqrCeH
t+/dUA7xJkap8krWrburCgiG0VndxV+9a0sRr+ggT6PUpdP67Gx3IjgiqJMsKKvV2R2ogpOi38SN
pwGknPNDa1veUQdqa8qOpQEouSQyrDSB7JQ6awYZbwdggKaV5gl/rolIEVQJV2mEbY+ZAegW5X16
56d4o8mR3eqggAkYgqM0vbfZ1CcuJBHsXCzDLuPJkkV5u0q0Lt1M/SocFWd5bO2nvhHg5VuXxYWW
KHM3vRskx/lQTQbeblo/Q4ktSOrkIYuPeSjSE3Y7783oJQD7/NmPygrM682R7DSjC3wLNKo6Uc1Y
F6bA5mMfQDCYoZbSCjRzQTZHDeC/v1wWAEWtZxoQukIYHWlUIO2iOH8YncF5lC1gMkN85aCceySL
pY170Efwu1aZekuvF0nF2ZE8CmQkVk0LJbRGa1zsqFAq2dbgkKKpEaRkDyjG8hfURUmscfkvd2JW
ze9iQFwaZOF9njmolB7r/NipJpYW+nyIcmCGxvxIVzRc2lyCnNiS4G38mBOSO42TZzVW4PP585LG
taav15DSird2FqYr0g3f56o6rML3ZGU2ujhzAPDPTpalq0w3raN0y59tkPKTIfh7EyY2P5HN9cCv
59jZkQZH5cHB1oA42ocLjUhU0IHSGbxquXab01Rjz6KjPtSv7UdluY00A5koTUWN1oGiUnlRj1xp
4hh108Qpo/V7rXn5f65F9o87zmuZv+9IK5tFYR1Ri43HJx5GdYrKW0Lweh9dHHfMp6TDY2UexXbi
c5dGkRCPMrM5244mztJsgz1ebYfOTIDYIdt06QGgsk8M40A2agq3Qj2zalBmAJLSl6jDCQK8XS0b
njTA771Ee6m6uvxWWN6Lhy/CN1BBTxfAk04X/xjSA8meIZVxUMOFmvlflvh/94EEGKq8wN+9drjj
nGrp2gsiesijLNo00Kmd2CEsBmWXqtKdS4c/+dn0HuPRtF7+NinwzGZih/j3JJlU1kto2fFJFCi+
5Lkm76jpYpZBK3M5W0YE4u7cWG3I00iJvuqKzbKojK0R44zqCmP4NDXjSy2oy2BasjfA1aFLFZRQ
d1Axvbs6iIxtGoAIlmw2MpSLpmMFqEGLat2DiXQfsDZ7HrRxW9QmQK3KrlupP9tFWL7bGRjb9jXw
dc9OiTPkh332/6e9rFG/RtmrKfGlslegvIQm8zAly2rQ1p643zzO+bOsN+tt73hyOefPBFKYiMLG
3mZOinE7fM1CWx7JNNmjZRmgooxybqMWpKfIqh7nW3M8cLZ1HQ3LeZkm6D8vTQODkU1L00I6qJzv
uGsuRwMVgq07IjCYAZJyySrXXWpNm6MOQAaXaQRPqGGPupanXNnIrzEDKCgCQbKlFaa5tMDHKgLs
PihoUot+NNieTivNpnnNOk63eN+wIw0CB3afOBk/9SjjX8mcYcetNjLTzgMvvmqwkZpVJg8807sy
G0DVpbq0XXGKELk2EaRHsrkeCA4ACr/S4OSm1nWRCt/MtsL8NS+rDd7nZWmSryGYlYg2xTkK2yBa
tgejNQ1S030sG7Q4KgwVdlWy05x91WFnR/sZLwQOgrq0n6Gu6/UChUhITcxdGkUtG34v6ckLcerp
UUG8DeT41e9wJAqZ3p9AKI49HvWZMtIVNXFQQCI2bbY0NQDLOl4bagr15xWCEgT/Vt/c/2GfVv50
kyHz4wXzCrFBiKPfSxY+mHavvzEIsfqBE3/PedIvG5l4F0gAdyfQeKCccCj9r0Z9JgcHqsTLkoFT
vpZVdS6gI7KiAXdrQWPqG5Sd65Vbi/jsR2F+iUZgD5Dair+75mNfGeNXC0XpK+jYFmrbHGyRIkbs
oYVwJ965w1uu2+0iTq3wrihc+0IDOAKgtkINaCixmwYqDfzLgYk6ClkfmBENoC1SECjZinuyic4B
ym7oh/sakcGNFWriGmSReTUa/daqTW2CVBL1RKdFGw2M+VAERkFLyJh5QFRlT0Utc6ELdaHu7BxA
fj4Nkj/ZqRmQWjo4sbv7066WBTu0diiNbvfJ/6N+Jh216IiCnGnwj+mo3kX+WBfTx5vrbcgNkMji
OFbZdl7WBKb+nHhiWWutPLsuEjoSmPxrH+B1jUKz+L5NfcB+Syg2yMYvloZtVC+sbVDGJ5rszfOA
AhCi+O6nIE8qXP6L28UqTXMG/dB7JIMSnFKydln5VvALqTPAuLP0m4x/oEavfrI5H9YRHo2nWi/K
o4Hs6mb0bGwqQT6wCHOv+26Z4VIbs/wXOLifuTPYL74mEdxH5P3iarq+hyqqtmU4k92SwuuXotON
t8Hu98I1sl86Gw988Os3gDYh0AX2Q8bbRST68UE3i2Qb2HV6qFmbXm0vCleG34s3IOm3Q5VmP/Uh
+sKzZHjuhRxw+jSKk29w+4RfdrlmPStfGEc4ULla3biPmRcd6yZ2llWYcFBgO+0x9ozxoWuNB/B0
OG/QaIaaU2B3J+iHVfegaftGdvwxiMr0tTgXoK27NW0EIHXsrTQfxXUgwAwvWl7E59qIcNi3rP5b
46zdJC6+A1wDmSzlYLbusEUNZbROzLS4Q/FLcVcGKPBCwKFCvN7J7wxor3mLKscnHrMrmVDDpSEz
LXwrWkit3IVal2yEAn3gv1q7mV4WLxA2FgdLvfemgQDVAmNQ3lEvcoPynJvReZ6UlXjrD1EMEs+P
hQokjFf4MSUbjSAi2FC/L0w+LDLaRe4134nsbVR8nFXKh2OXLwpHUb5NxG9TSz7UfOpXMhyPLbCu
3PAOkLBZOC5YPMrMukyYhRHSGAgOJBvCOISF2Z5RoPFMg2RyI+NsWv27fwuEO9JkoXPUGs9ZEh2F
XTZfytg27k0EzU5/sfd18dmemN0XJ2vf/WsAgJbEXoHvzRc/SMx7GaKaaopkFUHfvvO7IglyYi64
QQmTQKVqOfgXuqYD90Rg3+EfpnzqIcm061DCvekGy/gy4sEbchZ9wysM9Cltqp0G7oxXqFR7IMpA
QbKaiZxu+STVzLZEYCh0q2kmOTgBisBopgVExZUnEB1nv2fSPXUGiCLNdCJP/9ICfEQO2Omh9iJc
52Fj3wMhnmzwn+GfRBqDbxji1TurtSrkBSILauFchx61BXpVy0y/Q7poM1RsDFGTGK3B0WV8T2xU
FgIxmzw7oy5WvinMaylCbduPfXdw6244Ic8O8XFW1vc1HvMoz+uLV2wjHoMU4N5FdD/yBoxhFauU
qoj92mp6sfzbZxu59a/PFlb6p88WaxpEdlXtF5VuRbLNl60VdYepOEt1AejvDlT21ZraPepI2n0l
0lQsEFkFhRyF67yG1WsrBmPAZHSRtl17MtIWSGMXOLV2bCMhZraMZIB/dTK2ZYx3dOicRqXiJVVT
cJ1t2hBi56ySW0uy4qABEnIWLpdnuqKGJyUYygLXXc0DdR18i1s9WOQNkxsrCa29x6ro3htUSdsA
ql8gT04o8axeyGOwLRP5TesJ1T9iCT328CDxKLHmtP6nGP90SU4jnCgFwJLY2QgZ4dgPNroBwV2H
eahBCbJ1rWDFrdV2C6MDMrAHLOjRdQCRttPxC7kFOmhOnapCBK7HWSOOu+7SKbc+RC2fmv43N4lf
/rYAFBEyVow/NXm+RSk38nr45W1MJxq3ueqKrFom0A15SYtaP6SmC9lxbdRfdUf+HBLfu0OiWV7B
po2KdeVvGb67bDlD5kotm/NiS/5Dwt6XLRE33o05KttBrQ2G3Y0HzNgS2cV4T0db6lZ6kuyng68a
RcVG/KmLWGa8T2odmega1aUeAVfD2OkXhtE7a7/w9ZNDaFe8JHp3g/KMu/c7Qp3mGHaI02Sj2Z1Q
ZAJ6iRxE1ScIdAbmJqxQVF4yKTY0To3G4q+JW5lbWZgcNSxo4iLsz2VblyjlzxwwyHiuXJAxLtt3
H8vlfFm1LbK/ypsGOAsl+C+htJBWSN5Ca52fuQgAJoS+FEjlINEoUqD5kbrHJXZe3QaMb93CQ2hS
LsjYqBG68oCU2Zc1u872yjBB/TGNcmtlVAAaSuwMHLzGjy390PATis5dauM3R5eR91BZWQKFM8TN
qUGOKhMI6f7ud+AXKsDrT5ZPM6k/prEBzfIlrTXPgZAQQvGqMXNmrW2ZudkF9GDdRgcX+KUyAuus
8ydDwb2oITNdjZGwlm4yFOsYOxWGM0jgncYwX5JLSrbBLxro90T2el6hifUnnE4i0PR5vFhoUCU7
+KqhqzB1ugJMCi6MOM/5a7J2Y2MDvqu8HGZD6bwdduRDJtspf8+mJec++VC3LHPHXs4jrsHKleFC
ULIRSBiJIn5vEkQjG9TLo59JrwbhUPhzsmU0Qu5Ow8pNn2u/KAL5KUiZxjFUfiKQp3dAs59wdvwc
zfwjuEmTPSd80mLtGSho62xq4AcUVjRAKX5IzvWQFeBe4toNRWjmsu4iEzGeLFyAMbL4IcN0DZBi
AexHDOEaJ4h+8qT+VoZu96UZkLfX3Ei/x4bHA/dkq+P/sUz3eGn1YMFpUM3P0rWLlyt+D06Bf4tE
DKfpUrO4djAa7KmKtEYlkRqhxhVAZg2gxZM4DXaxiaI90GG8Anh5g1hn8+CNlX9CsWCzJLvGQb5Y
NlF9TQNrvPMdif2LmhCBKwAZo9I52qgvfvRKyOkKvXgKy7FZSDDynagZhJafdNXMNupywdulk5mb
cgQgXBTtuXXD8skHCva+9YKlbjYRcC2rxi2yJ0d25RMir4A3VvyeHMMyuwAl5V2p1yTND1nUw7QI
9OpAq5pF+B2qNUt1oMWDSOypm43OuAIWyN5St/MqpAcR4N5Qd4iDFqexxltZ6qbgCo33yG5YSxpF
Jl471CXoLWjUc/v43HXYodKoLs3mipDBjQaxdY0XlTPou1zTrBFsy2mDgozm0GFzgFBSngZnfLeC
M11povoCvmyxM43SGRdmHfQIwA9ggjdyHAxzKDOrK2pCqAIcghjN3P2b3zyNZpALTZu7//el5lv+
sdQfn2C+xx9+NMBawfe98RBEEFnWoBJSLuhybkD84axKq5ILCCVkx3mAxaCkr8v89xTqz8OeWnHu
0tWfN8g6ZCQNBpbD/32ZqP74YHQX+iSTcb4rGd2mtsuFaxu3kcc4u6kPMU+h7uRClzSlqpIXKG/W
e82Ky7sO0pAOUkGnQjF2UlMNDlAgWlAtB9N6twm6StKNBlGj86B+AcBG83bT8BS1Eh9zaUaZAC0n
mXme7aOO2u0xw5OI7joPDKDXEa5IL4UXYWfOo95dp1XsL6c7fiyMKBUKt8HhLejeGS9wSq6NZDUt
RZMj/poxEV2npTJuVOso1urJxdf8iwUSoi0YJvjB5To/TFcs69+v/mIjF+nZLMMPG/OoKT6uZpur
lplXpYHZVoMldJnY+MWD3s2/r3oGbqoITOrUDZzUv+cmJLRFal4j5VFDXm0XdU6/pMHa9vz7EvGW
vBb6eZokOJQCUcSDyBcgogVvi6tnWRfQpNQ/qtG5aK5e/bA5u0QMFwUsXpC0JxZn4Gby9WDPGvlE
gHSCoYcKi45IwGSfTeRB9rwer6gyX+gDDgSZk9yBQM++JXHCLnggralHjTaCzTmzuh/9EKbI9HVA
5FV+3S49NwCLAcvDY5PZ6jxfu6/dx1WaGO82uuoz232NoiFb6GXOXqfRcKsb/kPKeXpzHCe9gffa
PbXdeCQTxCHSWwcg/jXAswyqeTJcklvf3yKQMd2RFzVd0+5SqxRn6sk4SW9NUb6UrACThlqZTLIF
Z4WrmeF+tvWl1Sy9RE+35EIDGc9RdFGiiIdstGZUQ0407Ox0Nd81ZNzaphIM1PN6oZWZe2ZI4LUM
Dx84KUfvaLvdjabRnwRcRA2Z0+rT6kYNGt5k+gjzn5DiRCnA/nWZTUXQ3EmfRaf5k3EWxAsDNImo
ScU/GPm2bhMsNM1ln/6q2gwAIzVBV0Uu1PgjOEBaozWmv4oWZb0P0b0858v5tnpXeDutBm59/kv7
ptcOuie+zP9wCJCC959n+/nTycLxr2X4SmtN/4e+rFTUdbhO3bGyD2DYEKqYRuyZCZEErczl16Tt
Hs0sTx8TSDYemK4Doavs0LOztLK7jNiHA/zptZsOVEZ7L6/sJw6iO3LSXdNYdq7enGPL0VaaU+YL
DgG+h14az6IbirNQPbfyxw2wImBOrn3joXFlc+eB9KrzUuOBTL0Baq8wD+Mj2WQfVrs8LvXlNMEx
wwdpbALODTBxAqKHfXWf7GlxcOKmB0RFjAV1aYKPL4vmGvJGpn5EKDGTfbOlxVFtkp8Sq/hJg/Rx
tdg4IoUbXqe7d5YA2ix217SYx1Jx0e3qQv7U+EnytUyZcaKexPZwGzCzB50I/qBRk+ENSJUVDZKp
hETmwm4CeaBuOlbWjsUI1pELfQSByjh9fCCDxqDx4tejvqMPAFoP/RByiaMkzlQiftFjq7+NNuN3
1Sh+BML3v0DafVhDEXDYhRLdiGsrkG4Bo5n4/qlqcijwoYL6C3gKbVDi5t2x6mNA18zbZO6hwMfr
GnwhiNEs30/coFDbTTi9GZufIvVx7Itq8QmoZyUtxMQN617Dx67C4IXy16FefOMtLx8rJNl2vIXE
D6K0/qNyoNQ29oDf7PZNQ5DzW+IAAJkK+1dqZdcuG8xXnnQD9EDN4uZacb/1alMegtpNEadIdbAG
2vIxHaCMW0Cg87uaDo1S+1eM6SxHMBhf0WATWBm+GpmOkgRVRx57GpgtjBTFZ1kkn6FRAS5n2Gc3
oarPM58hjYiA2uTmovae3FAd8b7aoNzm1eLke0BEB5A8HkDzjfIObZEPP3IWAV3qmy+QHa4BSjTy
XSu79Lnu7f9h7EyX20aytH0rHf496MGOxMRUR3wEuInaJS/SH4Rs2dj3HVf/PUi6SrarunoqKhhE
ZgKmSCDz5DnvculUWvQZPk/mVcCjr3tHV69Kbaa0Zszx5z/OHDPMKOSZpR0C2zYM1VeShAJRWGQf
5LsitNPzu/Ev2v5qXKhqKvNmlf1QZ1NsYz6hDHb4oap3rrFZ84NiLfZRltfOvQ5Vsq2l1NBM/qjR
ycHyKlndHmT7lGSbYqGwe10NVbW3kR/4qOfVWc/KzoS2TQ3RHEEhYc6blWc9K2Jp2pMOAW3dVT6s
4wV5MlhqwBQsaSCuV6O+XbHzXmS76GDXUfpvjkcv6TdB3AcnN8V2BKhMWl7ni0XBRRt92UGdsLyO
8RA0/GSZfDBUweltWDBb0W4OM8ebTNicI0CNU58Pw2M06sUWlbJpdz5cEGIz7YaPpDvDYz9qCwKu
2aXslC+jg2AYpK47eSSvNqXa96uZ2vj9aqGhhLuhLzoyXkJPN1IzC/uhy1FozbU8atWsPSRu3njy
UL6Q5EWYM2yvzdoFsLmOaBEQ88zVSkS2/cU1ziPWE36+xl/9K0aN92s1oD0ZzWb1oKTaSWozBLiT
HlK4VttpfSjw6IvXXPR4U2Pa/WCOy0nF/HXL5OicojaMvE4s5mWblsYHFbn0s2xdX5QXqFBWfghq
7pMcFmS1eamp4V7o5QCp3v4sn5i2xbiiJmdx16lqd+rCQfhqmMaf+/yqrA33eUiRXV26Jb5Q86x4
WE+U/U1a4qGjAxcy4tQ+phnXsVvdfg1J+ERRN36mWjp6g+lGt6nQNMxcF1RGjXLBRDn9PtbCkaXH
jrHwNYqnAwq9aH+Yqj/JdwZb1bHoBekC3p1713dG9GJ1Ey7uAprQ+oIoZh/uWwC9e6szKcr2zEQd
YQT6/s6yd5ln7mqH0vqql3b+MaJu9lubpKv8LbNoSO5wlls9uG4tV7WeM7R2MVMcn/VlUr0+TUa8
9MLx0NmDclCpdN6MUMI96nLLUz1Nl1JD2y1Q74zL8VmtM+wg4V8oY5I/FlDvoW7zLmwqbEOZkh+V
pP/e9tYr3xWq2m7HokEZyGSihKKRX8iPHNhZdmnXzcv5E69/il0h9iVH5FF/wLEgee/m1WVZKu5j
guDTBTPK+hSO8/PanqmsFnoUmRe2g1TKz+0LhYxNqbX1gelvuiLgn64Wyx7xhzbLfapX8aZWJ0wI
ZI8Txcumq61oX44zvmYKPgjCXZNa6+Fbm5Nm8wFsW3M3rC8twvpUL2iTh7Ljra1snXZXB/rgSZSb
xLuxB75zTDs4SnzbW7viJMteBTu8yaRM65uzlWs0d9TW2m3RM3uEiqbfFKmlbOP1XWjP39/Jtr/q
BViKfA5YyX3C3XMhKB3s2sWp3jdN8WqQZXyN63ZHIm581vIg9cFPzde9EGT2tLLdFZlje3qxKJtA
5NqlkIoIMlEsjy0ycsQ54YVski/OmkWW7yhT4OVaLRjRAl7dJU4PW3kl3EkQl2xDAAD/G8O+IpFT
Xrvr9Fv0+pOOs9whMS2m5EqZ0qOpKqwSdYoH+tCGJmY6WvIa8FQI3bZeKjdKfM2y8ms3VcUpWsp2
O/VFD9cbvjhunq9mm3+by6F7FFHc7YOgzI9hbuGUtl5MjlgMHNfj1nohtZ/4gbMUvqOK+YCEoMSo
yxe3KOpt4Fj6Vh6OkPfu7e8DTMPa23kOXHzuHpYigNqfxvmRmgYEQxwe7nAG+d5WO1dKkByLyN7+
lWdFYLDUrp3LWop3ikj1gSyOygPZNb6FMQ4rX3L/U0pXB2q9OkuY09whpNjcRSRjzm3yUHaAbu8O
hqc4CCAM5qC/hwY+XJh6tWpTC9KHDdYQb4c2Aop8r8ZVYoQgpIXteumqMI5V6we7bcIHx+qyy2FO
A08qetu/t/elkV2WxmrPRAZ+i5ZvhilhteGx1T6jt9GD+dezW6e3Z7Re+CEyKx4eVNEgOLROtXP0
fewQoWhs6H10H2mIV/cBhSz2hsuzqeLMM/XzR+xivrdLIAYamed2OX4pkmAbKgscg65LD+YYRzuK
HNT1xMK8SK0cdRtIIWmWHbQ07z7JEVEXm/sEc74NwVbunaXnO0Wd9n95LIXnqZfBkrGEe9BtpOEi
u8X9TH6lffPjoewl4z8e5fdfx+Ofen85923wsF6qFkq/X8LlYpwpumKFXp8mMgC7otGMhwJIGDbH
xfJaBjfVNAZfjaX+ZlhCvO8zjZ1lOAWXoMCb8zl9XinbYoapJJ83dTabfaJEJbmnNQbq14BnXF8y
dzE8VX1540y/8aorxCSOeY25jwnzerTzFoPiuf/OxH4bhycDsfmQvzfVVuU+HRu0aXJjl1mAi+O0
rq4gwRdbYE/1h8bRvkhqo2J/YdpKX9/OUeMl8pXAeuptfkzJWgNhXO/eDt12qnfYI0e7zAnDS2uG
emVNHyX6vSwHrOmiYL4Wphgv9Z6NTFwH2kubngcY04M6aRuqBTUIER6JkgiTtLBZXUobmnw9tNZD
2WsMcDtlL3tF/b3s/atzUzuicpEXCKgqxTVhAnElBrR6PYlT3auEmmv72NgIBszdU92L0vjWp464
x4/WR+E2zO+icCUw9PElSt2W+aWAQ+wjq2HeKBWuf7PipO/DrGy2OEktV1C+sgu7Su39UpXGrZFU
ljdYdvQ06MV9npXmN4j94Bvd/jWqfz/diXrgG0OqI+TPWoE+gksqxs0vrW4IQA9MH+TjL9t1s7D3
TtWc3YfcWc9v4XafigJjpDdDoryKur3VR4jhLhgSvXVolYnhh3KLgg1KVBWofZIrm9qKx5M87Oby
+6GkHrI6/Ng7/3woexMVeti/PbdcwOjURe4jbXtptU5xdNcACzQijmyizqMreSxf1iFBuRTHJHXi
S43gU+oZJP34NbDK6NYeJ/NeXdJrKYZgFKOxBzaa7OSoOV++wtILb4ltz6Nksz4bjJoyRq2R6x/X
Qr/iPKpoK3vXi9bYkqEEIDw16sfYQBuO5zq4K6IWPW4m/ys4MtSggiEi6TIaVwtQccwRW+O+K9vO
K7Vi+pS4xsvgOulXve44fa1DWVnNVklNX20Xo9UptFQM2UKe6bBFG2WcKZMMWnwVaMpLpgTmOaAc
Ui2/LJPoRYZpcoMgYLluhDGkFzJYc03uQcjw1VaqeUldr34KsiulYalYlb9kezf1UDvWdnMU3ttQ
2Y5NZ8bC4NYbBHuXPaSZ/KODvXihiehzHkCDdtBiu06yaLwWEKiBGnTR5wRrAEtFe0N34mD/85mp
Fi+3RW58LIhsrpBgKq6IeosrdiDJwZqUD8KI45ORxLtQz+uHLEuGWzt1ALSMOINO5Fy8JlDVg+xV
Bqu7DEPxfO5VZ/u1hfxxIjhi12KbCpaXZMjkWPmCcN3OGgvlRh7FtWv77/7x3//63y/T/4Rfy1tg
pGFZ/KPo89syLrr2t3e2+u4f1bn5+PrbO9MVhrAsEw0Ly0V9xLYF/V9e7imCM1r7r6hDbww3Iv3B
bMv2odN9DAjy16QIQrhpYU3q1jUPhruqKsCkv+/SGRpu3zuvlM4pnxdfBsU/72PDMUpPMFb2qYyw
RssaDkDNrOzaXqJ8L6SuHHap5iaa63h/dhlM4+6nY3jE1xFAmLcwI0mtxKcak2MQgjKRfAnT4Mc2
ObjOM1/lHr/Anhj07PpiFfl0ZawvU9I1u5JJD0Wm33uzpv+EmH5+sAaViN3K7QY8khjOQ+S5crC8
AG4K6ubvv3pT//NXb9umzZ1lWdSgbfPnrx55vFIZW8d+6MZ4PlAEDkFNacs2N5X6qUkpmqzhxLjA
g66F2dzKETacJ6jaKjCxvx7VFIFykUfih+uM6iqzYUw9ZsXKhWW10VMWN7qfGOl45WCJeaordDJm
alMfFkSf+Xrt13Uo+tNgvNehaoDTSJjNl/Ix05r5po8S48I0deZcKA3Of7gvXePXL8dUyfry7ZhA
Q2zLtn7+ckaR1gLofPFwDtLtyoKXX5ofqFCUdzjKDndQ9d/L6TBuC2Unpzx5uI4CrlXczRVexXrk
vpAD7re2lReopjExRUWLWYNldZ/0vrly1hiRRfG+SNTyo6VUWAZVI0Pn0jy1zm2klM0tQPsdBXvr
oVzV9Gu0bZE7SIOTbEMyLN13FfqPslee0MTTzlp1+cma4VrbxCa8PSP3SE4lx8UpUO0PCiiPU4Bm
hjGmjdcGsAij7gHveuvhl7Gmdtva+lHg3PFLaC8d5vTeci/WTmk/twwh7KSRpAfhr3qpmfHXZnTz
x259IVNYNVaCABgHeWwPmwHq4UXuVsWj3mvNTtGWcit75dnjmJ3PLhHvvTnnG81KV7e62aU/iMsP
nbPOylq3kx21rkb/4Y4w3Z/uCEtVhcb/Fo7ZDjRkx1gfpx9mKmYWfUZKJnywWKKwj1On61FDXlny
DOP6g+a2+osMwkxlmC5DK5iulcglRFMarCCT9EpawJ5dYqV57NkeVr5t3KqqNt3q9hYDAsR7p04w
l0nrkzxJdsjDf9t2vliopsG+bQUom9kQ2cEZF+2kmkI7yXfmlBr1pohn0FYUitSDKZLjW/efxpwb
zKbf/4e55+dpf/0yEYCyTdUWro4QnWv//GWmUaNqWa4G987UzpRic3ejwV+41WPFBfSda9shc4un
UrW2MtaVI5omgqU3miMKtwjPUkasBNzjoTq01BnWebZZZ9cfXiAZXQ095m0MkM14fJB00iLSaeFS
eE2qIe+qq/md5qbxRiZbZIeaK987qM7EZAmQdVfMvvCSqkLLJnCzOxucy99/K67zp1vMMB3VcjQd
yV3VNH75VoiozLDoMvtexS73ylgNM5A2SYGwOehWSU3U0E4Sf6ruYnvJ/B+kl0sMDaRcsmxDPw9i
rEBKXkorB84MDm6yO79tEgUt7rz1JBSwtJDnwAo5PFkrYjAJ905fOR/fRrU26DRHxbpxXFNDVZAg
ihEr4UEe9mvbKGAoRbPxpzY5rlpTTefB6zjZNreCUNtUnppV3nvjhIv5wDSMr4geJih12fVR9sQ1
HltBgw2X7P1htGu2LQa5pnsZ9fp6C8zP3E7VLtHb5VBYAFXWdrWcbOYIkoqoprDjR7BfAMa3xGZo
3elBXwkkFURkSrfslNajtW+ccVDKOtJyWIRFYYHo/KgFR8y9q+u+i5GZX7rgJHLnU1b03b1sKlm6
/Iwaxk4eyg4tg0Klai9/f4/o1p8eHRe/DVfDXMC1THbha/8P89Dsqix3s1HfR5G2Zp2Lj0nbxJ+L
EdBhMNnqLZWfGHgeAGD09aLPFYoY1PeDp4qy0g7fVFQyHDt+/PlMtxlUNjDzpZsrMRxXtFjsMWnI
SSFXKw9FvGyjql8ehshBVSQsdvFqrFeVSnmFTCxQ0/WQHUZ3EM6qcrMe5g3io7WwpoM8hGj0/ZLy
ECvkbQzUbCsM7nLJCIoDvd3Gi939QL2GLU5k1DRn4hCJquWYmVDdztRrK0dIAicw7Uy9xm2uvAkM
6wfqdRVO7bYf8/78T8h/Z4aYA+5bT50nXXf6O1t3w5t0gP86QeJ5Mnodp3BVzS9BKDiPWlgfg6jS
nlAV6XbMqcFeDksS9M8ral1jJ8A7DewgZLttdi9vlzXChQzwerq8bNWXIan46rLtzQXcKNaNcz1E
j2ium+BzyNY1TnucWyoC0AocD/WL+JXwqdjkSx28T4dF9wNlym4KsKGHvhz0o7yS1VEBfLvSqObh
vVtNkJPxyRqCydMxjSM5DTdZrC+y3Wq6edtaRu9p9vK9TXbIcRNnGapqnK8h4j0mVu2NCMmgFGaf
PyMAfyGdIbukO1nT4j4BYrS9xJkj+BPYpzpdox2mmIS9phsGn0DkzyJuL9qgeA+ZIb1RmQ7vZjZG
eF5gcG2VwyN1rhA7u7B8LPOlxSagGvby0K6z/tgOAMflISbMxm3bqrukN8o7MuyaX6qZc6/XZXaj
1s5emyfnXjZNcdD5gR4sO2Nt0826xbnjPDwYs+Jar4qjTNZiGoS6YWYfZcIokhWyta2bHLDRgwoh
nGBJIN32pBTaXdxYJPXK9mgETf1t0NMXI1kEnNc28Nimm7e1ZrR7M2sV8EALcg2wOHdV3Jf3f3Wd
LD1OeVXvSVgM23rAEq+Iq/tqZaMAg8QleSWiFEqJaWObFTxStMkXC+MAOdZemKVEXFOTn+ZPoiz9
ZS7n90kKQUPUtkathR070a0JQaNkIV3FDa2s8iEWTRdj0zVU4MZhTK/apKy9VlPdO/RJo70hqhjH
mXK+THWy80ASnQdbp1Bgl5H4DKdqm+Wh+S3s3dPQUZGRpwMHcO/MMIr3AJqW3d/PhMavqyVRg6ka
KguDrWkac8rPEyFpqLrTJ2XAMF4jxToGlJckZQC5qVs36rUDUmFkRGTbgHdU1A2PS2fXGN6gkm87
lXaXDAXxwFjnX0ruSsBl5se3EWD4QwrVQXxwVokVqbPSI7LK/mdwt1JUpQ8RP5LvsHDEGNcL2zY/
xxEG6GOvN+f0uo86/VZ2qFRAbv/+a9B+jUvXr8FSiRvW/2xb7rB/WA+caQLnLdT++jum3XFXJimP
vIrzMSJepAEMfUEv8+2hz0LDNyej/nUykGdUGSB/+fRHFXp2VMoS7+8/sqn9Euc4mtCE4JcTTB7m
n3aeME01jAbj5Poc0C+B06CEHsbP5ISzNSmP2k66r91A3f/eLNf4RgNK9efmEN3Gc7Nq9PEzVhtv
o9ukc3wrrgs0mrYyzZk7bvxet9ByKbPtHLUIB1Py8ItUi+6VsP7+DiME0x97aB5FqJn+vL57G1dg
kfcftuNy//CWCbFY09kGm2wsDNs1VY5/vp3HeZniZrHSwxxA9bI8A1OWYcFq2yHQJIHk3I/LiKHu
SjgZ+/QW0Fvz4W1EoJgL9SF92oxhgGujDpUhniasnCIEpjPWHFigZfRgqXl9Ma698lC+hBSCZ3sK
LyNTxavqj/OL0UrhCWvaZ3U8/f09oK/ZhZ//XB5e4aASYuqOAyfr5z8XqkU+U8kKD2cOl1F554wM
uX33Sg8LCpdoqDTrS7qELTrgtA9zAacNgepNaqPiGPYDwnyqQ9o61I39jJZzxH4B6u4Px2/9khMm
mvPd/N8/5bBamdP6UlZzE4dR98vhv/Zfy+uX/Gv7v+tZf4z6+Zx/sVzx/98OuYq/NCz437pfR/10
Xf7175/Of+lefjrYFkSg813/tZnvv7Z91v2ei1tH/l87//FVXgUm49ff3r285nEBap0cwZfu3feu
NXenuRbP9R/JvvUf+N67fhW/vft/TfpStC/tn8/5+tJ2v71ThPtPZi7ueN01XZ0bmBzL+FV2ueY/
SUi5tq2T/rcEOb53/0DGsot+e2fY/0RgSGPL6hqG5RrrWfDmZJfxT5WFwHIFza4Qunj3+5//PRV5
/t3+OjWpa/ov85Smcbl1hXE06qym9es9Wsc1Onh6bx5xSROeAaHFD/P2FMXWh8wEdY9qaLgdbfML
Gjm4JdqGZh8RtXtyplqFkYdAC6XsB2HnT62bgY9cBNEvgA10c8L3rmZcleDJjsbST1vdiO2LCFoH
iXykpSaIqPngJ4Frbobe+RjOybR3FdTrzdavwlRcdMzos+UsVz5STBNitUCiM222drpupBjsGEDD
tM+oKJApbi/VIh4wIFKhAzkJSpqaQZ6xdL6lg2E/tDGcNx29sT6JbjIrOGRtF/hFzzpQubO5ig9b
e3jcG36WiagY17I1wDMLVz9m6rZJ8+djU0XvK4riJ1GL2e/rEaEz4slclMstuF8woCg6++1dZI8d
7KoEdgHgXr6N1EWN4GLGNfMYl0l8uyDjCy8B0V09gUpW3rAVKndd0idb/BiQ3jZtd2PmBKZhX34t
LAfddCPb1w28UAo3IPSK4gQAZ14Wy4vKQvXUbAg219pAFbMElu0G+ilqIHMM4Fv0xNg7cJTHXH/I
wXH5RR59dJc62QJZM3dzrqyFcJK3y/gNjDDCf8FtRubNr1eBNXOAhhgPle1BmDukPWweyCsbq1bd
G4c9qreg8z32OvYQpvYxKNN42xVq4wUYNAdhvGtsgpHAGnZ5rZQ4SgwqSA3rytLETtThHkLdBRDi
eldFWY5HDHtvo5nCvZbivoYBLR7nM1oWoQW80CqoPeH5u4/H0oecmhyWsXgu1fS+bAHJtNUz0oOg
Q3J3ucYv2tm0nbr4i9vEx9ltr/WwvnCT1AQrE2X+ohbPtXJw6yp83yZ7p1h8ZuQvCSUYrMSRx9oU
AmXSHp3HTWJNz5EAs4pfsTeu5OFc1W7GPjzicq8BxRFkua1+lzVDuu1c7RWFgvcuCnxu9dhkorxw
spy/S3NezCl5MsUce3bPr4ua3oszZJCScZDFVw8QI4xS55CHOkqxc+rZSxCc1ATuHI4vempTW+n6
dDPV5pNaxV8Xvcl9vYyHjVGZuxHl0M7EaJtQN0G3bJPMSsLHDV8GPbSOaXCLy9+0dXOSIIZ+QPoV
gasOU7YV2NWG7r2TDwdD+WotkXqPiPiXIc7QrURGICna1yCK4PBlMxxgV79rR/EAVsnYfigTUe0K
PjXcVYqmajZ6U2/fNrhojqWn4fHrK05deHWanAZz7DwjIWIPoi+p1vYb0xTMH5jT17oB+R21+yEY
kXhw7Z1WNZ6jpWgbW+Cz666kIHtf2uOwt5fB3g99/CHqITzYZrKZeKAjPftQqeZTCaQvarpTiJet
W0GBU7fsAq74m0pCfqzOUREpgQOLSyvWrwOsfiHvDoVXsG/ZTLDQjWxs9npKoUwoxyFz7kzF3Zrh
6M11nwBugsg1tRoqkLhbRWr+RUcteYNp+m3tdGI7Z/FjqESDH+rjFVbA5SYvNN3PUVwH1LVCcIvx
G0SkCf5G/WT1KlIx2tZQmuRCKOZzm0XRtQnmK3iqbQzrIHHZF2aC+2oX94cY/zBYsda3oE/FRs+m
4BTeiwpXlzSolQdTv3B05zUrErHLkwQfpRzgkdXlXokK8RZZutRzVar/QXahFyDXJzf8lAqjuGAN
4DY3hdiUQ2N58eI8jcV8P01slXgoRzxpC2RO4DAmQin4azDYRaXPMwZScnpnIWvixjisl8HBiUqN
XXxBPXrQ0CYz4wla3fQ8zkrqq1ZD8dD5jHcau8rXlNKpF64GiE5V+GWL1UUT6dqeX21yl2yHfsiN
kdbZbk5xJAGQ0/h5kCgHkYYbDU+sY1I0FxGPymZMwxgvWSW+7JbZs5l9DmlGRJy9YvqYeuFYon0m
yL0i1LXghe67qS68OnMGr8ICngqwOPVjeK93peJDjx92SaB7quUPlXI1qzNgPwiJXjwhNFtp9oWT
V0SXdpvtJ9xR5nK6zIP2KhKhvl0QefVF1sS7yUgUovt5q7mmyQ0dKVCly9jLxijcdXX+IbAKlcUM
hl3UxlsjgAc6Dba9UZZE90vyTXOEIYiOROXLpGX6YSpWJWtVqBjcFDfDVD3FaEpcumN3PdVlvZ3a
6ZPSZ+px6j8pqO16mVBLvywUL1KLBcOmSHiWltpootyA+TdPTAZMygVpC2wN9lbQUCSxmfGQJGym
dJ/MDay8ZupI/FkfRBl+qG3FYdveKHB1cuQwrMLYJEFZ7eJZ2Ju0v85sotQR2UXY5UqG60/6UqGy
mJTN8mERh5Zyqd/jM+3BeRyM8VAAEj/omHrtusIKuWcOYu6njTnVN8WAaSFll9Boa8R4nSu7VFgR
7fgiEMaBXLdxgBt1QFeWbJ7mfhjs6H3sil2Ikkdsu3uyz+wIq+ESvUk+ah/yywJWw17RwliQaZcd
ZLYfLJSeBx1NDmT6tmONnQHLix24uPUuDKwW8lNDmoMx1i+KdH5IC/3G7viMChPJhjzGaj1OrkHp
miv0BzZZGsyke+znsMYWG3Oh4xJr7smC5DyVLrwWxLCChgeZtM1eq/BJCBLs/+a8u2xhOCF7j/Ih
aXH4QC+oreeJfioCkHqbyvzmGhV3/kydNWrfR3VzUSFdq0Ls2UyjW7KTdVW/V6IbfRmyK+3UFiEP
nzUZIFONgxb39lEQNQmI3D5yAwd1Cb663cc8gdHbWGXlqWN6iLA0DqYsP2rpGGwVLHOtmx54tp9q
9bOtAplVRhboUZk3DpOZnwAURNhx4tdP473ODUeaAllJ1/zc8CAiatd/GhR0Y+cMqHif2T40frV7
pvgHKTUQtyXR2ynL53YHUIM0feo+I7Je7WodV1uWxscEm1RYrqzafRjURwTD3IuEL9AJzGHrAInw
jbz9tCiGuo9MFH61KWHkY50O0U7NgVWkLYuhtS8RXyAV9gJXtvThsKYIkIUq8xGTVRu3ycFRl6Mw
3TtdpwJsZUSCsTnjy2zUvtN2E5j3Gv5VzX66UKeJQKedkWDUj0kD8SzotcALIoGqX0QCxa2n4zJa
8TbpgNOYZYCiwhKTMSODsrjMXUSBQI3FETHBwUtnhVvUEBQ9c8N3h7i/rNol9jtLo9IIDN4PA/fQ
u67r5UYF7R/scYYzF5nTBuY+6qBmPW2d0pj90LE77khu0KwIMHXf2Ev/OEyD6wUtdDn8O4IocXZD
keC/E+qfLPCtQP6sjRDtdI65UvLj8yj4qpOWuza4aJWk8pHHXQtYh1zYl5XhwNKxWQIxWdW8JSKy
aKICOQITJw/LiH24LaYfVFsliG7cETyp0c18pFq9X7IKKG5zH8XknqxFE5ukXXyEYjdNiyW6hrJs
381HjTrUDpREhlSbTShBAVwZ0LQbe3c1moGo6Vq6b/NjevlkuxQDw+xIOm2LTERG7LIfkgQ1+qkZ
rpzFedby+nMf4CXZFOFndEa2+gDUU0tEsV/VMzZJNp3YrbvezJbDy/Xhm9aGALeLFikfg0l5Hh17
a9bRGraZhJuEmoE5PWFxbFyP30ajepkje1eXBnI3qLfGmUg2UW98qgUkmbQzfRw0yZDGLZObQCEq
FnCYUXqguEPdZdeOlXPUtbFhM9SjTRst9w6Abj/Lm2RnODjwtBBjhgrtswpPVPDlBSgegfRoW6Nq
qQ6YoTrpfVsyvVtK8rA4sLKSrpthRBKC53ryEqvqTbH6PbIahqnjejGMmM1kIy5cHJ1X4YRbS+21
zaAUPCeNn1LwPtqoppf56xJBfbEGHCtsIU7sXNXHeTxacbVBn6HZIfbwhVjpmUivgOzPpgcpWNfG
9ypVnW0z9+22mwboc6G2KfUw2HQ2uddIwWoPteDtYA/ljts6yHFbVdm2+E48g3wEXqf19lUflLY3
jsGXxR7L3cyag+WmsS2SHOmNdpd1QvG1ICs3xi6NBmcnNHAAcwQyMs+6G9OsN9YygGSyuniTlgri
s656bAzYpb2FeE/SfRRRlG/SIXnOKaM6iVJdGUvQoCJG+d6yisHH0eeUsDDe9cgJUPPuj5PTcXuI
8UnF7NYzmuXQVMa3zMge4LGTXiQbHWVsEV0UhDEV2Gao5oSIQMdOtzeD9hLRSbYxjSG2o24fh7m5
hKJ9VFI1BndpfAgdquU1Jpp78PbqhjV0YRe2cdCwR3wrJJZAYv3CQPLYCxs13s7dgsiw8sUo92pH
KIu1qLltU1g2gOnx8gsCv1HafRornxNMLDbkAsJNULLCWQYxCZsdDWpcFO10JJrNbcdmvpujCwH2
kLJsjZ5txC2mAwdAKLltvBQ5U9HW+WrAhpN3LhKP5fQb+PPrqAUzrkXuvkyryatm9yk29Y+aGnQP
rqPcI+TFtr9apapNLwnfOyjIg+AMRlhQ0L5m9ib1vVmxm3eXYWHihyYbVvNGV6sXDX1QxI5Td4fb
hc8eu/ARPkUFvUwfXQe1u9htDmVvPiouBXC00HdIKJm9+phgN95OFJjqvil3kRbhqR2nmzxfes8V
9Yd5xpt4nrtqi6zKZ6W13ldJws+uf3KtPPGjBFrJGkYZmg+4vdiOI37OWgVopU5tf8jsizQNG79v
Z2TELHNnpBqkk/KpaxXKJLE67KgYgGcuTyVTQVwIsU8i/UFMQI2gID6a+X5QcWiJbdsgRLhVATj4
qNuw5qX+ZHVUyMMW7cfkCxStj4moLQymsqsFUcIN6+WkfXOVBtBbcCE62NQNHBdB5mWjt+NWz7HB
DbT+0rVsbHEsnuFo5ZjwGQHxQWtZEMkmBREcw/a2SJ/hd2aX+tjijzAm1446vvbFNx0yoo+s87hR
kXmBfAE7Yhyt7aTUHtqihb8E4+CvUkWFPWmIPSXDpgUFb6MLFihQcZypQU4HaadawzW7F1dqPG3Z
vSnbXAGrAej5Pgua4NC3sZdTfCE/oLI9nfvxMPe2X2bdZWdCZI56clRtVOwcoT7qY+0chbF8hKZQ
KgDb84TJpQy0K+DhOolXslXJ/2fvPLbcRrY1/USoBQT8lJ4g0yiVshMsZUqCDXj/9PdDZNWhSsf1
XT3pQU8iA4YAkgQCsff+Dbx4kPS8RyMv3DSIvofrvCQKiZvMvLgzbCzbOm/GM3TSP1It/9CYPGlO
99GpPcppjngd0QIB38K9bNUQtpg5QHuM7xBW2sNgvcMy5nnABBvLHrIWQ8+zKdP3U1yPmyImLbNN
8+g9aOmAWGy+62pSQ101Y5et6+IJIt3nTOjtkxFL6irF+G2xj2ObVmfy6J8dpIfvOr97D476eaHa
wC/KAJZgXtENURlQFm2Wt65aTuX3DDTyWcPL5FRry75qOl47a2M43tHhmTuqpTwSZVAbRXf0rPBR
IPg8S1enBFz4gcgX7DJ7/WFIdHgekpKktIxzuApg2DNVcu4mumPuHYELMetCqDtqsv6kgkmvsfxD
jkjyCquHao6BwVyPPwuzzc6x4TT7SMSPrSs+9nASdpW3KoAR3hkDRe6OEfl11B6d2O5fkGI617nv
gGWwi0tLb6v3TkOKY5w2ZoLoAmL8DEx1zvcZNa/QqM6OtpCwsHtGNINqCAPE3pAeUbPIHtbHdRP7
wP6097obWxsdFwAzhNQxOswh56zfQdE4611PEsgAYBDqaJN181Oolaigt29GTppdvzIU4ZAG+8Wi
Jp6N+VdnHO/R8gePoOlAbpDbcy8g0j6MpocPRNLriEWhrlVxa1ee3Mc+tXdd/5oYDO2yB+Se5iCu
Zk88IcEnUAWovvB6uBh6F9SY42xkuixHYKbXEGFiOPiZdWwqw9+5uXefdc4XvxKfK18+1VUFcKsa
XvsJhO5YXpJS6lvLMfpjWkfzph1ywU3PsLJUodw4u4ybFulXv7kzMATYuKVrkJ8NN6Kg4FjV7b07
6+bJhnG3aHumZO8GW8uOZddppFmHz9KMt64ZRptRyiwYkRPJEzyIa/MAjBn2kI1QoVcvKHPicUo6
4R4iyXWetfpgD1YVjL7ZbaY+7ne6O1QBDMs/G7MoqsBcd1Hr7Dhs0cqYii2EqDIYJznshachop3j
pbPgBsytdFRLYS1xvfBekoGsSd3m7W4Bq7JRD4eD00RgAdxikEF/Ie+doEQeNOgCfWoqHFBWVY1x
FZ2pP5u5zvUtvuSlt24c8gWmnoXpsLpydNjHY7IQ+y2usZAI4VK7Yc5zgqLYOyaReYyG7GtpLe+a
lCk/HmpVoBqZoZqzuS0b/FB66sT4EvA8q2YGppi/XXIqThbp9HNJZNSZqX+oo10jpjJI/QwW7jA5
7qEJm7sIs5Blm6zJHKLN+tx5n9TDaLpktMTQnKz1f1dHN6Lor6Ov5zYhQJznyJP9peYkuVbIo/qP
bbcv1hGS70EtF7HfHFwxPwGlePEHcelj0idjy69r9w1qK3UieddOYzAtFtMp4jEK7VwRwVg0Bpbf
ncck644U97nI9UrVKKIWy8Zctt4aNzXrt6AuvTHzzzVvK14xfRv4ot/2zmCdqLd0pyIs957L8Bv3
I9NG0b/r2tA6TDZyxptJSjDq08yAq/l+cagL/4lKRREMs3WKq3I4MgdjTJC+X51AAJOWsmUAQkM7
mvCkxm2S6hc9Ca2L0fREZFM87v0mGwM9QnCya1xnJ5c5zHjRZ2WgzrNEDbFMvhgMHFkXuJrbBljj
IlbbipOjWY6+JbmIydg6w1DjbxaLDvJde98h0cVPWJHyr31mo1lcB2gt1oHqqUbdcXqi/Vz0Se4R
GeM2ExEJZk/PT2+Pinpe1kY4MwNm5cLvxKYx6CsPYlS6DvY+H954EfpsVZL23PlmuC1avLsAlzDR
S/aYZZ+RwomJMOwfMupFIHN0UsgUIGLWD4FqTLhte7vjkXdXkRezqj3ueXNyt6nfkDcK24h8N6NN
twTAhs0NwVW57fMQpY80uUy82HZGR9SjHkbVVOv9rHoI1DQnzG52WlNk+cb2kyqIaqd8a4DdlsFr
7/S8ZQ04a0FUTWbQOx/0Iu3O6ncQuVf8+YuQzfGE9gohgFDQSV5qDLmvhHrLtbW6dmNHaXOM9OXD
JOy1fC4fZs1Do21taqhKvSbmQ9vGH3WbkG7y5j+3GYjJ2qmDP8hU4gcOS3SzaBiXVQRMkozEFa7a
xyVPYNusOyAf3F4EqsRqmyEx0nLCn6PVMWbU2tFqxvmoZwOuQmM0WChlNMMRWeBm01SFvB8s8wRK
FM432VADNWQGqNCO71COJRqben8/Zut/VWKGnA/vyS2QwW1W5ar1ovWGGlelLcNWMtG4iyfCUg2d
zC119Bd/7nk9mv21c63L0BanbJF3vY8LAUM/5Iv5Z9kb8dURkNAAh5qbJZ6zc9KkJy9yACR1RM/j
OFvzhlvcuGPIFHdD07s74VFQsLL8Gmf1cuprLduKYZUEiWNkS7QvdYQufZ+S5SzlxQsLD+uEJqx3
1WS/w8sV745Jfq1msj22nn/u62VE65GbwRi916SRjzJDGnZuhxSkFnNs/Zp4AGVjB+qPLapL78d8
mXOFLLTRpoQncURdk5r3FnMFebk17iScjektxq4Ir7DYnUPs+e9I3OpYQ8z1arKLTkW/dMxBomHb
J7zqvK5EqkCIwGs1wVSInpUKpPWEc9L1HE3WxVupkzSuR5LTt5mc9e6PCf3GXWzLfeKX4HvnSASG
ZRqB6tXrourdNsRtJYIpLMQ2o2K6VRv0GIl1Udlyd9tPHUXtbBnJx5b8+qHWNScYLOEEokzbgroc
Xd81tBNonV2u2WPQgNhe194aWCTu22LROKQmbZmhN2wyRUMpsOg6NAuW9U1CnjyIQt0LsJbODqPU
T00471CiYrTh5hxrlFWHpnshuWJxAHSe5Hj0xzC+VNCgJh8fTV4F/C4MjygiIO8yWEifSyCpDJtS
Qzajzkdn68LevxioHeHGMu1ayWTSCMfzirPYdpCNDzajAFaYxqsd4wLltJ+SLv9BdmVbItpnljWP
l9cd+rJ9TrAHIU3rfxozFO1ys9rwPZ5It/b3RRh/zysr3ExuHm/NEWmaCEJeK9FGJYcZmFn+1Rjv
0nkkj0EmbXBQpNNE/jrpNYqtfGV50776LjVvrwN9bD6n/mdrJjGOzCMwX2v+wCsbxxQfqa95JNNV
Nu9dj8KX5wCrxC9n30n4aqjg1XHyHMOo3JLMsLeER4BD5ae8TdE6AfBSmD0vWUY8OwYl3cLehyAB
UCRdRXsDpMjXClv8PMiviRw8xrUHc9bKrafLh1Jo+q6S4YewWx/2cr+qpzIOVmfIZ2SHaiYLS7w1
UlS9GrcAW0da20DKZxOGQ+AJLKzWtOw66zfN6qerVRS/3JNTp4/gv+ydcHmVImb2wpthhH/8kGtT
QB3/cSonVFLizzU+ihs/f+4onHJj8cQ4aEUWz40bxhBLs2i7ICO7YaQ8+iC4N4QONZjm9GHhYAPZ
xWJq+I665NhWJRljFPebvd5aF5dBMYIbI+xis1QzBmuCwv5z2yUYcZnicWEA5AkO9w0B7hZ2Hcnb
Rb+rw/BLh6BimmAAWcvz5E18P8m3ikqAK2NMTvGNKqnmaI+aqIKQOglqJFj57JBmMjaYLN07yF0a
iXuOJ//74Bb3dQiOOB6SbwA3QCjtewCNvNHehR6uzRkkQb8swNkZ5gXF7q02RxsZY03U78hG7Hpv
OBqk/MpU21h+tbctcSURWBKq6ndjOBx7bNgHU99ThYCru7PEdJ//1MRwSlp+Vbt5nWCQekW+y8bo
AlXmY+OgvuRcIbx/b8z7TCLbSv7v/YRKAcFNdq4nP73MmjPtbMe0NstgGheeduOieqrpgRddZo+x
VMbp12oxis3sMmXLrAXdFCE/CTssN6mTF2T645jKeryR6xBAzaHmGe9hD7cp1l8n32P2Ns1+E+gF
j73T+EC81HLbugvofWbdo+j8TTbhtZOunrijVRPDMfKOUWZ+iZl7bPJuhnfGXM1c40xyFfyYHdnS
oFkbEeNOHldzytPZNvskcu97DRszU9RBH6GKacCvpChUeCQUmBaqBsgW2v1Lc6g6UsebZJ3MzR42
adt2enEWHd96SRDjrhHHAAPDg2NwjKtwhROUQC5D5t9q4/SQtjIPyLhWgbE2EBSYoUl96LaSVPNW
1inQkwRqRcqzUsRi3tSWweuw4BnOjGYKVnk6XnO8IkE5bGGES9hy6AAPsEsFeTAIGuOkoxArnTGI
1kYS8gT6V3Odb3eL9t4r+E8KbX3lqZ1Q+vVPMSIHsUiboI3dOiBYa/ON6mLXEp4RYzayPNy3HvI9
Y8e/I5OG2SIGXUxr32aPFIOsHlSGlrtmf5kiJnuil6Ti1xmq2c41b42SeOa2XBj2WR+j7uh36P9v
bqdP1wuhsEelm7FF54aQOAOCwwwdCO16E6h1qqcaTZTXkkef+RGWVkxV3NPkxnt8hL+YVgs3aiw+
2tBgL7wLkFjMSTKVhUuRrjQhevVQD9uElPCwFguZ/jqroCGpwD6IXIRA58SmCOQYvI3WBvx64ETa
dCzIDQeqsWN372E2d+rUf9guJWJjTHnIBKRi20UaaSwDVmoCHTrXGBZRyplGDARKPJYbnXG6HzRu
AObaxF6EG4mDXXvLiEqXlTlOrcHY+e8VBO1/Bdb7v8Hh/Q3e9+9Qf/8vgvV03fyPYL3828s3CRfl
Dfqn8H3qI39h9aw/PN+Dr0WCxfo7Vs/z/rBgLJmugXyGQQtw9S+snv2Hrrs2WDwdEqXjroSnv7B6
+h9CWKZPVtWBgmr6xv8Gq2f8htSzOIwHeNYQTFEFuNLfwLOpUQmrNSEwd7LzD8KDxWwu/gWBEQrG
0cGQVXFqa+qZUUseccrdZItxW7b75Tv7E0L4K5v5X16Gu4IPuRoyJQAQ/8bNWYwWSeQF8aG6whYT
sQbv0oX9i9vq3/0Cn8M6FRsEgrU9EBVmKTrDcIyZ6um/XMZKTv0VW8u34RuGaVo4hLpgLPnpf6UI
eRZyNP5ghie9sapdiGzmfjY0cSbbbg7ueRzLz5kTYjPlf87nRtvEJQp2hhSbpSi0Y2sOYOoTRGH+
y2VZ1grJ//uFuabvGLa+4jdNV19/xl+w6lPW2jWUUYAwK5JX6n15tNL6AQ9y7ypdGyrWZE07Cvha
0CxC37jzZOym1Y14U7cklofBIb6G1HwE7B8MVelfjSlvrq5LAI0weIumz8n2JfYawrrO/2jyym0I
McZsV80eZiTQwrfEQtPDUmOlmmjzJzJj2ASGzZo7hdAUAciB2qD/0GoPjNE7O3qq7YhqyIQ3jAME
R1tG7RwZxU8/BGNpma2+ZZ6zb7v25NY54gOYzDo6UREyNB36ye33YfJ5eYwV8WZf3Onp8h5F6vCg
za9hBPILwsRh6qjYQyMayTu7ebnDhvQSZWfDQ3NtAP3gIDFSa/W9m36HDvvI9D++5FnuH30SCqg3
5yjsiPE5jAasOvre2bf+RdfwWRCiQFjKAjjmIw1nuyfPQTGE9F56pjCNOhKvvmz2rINw8RbNzySb
TvnKx8lQGKp1edYqcnuE3j+69QcpYowTkk+Sislx6nq5YwoJySyNdmgaQJdrrcD3zG6XdN5xHCBL
1XPyo5AaSAzKxNKvfwIpfCwRlqhB16RWKMj/1O/S90Vev4wuGm/tgKQ7hcFdA/QX3tfMHBYqB4X6
XRvZ89aGh7V1G2ydJCLZGjBMp1+ItoHKmA2T27A5Ic8KHMS33xsUqI/CSM8DnHESj824qeJ5Z8vx
gyeMZaOBXdujXpkH1VS/OIZ+CN1Hg6o4Qt/aobJNQXkv/ORPoHMrzK7Jtervuqm7RyPrh2EBkO2k
mW4aubjb1uQlp49DvCvcL0b1PjHAfvgF3o6p/hLBD9tm9s71QL/GIInA4+pHSPA/pjLb2hWztrb1
jWMhmY+l8DCo4jA/Covprp+N9uBFvfloSdCYOfpBBuDP49Q01YZK7+scGQDNUoM5/Tz+BGhkgduf
w03egwtGdyEkrVDLI0Zh3QGEkUtlsLLvUHy92iBZ0I1pAfkYojn5uRmUvWnvYsfq8cigsTTXZhKz
dnFL/bWRXYypdUqhW20g+/8yJznUfzFRV5niB2Bp9qGJKsLXdRV0Kl7walk1cBA/GL7If9lFrc/W
ndUnbp9V626LqtfAOUPlx17rYsiPi4E4DJzMpyhEaEqt69cZrepZYnH31px/EnGBykGn1Ux1E6ts
L7cdjZF5XrnmMNVm1ZS+gS2G6nLLgFHiK0W2UzOKrfrg28q3Vu2V+OAPl9G03j7UrCe6HW5xeuzV
KJFxwb9cyYwt7ymkzNa1ZAks5KrfrvB2bR52NEAb1CWotbO6eHV4V61VXaRmuVyGECbUYEMthyKK
nfo/ehMZ5Rbzp40WGS9jRilWWDw8QCDnbRPVl45c0GFIw0ds4Y7jqIf7mZptMzVjEE/Dc2K132WP
s9WcfgS3fy2kg7Z7Mbxz6+Ujrtc/O+baWKBL8jpg20LEcvb53MuTubTLhudCP2sM7BsS7N49Eian
UI+eLM0RezuJ083gpk8pU9PUMR/CTPdPc929E5HnH4ei/5rn/t7tY0z02sbaoVxekKKsnKPhWfdx
MYfXovgKe/9uqkAYdelcIiGEwiEY4x/dQOheOM2pMIG5h6IBt2QjJRrrxnu/AE9QDhXGsWEcLHF+
toZ5eUb/EG+99hWDy/1CdX7fEH5vpV1mDM/1OywcPXylWgLjGEBPYpKdln5qU6bBRztB9mE3Q852
BUXBLkkZDhALbFECgHIkcRiecBkHEbhHfF0w/C4Pmm38qHl+kUp6cOK+3CVgYA/d98yNnKuTONVq
MZCCnFqD5259afkkjR34Po0XHciY9Id6U056d5DIFgHsTeZdVk4fZrSAN2YhmsOgeRYFtks7xfYj
lkGnUczhTlg4xyT992aUP6xleRn05oNNcvlJG1yUKzT/5Ge86qIxqR6KXJewalqXKmNaXqyfzPf8
TQiCpuyAkg6Ib5NkGb61ax7VbXpja7pJuXeoxm30BsR9hsUDwQMp7tWkNdsOHei8YTF4kwIflE4K
JX+l34b9rs0fgWYW4CncclNV8c+kHAJZGxe7qb8bJJPRJvX2Vf2AvOLnxBcmaZY0Prt1j1V3v3fx
9frk9N9gmIkLdBFiPkR/TlqpvTd6szkOwAlMAxu8wnBeEM354UyT2FYJWasZzeSt5ufdrqwuhjPd
5Z61bK1yuQdAF28Wm9S40PBYoui11Yn8fJ07QFDRa10TUJZ9mm1xBQl+ZIoBghATd27sB0fE80GP
mG9aSHOfRHkwhEAra5j20RyT8e0y7bFkNnMeph8L5Rcgy9ECynZBFXz8iiL0AhoNp9Yofpcn8pVH
/IwA1rsEtcG9W+FzBNYdGUGyWAW4qrJ5duz7cnjyLHvvTd2TDHuS24341hCpm3Eh91oFmi7x4s9m
AhpHJxEDBhb8e/WQLvnEL1Fe8JjaoA+yzfzaQ8NC5NekiR712OXZW54Gx3ya5fAZ2LO3dUFqXOIQ
fzJMhrbCeWTmd86QB9wuU3nCvAr4VTQ9NYYlD07d88pdzJ++l3FvictUmgNvSwmYFrlcT+pfpxoO
ZexXr1aRdZvRBTcqV4HROuEtliXvRx9HS38YzF1/XJGvGGRNaYvkoV3HG2q7e3RKtc101mUXCOk9
em6NfsmKYNfwXpyzL1M43sGo/NhAStn4kvsQywwPdNUyzo9TQik4mj0kjdu9bQzPmHOQnkpiYKBR
jqKp5j+5ocfoEsdU8aN+P7k2L+Fmbnd2KU6VO3xK9cHeelG6SU1kAIeYrFxWA+LFgAFfzavjYJgR
QdMYklM8zVenA6Rqa/q1yCGQL0N/aZYnscSCIg36WfDxvlZAvTe9ZXxMu4iEsGU+uwtpR/IkSYjt
up4/z6nzw5v0b/O0zbTwgwY2HnscHEgmdAHL95GPNX2YzldAxt+LUX4qMfrZIGPrg+wDc+Sgvrwz
Iz+/d/Pc0oEaTRLlXcfcJ8VMNLVuUeveNhu5w1zKmfdZWT3XvGRO+LZ+VnuFlWz2VT8BmuD1f68x
iQH5ym3TCQ8lPXS5Dmkmi/uloDojJlJssZxhYNv7TmhwV2sc6zPHl9BTHDJPTcXTCIF159a+CcCU
0ooFBZvy3k/3hMLefDWj2sW+oXhqrPAsq9a9Mzvh3o0GMz1I2NPB7RF6rXIBZ4RXWqjjZWxoz4nr
8h+uV2Lp3bJ32lAyqgKrzQYdRJGZbcZmGXZVb9t8Tz+jbikeJrOkmRogYsPwbYwbUqeZTzWmhE6e
eVN416PNcDfwey/8LUuX/7qTd0AQfgh/jLeaNn3VkAnIBfryqKFd027yzlIvH9uEslhRWHeFne1q
sfT3noQwpJNWRmz/IXPNKVi66GGESM9LrzPvDZBJbpjndy96CgsEhsFZL52zwC4wGG28nkejvY8m
/R0mNvrZla28VoCmY09r+SyyEPH6I1ZSpocoB4EB/bekVGHMe7QNw21lD+e5cfcRkvQYtjuXnhrs
uaur/j5rx+J+WmUAw+y+Jdt1Mub6JSmjwLTC7uKnYxYgJfwU9uN8D6LTIvVHzVZmP2OHa/Szo9kO
nEZyZ2XAzrHqgH4CQoBJo/2pLhj37RYdeFHvys794tn8KnkzkQV05uFeNPp5yHTA7dUcxF7xkGcI
dJAIR/nZLsLdstQ2735tXxvzvCPxWl/8OT4XnTdiaEjji/HH6LXWgdIfc4PlY+7P5BRPKVriO6dj
5mK52bzVw7C7R1/txY+m8QSkJrtS391Jiv7nUCzfvXJ6tP0XB4Q99hCBaoa1p5XubGxVt+0N6t5q
kxn1FEZrIjqyg5VV/VnETmOHFOFtWW22qqbKwaGyZ6y2E8j/WvT+fSXUgV1mLiWpvXKEMcG37az5
R9VL1tziv11UuzTrJ1Tv9ln1sdui6t0O5VkzY1VO9lwdWR2A8RvRKRyl14SltiYxVe/W/Nt1HnIS
TBr/xedqBn6IKdkutBBdvR3KFVi+bW/LsiZ/rhbfjnU7VSL8v/a04osMKapBwex0N33b/5ftkdX7
xl4dJcOo5M8rUsvqeH3ff228WQB2ajp9S4GkDTIElsVaK2mDHAw90LEP+aIzK6BIE2tFzsTTzD8h
/3XsyghmnNb6G2TsWrRYq/ycRigdFhki0oXrQSuE0rvPIvkYp9G7BNPgTbNwV/d5j/8qwPzGKuXd
3Ltoy3YSHWYPHUJPts1Bi1HEUYtDZOR3ibZiTGJ7OozVaF2N1vyIpqR1XMhK4wcair2Vj3a1cxyI
U8itnj3PM68ugtjUhd67cIZiC4Lf0OTXlBrrtYqbeKtDRUQ7yQH52A5nr9EfUop3HdMi8Lkzl4e6
hKAA4p/cbimv8xB8IBBfrkOhLVfV83AJOGilz5t23WCsTWF6ZOBRDm7r5M/dosVYrqYzNwe45xH1
vWNdcSWL/YXsfXGXJiSMl5mYoM10gKxmuPM6iGJ6B0IGRCJwpDC6dmtjkLtoUxh+KTYPONdazi6/
tzTtThCpBFFRmxcRPea82PiOOCDhPK+XBcoSo+l0tSP5XAOBYFxmjybSxmumjcjSZnCZ2twhD+Si
DOh6ORmGKfnoiqa6WzwvZ+4GBMa3ildcjAVwwWqDP0x98mLrIhcdZ9ShO4U1keGSryVlP5VHZ0q+
hfW0kl2Tz43vJMcIXuVVh6d0VT3VmOOMELWtL1sBhWGT2smB3I9GEf+Kt7YANb1+CFxxcSAzAzLA
8+1LLQvnYpvGqWhAzs6G++oTzl9du2mCIur22rrUr3cK8QV5SssBB/GPdbFLamVqwceNTxUqxOhb
SOuqbizV8/B6PaS2AKtgiJmJY3ftx9452XIxV/6VeUQq/9PiWwKtezQpbePqrpvUdmesTAS4T83K
cY1xRSNnO+4jvVzOdkVEOZfdBbniZuPasKsmHpIrel3aVfXyCFZeYiYFzM3qLpFX5PnaU9Lj0rDD
mqXY53n9aQGr08DL3QvEQTdgczOAG3mGT2H3pTGPvoXHilobaXOzc0xJhqf00qv7jz3V7qpxvUvq
9M/ko7NDv1blzUGilTzzJk7W7z2WVgcQgu+wW2961RhoaMBjNDDJaisCQTu94Gr4Z6Ml0QDrbl1+
62paOq9Re7HpNbAy64Z+/UiZ9v3fdlSb1NHUdrXo6glG7plpvJ3mtuF2VrXutogjFFogPVPe27rb
SSuzBfvVfzJTwB3oLSXZL5deRQ4hAHDWX67vdsbb5dXqyvOBzBnGqjZ8GP6nkRvOt4DH3va7nfZ2
Kb9drdrlt8tQO6v9hi55zfv6rsF8DgXnXOe9GxEVVBk2UO7VG4FSSsC+OwvJg0ecouyTWZmfy9zS
7tNGFHAFSE8yS0+2mRfb2KqD4nBbCNOlfzH16VVvNGDfgIo2CJf1O5QoQKnkQlxJPj5G2IWcmNUj
Eo4LRvqpdfVjTs5iL5rsFR6jtUdz3GeQItK1SsDWJk+nBcNvU6FBsMaW8Vf4NgkcXfAkLcyHcVoC
KxH6UXYVdzDcT6v3voTFrAOuzj/HxDVHshuEoybUSxYFwnhLt3FbpoO2D9FVMx6jZY7ulrDA7332
Pg3xt6qLD1UzGQ94jAOoak5aM7wrBsbZDhrtdiZ42i7e0OyzIvuCLWROVLSMV6smkTT25mtvta9Z
n1vnNdOxHzBQ2nRTet9Zw5cWwpq0deeAE30UZ+0lNT4Rp9mXfM73C7/RnvE83IelQUoVJuEFOiFw
jth/H9q6AL8P+FiTHgWAqd6Fc3Rh3o9mnFMdlrAldII1Z+OUuq318VzwCD6JMrPJoMeSimOTHX0d
w/tqbB+mhlVF2Y1kg6etYbXJcekdsFat/jLW7ddOx7fOmgksFsukRvl5Se3ovWyz46pXeOAmuRtH
Xv+llT4OtUgObjM9aEN4P8wkdHiUrSA/LZOVEYJpuOY4DeisDiUE1IOpaxanMA/Hi70smzF50Dqn
PaZ6GJS+5VwByy0IdYqYBHRf3Xdf09DxriPwx+fOT4KO9OW5HFJr06O2T7G7t/HmhCsMPtt5AECK
TYC0CqTllwN1d/vJSCP00jtgjaVzN2qjcRfq4TGtpBnkRQFFCtbdBWn2H6KI5iONuWeePZ+mbuz3
5M5gCuKYdAzh0W7asIeTY0famQkJzjSxBl9snPe6BAGfuppxiC1UE8iR4RU6xxgqgGl2CkmWo6eY
bveVwDA1/WlB9HvQrdJHR7dfM20mSb7xiFpwf/C1YTzEIK32fT6+EPUhL+Es+8yzxbmW3jkzkClU
haf/X/T9rwotFpXB/6TQklCW/3vR118/8mfR19D9P3S0mREZdC0KqxYqLH8KtEBV/AO1D2fVRhEo
Fzmoof5V9HUp+nooe+p4HRp/L/oaf5gC4SffNSEY+Mb/Sp/FcMzf6py6T+BnGqvSC0It1j/pZcra
bdspc8arZ+JUmChU7dpM6F4HRiKWAGOYcltUIJzeQBQ1uBCFpAhVb22SJf9UdE50GDsieZiM8RCE
PpNX1UNpl7g5fkvgq2LCLZWvgDJq3Vv+XW3R6qw/+iI+48NCXF3Oz3E5RMvWX0khemFEzWddLFcR
d+EhXXHet8ZoW7KlalkuPl0ylZ9U2ULl+1V6P1bgbMAYay2gZgIaUdjdWSsWWDUAuaaFtBugfOvW
Fbn/mmSi3UftCh1Wm4eBcf1tz1QWM+C6LJ13KcYMqywKEZP6xrw5r0+ZFe1TFQ+pdW+bx1rCoQbr
CNIRaLU9g4vpHAA+t8U8X6E+hRanAZraGcQIwCOZrUPMpRthgkvZce2qRvONDvRLbRHWYdcO8G2A
07XWSW4NgwP/eGTgTkfBciUNLcTJlPfdXU9pLogr8NDukFaAjkmoANeJHKMA185qtcNtr7ERH+3R
1PYLJcbDXNdP84rDQm67DVTP+EcvIW2sw33922YYWiHiFGYqD9pkPIcrkivrKt4aake1LAYVpN42
3Y7+yzELcw01566uMeGWxu63s1dvm9ezq0tSx3g7k+rerlN9UFZHsjyA0bRsjYQ8462nWR2MSDuX
WKasXbVZNfWSfwX6Ee5vq1RPrgdQPRtf9VNRpm973NbfPmC3OP+W1RHZXNBRxQqrb6MVLvXWV6tv
jbveK2/b1cp/ufzLoVQ3qcf0kNnm8+0jqvd2nN8P8ct5/6mb+t9NOZbn38/wy5HylShgDAIHNPXP
/Icz/Z+d+XbRv/zfvxz7tl31VPPL5l+6alPiIJ5i5ebBBZi3FR6P/+32Vr1/u+7tufh9c5Kbxem3
lVrJU6MendnNe7Da6xN2a6q2bPQ9+qj8zFYzEQEzpN0+c9vxt8OqDc7yLk4q+6woS4pup3rGytK4
Lf62rlSwQoR/yuCfumpXtUn1VKMOpA55W7S1gRFQLUt1ONW1FcLvP59d7agadRrbip+1fswPapXI
amf4rLpDGg/6Htq+cdRH96g4Qs7KcJoVYSrtc8CBK3FINV4uKDG9bVJ7qbW44Niwe5eaqLtOsS/t
tHS4qE0LfKjlverq5CfKh18OI5wITZrKyHZvRKq3Y2nAWNNL0yThIUuYIc+5cQchFutvZ3pJGutL
uCDYIo0G9KUU26npX7IciHbToeMw5N/nUd9KardwUdFenSuA96OXXCj2Vvt8WsVs0k0vA9ONEEIb
hkPBKwjRGUMi5UFm/perfPs3ZoviEz598f+wd17bjSNbtv2V+wM4A948XnqKMqRsSi8YShl47/H1
d0awupiVp6r7nvd+wQBAJ5EwEXuvNde6E71xhpMsxHVebv7jvkY8+ZeniFfI155f8TebHnUl7qJ/
fev/j7chs6LbCvySfGdP3mzlJ51X5V75NriIEQT8YZ8SQgP5//z1L8nU6CqkJb399a9pKPOUuMVK
eSeTFisvG7MrudaKN7js+/05l4cvz7nsKyubgtJl++/eVu9r7p/y1Ze3+M8+Rr7t5VMubyP3gRJ7
zRLcRtCqSZQXty5d3E3lmtwnN7mDH7VYnTaX/X3YoICWTzmvyodieV+Vr/ntHeVmJu+Q8uHzM+WL
ZvGxcu38+GX7/J6hqawmxcLtCT8Uc6cC4bW0Dpr6Fo5KRuAagTGDivk7Q5I+dijwG3UwFgYjUuqS
zYosJxVjN+hk4qfLZRyWP5PenoGygXvi/tyu7dAZFwHMli18uOvG84pd32pbr1SBmiTum2HCCSij
q6R5sxUXpkyZ7SGLMBP2cfKbzj00B3qRqhLiI6o+4lmgdBhhrCODHO2AmkMF7b8c3aukRnyfRtWj
6uDXDovmRxopHzhJou2k4YQqyPQOBtVFCgbG2HppiLLbwgPw1tbgLMkrorQgjGjQ8fs07/F3Q4Wu
AJH5hc+Q2Mbqq0Bn9gcAhMkmKwFq90RfbnLH3JVJdfSV6DvJBxhtc6Ei4rCvmSJgYBgwKDdJ8j6l
rnCxJ/khYkS+ImPhip7US2Yk420Wldfq1KBxq9oVfr8HyMTx3qo2XlgbS9BNHpIxZVybLVCtfoju
iUlTVjam2cV7nxc0tDoAPJOiMqUvovg6GmZqOtE7RWhjrYGgaB66oDxWJv7BaoflN1uXjrjOEYw4
1wb1l6lnNBmpycpy8f12PoREZ4Ynd6IOt6tszC66XutAWgo0P27xRqwAyUGInLks+mAYQ+OkG5+Q
a42rzA/7pxS+npuE033W2td5BMqMMIhVR82nm07kPV/FeLHicvwuMw0bZkWetlUiQrMG6OIaZs1F
Gk7zws/DaA/43GeoW98wVUcQzUW1Uo18AwB/mXVw9NwM7yet0Y8YFSX+d92F85qtPBsvrOUV0T50
9Nc+pJtdZ3SxmY9XJkadsmy3GkIfM8BDaiypNzL2h1iy6SL+LZsc7HFwX1Hjx3d9V86n7of7oI5d
v4U9MtCcU74U9EpVXm7SUH0uvLnY4rTFnoLZppmNIzbqZZHjQMGygLMJlIs1CtNTt+zLcCatoc6X
tOIIo6AAE+Zps69IRVpEcRTCi6+dVVj1KwWC14oMmPVgZRUpQO1rkHTfJbX4lVG13SJL7nq1xfQ5
NdadpR2wjfSJ59+WRguIMvCJ0cD0NJafih34m8FLN4QEICUt1G7ZdtqV15TfeWUerc7XNghNtljl
aqyjJilQWy85VjGqSwvJ2tJu4Jvg186ggJYeoLUoWjUFt2g7ZWZjEpOHebTn5Jm1e9Kp6SFoNu9D
1u4iHl7beTzZFInWTTRzq9SR1IlXTFgaVqE63eQFaAk/KGl0prtImw+t4wClUV9AlNCvNpNFE8en
jtH+omxS92Br8AZBqS8StSOqTDeB5UzaQY9jTKv4lCHyaR8jOLk1wMB0aQVTeRxzez+N3rSrUzhY
pQtNbUy7U8lZhX0v67nbFyEAtCg7IuGDC2IAICGx+mkeeu7htYoGovPbjWME2rayzEe9G4mVi9uH
2gjd3TxfZXNE2Wqqy2mpFdhGO4bQVRI0NzjisjC0tqORHseB6V+fmNO6KKwnyov5pp5JGh2w147m
DN+nIVs9QHpRYlGb4/7dhJgLwSsPFmg4ZkzDIEqQW0KwqNeWQl6WFYwbSOiIkLryCTe0A//HMK/9
qo+XsKQNBiO20eRcT4mGVFzo6XbNG0TA/NYBhfvGrDaaewDoU+2xJC46q19NFpcEqwZJEHbpSwGV
zBgov5f8ZSv8FTf4ZSEN9G2FkBO93owrdKFq44+27bOlFQ+7kh93offhFzLzL8h0N1E/7+x4fPBz
xCh+aW3d1sNPXjmbkrSOVasYSFaK9hFHGgeFX9QLVUnDbWsYD5iPzNUcefs8cul0KON0HDDVCKXy
tke9SZJvmmxaEV5RFkDHIZtvWmzfG/j5sAXadVWNt8SR/kClpi0xMlP4xSVcFPPrasr1+8opnzn7
QEXW9KkGT8XKwVbr+ZtiINhiSnDnBHNwiPUKxWlDssaU98sxC54iTtNtZ7xrBTKLocWbplU07+to
fhh9L1k5PVS9qUWuBIcb7K19nQTao9YxLGu9/poMXy/1822phzuvNYXYNUWuWmcPhp/NC2q6wVLJ
E2BI4OCIe7MeYNL2vYu9/s6uKuUwcIJxptEgjKOJcFtnWU1lt2gy76BPvY7U2XXXgX3qZ3TLUck5
Ofg0SvMKNfxoHd2uva3GpF5VDsfeABwEg0CyT9oX0Kx4aFC7+VzuyNt8Y4KAOAKZs9d63qYAMrmw
yCRcmQmSshaK3pqR9L4GSNrpU0OaMtSh2IxPSWDB50MwMk+TCXEi9FeceLj+HXU5iPq3GcXwlLbF
3HrLrsfl1TkmKGv/ebanYmmO3vOkqzP9WsBWaZcu28l/rzvrQPhhvhqgtdE+tr+yOlVWzgg9lTOF
+jMzgUVQ6g/5GJEA6Uc1THis1qGKttSnAT162qYNq2QdaxHwHlt/rVxEe14NlBd3boXFWnV3E4ZG
pvDFKxW1bD/3jIhADG4gUz2N/bSxtewJ2RgCaDBeKIsdWg8pNBtvviYxrGW23jzmMFgWnTFj1DLC
28QtBurPVgLoJvKXjZsLqWywNvL4rr5XW9x7dJo2Toz+t+DccBLIR1xI6Kf172BN1wFYsVWEecFw
0oDbDWxCM1GvKoSKlN/1qyEhyyzqzGRLE+TZz2KsZ7Fy63TmT7MfYRvNwZXqhuLIgCmgq5B9J/u2
qJV0a5KWXNjTNSHcxPdq/S2GKSZLJVe+oaX+3g7r3K1dbNHRZ6lFhDSZDBSIVq0QE5j05osSq6vi
KVi6y20X548uBaKO6zHmKW8TNrhlc7JMCGfWu7WJgqYLVQIPjRL/q1o8NIwcqsquV23bHj2jqhdB
b2B51cs7y9afUb0cCnJH7A48gAEX1InLZgU8JauShy7RrnkSP5txGi0y4ucsuI70noBaPkqlFZSr
KFrw6lzVvV9da3p4b45QAKaYPJM4/ExG8l4SsPHjdwq9cFk5ir4Afb9vhPbVMBMHBCoJKhkK3OX4
bUxcQAjQBhjpmE+uFzrkhIS3fu/CgXIB/lU4PBZ5Hnv0MZRoGSW5v68YQqt1cQ0nOsccYTa7ol+m
Dh53RzH2XYjIoUNiwycu566OlwBgmpVZGeq+IgN8Ju5jxzVunWmef4MgFnkjKBecPCZZ5bRf+eLC
NCINRKkZ+QDsCG37yq9EutwuT6do7xnqKmgQJg7aofXmnPF8tUzjcVHqibL0EMRtmT5AZX0boIrc
NZq4dKZ5Qmd+XAGi+chVOtN2iGURAvQcuI/M2EqmdduiKbcTXXMmLtn9SFjfSsnLm8BQ7/Uhwxmu
5g9W130GTY/QslQXpRP+SGNkEO4Y6mSgVms10rtdmI3ruQJEUYQxDC7HuiXCeBpnZYGl50cdhR5Q
xspexwn54QrKwtR2+brLeNkVnreIGCiUZlgKOwqmach3mgWAuqkEElp961syrIBNBwaBtppBBIlH
okvaZrC+rWDXCYaLioCBa96MzzSK57Xa63exXR/ps7eb0FD2XeLEN2Xc31rRZ+3qtzV4thcjd5Zp
dAVMwcA7Ta17jr+m2SggLxGOQq88XLvWzDFKp1txTComqblgiEbyAhl7QLo1vL54VAs7QokZJYxM
TpoOIRnM7K1SioCVtqbSDehuEQPpJvvOX7daSqVhwCneqQmhaYR/OPW8HoLpxq9DdZMH6UvYzcE2
r2eIVMx/kHyUTy3aZd0EzltxgHlaZ63SgXLHCCCuScL3booe1aCwwR4M33qLUMHrtT30n287eKIc
T0O4mb4HLPfPVkgqVqKUYmA5GutBc+ZFXDTdjb2KNd3bBaZ/UJrgumz7ee11arB1lZvMG4BLNMkN
lSPSmw2EcSMo8iSqlviw9wFV4R01+nerQKcztLO16KEMhv68dbzuq3RLeAL+OlSjD7JmoIWZNkUb
L0LWSicuTNtP4WzdgEY8uJO1gF8Ph83mplA63ocN5QsVAUJg78ZySKWpbe6YaUvbLzi5dfJc4BAf
NPfJbHoPsMsEQ8CZHsFP8Kt2T1ow8mZkHC0cNbnt1eaaq3S0BD595dbxmoT358LU38NiuEb/tpiK
Pl1Obr4ok2i+LRRofwnioV2Pv3Bbe/xkinaqhfCZsAv/WGIcOlb+AZ60oyzkrmHsyQFLk5vzPs0J
kA0VQ7a/vCrQ/ZCW/khHW7yTfKCfjfd2dsZV1fYrI5wfmuqhSc3hOGjDtnXIFWeiinRxTvrFQJoa
f0jwpJR9QBg8o9i46px13wM0HaODZXJWUSK47bUxOLViMaX+CQqOm2fFwQkG5PRiQTlyXsZEeGz0
wvljX25PFW3nkFP+z33dDPgS7LO+Jft6UbiWf5eJRcfBWCJT5qTQueQDnB8zHR+TWFCaxV89IcqS
m7DVjGNcOxGQ9ea867K/sc2XiOHvldzlKpV+TMtxXmUDpE65Ty4M3Sc0KoApLJ/yywNAgQ2GL5c9
yHoQ0E9FvpcfLB/ww2HBaMxYMTktV3KXfDBK1BzD8fQgd1kQvW4dR1mRBRmfqBUWiCqPraZFp6Ea
v0eyqvcDIQjqFKfX42iZR7lwZ86rorVJ8PpzX0oO+NZvjHSZ4JlU4A77xrWhdFeJlVjHSCzkk7uI
fPkCHvxEhscyz12MYX4Knm62ShcRl9iui7na1Ig+lqXcDktLZ2Q0HuPGvQOIP6/7GTZdVHXm0fMS
5c6KDoHYMJjenBdMrV7JSpivJjPlHdNAxFTlBjeHP583Jr23QwdYnd/IQZh7QEh7hIbX3YJaW52P
KFxtKKIACXhp1twVjL5OpuIGJx3FdukH40E+TS7sqtBhzeTlTm7K52ourlKrGtS1fJXcp096ulKK
5Cbt4Cd6auChbzO8I2LS+cowurfAr72j3K9Dtb8j5g1duKvyf4in+d20Lx2dDGnxSmaBRzUCzQDJ
C6vHFLU7JfDsI/5W51jmYbXWiHqFCTY7R/mA1sbNXi2FX0w8Tz5ApKh5i6obvH0i0Ghe2G6aDOdf
j/kS04h1fXluWFU4WJLG2aZ6hYtxwlQ4g8k9lbnlrkbilNaG48OLcNrK3xge1TcAnNGpEwvQRe2e
mlK+CMfxj7zc/1UR/A8qAh3FJI3/f5YRMDpuw/+zeqdJ+xctwR8v/ENM4JHbYhuehe3JNEhTscmx
+i8xgWqiM7CREegoDYSa4E8xgYkCgVQrbDS2qquW6uCo/sNBblr/8gziWRxe5grT93/mIHeMv+aJ
kb/kmIZjGzp/ocV4SgY0/WJOxhdRNvbo6Nc440R7Ri7SNgK+1jJBg/aob3XRaMcMC/Qi0XEyXbbl
zlbFnIH+x141Asc11QZkeau+6gUhspA9/bT28dQM2O/wU47zmhQqOtqOUAcgHxo3Y6jcyXa/XAwD
lJpdZPTenuG7IQBe1EYqst8EkENuW7p/ADAVbjsqi/vKw1u4zO5zci1Q2mXPaeG+kc55rwZ4NPL+
lu7QTL89WtsTLAq/v0sUVEJ5PNP2r8qnJpgfM5XQ+IEbrTLoa3JR1YU9JeCmQ1cjc9ulFmC6pyGK
D6YfdlRKDQi18BgrD0EVOi0MMb654zqfrYKpKpZFxpwnzCvou3QddJsLB7WIyoXHXHE/VduX1AJd
rVsVSWUpKRfuzOmdac2W+h9zHcu/JnUQpGfkfUNlyWp0c7DsGF5GrrbIy/bGI+uCVsyN2VoKDUkc
BNl0ZyX5STOiN6u0UwZ52SlHJJDrPsIt9d5WCVxxu7fe4x6Ijx6QN+Hc2RjPW/GGRA68UB5GfZcs
JuzOCyvLGL8MIIGawJs2lKy9rYP5lFoiYLKB8A2l0JYI25jr4g2Jjeuwzd/KgG8VEXdGfnwqQk5m
soPq19J1H/2petCqGkKR8+SF2jNE2wqnXbzzMvvGQyQHwRA2UnXSlZriP5Ams0esUR4GgkhXYVB9
Vq0xLgoj/3RNCkeMj9PZXyNJ3rfD8DEMzYdL3hXGqXZDPHQY5+u5Sa/8xoL5QvqCUm4MFAwrjwDo
xLEpXJjjotFCulm55a8Ls/rWdRx+k4o4LOwABQcnz4Ff1GpfVsqvlZaPWU+rps0JAaS69w1WkMqX
fcCghFPJYQCFtDdbIOU+EAaw8lImaZPDFN6uw7doqCDkOxCCa72li11wmySbZBi8n9w70lU91Hd5
/mNQjUz4GeulxvHAXbx40F4Sna8KOQ1jVBztau9fG6OHFD65L4kHKFT3FGiouFMVJLA+p4yf9vmg
kCJG8wTTquLYd3qP/t6YrX5hUkMbCozSTTJ94hUiowFLQ9DGd52rEj+XYOHvLF6pZad6nLoFwT/P
teYz6fFuIegqy06dwCIr1oKZHrkHpf5ptuqRsYnTYhGuEmqWpRvvsJEnSxqfBQeEtnHL8ska7E8Y
XKDEIS8gLqRwUqcPrmrOyJHjvTePd4AumAwyG13pRnSFcm5JgYC5WWMec8enkp36txYCnSxIXiqP
eXOX7Gomf0t1MraaTpCI2z4OyZAsU1IBzZwj2daRi+c2eTBtQHryMrOZLqdFjGuE0KD6YehdfmQa
GGZAOMxEGtFcAalMxGzNYgw8GgcyQg5hB+FYuVNzXV26iV4u0nL65gNes8g8KiGWvYRQWjPDhddn
a7+pH3w7/sk6aQK0k1xSCxZAOuAtwbJONhCtrqMquKc61ncwAwpKMeL/aYSJ0NBx21GCIMHUzKql
ZRmrbApLxvExk3SXOJnqO26VXeDd5l792NbqvReUybLVOKf72Dh24U1aYwOO0uZkG9HzYPYbpaEM
RhNhj2bSXqjFcNQJdXE6IiQNRiBa/NYbjNWzxv5uXPqDc5uUCxg4B7xuD9RRuZJZIvqgHb5U6xbB
2A7+z12TRl8+wOlFmQ73rUHwd5K3j1pBl8mc9GRF1SFch429dmduKWHnk6bbfzRMxtWyfxtL/khj
xpBG8RL3uLflP18hzjuGXr4f4iHHBZ29K2P9pA3GiqnUU4GYoDFnd4k9EGAxVsZUvfe5CVB/+db0
/HEYKipb8fcY5Id4nDdQu9p1F3A3aVvThsK9cCKBypU1AdRn5B3oxS0EfuDzZC80OPRV3l53nXit
grVYJAZev8xe1363hSTHvDLmWtGFx9i1PubJHNcjJYm1HkU3nptOazJ/s+U8U+hrCQQjDeQQkF2a
xOaLH6lfDsEh8PCVdTgDxQ9N59rX+w2YjQMWKn/ZZ/Mx8rvDqNZrU2hPdYv6BHGxvZ6+h8NGxUSu
+kkKFPvaMPZUKY9kg9FgdAAedVgK6867igpzyVx+m6b5Ke3TryA2bmbqWBuvH99dnOkrdyyOPTC1
SJxdI/MDQ6FDoIWU7y3mA4M1YXUGyAbFE0ZWujKUNzpC2HQbb1fR2WwD8N5Jknd4ZJxbgq4/oFTR
CNNKl1yMny3YsXGM7gMXaGIfg0ntKmMXwa5foBL/kfutu7EMZgGKO+3HisqJ4/R7vaqvRyU5kpyw
agZ/aTlc5HPFh8wwbFU8uFrWwcqK+13hUz6wqRuRWXajkjFAtkECXs7elYO2qSznBcsi2Qwc7Z5e
atuGoJNVEE+bYNRfsXeTM9QYPzOjPuHkIKM73nrZjzxUd/BXvjyoJErm3KQDadmaRUUZqbgzdq+x
47fb2YURRRwwtJF8AdD1HpAybSTgKK230xo3pJhTnIxCv4eNdnC9FgIAnQu9SjZebR8hTvhLet2j
mz96lbdpyuTdHHTyjKL4uZw5EFXY9KWN1FBRu5VjlVzvRgs8Jtr3IscHhJsGkLjFcdND6q/9Fhrl
PIcLN61+WENGg8Zif0nc/CL3IQUwpFgOhcrdjSPEMMGcYtGyEXRTkLzqbf7gMpqfvDE71APYmRg+
v9ZH+3i2P8NE39rQXVbxoPz0TMfFInlnxaG3HxLjhlAAet1V+tbS4toWZQzjzRD9GReYdYJKMqio
MXu5fogsfdV12GXKKH+0S05xO6veDTN+zCcuOXVdfTEHTzZu9WSAQljHJfWKPMWF1TIe8sloGFXj
qehxqIal++yA3Szdp4iIH0z3/ktCMu7aCutX3U3vJhv8aVDE93ZGHyoXgi2P4ZMDLK6eXlBTXvmR
6S8jNeJ6MxCcmY0/jZJGmR6o9FF/zgRWmUP6qEGnXDivkrrKWEDr+0WdckXMzOaRgCKBg1NfFEXl
+tVzJAB32PQNL1EL92VEus7gx1nAfKN61II7Nsd20Qk6cWGTUGL0D9j6PyzvaHjq22C5nw3JfaRX
YLcCCYaPKr5B5E+cW/Hkg+1ZUDg/Ng6F1JjanmuE9UJvbQFeMVdKMkKTcYM7Wkqdme47leoYVcnX
1Eh+xlXwXiXzbWjE960e39IBv3Em21vmmXowCC5rG0j4c8GBqBMDYYfj85R7aKPm6mF2jbdcsQ+F
ZcE3TNMH0nquC43/sRn9YhkpxIpRZCqCF6sYYQwl4cGqDK674Nu5/FERJnhBpwGj2Oa69uJmlUfj
Dyue4fK35dFnYM2/AlJ5smvQ/jE3oTC4Kywd7E2GohjOePKZaxoW6hkrrcNNy50+YnT3akDJDDol
hVVUA/TCD4zIFVInwPYVG3GeV4P/GDWOsCapmCjD6Eb1gg7bkWUsnf5UGAFhEw0XOMiyAN0JQfBa
qiaqlc8Ef/jvJKQ92u7MMCUnIsmaYIabTfGSaEWAof8jb8z7mFrTAsHv++gOP5yw/5y69kuf7RUj
7Z+RR/u2VPmuMPrdd4oZ0srKrmqvh8YAi1/zu3tNz7aTNVxrtU+Kh0XzPqjfugBoL15mMlS2CB1L
+uC7OHJ+6HF2wD73HbbcYictfRt04lQ0d9eODOhnPTlpHaID2jUfYatEJPcMN5qaECbZ06QK7Z9t
aqMyhhYxJ+KGR8rY8FV0CGSCoW4wnGZ7l1LclgAfbv/dA4adn0ZMsRGG8pYL7kh3EjxFTAfeZPwv
ms6TO35wwbk3Qmvh+aeBrk5CMF7exhhewgR5S0w/NKlOQ5x7S8Mr6l0IAtaKn2gYPE5BwO1/6WdW
usT6jlp68DTangrHS2xSs2akLIzolTXuI3cmBrDT7+bQuRt89U4HbL+aqmbfViOToMaGdZ5ter27
rorhQa+F77wvdh3B8YjzP8xguqeWZu3qrjpCXn1WS2xFZXytxDbXF5UTzO3dlZ2T19VQO5uHbDnQ
MIWnEe7axP7EI35KFHdbj7iDkjm6DkVFtfKedc0PNkXjxmuDPJ2l6ph3tSHEUNpzAp3Qdq1t5ffj
oh+yXexkALce48G0FnYqRrWgNCjIcgOMUJgo0U3X1OEmMkYC/opxZ0xcozwPOIb/6g8aYUi0KjX0
Jmt0mKoNqdjBi9pMrn9lZ9fGkDkk5jhPhhk+u36/LAbntuR7DUq0H0X61eGr0qr+OteR2PdfUeh/
BvPww3Osn11oPwcm4214vsy/j2bpfFdJKYClI9k75XYEdLlsGCGFHiAxzfqI9XyvaThEo7tR435J
q2LrFh5kTn+rGd2u0hksjJkw9Q1TsYa1SdAQ4ISmAowf44lLcia1nlrVy9lJ37OKSeSMCo0ZX/ga
1ndmAp4pKLnNe0p43UY4n3DyrnG1f8VQu8jzsrjv6fb6oxsQYo9m5ECBNwE/+BniQxaJLDPIVejU
ZMnBw1jLzSyrAHdyrI9zNmW7vByWgT8Bp/5Ty+gFdyHq632b9xWIkPJTvo5gNZ0QGWRGAHwpYcid
hfj43PfitWXTt7nsG0udlAVlJK8Umcb5b3JF0aPvNdqNI/Hza5pP75J6LxciQKOrSeohxlIkRVaQ
j6kNO3QVQrdZKxH/VeBFlBRQYLz1A5L/s8LSNpHkt0nzICWbduJSKKf1i9RLFGOg7O8BwZ0DBFJn
aonViNqVlHNKIWcu/i/LaoKVKsj3F43j7wJJbN/+zuCg9QSz36NXkDAuEatiUSiwBBJlS6ALIqd0
SP7IBUkbEdQt/8Pzqny2I4NDJPf/vDrTm7VzO9rJP2LE50JCmRjWvcwjhG3xzZ2/pYgOfWGlEyk8
fCHyW0la7vlNq1F1EfvkbyJfIdfkvvPhILflwki9lLF+uKsACeAMu5dfxTkJQH41l6NBPlILXG7l
pfPqoi89q0rB+uiMtil3TFb1s0Uo6JLbef5+zdyhF6ag+Mo83+KoowSSt/vACDf5XMyrFkWshNSb
otCVxbazneHgBMgckasyB9pRae+I8Ery4t8+WH5RvyhbHRTtJJuE+vmZ518vIutxkcM/Xkkivswo
6Gql2KEhWY33aZpE5y93pNyHKPBy1ri6409L+eX9/g0aVXhbRLT35mYDXQe4WOyGb0qXQXwS54Nc
cIpcQYPOucdxVMlvrVD7Y1YPPfJXoYD2q7sUsu6mVC2SnTAdXbeDrmzOTxXvI18p3+wf93lo9QAA
hQnaOX76Pk6pJaAakH+yPtrOTsD2LoePeIItIkhCk2FxGUxgkjh4x84iWAjY7txV69yhLOW74kz7
x88FYUE6Drk7Xi4st+Kz5UfKv3aOb1yGbgwNC7ven4+kf9J8F465FlckS4fW5jsVXkEnpccm/E7y
yJOLy9n6yyF6XpWPQ8gadp6og4gv+/wSUHVb5blt8s35V82roNnqQb2/nOHy37uc9XIzEEehiqod
SBNfk4PdXsizTSmhls+4vP73Q1Buy19Nrp1fI7fPq789Ljd/23c+bM+ibvlQkTGKIn5xH5Sg0sk9
1QBwLtWeED75f+qe1YFVasD865u4ocOHsfj8iw+27qxt5w6A2cmJE8qV7rWO6GIG6t8OyUmEhg51
d5CJGtQaT3l2KJpRgLvIQiZFTK13huClV0q3UyYkOnJReEULabomxkNuE7uDrwvZzLByCgc8hO5r
9EsxcyV2xSPy+X+/mrt+uRlc/SFJy3mf2o9IbMLDIBZ+NHAXkNuIm4i8k6udDkkuqgHWAV4MNoBR
g4N8IAi4Udhut7EzrtCZOH3kwhOH5mXzsm80RnTz8uHzqnzIlYf95fn/zeOXd4bbUexMUBcAJMZ6
3lxe/svbnVcd8ef8svf80b/suPyBl3f5u32XT5ePjrb1BtzRDbZGY61/e/Dy+vPH6eJu8tvbz3Ue
bMqofTq/3eXL+e15v/ypl7dpKYGBLWcudfkobI07LVVf0fqSE4qBHLLNZXWMuupKz0CHdD60pT/b
L9qIkVEu5D65JvsychPz56bzVWVLXB0mJE/0ZSqRlyIXk9wJJJ2S4xgEa4rm3EbCPz2Xv2yTBGgv
KVQxCJXX/VwOY8QCiQzXvUDcR726rDeFoZ1kZ8aS1g9p+VS5wa2thkmNtGj2MzJc2hwEMYorBbLS
+Go893Qqafdokz7YmYmL2V3F5Zk3YaiuZUMHr0BxpQIvK6IcmIAwOp1R6vBG8DWKbVU4pOQm9oa3
jN7BWhNYdV2ELMk1wgi2JGTWVCqJ+Y7UOcKG2jEzr3MVIxBKh1Vezc2VS1jrVfnn2m/76lolTjQe
MmoadLBaQZKXi0Eg48/7YnXcCgGiOiMBFE/oRYJaWDGWFL+nJMzLNXJhqqvLvmjQOQbQGmOVjBEW
1BDiGXJhkRqlRUr+wnLbrvVnvyiI2hW/rey2gdek8SZ/4Uv3bSrrZMnsmoqxaLxVYiHXpJv2t33o
lRsKgxgq5O393IE7r8sfus+pqbUuwaFiCCx/4ktH7my9PW+Lm5iNagoaF/J0MWaJ1ALYnVwl9Twg
g0qQ4pH3fPVRWa7lL2hKB9rlF5U747ygNstYtVNUvow5rBuyLc29RMeb4rf1e4PEKbkdTFiLqyx9
sgTjKe3bYjiURdzuJ/v1N0782fYsUExy7bKgAgOZr9HIpzMwvIoUKbloyf2gKmmgofhz31QF7VUc
UF32VN8kKhCe6xz9hPZW7qlBWmt4QD8sTRgB5e8UyJ9IrnZcQnw9CDdnc/Pll5A/zOXXCWuNSaoz
TSSOcq5dFo64OF025ZnpEZC6TqbkS/4M8gf6u59KWrOHQi93gchGEL9PaXsbs8xssKci0ED+RPLM
c2OIfTm5vnBQQGH1oqKO5GaX+JAvcc1A0BKj8z3psWAwaaURE15+IK/v14P4ngKNrzh1hZFXbp9X
vcDpl2rI/Fl+har4Hs/ft1iTm5rZM3eEsCbPlijWXahG5JOJC6Q8YzxU+/NSrp7PJWRye7ugfoaI
HwNC5qLP5NdfogdmYqVoRLOnDqJwQmgIRR/W9C9FJJZ4VKYw+PmorO25fJbHUmUCFivE4rIp1+Q+
SyHudmAAIY80GVegiKvN/wIa8jZqp/9BWqFBV/jvlBX/N31vkr9oKs6v+C8+g+79i54r2BjXMYSA
AnHEWVKhOfq/TMgNqqdbuqd7QmzxB57BgcFgQqc3HdO1yACyEFv8oaiweMhSPR41jDPw4T9h8hsO
/8svtHfx92hIKXC6aDQtVdcQNPhfBBUuLags61Tza27ab5qnwXU4W9Ft39Hg9Wptfo8Iu0lQDH1W
uRA1c2ac6riJ9xrtj21RFyijhvEUhEwauw5trGfRAK7rvjl1ohDupuWDXARdC889zZhSYnV5CKrS
vOks9+g4hDKiQqWCCymsvzo/mSbLVWfCs5pnWtZumdIKj3ogOVRGm7S4uSycsi8IKm4piE0RMesN
zAMUDv/+HLmv7x3lGjql3JAvRW3wXDtZtzED0i+bsNJ+pI52a1V196Ul42HSuu51qsd81Y+WfZsG
SXqV0PIWUObowVR79AWOToz7TBBdrhY16dl+RYXPL3cY854uu+R+ubjsI3sOD5/lXcn9SmQ310N3
UpiEkfRUleMhF4smQWUmNznS0h0GgH/b72JuJi6zROguny0X5+1iTP4fYee55DautesrYhUjSP5t
5dSSOrnbf1j22Js5Z179eQh5j+w+882umkERCyAltyQSWOsNjMkLhU6/qwDTbm0537qdhQTNLsMT
EU3gmpJBXtdXv/f9hTkq4KgTM0UJrcVTKYi79BCPvvj/D70wTQ9moSQ70qZ2jBqz059QnRlO8mjq
8xjqR11Hh3lUDjRlDvDXoqymRpAnq7gqP8LJ05de1/l70/Wdd+rDfuoWH65X+JsB8AYA2+ExGFJw
t6NdfABTpCxQmfXBiVrzTdMpyvVF+THoItvaRoVeyDwNg9Ar9UvjyY5E/9vppd+ZCMX7waawW8hQ
6IWTWXDKy62Ls5P5KDxSQ6knuo3IVOD2pnNGWRuRobbo+EaUypJsjHO2tdyF3UaDtQKFd83Ei/K/
8TbIvL2t+1cZkg3lL/dsJnG3DNP+1zUC16ei7g/pus6i/tjOTUee4Til0EkVyGF4E/0xIKfcY3VI
xhuLnBzuZGQf8NoINlpdfpG9djKbClA7A5/7gZIwhKqhfUgSUrLQQYzlfWZWpbMSEkILtzPlCDfW
lVf6bPi5xz7JRk2aTYVx5GOatc1TW2jNocrCawmj6UeHyumInv43owghwRau/zoCL8Q8CbyKDttw
g+cy5YKoLw526A8bK4cd4KuF0r8GTetVK09PFYy5SQ0p5ahtobaEl1sD+h9RXm3/W2geVJzSgjXr
u6v7QNi54eWHPgzBr3PniSlVlVWUATaNZhxt2ZQOjBv3peMf9CQbU+dzbkVgru6x0JuObqQYJxAl
Daq2SQudVrmd5IWRv0M6HMup2d7CbafsGFM5mTtA9oFa/XYYjDU2GG4BB6rCPlyOsCAyjxEsM8Av
gTesxrkyV9WwN5zRT1Uw5aeo5b7HAiR4bOa45WvEPcdEinHEXPc2r528X+Mp9iZGqu3HLsDAtDHV
p7pKwFIs5fGt6fVi49cj/CwQMU8yNtncHWOvOuZzaPDTDAe2+P1+UhNUeBr8eVHvdoHc785Ipht8
jEF2cSBqTKrenryJ3i0Ut/U66ll+yW6i1dnFxZrrPvcep55Vr1NF6RaIK9rwGJE0mMzOO/WR7i6C
wUr/cvKloiTTd7UR5ZLMXnxCGIcJ1q+nwv+eYEVoilOb+m09cLlZp/zhOKN+fsi6qmvouFPzv2Ua
YC7/fMjmkCLzpp6sn8K12y2YDvU4GJV21C23E2s7scSmTJtXRdfQJE3NIl41cLQ3xfw3bx0Y8Fh8
nv2WD03rLASERyyUq3lQxgKfeqPNCnI/9aF10tJol5pV7OyyKPqeTBZrdrXaUFf5Fut8Q5OuHFAG
I8U292TTd+Rx2vRXpwiPajCFlyboFWoWwIRV122PcmaRzuWyrKp2sqsiK1+L3IXnNEv8JpayN6ZR
WRWJiphkUl78II1+aGr4Hset9sqq2FhnKKKvRw0zmaATi6KP1EsYmfamSoBPeXWnncx0KlbCU/Gd
yKACB6QQNmMStsuo1UnQ9tS8gq4zn5SWxnbIoXPX8mDORnO3Sx6pzR1lT04jt10uk4KXHmvbfLpN
2+GPTaJBN9JL7sDEQRJfwfArtF8tWz1TF+m+e36sPfDtmi5TWU2H1vXRME2H/Lv32Ntau9JSnGin
pGD5Q8Ht8d+/NLrO8u+PlZlr265m2ablgMl1XO3Tl8aO9CEFeeb/6FFqXyZ41DwhGztdDX8F7BCS
Utm5A5Cn8iKcMV2PXt2sjGhIX9QCoI2dtXha+9FwwHKGb8AE04X7iXJgLYonAAI1S2CRsF/+HpBH
Mibnye6n2P3cTwP/NPkeY4Wpw1WxsdbWs1URmtapMGNlB8QXU93OJMOOhc8iMBXzfbTbZ9fozf9U
oFyK2vD/agNUT2AWGdaxD/C6hhZj7PtKBXUn+wFLhBScItHboYyKxiJzHITH2/T5RBl39X5AR6BN
jn0kIop+ar3DSLw4u5GRoMhiuO9O3pxHLfd+hkq20bqS/bMLAkJze/Ux0Vv4S1FXk8NI6TYpBXd5
iMzyOSpEjFMf82Ro9GYnpDTiMYcJAI8G6/tQxu6xMfitTXkarGoAIisM6OMr+Pv4qhaNSoxVARrC
8dXolPjq4ES9iUMb9NAck/NMpVS2qYPpruzKBk0KZd9G4/s9ZA5degL6uzP4ky8pMetbXiXCWic2
XmNIZOkgxEE2plH2GNMBjc3mFcJ9QB7JWB22sNn+abiF1Pkw6IGy/HQemCpQsZRtvk1JXx2F6/80
k0F7HJzWerMTd+EbfvgC3bN/Dii5ppGlgA9VYB+6hr/QmkD7LhCvAHahf7GnFJXFzk/wVAzUZx4u
f8kJOgY/BaXAZ9cKyx1OPxRn4Gl/qVpnYwKt+u56PtL4CLufKTMWR54+GDXMAwmwonjjTzoylOjW
Iegx+acYc+rTKPQco4BAZ1ut+48sjYPn0msuMIPVE3yu4FnLcd6IYE7jcsSgbDqluoyVpp5k7z4D
NwFOn8/6+xpyBrt973aNJvIBKOipviq9cgJiEnvO/nYY5ZqzV3D5zSCu/X04XJB8VDY2vter0mqV
N68LJnimJmqpUDvfVIO6munwNJCjohqWSPwrz0GcKU9gYDfWPAv8W7n5X7etP+9atsqDjioqbnKW
5gr2tX8+6rwgHkIlTrKfse52lxyW7UMfefX3AqhNF1dglONH9AtAhHR+h7C+rb86bW5SYVeOQeJM
6QIwgbr0EC5ay6ebE2N2VIN52YcIibjrqOnH9YSt04OAI/Y/7M+kB93d/Mzk7RuGZZquAIfCTdeZ
n+S/bYfHJC3dSQzeD6WPTqB187dhRE8kcYz32ihaQMo+oAvDMN8jxEQfuq5kQ8GG+aXM4V57hflu
IEa/DXPDWcmu1+Y/EqOuLgZw2quNgunt7CKz12YTBBt5bcxirrV6MsMWv56v4UDm18ck4YArywii
dT689Rv711EMEj9dW8VYH5q8VVY5bH8kS/OoOwcufBsLoFvUWrwJs90h3NkBcu9i5xCie3JroqHu
sVyY+33klMup0LWHLqXQL59+JpIeYdM47/h81usB+M0O9m31zG/oh5xQ8euGZqg4T9OU2DvUEOJ1
Pbj1R2I5EObd+Bvm4/E6HrjFoXirv+JLCeUTwBmUVfF718SDAhcO5Tm1Tf8E2T04ySPZzNpmDyif
t+tPA+Hkp7ccF4aQ/s/8H1ZqAs7M78/c+eNnz2uoPHmgmbhy/LePXzP8UXWHSPzoaqcSEGgp03Wi
Og2pekaqcHxC34TGdjE4AmiztuauHEiUZhXpYrxN88GC7gKfup0Afu9q6o6sKwiMa6TE3jWuAveg
tulbh8Tw1Zx67zpqRbyxfOBEXZLbEU4vPTZkIgrBY3CGnDj5/hdu2NZBniHj+I7OV5WBzDcdeVXZ
k2fIq6ZaoC/uVwkgvCwiqww3cl5IipUi69owSmuvxU1sLm6Hc18eyaZ3AmvfC9b/8IE5bEnWqpWB
qReI2vW/30O0mbr06WMg8WVqLm6R0IZIn/35K8RoFtgiCEy8rWGyh14Zn9FOeKLOk+ztwo/PsulG
LT5HoREtcki3axmTc+VR1dgz4dftFp8GhrJvdnghvX+Kj0MVPxb986dwPL+67kfHJh+Dw/36clqt
gHzVE0O5vbqM3Rqji1d12yi3V78P1Aruh3ozKzj8/Q+RR1ntxyef/c09fn8xRcN1J9OUgxyU8RBz
AYw1qmSTZmXH0h9JVPDvAEdv/c+HcoInNCZ8PvzttADncQ3vgE8Xm/uNUqDoVCjusq0GHH3QvD/J
IzsF898OJytqn8PBfzb8ygHUVpcPDnosaytoxu5Bn+0j5YggDXmU3ZH81LrpEbKII6ADwKb611rX
UKGv/ScyUMMjtWkMJpVJ/UhSt0aaCAkFOP3ZC0YxBxlnMx0hauLgfB6E2oeO3Dn4kndBlmpXUNJa
yln/cFWNWtry37+4upi9Q/98fLhw0lRHWDrPEO5nf35xozzX4r7T0x8kPfiEhQf7CBSxc4r7CrmX
Kj7IXh7pgYqraIqP+YiDowz+NgKWY0Dh4iRDDZg6dWmi8MsS1OxnVDJ/+LkZJt+9HQHJTo8jqv9N
AOJfnRVXdCRuQ3Buj9rUO1fMUFn/2PbCtTP3KkNZk9V7ExYLQk+Oc9XnpphEBUQWErqMyXlxg8Gh
ignFRsb6xD+kPI/xlsisQ6b11kEe3RsZE0GQrblFg22Y59kUExHemA9l8+m834axOgTg4rKZDT3z
8/U/nfZPlyprHokj4gD/8M4wwkDTjL/RYVIH5ZjbmXKUR2FYv3WxpWw+xYd52j2GUVQFksyclybk
ke/nf5rXm36xqHphLT8N5DnQSrAcXLX2s3bp8G4XvwXlFQUpsq1LHi2A1HTw4h47CjLuh8k9IHxT
1WulIS4HnSEOq4fUCK3bvPsZZN+unqfi9/33Re6nyWsG5ib0nsnuqkeH97JSlaZ/a3TrA9mF9mc8
4K9InuGb6CJIbQgpbDwylxcsOFeVcMqvzginGGdadhhtaR+DGh0WxfTEh0uiRm77RQL/R0EV6HnQ
+3hro0O1zaJg2Seld9a9aVs4iBopde2fi6T5gBJSvkU+shltiS6J7LZhYO/SGF2329y0RZegnRC5
nSf31U6xjzgfoT2Utf3FGKJqN6pi2hRAU5/7mdGT2Yn9Q3U/IgdLv6RE1B4ZvOnJKScHvSOnJe9s
zE/0dnoqTBhVIqqUrYxZqINexhAo63yCDJHsb9cQqtulT7USEDYDnm9c3QLxKDkDAwX+gaS4gJeW
/UK4EVnisUKR6nbHG6xh9oMiCzRqJVt57pSykaP3O+N9IObZYunkpe+hXl7kfkO9v9I9JmejY/3r
8t5WQ7SQ57Y/TTzHGxf6tXyu3/rzCExTahqad7qH7o9/7R9WA3LefXHw6XL3c/kTgKmVfVPrg/+x
WIBB/OmWaxlAkjXLsDXVZu3+6ZaraL5iY8dg/OUbykGgGYDAVhh32zh1CkTE5r4bBsGlLk0kyqIG
GKEMOqVTcAetVjaShQ7sSCO4TCpY+HEkNyJPabCsWiBFADOp6qNzaabgXFmRQy0S0VnGZCMSV2zq
ENS+HLDmUTQs/A0s2Vma6t+fMpLj/MdDxmJzJeb/dAT3cQH+8yFjVEkNNSGu/zIrf6cLlBmTwtPX
bRn9HCoXcKJV1sXxdui7X5pCsfc8G9S/fMV7yXluvWmBoa68wXIPtWvXJ5b0JpTdXF9WcRkc7FaD
V1aL7jQNhvsiUn0NJNN5Rz8t23a2KXB4Cdx3pMC+FV4tLknuJ1ffhb1RuNd//7fONdA/H6jWLEIP
TYfloKqJz5lTzY0dfdDVDAIb0oQVNgRPXuw9THEgLrKHzL2+ychcLBI8gjOokjnUUj5aOZr2goq/
PrvqwSxfx2UEwM2bvMMwomMijwqjR6AQdKXsUfFErUUeysbCMBD0iLrvfcujKCG8fal01aGJG3XT
5U0D6npgkUEW4sUJSn/RugW2EFWGZE7tQAv2rNA/+oKGTKpykEcyNpl6tGttD4M+Bj9Nk3PR4vFr
nDUYVqr5WmHYPfpjWL6y7LQwNAozxPdK8JJjqqJv6tXIaNE1DQ2Wj2udZU/Vl+UwNW8ufKRLW05X
VqDR9t8/Ju1zGdlWLZcvJAsildW8rn1OVnqKpg5FZSnfIdmiq5UpX42ky66y8awhoUATXXibLmmd
MFVPoZptkQzLrvi8ZtcKWvw5trClVUrPX4B9F5cQQ8sQ8Qmqyt+sXvGQUOaCCAplpMSghKj4Jt5f
wwr5TB2WmPJ6Mq6E1auvZcsm1qdrW2BrEaOqdgC7pmHU00zrxBP6UxKlwSLsu/4bup3bNMnN/zhJ
v8lQbfqm95Crfcv1n8doatadlnkHNbabVVehzmmKHIWdv0tEU8lbNbT49xJRJZ5c1zKOskQ0ull7
SrTyH08K20ZNFiEn2PMJ8rqKM7Sn+VWQzEItrBjj31/BUkpEVfp+UZR58wQctz1VYfWIvEvzJEP8
KMZVGQASkl2tc/M1aRQfaddytMXR9KqfGZoAl94I3etgOM89v6r3SuBa0g487zOvRQIgaE9d50bP
Qxok56qfxYLmeJcOIU7NDrxtbxwfojgJZxYRyk0jaOWmV073JlDFr27VDK9e3JFjfw70zkCs8L+N
7pnGIWktt3zw/NrcJWj+ypicMuLefQjqQNvEKrmCKsrbL/pfld0ZX9SmHE9piQaw7CpKMawrYxRr
UYXGl4olwUPfZf7jr3NyvzSfYKSITdAHJc6BpblI+Gf8VYvThOzX1xCLtF4o3bGr2vxZjKQ31Cj7
Wo4WduShYu7tvhlfAT9sU2ouXw2qLyvFQHkvB8r4HgFDkPPTQLP5dRbYuc2nu9bDfPJHZnAPJZHb
Lv7HL1DDTuPTvZJfnY36Bs9A19Ed7fPmw/L7okrbKv/u1OzhjMIRZ7it4lzCUlk0qRqtZaxvi4pi
oqpvK4fnxH0ejOD+gCnOseyNBtMcmDqtPWgbf2zdL53fr6JOn75Fblove9Xxj2bujXtjzHa+oleX
zBI8kBAwtYOwvshQY0ZYQ1tQ9u4xOWBNSACpSXfyPM4sKzfEmT3H4UvV2QzOgsMHygX9Ad0ak8Iz
OBLZ9f0CXyZRjf3hdiijQtQ6JOR5/m/RoqDmE0UDbr0MNHNzmz2f7VZIiEZeLA6diVOwqXjFszkE
4RZUFyuHMVOf/Eo00IKh41mRPQLSzoOjbNA2DI7oq5dwUM1seY/JI2ce/T9j2MjHB09AxvzvLDmV
Gtm4cNTOXQZFrVKCRN1KUUo1WpgJMgqtQAjKmrdn3rx5E+gP154GRGUOofqfnxV8WI25J0N1lyV7
ChPA3/A3vOg2xMKcjaiBXtlHWSXgWn1cAttCjB9BGGCu55UvXhKblP0MBIDmaXww1kPmxOEj9qHG
U1eZTzIOGqZfVaPt72RXZ08XTemHBXUKANODG+XxIbJQ7+zGIHhp5qbTKMC7zfMtEqTGAw69gOBE
ZZ2hVBWHwGoO+tBWfAQ0islnkwR9tJ80USG46Kv7KkJYQo4GE55HhToWO4WFwxLlofARmApg1yHJ
N00Wt7CuVPeBLbqHi1SzCBvT+ylE+YWadvWlr3sswOeTykCpF8IX0TpB0A0f6ypmaygP7Yxd4q1R
qMMv5KGB0eimiDDqJYeNHZtumRDPqllCronVTeFn9YOjpFtZ28k6Ko4WOKeNLPyoadbvAMDsHVA5
ME9FsgBDm5xwfZqeSeE+oiGtffhehvdWowxLpAKiPcIl9iUwG/eoWcpO9qSgkzzCehvVqFw8OklI
VcIZ1rE6emjozjdeJxyBxurhh7zvYrbq/hqQ/XQaltNY6IdP92eE7p76Ftp2GoUFz6gUCTs37692
HqFMWOnha+JS6G3iNPgwc/HDjtXiryEf952TwlVz+6sST/C6ccXmbWDDJRunhOeHe9ZKtTsLa/h5
ANNCD91O7T1ElWZ3G1BaV38s0KlF81w9Qm2jcVLtKLtOk0wt2Ab6VS3qLVq4l9u8OXQblX1+Hvgu
zo2cx1fsIi811Mk5rJJ8qQWRifKh2j3LRmOhD+zrSeRUoLwI1ngv4mojx/w8yE+F1r3KXutl3XNZ
Rd8tpLQXGvJV62LWhJONW0IUdoChrO6xVqBK1qPz56NOcbzH7died63dT15JOetqOcuQ44C5GAfs
zmRQTlazLtpVUfYY23mzAwiSvI+Gu22slNoXSeVL20bfZThCUhKEd9PiL8qsji/6Q8TN7Cwyz3lx
G2Up441jA6ZNwnipa07yHg+BtkA0uF87ms9GV+Ta11yBjpsX3AgyhAWRDoOZTwYVwl9MGR74jn8F
+wRswUDpYBzwCDPHDmNdT2lgidLEOj7fD/f+oCCw4PfQD7t5OJXDflS0hxiJk4OGlMauTXRMgCMl
u9iuki7qSgl/NNhqDA1efpTbF7NA9zmPakFlteUZFif225AOVzkz1NW3qHedVwsb4bWSeMnehT72
57V8BzHJWBQXu5+0Q59odrmWh+YQG+WDPISOuSmK1t+ppqMdxCxayidTu6Lb2b4oX8tUa5Yi6cNt
x6bxVfXCBpniWKCfm1av+ejwh0Q9diVH3bTnuY9f3lKO2gg37mqRmQvZrVNuaaY2KA+yixFJdmw7
1imym/GB2ZgVPPkTTukmlJyfrgs6y+vhCakeyRrHsTGkQ14tRFrueaprZWV5msd3vsv3ihP4CEQu
EJzXkth+RGo5WPVurr+YWQN33i7Gb3WjHtoKfYxYN3fURPwXUQfOZTLGFRWyqEa/O/7wRJ2edFDG
L7kadiurNX3E4s1sRwl2hGDPE2ZMj7LRqPfdjmS31ez0iNTmr1EZUzwxrDQL14Kp8ce1liFUArzz
IBsy383BxH+jeGgcQUErdZSNUpnt1iBhcJZN7qbhrsuab/eQPJqUCkuBMNe2Spo2y9A0xq+p7p4B
4sQvjR2WBxn353ikKmclHp+HrjIOPZAdUPKxtwjGIH8koZw/yiPVrvLHpBt/jY5zV8bkqJsAhenx
xH03a1Rc9RFhGUMM9ami5LVQirr83lVwgpHD+Bj9tlrXetrhklrqz4Xhf9MnVsDARbeB21SP+PBV
j/JIJ9+HzLwjFuTK+JwUh2E54oiIcp5vVdyOid0H5MkICZQPKIBmGzkgY7crWHr4bLNE25h6fUR+
fgFCNzyDr6NmXaIsL7tj7cM7n7veLJ0ulOLYVwMuiFM1HpqiL8kI2fFlKjrsbXSVt852+UG0Q3up
GztaxlpokW6JjNfMsUpykqmFrvgfXaUS/dpDm+yYfvOcnC9xmRov2JiHH51hDos0A1FsQvVfD2Vj
HnIkoQ4uEq8bLHWLK3ANYzGVggR4GOQbfrnJuXPNtyzM1J0x92QoREn2nNgodIo2qtaZRSmcPwvD
aRCXK0eb/7BVeXIKETxpfTdtGmGrayDN7UeQJsDJMIzVws4+FmqCV1Nadh+NnaD23obDKdQx82l0
8+SmTvuhY2exHjDZ3srTwe8gDJVF11JBTWQu3JOgcPayWC8bO8jcW1cOoANDLf8+x8T8EW1fRBqV
1nzWzWjdQRb5kvD7PCBE6S88M2i+REYP6S5QnNsoH6UG56dHUWUeVTOENI3UeTERXLxkJbi+CAPS
XPUioFi5d6EsG51yQf167smQbNCCGgdhnE2AgpdJgSoSJ4hJxlm4LPU033llXb/pqQV1KK1s1Bzo
JvrwrRl79JTmXubpW1UtoyfZc5SVj+zMs5qKcIGd89IohDjWmJMc5xpd91DOh7Ivm7AfvIeyqpPV
faIc+NRt7dwAG1b8dr37RT7N/adrNiU1UBTzAtYhiXVudT/cGlXYPIQkVuJVwrp5EUJJX6nxl1G0
4keDjJFhGnCzSKadyzBRPmrXgvlvGP5TP39bu14dD2NSkHmHQLvWRjXeegN57gGvt4NVUI6vuIt8
9S1U032leJHxMAh/xTMtOSMI4D3p3bcmDYNLOZB2K4qh+t5Y5SO6vf6b5dUs1hHz2SCZML5V5B/k
BEUk893fHM7hGGlHMbUFvw+//p5Z4QPSZe3XVAqYRE6+1wJUrgQ+h7drO1H0w9fT4nlATmhntnay
rvmOf2Dkt5DXNirFWyC1jDS2YiLHYACqzuZ31SfmNsiRfaC0GcFxAgsuAeGykfhvCRWXR/eBT/M+
deXkMkR+1xEDtrwzwPx+gU/Xu7+GzoIeZN5UoDKvxmsrH4dtXY7NhwP5r2vjr7UwgMAmfEyR5sRf
SfIsOs8eyYUaExiOslzJaWneHF2SKC8eNLx9Bm/2IUQu9zD0dnXAa6ZGs/q/3W6OxY7SssCZD2X/
NvHPOTJW5EP/kMcVRgL/MBlFlHBbWSGgshxSUWzwLdBd7aWto7+Qus1O5tyrRgfRCTzGto2Cgw2e
26jzI7Od2rjKgDnmz2MtLRF6v6WcHASRkQULbkkmxyXzFtXhl1sG6X7CrR8p/gGFjOBRnQp1yU86
QL4Ox4PER+EGZ85fR3NMMREQM41iAQjCxfbdZlsyN7J7b3If4Dvqg/fIp1mTOUBYb5IemBumPlVe
P8UzNm4ESwScr0EteO5qjWKyuIzdpdtn6C9VTgbuSvmIEJx4KI3JXWDBrJ0UDXcnrOqzj6Ss9kHs
IXsy2G+G8Pu3zBfWyqxq/RCltnpqw1Jd1rjbPiB4qMDyR4fT9mA3YuyonIXZ/WoGLMUeenYtG6El
/kUOzKJLZxWa8jxrjEwPeZqxQhu8bfa1GyEf41cQztT4p9bsi8BN/tOFwc9QdahuKTG7gmCaTgHF
uH2FTMssx1U8AU0M0BEx8+/JkDCDk1gjXZrCFe9qbUZLN7PGcysAkhvYUmthtQ48t14GytR8L7u1
RDyHpYP5YVqGj2JG9WnQcsZ8yq+mgsODbmb692ZSzgGk+FetCc2NpZqsX2OtejUd76nORPF1sK3X
SU3zJ5zUsye0XVkolEaykV05oFT1NoWT8ShDip1SvacQ2Bhf2C2De9CKH1pcf0HUHLKLXTdrw/WH
vTrF05mt4bCIwiH7y8wPzhSXP9KupEjtavE18ZRyx1uvNy4F85egwQ9bTqlHsTFgqn5A5RDIBtre
cXJ17Jd53C3bbmo+rC7dytclIc4XlTXqU2FVYlUjCP+IUfGvJgfedUh9VAH+jrvOEJFMikD4l2yb
FvfJ9zljT7kAqx6MoGLrGnpqtImQbn1jqQetfghQxZFdp3YWScA/QnYnLcrQwk8QJ59HLRT44JWq
7oFkGt3ZEbXU4uokR8PGeychbT9yKw3f2AY/FoPdXm4XotCOSGz8JE/UDIFBV5Ne23FY3J7bKSWs
Psa+QT60ZaxFYv/YVuJ0D8k4ILm+JJvcCH/Hhi9qnsyqDTbANb9pDfrpPI6Tcpcn018Ah6dtq9bp
OS/5oZS5Ub61I/JaMfJ5P/ABRKogB7RSGvVjSyb5a5hZiFohA/7kefNGUAFqK7w+O7gkLzaFljVX
surICwE4XSaT4y2FN4LlKcFaF64VPcnGbZOdChLq8dYLa/K0QtmJKUEodJ7lKNa0MTC8XdiY2/ut
vleseDjJxkPBZMQ6nv7ovsPoXk+1773lno0cQQ2pzIwn9y3UR3etZ3aw1ueu23vYYDSau5OjlZH8
KDLTeZSnWkmHUwHpMhIfxRPqS7dJwin0Y2HEWGLNl8h9HMeyNPNXauOvPJOlydSb1bHPRwxbxsJG
i5+704MR1Q4qoqRDj2qUw0qTQygraA9yviE/gnQstKWf4HVWsxA6a63T7SMjvcpebvnN+c+4qiP4
ydqPuXqS9HKuEej1bRqY1d+uIeMyNOAIdiRV9ZrjrCY3Q1Sx9FXXUkO39TT8MkzJLZ6qg74SeV4h
Q0j8z/ky3lV5/lL5bDmE4R3argVFPh/pKfByPYGro8Qky4dRmbZ5OXFj+nvRaZkUN6a+nH0pvYuD
zvRFfmUrb99Q4duVyFZUlFf6L//n8k4O6I31s0AJl3XRH+vJ+1KwjXuN3DPaV7V4J2mCwVeqdlvP
ityVPXeDsD+TH2UhlET6ya8p9ci4Ebt8sauJZ5sqspeOdX7FfsPXjVclSENIbibsklRVPmJd+Vp5
nXVF4Tx+DF1sZ2RcOCzk2JoXJLTcDuGyTux71fX2fPVIdP/N26g15C+SeGy2/kztYL2hXDzsYWRP
cj+KaPa+6fVhKWOpbemrKWrrFaJYK8Ao+qUaKus5SuwCN5UKEVHYpM8kzdVDif0MOlqK+Syn/H3C
AJyTrXIERNNV05cBv+lJt8OrPvfiintinkYvkdJPD3VtI7Y4kbbDLNR7TO0UIVs/vQwWOgfgHPbI
HTaHbtagw5v0NM5wPNmg/ZtQzrPfvb6rdzIUzRu0YG4ESa0FiM+YAg0lPGXylIdJ8Ud3meXYvRne
cLp1Za7QjIsTllD6XvaqSeeG6iDmSZ1wwyLIe5YNkM4vqF+U0Apc73lCznfF4t1eVXO39VixmIXy
1YxxlkChq1izuhovcm6OveIimlrldjUDARMI2JEFl7RUng2905+nv4ZeFRW6KbgmCjPs9kPTW2u3
csXOjN4y8Dn/UT24Kq7VvPtB4S/tTPwQYW0uUcBjex3G6P8jg/yoalF9rTKzumpBewtlWcd+fJ7R
DI39KAfltDmENdEebkexZY8HhA46sHO0RR5Uy1ALn7F7y7csaCbAdTPQQw7fZpbaNC0Hw6gXv50p
J1m+/yPuW2UxkFZ7qmrjmprm+D6pbPVJH3Vr2YUv8DXh5nXBC+82S2vIqTkNsPOQjeLcsKbhyzh1
AIf/juFqFeyokJbQGBsTi5AEszis16IhYlna1+HBG0SAxC1d2Uy5n1FWwqKozAuWwjKoJUoQrOVh
DAZHLOShPLNZU98stqjnldsk6Oonvwzg35p2h28PT1hU4r6jOgIYAIXlc+O1PaR/Hk9eL4AWdspX
ShPdDz3S2aRr1zRR1X3qp9jStB2Wd0lItd/JqgDmqsmCqmuni9HjJ6RXmfH6/zg7jyXHdSYLPxEj
6M1W3rsqlekNoy2993z6+Qj1bd2/xyxmwyASCVCOFJB58pyWCoYkNuSLkcravacVTS3R11FxI/rk
yXPqy8tIefT993GiT5kw0H/G6Q4aL60f+fMqymFT7lMyaoPbbEGZd2v+BvKXTHOqWTbBmUxpUuwp
kfCEJRgu528duKjZ0CTqRRrLbN9FRbZUwMN8KVib5aP2rfGmrxwucXK5QXQCZqoilkWHAnW2qbBj
KjtumrLytV1g1PxAC4u/wmnuOOzOvScFb75C2ETtlGyjoONyAMQUsejVjV1YJMauitvfZ72ZbVyp
8zdaNpHpCZdnrzh7DoOOSqaezA1PLNdnfaGZH56lDus8ivp1j+7cR48Io5/qyVf+puqlqiQRLLDl
+MrHdDF58M08Hwr1At3VVzSFAKdFjbxyBql9lcKoJ3KOqqDoRQ2HekTCEUghuTVBr2reNVp0Myiv
hTiTh4oFrff+OVNlgVfPponxh0lVK/elGzWHxHG0udeG0jwXzcriy58OrW1q8JBOpw/H6SySwjck
Nce1sD8PxQhRtzqV2uflG4/96lc5xRyobPjBkredtYETv+am5QGgbfJDBdnZHo7ocJ5L/Skqrf7a
Wslw7eOSJRFAAWESBwOFP9WvmrNoEcHur49eMcAvWSG0cj1/zlE6PL7jokehlmnFIdDtYY+265to
JTxKTkreARKaSoEBqFv7dioXrqfDs5lI3nsg18HaExXFogNcv1yv9Kl6WLTFoYrcCAx5MRcT/D3r
v9ph4N0KFSkDBHwSaLR8e6FYkvymq8AwTOjz1q4HcWWrFAXQm97YFaMSb4cpuO6pIJX8NMhWMZLZ
d99yxnXcwEHpm2l8D9NCRbSprOZDJ8f3Fnndg5lqJUK6U9OnSkl1srtoFRLoXaco6/noRMW+DLVi
L86eBymwSZGIdkguy354Vl5TwLVfI2SZN8rSlJpX1zGSWeLV3T2owmpX9nY0F00YJuN9qqbQh8Kd
fc/8AVSQPvFiTc5WL9kH1Hxj5MSM7t4FtnGEUuJ7OrVSwh2nMBzeRF9dxNrZCfKLGBh5rnYZPH8v
+mI9MK6FBQ3uNGmW5xb4RZgGplkcBBdf6vSn6Op1P7rD9lJ5aDbOw2iTWon+KvxSCPbDkoiouLYF
nS9pdhuB3wqOhsZM7243oN+G9gzVAtl99IlPZk51En12CAxYDfvoIDq5zaEWdspwJ3olK8gWOivq
jWiiToWcHyoxKz1UyPvn9j518+CY/+dhQKhH7pSDMI9NmROhRh324RYqFE1B4YCYY6BWC+ED3wA+
Yz2Om1gtr7+bYqDoF6PDJpRX0OUl8DfDz5CbnbxjOUDMib9sID1GrB20Bl4XiWT6onY1h69qMnYF
rOvwF05OdgCSeqJmh01pPD4PY+/JRzXU4x0Ivy2SVSCiJg9hjwbi39SBO+W6GyGsEsZUoYp99nQi
fh4sq7KZFjTSrzYH3UbKF6Ruh7B81pvxQRx8D2B4+8A+iiNqmghETv1Jkd6CwZr4OP74iFNJCpOD
xYedQS1+jixo7tXAy3eFHlZvQcG/e48iB/EYmqVa3MZIDlFupqU3CHVr7fDC6oWtRoaQKBISXVlk
C1clQR6MEtKHcalf/SIaVkOQeIvQCf1wzlInXWhtlq0ind/cPLHItHsyebNHWymds5/Y4yHRVf0q
5rFz/sBT7TJO82VhUJ+MwQVyziWEiYIrxJ+i+pcwPexjDGeJr1dz8SKErbUzynpbD2L7VslWitPp
rJp4RkajV529kWpR3YU5fNpwldNB2CUoKHxF1o7CVS+6zkCi47ft6SZG/fEV9sQeJmlHfvdNHgxf
XBdCAyWTP3qoETd949SrkNo+Yfdcc/ywy7HeGHLRrBy9CGYsVPyDXkxSEEWhr5ukbW+DlXQ3X9n4
dq1fhYUVirohzimh/OK48TxMZTiKYRncSrAd3XRAfBeF/f+jF0AQxUcoF87FYD+JfrZAiRdmM0Rv
KAhv+zRRr1oTRxQWmhSu8KBQksC++1+FsQpgXy5bi+QLA9KecEVm1nvRZ7LePzsSNOZTn0e49qiq
FRy70KTf7NZ4Q37lh+pm7WtYeOZLbq4QMXfqOdPdJceVjvrUZ8aVhYRFVm+Eawup0hqyEpQnp95k
dJ3Dn3lQdhXzhBHr1S6gdLhS1LM27YyKabeUp9qLEnbaUbQ8uSYWVPfdUsrYLMHCV54mf9GZTf5y
ZfztT/y2W4pOVxvLkzXoZyvxAS3FLpzANlrvZo58at7l+o0/Kf0GXYExCwcn28KFbdxSRfXOQx5s
RKdw85VeX1Qe4fjnKKN7yShWu4oxaq416zEajPlzUK+UN9tVUXucruRKmb2zpwvr0zX/urBoemF4
QPPjbpqtci6NslrIke++QZfyyym18aevvWaShmhrTuWxYqvjZx14DWgVDfARfzOrojTGPWSlBNYk
NkEZCMlrAEHvvLNs483Nk42H6jBaxslLNR1KD31eRwIhk2Zx8uLYLCTUwDiIlvCwCni5HUevt2KU
0ybhoRycb5ZuGRnTIoQMKrkBqWV1W6qB85ka+Wgb2r26Taz2DCICGbFSHAPX8aAQ/xQeDxOll9FJ
tAuyTCDj5L0ymYQdJlfoMsKiX8hZ054zrWILEkfF51hp6A3LyrCrKs1978pXJNzzz7GTUV9sa1Tg
g6ggBhlTFBONFY9QSZ4XTp7fsumgu7U880c/3wqbpigEfNkGNbZ3o5wvu7kEYUF3IHMt+oRXDtED
hRnF0eha7axNByNF3aMz6nAlbJUSaWfIJLSz5VtXNi7q7mkqtAblDuWqVqwLZmJ4DlScGz6Zc0dT
UvNjNCPjIA6S7RDqEqdZW3CawTe+SNgdzZ9OsIr+diffa7AC/afpe822JzO71d3wO8+Nnz1kPcQ9
x/GgwFvPHZy1LxT8WqTzZfdrCjmromrSL6N1VpInF98GE4HQpE6Ml8GPnOUoWeYh1CplF8CnNMGq
vSuUC7vQ8MBpGQutr6xPdN3tlRIa/Ro1TutTInkHS5LxjoKStQ1bxVtmEUn2zIeSApUlDSp+SXt3
vPROiaFxUfs0fB3JrgozMqLhXvLTfi6anuY6i6RN9P9zkJZH6dwYS9BbBKdzxf9m+qhE5HWtcTcM
3tmDQJ9G/sG+8lOXQdW0umHcisI9CHOpUJcwlOimNwgSfyAJjaxt35kkmPvgbeIqF269qhJGtJLm
EtvwhJOM+SQUA4MHOKEVEj7epzb4F7cDkyfxGD0Txi+g1MEO242CToo6BTc9/7MYkQ028g/ojk0W
GiOaVFnvsnXRlSV4y4PsEkBp2TEeW3SI5tKU3UZQI4LPRQuPIGejV/5e9iLNjbBtuxrt2liL5Dj1
bfOOLM9bDep9P+SltxBuGtU/1L2V6RmBUuU6DMaHmLbIomQJBRJQpukqzdJu3OKziuGjskzY90Vm
vR3dTzLbHbHPquKJOiKXM2Xox1wKUFCs9W01fDNaORxmija8hJGvbXJyk9naV20fVnSlPowGeYSo
qZ21XPs6ZQ11W5/qlhKGPuz2BFcVhV+esGXBsYb9MZtahg57MOvhaCuZg7Qv8wwerS5xXoNiQF3S
iQ+iFWn6+Dpxnkxddts1+yxL6ilsQTURJXqHrCRPHzTUL7qKLvPryvyPxHa+560h/XDdak6yIvBn
NQsduyuH7/CMQLQadMYb3DHBBDBCHlruISwM+vJlREYeKq0Cyomp2VKZfHFkfzGgMDEpCIPWhMma
XY7muqdctdsXD2gVD/Jb0Hc0uqRYRBokB6JP8vP+6OsFRZp0+lWER6T8iJwhQsJDCldcl6RWpNXz
vGV/MRaJfs4bWXmAwNS++JXKQwJ/AEk1iwXuQoDDFHjbUzb970pZ5XCtG2Dees38LDNCrlX1lbu4
X8Y+5eQ8Wn8hBjtQFwO1KFwOpbaoNCSowyhgEdRbO3GgfANApjjFkdNsMK1dMR3+7v+X63O8Vjft
7/HCKIY/uku0TbwiVa92Q9yoz6P2qyUDC0H6cyImsAu4JQBq++fAkfyvqpeqswK+1NeyoOIbJIx8
JjyurB0qZmFgKytU0+Bd1GQz3pWJ4V6hnGrXvuOzYu5r9ypsXZNKc37L2qpNZQLDccvvMIZ/J83H
Yt0Aef4YSvOrDcPSpaSE4SVNtLXPA4LdajPOo9EEicxzz1w2PUEiUAwN+ktVZx+HHBiD43cLAxkO
grSFe6sBSWxkX8024G6km99xD+Wsm+5apNjcNVVCbs0t38e872eqaURHY2oiiD4r7Cy4Q/ljXYzW
uglznfZoGuaJv3BZK7zzH+8Cytfajei1HeMXZbnOSXQKk2hOTKc6Ff/3vu/GjdNBoqt3jfJJROzY
tK7xoqaKd7T86jXqbWsGw3o4gRy4OHouqybrnaU6NcHYlZvSTSOKUWlSmCDtJJdMOARXwV0Lcu+k
+MT1JeMzzfx32RiM16pK1RVYsWxZ8QG8au6EpLXQVWoryXi1SU6c9Dy8x13lIEfT9Sup1A6NAelM
OyE8UwhqAPiG0X6YQKKwSXlblNQi0AP0Cr+wRsGIBeBVtLoBTRMTrfGZXThXQML5DpydefGBB/C7
rfrvSlOwvUiTLy4M2UvW9ixvVFs+NbmhzoVHDquclIXfa6JW88omH++OoDqs0lIXowNtU9VYEJaO
J7MIDm5ZpR9WqPigxaJmZ2hu8tHpNrzw7Lgay2xPXe6TQ+CD+GhjVAJZiaprrRzKme8RH4H0C+0V
BYhL1vrLuOBnHqAIMkd3UzqFIDt3iE/KK+5/41X1UJHSijy/IqEbbhJNko5Op/w+yHFxM+DkQMz1
H3sN8jKGtHY7pJ1KBULff0pjdm7AOP9yk2gB/Xj8PQ2I6JklYCeqLqNV27BPlHu525sjF5bVxLzV
uerOVIhbvlk5BOmqMfzSPHc3EI35UqlZOZcHzzkYRgiNfVQ2M5ny6rdAS8Md1DwQrU/N0jfNNZgV
snRTU41g5PAT11iBTyvfSNxmC0ux7M0w9ZoqASNTLwjuTL0shqhbrvkmJIITbyOY16zIo6uYKW+o
Qciq7hWYzvA6IOMjxqiamm5cVJTOSPp+BdDV/HLtrS7X1U+SwQnyRkp+NymnWVaDnh4TheC+4Sdo
DRDnvcrAJeeDb2RfI7vcUKNX/0oKAzm50vwS+l45T4NyvEZqQFG3lNS7NPeHoy5HCEa7jXrXplSt
TbHqT7OZs/6rf/EI+JGYkfxWxyhBgonO+MVREx9TfLvuYW64GNBSz9XQWhkVnyMw/nYnpa+ARpVg
W1h1uYetBmX6cbBCUiR6VO7FQXQ9m6YaAKqy4S3715g0pqpCKRxpw99HdiqnA+LT8UIp0WCDqTI7
EV8Cwia6USCL/tWD1FXGih0f0UtVy6T09VL328zmv/hxMDKP1VFXr4ouBq86dXSFCzAjrdRPCLPc
bSOaZRjasBACWJ1cEGTTocd0W5IvSrAnI15mM3E6eMp0OqbVOnPb06OnaN1g36L54K/E6b/8ffs8
EEW5Onq1CoiOvI+ylh7JKQIpm5pB7VUbDVHESY3de5cbVVsQNBk3opd/6gKZ9KY7il6S6jB3SfKL
MRTFyzRlXyvSm5gyaMZ6Jppiyo7s10I0PZY3jylFE3aItaEX1oZ7UN5VNdEqj3IsSMrkYPa0ibPO
csed0ZWTGN3k/TyIcc+mOHvaWLBsKqc+kuHRIRO413lCQbjW2pfGs+yLTS1XbGbj4WnXe4S+khjM
hPBgf2tf4gmVWBOJJUP1z1C15KNRzRY9wMml3+kaSVmezyjk+Y19LKczxQ5/nwkbW6XfvX/5/U+9
gBLsx3xZ7B1d2FwjJEp3dU89IUxEVMjajq7rc3Gq6yOrDnH6cBC+JPPUmW+31WOosJVivDj91yDS
JdYOGb56MfhWQqGAhP5BC1A3iUvvMiaeR82GwrKyBKZTpA7Jxz8dQ2R5J8rn58LtaXciOGZ5XgC3
J1Rtz0R3ratHUMXd/uknhWqwq4LhozcMa1u7jryyKrnfqZHT71pDT6FKm9ojso8TE7qrL5/9ep7S
L1yF8eH/aKu6p4ILBAQK69MslM+pnY5fvcwsl3KcQpkdBN2LqtQfwu6W+cwYhr5SKc1nmRernndN
KkW6pDYMavzY60VZmRLLDl+rNqQeZdjqUAAA7Fube1CWD28xhMWlc47yV9Eg98eozkB0hRTXUdjE
QYvBFgPh5aki++6staspeDpVyc66KtUJ8kQOd1Yq7doO2WGofu6ultTXXFaLa5xHb3qeDx9wJsBO
uCr8XL7X99K12nvlthrnatS2d4F1/n1uahBPJt54pkzbnodmpq46DUUxr4UoCsjSz1JrrIMaxP1r
UILQ9GV2T0Ho9q8sdb1Nwwp8IXqlKouP1eh8E51xoSkskfbgEuJmHozlStG8sza0IBr1wjmKQ9KQ
5J4Z7lCvW8lBAlW0n/3izCqajazH6q5pIrlZo7HmLvKU6KoT5i0KIsQqZq4rNXvRtiajOPvLZscq
pfREJlmIaVCIqDp4H1sLDnVreUjwdr8PhgVdMOrMxeqvDgoG4LkqbBlBp39GEN/zzomehkd+L/O/
7GJO189eBrg6tqLVm2pHVo1A8lQbJGp8RqXLtoaO5sKfsh9hN9ikUYr2LCTCZ6vh9zQ9zmyqh57T
CZuY84+vMP01u+p7e8Usqo3ej5FENTNkHYbbbJwoCXMqEZqBNF2XZdvWjqZT2uIshSkV0YHgoPo5
Tx/L1U5QeOnIyI4eHELDQmml/GQOLkTESpAqi1AKU0D3U6/O+qFrnVk18kMBq8y7K4fgfVD5GaU6
2r2imbpGtoC8pdiCGw7fNSX8qU7QJtEZGTfuEuuOj3shwXhB8yp4B8vo7MwWOkPh5PVFyeOqUEE3
MD+3dTwHD1nthXPvu8eSdPTVNk3yafwmhLlKjBJaWjN4vChVZy8nfXlAH/L0s4jM6CIgDaxRqisW
KnjiyxPpAAb9L0umfIZRG10AC1cPvMT/Ps/jOpXx8ZyjQw3HpVx516QDmAICzf6+lN3BnAOgBxo2
HahsrBfpiAJWm+YN5YpSEx4SClYP4qwWxnE02Zyrtc/ObXIS/UGl1r/9H15iQJSQUYfqDGjuX5OI
7seg0PKjQ4PUFDxskdNU67ZxXgnwSntf743yKE6DLvWosMI4cEPy0KCoAbSf1YKxo9CR30HgEg0J
XWkfEB2ZZempd37UthsupjBijvg5SUeRifyfk5KiC0BAsReeEsJedVeiluT0EKRQoFqoE5q0ZH/+
oGF7tP90V3Indac/zT6Ak3omuNkU+I+qRYwGdFcY0b5XwtpbP5ncam14XCA0yLKc/jQfM8Bg1EOX
k3QUdY7dVfk0DUO7ikNpqs0x1H3g9j5Pr9avpG1glQnfXaNd0yrWr1HhUTEiufL8aXN4Bi+qyCLx
Ok0lOjKrRPRMJcP4tMmy+eFEY70XMwk7z9VFBX6cMiJGakoWXiSrfFxPmEpbT0nPNjcxJrQouG1r
dRuwx6J4P+8PWs3zqnWdlhVqEc5SCDsaLtyFHOXSINk1OQyut5DysN9508BcOIlT1yPxqIRooDxX
Y+V/rtX+Wpw9/Z4Ltv/bpYqqegagq1n1LRufEXyD13jl2QXODNvwdDC7izcY/a7hb94AmIatyKw3
IrBoW00tKyoRgdeU4mw5xY/eKEBV/zEJj0HVYpAkY74ZDKiIozaXjrCsBiictsN7PFJO2Tdufes7
9KrjXHKPTt0qG12p4p0KgfOhskcUkrK6vEi60S3CJEju44iQqd4a9lvc9O1eamTwUSRIbGCaHLyk
Tw55sVfSwDmorkcnVMG/O4WHqg7hQVf9mczGWI6N8JJNicUwCJGGNtulaImDxFNgF2v1j3bwonBu
1UG3zp2iomLBRfMZ/Zdd5VFs7gW+tNaH0X5tpZJNKxrCNSK0FintixOcLMOIoH/kEPFvfK2h7k1s
qz6L1sPuOTv2gtKBBMQ41dpVX1wzMHbCQ47j+GpDvox4S2dsdMuTEYSWdCAJCHCun7PLCUSgHVqG
y6ctq2JpOWpxshDTiAmbohnWpNV5R9OLMqZDn0b1Nvf9bPZ4CY6ssTYwlVe9GgdvbsJMcfTrdv18
zY2ppZeM8Ol/vruuHyCQSQDNTy9buMPD/nh3T9Ofd/h8BaFukxIJPXPzuGTKdgOgCsuH5zVDy4KB
JyUD97xqG0juklK43+9QTFgG6e93+Pi0AhSFHu/uMbdqeKx3eHfCW8wv3mEFcdrzRXbTO0zqx/f3
+Fi6nCLwqP/97sRo2TJ2kmeDipo+CDE6S9IvoVoau+f0FmnHWV9K4QIYXvEC7miqd5XzY2429o1U
2UulWs4nxTdw7CHxs0sVt3jPlHSem1JyylRHXzojUgK1lZ15MBkvqUpEzh9dnjJBRNYz1tWDpGhf
Rac4FIAxNMMZHv5lS9F8TQB0JfKhXeg3BzuPfjz9HYX4If/5LDhtedFoEmu9YqJpT/p+gZy6cvMR
j7zBfHWw+1o6hlNrKKwOLUF+OKJTuJkulPWstn14MHFxax86ChvK42kOcVDrvF8mrZX/y+ZG1cox
rer8uMoQVsT8XXUmLiNG1XqAKoiZJzvR7JWhOgFufrTEqL6GzqgwUS8XHsLmo9AcjIp9EaYQwocN
ZBLZXHQKG5zhvzI5rvaiFdehf7TU6vFKhQlud+KgfeST7eMNCZv2GXlt8/hIAPvnazlMgPFrX3rn
qLlpeqokhQLWwQvO4syIE0qnujLfiKZlxDC5FyoIhECvQwQ4/8PbieR+W1Lt+JxAeIgDV3DT4fcV
nmYzykOK8f+5wrMjLprfV8koQoE/nvWQ3MKRLPvJEigzoW0WHSvVkDRK6r1oy3IeMuvR6fdknW3S
7WVxchykEnrZr68a6IIF+RzzVfJtb95qKTrZFQrDSq8N38KsPpZ26/5yRnI1qd+zJmzJKrM082ZI
D7I+kf3vlq78rJGN/PATx4YhrEnvKnU9iwR+1SulS2xNNU0+8XKVtem31t6SWnvrpHa57SV+uVpm
CRkWVl6K+52bazgA1cqbWSWOCkv+WmuTrejpUXOm4igllzxT22Q4PKyW5sx6/giWICqQgV7UfMvp
PKhq4v2SEq8aheXJvEindLZyTSNUtAv4h9ZBlW+DUgmImSK9KzvgQcAXSxBQtvE8UpP6OFamfAvl
6i7sNhp3i3As6x1Pd4WaSm2R5pb0CZ5VWTmqa5JIZnjfHTO1gXS30/0tt4ayFGZ2iPuu6OXX8GqM
qOP5qDHXkL861FmuWCYShCTjG++7Xo/3VZXX1ChPp8g6umvbUHad4mXEF/1FYLf5chzS5O6YpM+a
HnEE2zLjey4hq2Bm4DtEs20ouQoz+ZdojVJtn53QOYqRcL4YN1jS53Aj8188Hex0A7KkfhWNLsrX
MLfXVzE2Cce77gXySbR4JzARu354EK5xBwiwIVS/JXwgvSbsP7fcCqjG63kVEKvnoPVKgEx1qi3H
IPhtGxPquWC4rgAKG4T9hGPYq/90T45mM6LINmRAjf/Yc2MKNLRyxIN0fItQWwFWXcTvrTSo0P/z
zy+aWk7MUwt1D1UzPX5nDfAmG0V4oVx9fGuMhXBSUic+a3nL75gZbDWknslUWAlMQ2LbIJ0vuaAE
pt5B4eHYWaN9FL0j+W9wSN4d+bL2amj1qazj5F1X7GA/1kFJOJ5BWTtmKxOMBfrwTGnksgTKN2Dz
gMLKHvZ+d+VNFZPiEApdHidAhyeeJHuEUQNLSHQUKpjRK8uXkLDWEDXqtYm0ErblAMVzPuGV6OxQ
5T6TZ3y0hKlsOm+exgO30DTcIaW9V2qDjFefk4CECPUuNV7INoGZCAQ725DiAhDMvxSj+gazA7Cf
YCoT1638EumFsTbdcaqZ6+EllPjLdhqzeqlV3ZlB7Z1/rSzKp5Qpja40iEUBXfpuukU+Q79Qvue+
SapFV1UC2bqz6WCI2jrI+YInyYMlXLLZvYrZmvGj7L4TX1s8ZirSaJt3rf410qlUMBtZf2lqol51
HCRHTc7I3EW9twlkyz37lpYtbCVK3gNT+pFYlvEz7q+PeRC9ukpIrXw2RlcDvmqlqwPrw8IdR1Sa
+vg+Imv1GqAH8dpWKEFFVnoTprDSxxlVGyCrp86iSYpVRjh9KXp5NkaHVu+AiE69OXzKr/X+ORf5
uCmqFdUH0W85SbJsLH5k0mfqNO3r0CaLAgLn98awFeAXgTYTTS03rJXpNwXU3XX1zk4MKaeop3xi
ctYSd0Xio31R3KS8UVr1MPdm4u/TbEJHT15xxj1H+Ui/HuTG2HdSHc90Q+qOEz/FQq5QctTNETX7
ySYOQBH6YzwdxrA2F0g64TL1dlD3DmBX6RFtVYai9dktbKIXOjjQU6m5l6s4nDfd6J4q07OOdWb1
80Eb7a+E4HZe745v+YiAQ+ZWxZqazODDQ7I7D2L7q0RB8yJVR7R2WiW8pKRvKOtVra9pOLwriE+g
MYqCiJt24Bq74PI8WLV7rFjo7ClmLOxZZDvRdpRMfyZc4sD67ewFsC7rcnqMTOqYZiahullh1BX3
v2izu1gVCR9PYKTDpYLQbDd2QHlEdUA7xN/LEWYlUTlQ0wLS48PmRFXB4ATfZbMJTqI6YOqrJ8//
xzgxi270W1tB8F4eKRWQKhLxrhE5N9/onJtdAR+xzauwDDJBH2hy6oXoEzbTrle9U49n0YqNKNpU
HcxlPiJw6dx0qws0vf0xnCbLXNVejahIBaph3nw0VqDQTNiYaLV5U7PRvsYWMBf6hKUyDWnpUs+O
YnEFa2MYhUv0EbOjAirbLstwHoZR+aZk6e8zYaPMqnkZ+nwOhiL44nS/NDMrP6zcTLcWBW5LYXa9
YO9YjU6yl6cV0jFQGSRd8CUc5e+U7LdXP2qy06AN1kz4V6kGVURmdSdHk5Orq+o/hd1wcpd1QGFC
W8N95tjFQdh5ttZwZybNNjQS7yPUSc5PL0fqpHgdQ8G2Fk1enfHn1XWd3S+z6VXAMLMvGuv3q2tZ
Ss071V1VUKmERZf9LCzlTEQ2+xjDzFiYUS8f3dop9gVis6uuC6L72AJRIE6T/aQafB7VvX5uNDVZ
NLrmQnXpIQIynT0PSSMNa7ONDo7Z/NsufHVZf/N027+3rb5XYlP9cPsCHrI08o+F0lAeL7vZUk1c
671X47Mb2MqPUMtuoOKSd83jbXVlJu1DbeyOsFNQOar71SdY+a3HOv+H4uZfkObS73IppSs7J/iu
BbV86rwxmEgz3S+R5C2FK3RIKDo5efWaUf29avXGQ3wzMM+wR/VzVRm4iQe9hXx8cEG1jbq11UJn
wwYjEmRB72Na1rNuHOIvRh58y5PK/UYk4ZRB0PGzUMelzGPfnzntEdKTLJw1JvQ3VIzMKP1Y6VlS
/nR8+YKYWvNNa4OfY+sbG8l0upWM8siLC3gvy1+gi8he2rJgAzq4ykrY2lEvzxSObdKsyx4e0BV6
cyfWCWOgMDdkwc1PQ+ecBwYo5umMSvxq0cRZsKxt6ESWPoxjfAPOvlRJSvP3yr7RKKLbo7d2qUsK
7TpYRhbkRaS7G+b5Z8jDxqf6GCLm95VMWYZ9UK9iu5VmoRRLZ9fu1H08AJSLvKz82oZv4I+tb3HZ
uHPIxpUjX5h51HNKysupoxm+I70afQ3NLlx6JfsAcwCikssd9GpRaH0b9ZyKjMb/yLuoXQV2KG+l
3JBvdoi8rvDoW/NVowbzHqS6t4Ef1Aa8Z5b3JlFehAOURMkMUj8gZ1VVrlUpUPkIyBcBxQReV31Y
YLI3UpzkqxIhGKuJ/DcY/9VtrDvd0u5l44s5NIvASod3t+z1DarmIKsmeyl/q/sg/myQc1s3wI/W
ihOYX+IkMb5oNhGFPpatddF08ecQfxN9ETXOK7bV2gbJlvF90KqFsCsGG9WwSlRiXr3/RkB5Iy5B
fMdaBFKw1sxYmpeGj9QZe4m9OMun5tMmOnS//G8uHXLM1FM0+uKvsT1I+x089ihaQvEnDmUITrkI
cu1ftjTpsjMvIlyTKUCL6I9zPHWgT2DDs238+Muu1pTc+l59/Mvuell6bED8t5E5zCuqludd172n
RlVei6ly0YbDZ//HRNV7dUWc5mEiy1YSRKIqVmJb6+uDsshR1Lt6maEta72H8KR1nFWu6fnRYae3
oSq238s13ydpcXfrmU6+TzK/3VSwfB4NF0adOsrJYEio+EVwIV/8sIITwC29l0RpYYgNWYyGqnwC
BpCdS1OTV6bSurM0NVw21o/PQh42cCT8F2vnteQ2snTrJ0IEvLml92R7aW4Q0kiC9x5P/38oSkJP
x8zes+OcmwpUVlaBzSaJqsyVa3EyNc30Kmziyo0d40Bl0EX0NCf0oDJK/OJckZAK4i693m1hmSAh
mMjxyh8G+YlicO9QjyUAVlcfCs56/hIAdPcgRo24LlZWgDyo6GqR3Z3yIfualYn8VOllc4Fs8RR7
Lqy9ahiQ0TWinejqutIt0jx076NBN251J3IfyZ56z7XarISXPbJ/KXX28TLVigC/4JoZjJE8YeeG
J7/U69dAL5FF1qBjtogUjnrbIMNMt6mjb9TGDzc7aaOHlLOnUceARB1dW+dmUcN7iVeCWlVGxmQn
Z+i7WqZRPZY2UWA9Ds7ok9ePUW0E55aHvxgTjdfV5bpR/XJtmsoYA4RubrphylsPBMk+DdzkKhpF
L6KVXJgI2mlZercF9ZhQrYT4tByawBknZ2ETV1Rwlju5IcE521zJd1ewvSgLkIf5uG7jntzIxMGT
OE1yCClq2sb0b8yDzq5tGn6gnBdH1dwfQXzggWF/Dwv3h9r08mtSSiOwpMq/1lll72CED+BaNPVL
p1C/m2t58aqEeUB+o2i/g+U1NM35oZXhc/iclrLOE2ow702dWDDUtclDEWVImv7V3k6DH2zENlBc
aRax4f8oDK9SLw54Zkoy5HGtAyw4Z6OmgI0Mv0NwPsDqMgxHcTU3lqEkWyVqqKJG3s2ZGp99CFWP
02Wolc+tSoZ4FnoTdlWiTl/Y7s6//cTo7NyXSrGOZd3dSVSjbRFbHUAbmcGbqkgS3IGysQ8rL3jz
o+RLYDrVlQd38KZPWfC4evVcqyc0nDyJKWNRqQdSht1SOMWcYEF+Ue1BFJZnysBjY+yoLDJ6S3sx
Q11ZJdFQXWNFjXeKXCTgFzTzVIRxvPHLXnm0KBJbdpSTfO5G65Eg+wTkZ/tF0mrhUskeuGxDfF0r
l5Q71o96xRMkKRT5pMBVe0htyduNhTxecz8dVgNCpq9dxyk5/8RvTnLSjZwUQFh1CwJccrQC3hqf
vKlMymkohVyIvmiA5IUgHJoRjcbo14hYQ7gLn/sc0VclGFu79vNQ6cmDP1FfK32Xnfq0uApTOJlA
IBjnsKu3wiSaTlebK7GChZgz28WVOnFi32143F1/rw812Pa+oJwQp0ui6mr7aXYS/vIYSBvXGCuA
WJqzNQhsHcciLA511jmE4Bv/bFeatgETF93gxbdXHFyGp2wwahLGWjE9c3PEmTRvZTfUnemRrhxh
bIHEIJnYQpSyjjbCGCqpXdwvbQ+GZpdo2nCUBxUImsJ5OvOa6qntYpDgukuwOpGTrdx0ECP2ub4f
krLYp1NkMoSRcTM6ZXzLJRHKVr1nXc6SpSlXxSd0hH14QgktthCTUs2ZslUetu50iFoALFy3XQHV
mJtZW8seFsYE+GgLKThwAEfvbepafoMse0KBcxgn7etvt8YCXWj3VMxkvvbTza1MF9Ey3BxWE3ax
mjm5gWt578YuxAQnMManqK7LrYTQPW/XoD4Fplk++PyCm7VvFEtXpSighZHgUDqx+mSZqbrLPINK
/snZRtzmKaW0Z3LV8yRbKmDddsJVkev40EjAtUVXt2oEL51C3XUWKSFog+SnxIdZ03CM6DX3OPU0
o2p+qkM2w/z7lS/RCJWEXyvfpLRlzxVDtE2sYmET5goXXrnlmIHoKniadRUlxYMkVfqyaig1L8MW
jqYmIXRIEuALReTnzG+IW4T2zisz+wf5uRe3D4vPeWLkS0sq9EcNlNymhkf1bIaRtm+GRNshwdBe
xIpQ/aSQcrmwZre9/6XM2J3y7Jpix/cViwT0zrSi3jr5cphICnVgUXtxxvm7U9AHGxmx4uAnhLZH
Y+dTpBhmep+isDMk6wT+IVi6JS1PHoI6z16KpnjJOk29DG6bvvAqM8CNBhGZaXCUMqjubK08iFGr
qUL4O412J0bJehSwO7km+pzMJQxrbCpi3X3VXMDQFODftfizHcgnY1JdMS2OJ57rfEp1c6IbDZqL
E1YAM1vF5XheUxAWFe2i0qz6+7hxPSn/XsZxD0AESiw57z5T2uGcXKn82dRNNazjLNYWHwY+dM2y
4rRFcaSwj0EGd4iDhGAy6s7JrwlDQ77OoTU0OOEXQf+NHRmEzH33A+bDVwTF/U9OAk8wdUXdNYx7
Y1dRl0Oti51fExLCK2i2za2pD86Sxxtv+9Q0FBgcTcWGR67XkBcXxgxVVISlh4jMtOHy/BqDRaB7
+qmrKvfZ9brpi6LWCDPSTVqnXJeNgeTF5IxKgLkdNR26janrNw48zogh35eycqe5+FLzIqaOnIof
ITxaWpOrWTfdkq1PsIk5T1AX6Y3RKo85eGaa1GtvTcLPT7Xi3ND7CyDJPcoPAaQDxiqPhu67nCtP
KVnGL25rVgvVMp1XFMyGJZq7yZPcyMEa4umjk1jwBPoDnK3hmO17kDgwnyhStqzL9sBWwwbPzqhi
6fFWMux4lUVu+pRMzUBmgUzDg7DIrndyrHEvM3T2fdM5q0pmjOh2Uz4tm26yAiLUySsxXg5EhLMW
vuKqcc8hcflloff2IvXl58ii+sqEkmE7kH7amG5aLgWzkCAOCqcC2DrLJ+l4YK3yWKGvEquvls6f
Z0fqVfRkQuggr5/RVK1uCpzDhzJLy5WXWsbnoc2+WYmRPOROJV2ghybpbXR8j9B5mKKRD2STq6+J
33wzeM8+83Bp0L4EFhBqTbCEsfmG2nx3yShiWge2DZLYsZDMVLpqX3qUW7vwTQ6oBSEwJI8nvi1/
KCM/kOiAoHhXt97GdEBYwvcWfHP4x2ilpOwiJZR2BAC/DiXE5okOAXkBH/rPWhYYIlM1t97QEXW3
SJ2kW7PImwffzM+xO6jIkGkc/cvkT7mG2YWgs3+zwuKhk/xw3/eBeYTEG0bIqTHiq5d/yQq/9hZe
R71oFrQ/OnUja/K2Dwrnk5+53brW5PJoc4C4erzEZdiwydJgcNiguq1fy7Hxlh2xSKqFihCmaMeP
FnUTWZR9yldNacYvyiSxCnkKnKJWnvOJGjaZbL/5cO1+te0AZpWOgjMeKOHWLGFGcWWje3NM4Fql
7rd/esawLb2CxF2jPbep7lClJz14ZrqrdcgWBgvSkSFSl3WNyHSX+PY2gpP8mPVVvzNt6eCOWbpW
Buc4xlW7kAl6EIhp+k0baOYmc5tPvpXWKLzbwaJKh+ArvEw32yis7zlfHqic0YCFBn3jSHV9gPr1
4FDffMFhEjOnQuGSDuDSI2AgveeHD6KBoEw5ShGs9JMpkiRoxRLbWJPbUc6dNShnucs/9XZ+K8yU
aHxWPlM+Hl8hdpZfMkmBwEuxLmqYV+fBKG9dCJQnT8LwGDjfQ7lJTzKkE07YD3vPggEFeH+mn6SL
21Cp6JvJ5w5UxhZsOtRMU1cazOsU2Xo01ba7NGZN4boEqE2XwmBVyo1/VJ3mrNSNDWf9hDicgIm+
wxVbhG9R7oORGqAvEHbRUIwFnl64iL7jV3+w6U9h0R5eetSUrkUcvtRKVl0ItPJNGjsyfF3Vvsp2
Gi4oski2ZdB+s8mEPCATrJ373qK0UfeDJbuN7MTVgxiENL57QBcBuPIYfSWsj0enGMPeCaJ8ce8H
qtUvhkqNAdWl7Trv7eK10MJmjQxmvhVdUzN5/DgK/LLeSP2bkw/LrqYMlCiblh7vlxan1qOrU+m3
nEAVx8jTH0kFS0u/Q3bRdw5pNdyKITSudgKqtavXuqN941xXLOSw/trpRnsb64S0UwbNZxl8Hku+
h6GkLocmrH50+lNnW7D8RL5zKkgzLWChald9RPFMEyJFHkiNu0Maj4ATX+dbApPnLZ2uSEPfEjUu
KOLEJAbbjEKpruO3UnRlVU8uklJ+jUD1ZCidPZeR3PIMghZKdK3AG8+DTbCM59wzmM/uMWmyJWUQ
5nOeyckiACZA4rx/ryY3Tt040njq+uaXvxOTEx5iwOHxsNcG7v5bs86CKXsI4h+Fm9uHvoD70W7Q
t6HqJtkFOhVW1GdSmVzCTcaRe9houVZcR7u0KLaUG2I43s2pi2yXsVU/pjZ5OZ+v/45nCMm5DCoF
CA/HK6TM2doNAvmxGSMLlaFOfs7jh7JkAzrJ9T60bRjuWh1F+NBz6usQTMkXJy4/q256lgu+6VHc
o7YOnIkol7Y0LSTXtcbQd407yjuw0iiZZ2q8Vgyr2CsmqwHunh4ZXUFmmn0pVctrVS7N73aePCkD
MkFVJsvI1kjrzgjzH5zyLj6/hZ+9llfY+VEGRVPQ7Mqhvth8lbaRanfb3rCHm2zZ3goOaPVNJkGp
mkn4IzXPZLKAjvNlvpl9bX22fHhOi1apHkkwNZsirjOwLiXYaMJY7LmqW1bpzTKtrOhrkfVLPyvj
77JfIoKQBvGLCTRw00J9chxHDZYWAyyv73QKOf3hrNa6/Ww7jsJP9oYoV/El8A3KO225OLh6Z4En
7L4rXsQPpW0BxTcqEyB8Ex6hIg7XRG6GS+KY+aI1jK+hknvPlCIOOwXi1C2kp84LZ3SoIlPvT6eb
AIRpMjwOid5R9lPKmzJtmzd4UQ/CIzDrkao14nNqV2Xbpq92suXFezghzL1C/uHE/zIi9VebV6gn
nFUAkf+66Qm6D2ownFLCvos+cNxnQ9cJB5X9YcKedBoMwUUPWrCv43MAUI+KmrJelwYy1R7v5cpE
8XPPw0V6bcLRX9itTfp7Gq0aG8UZQ3+W5YmL1M3YFNU8SEsgFZredvumIXo92kr62Ymt7x1I01vh
hPot0/xviLWnFEA7ixwc9ZI6PhgWHNncIyI1bPs2Sh89dYpcZ031pwl5VhI0yndOOd8LObBeCqif
1ooSfbaHMl+R93RuydSAWYZJldzRzjUlVYLzo1JWYwlmyXdL5yYcHccEmh+SxJ5tudSbRH/5YZlW
EW4xcaWbfV/7vlhsIq7TXPu2I9gsef7azvL0LHkVAgRjDPFTq8UnUBd/WAAmz4FmrDO/eoKCOliq
o3oaK+eoJ8RxLcdWzjmi7stx8JWVUdf9zokrdY8OyXDNpybYpQMhF1AGwS73nGClm436Zg7w6Zd9
/4NiuNHvOLFDa/VSEm9fVLWTrTsIkvi5jL3xQAZh6euSgVBUru3kARBbXJgKsRrP2rmRlC75yPN9
VeJPvqNCA2MjAqPJ+XAaKVZdJhrp6NDU+lVnRETo5cGipK5p2kVUN0+QBSU7YZsbqsJ+uVS22q07
q9MW7EbOOqmCN7vqCMNYevA6sVGu2sTQbpHjOxuf4mw3MbZkpMYTBUbpzjNQvOnUAsafoD53pZY8
wajAvtqW4VpS9X4vbEoC9AV2WeCgkn3jKGB9V1TCUOMkR2Y/ehq7ZNQmvsiSNBx8PRsP4LF5d1wy
GAFF/acG7BEbweiTVJF26CjCXbcQMO+SorcfZARNZUttOfSgNE/dK7HSgDOOHzTL2EuCE5jhdB+M
BCxsYB6rwhrVleY7LuQu3aNHNNwxTFL4YyiZ5xqEoku92oOUedkDe+mp2hnZiNFk1+SB3n0xEQJA
3NBnkxfX5QsqXwTRI/2Zz48JRmcJw3t6s5tJSbl5sShGvhH5TO5NQV56VcAQth4mLzEQFpV7qfM/
RQdpV3lNwjRaWVY53mCYchaaUvdkWbTxdrfJhrlVY1sH/4qLGOC0oF8NIJKTJe/CaCkbCLjXUlOe
escqTk0T/7yKoVqAoRsaRkivASkLn/slv0R8rmK53cQ8Cc+lgZ6xJBv5NlEcl6pKGj4Gzr6pLeL3
6Xg2SpMHQBI+1IUU8fXnZ5EdrIUGLgzdCJtQQlIa1oOw1XZGoLGCtjS0VY5JlUuSjqguqL/tKKfp
KiuGSwMd0E2G2WCpub734POqt4TmYrKFHaz53nizAROd+NJVnbKCV1DnMe3qRydXk20d6p9bv43O
fvuNIHh5iZsh3zi2C1tMgAJR5UK6Ka7gVIYmR1zOTW1d+qIfCJ0iP9KbsonQhAVftRR/dmFF+cNA
3mJh6FL9yu+9sqxD13sq7BKltrB0r6bMhyKIIO0JoqPZoEasNgaPlqkrmg5SD6ognazPFmJI7Ylb
p91K6mL1plWPgSBnks0YeR7e4Dt3k0w4bk9VGOmLkaISTr3qFOpDwE0QLImm8BW2Bb7ZbBRP1u4E
TmXdIL/aq/ALTRROwq9D1wq+aPMUZfAI5KEXrxpL0Q91QL2+A5jrWfHN6pHj9ELuk+wZ5sc1MEnp
Ydqou02lvGmxU5zKJHDvXSNPkmU4dOEGAhc0VtK2l9bItUrbGJjuY6Vnf1I6AUYs7boD37Vg0ZGp
ejCyCLycE49bw3EBXJXSq4+21WM3JEu9KatnbxjK5yyxbzlkwpfck8pnR+uMZTsMDb+wdG1bcbek
KMKVW7sXI8u7c5sP7iVFXh5+zvDNS8JyH8h+TuGGF72ZEbFJ4pDBToxG1FGDkSdVJkZdCeGqNJKe
ZFuXH3l+7IS5t9r0FPsZyCYOmgAkRx/yBjKYhlbFK+ohzBcjjiDwVuEOp6LKfEkqYt8AzeSVPXWN
QVa2ecbjXYos4yWhSglIqBKvxVzVab0tDN/N+j63ATnM016D4RdndnjVJhtdD540loraPoC0nfov
0VURqVzDzC9vhHPagUnXoR29j8pelBK68fPtfW7fuysIf+StcNYopliVvu3eR2OzalYWZfY74SwH
HaCndkrDivuOvrTU6zraghvdGZbTXltvsDZJMOYnOzpmROieUftqFbl7nippnpOyfyU/55wzmAV2
MDzArq/13bWp4z0l7c7R0iTYWIStVr4UI5VZd1OrddFFB6ngyrkaQF2a6keyIwe7s7ur8E/LIF5x
fg4QbEfdxEo7tngBeWI5jBGoI3eRKP2faW60X/LcVxFG14wrdenhLoA3qiYddmuM6KWRkQoznVQ9
EFNvl6HTe28loeONBs/BRowqFbIfdRGjLjKNZjqQviprb15ga6/Nl6pIvJ3qZ5CWd4TtwsQsV5VU
lFuQyzy3bG8cDg4yFcY6NKxfl/F0qStJoS7fOby71BMl30RTtZdnPCJu672a/HkULQ8rCRqgV41P
24MbI0Q09SSj06+hNzyKXjim2aUAnSd6YKyMk4ZCzyKYGNPHEpInu+/hO59WRaBT20zsWqvQlLTr
4Mo/G13aW1LnXWczG/78ELuAKSen2R7rcC76Q2AuPwxkXigvCjcZtrOzcCEewVnHhGv+9+3clgOj
USrKC8IEG+q7h8/2aLqrsXa606Ck8llWCXc1KsDBkDOyP0A2EUyKQqIpJlkhcRVrxsSDgTDsaKEo
JGzK76s4m5LMLfK0HwaEsxiFtRfRj2llMQ3NXw8eBYgs1iMg6vuqFbFlYE8kpZoFSOZVNIzpIauC
nw21gemByHd6EFfzwOw3D3zw+xcu8/LAzSC8F+vP80R39pnv9C9cPiw1z/3HV/mPd5tfwezyYfnK
k369/H+807zM7PJhmdnlf3s//nGZ/3wnMU28H0o7oO/oB4/CNL+MufuPt/hHl3ngw1v+vy81/xkf
lvq7V/rB5e/u9sH2//GV/uNS//mV2p5fsjvUMkR7B7Z2wfQ1FM1/6L8biiqfWSk5wvuse7/Ro+x9
/z7h3bS/vYMwiqXuq/w3//mu86uWO1Ro1vPI+5X+23r/7f4cZjh6d3rI7ny+433Vj+/De+v/633v
d3z/l4i718N4M4qu3cx/7fyqPtjm7scX+o9TxMC7lz4vIUbi6V/+wSYG/oXtX7j870vZTgl1bql9
GSQjODZSOzEkAjY7xr8bMRINQ3FQtZswC4u4qsSE2dd0y/AohksSSHsnRpZN67zHTGv0pVcZ1FbV
hvSQBTEEanX/zCkYItupF+dUErbgW6ZxMWcMdPNA9v2HGBd2F56ozVjCiCVsoql62DJMHRBYDdn+
CbroK6Qe8bWwpXjf2Q6Czx11vrYZ3RsYKuNznsJAOnlpUYSSnBgNLAk4myef7jYxrEb6d+ToCIhY
DdQyYqnc76lzzlV5fXd0YZVcVUZgw5NsUF+SjUjscLIHh4mY6saP0HK14bsxqJ/viqtO0IC8fUh1
z9QdAqu4FkpcXBWl0baeXgBdF7NbrRp2bgGy4d1sq3cAJqfNZ8gFWVFMrMwcWSKjfpjXEkv7nVYR
1PSO9/WCpGhOYRpDy/vrlsIt7bv+rLKxuLvpI0c0S905ctlTxIxekDcp1N/F6qFHpkT9nXB9I1N/
NQ7d1uD/dgSU6538atKyF4L3wiimz8MFOBFHcvRD0jWgKuy8oOg0hekjs/Z5Yfn3jqMEDmiYyZ4D
x4XgiuDVfYYwztMka4yWJD3q9bs5d89qKNddnKTHjxNHZfD3TSg9fFhLdI3MPBPpNvZKZaBVH5s6
WtaddwmaxLuIK8BeHrqtpbd1gcyS12Z0HhB+nTNG55HK0sl1nnlfSGsfbTuKiZsG+kE0I6GzA8rI
+kFcIZg27BMpWYjB5Leb6Lq67qUUnDAjozgasVlp0Toy8DLUxnyIx5pCvbSSpFyEtUVMbg2mVluK
gfvo5C6uulEm5K16J+E7e5BxMjdSDqUHeI2fvvNopPhPiAypBGz/MqiNmb7TVfvLbDfBE6rwaaUZ
WR5X3oqR+WYOGoag6jooTKZX/ft13bsppXqUGtpr8SIMy1N5R8oEhi3bPYjGyDIU6+/tbO0iE2tG
TQjRwsk3AdmC8PWA8t0Yd9K7BfQiJ2AQd7F0X/A+6d2CZQ/XqwRDw0qFGf2oT00Y5s1RdMXV3Hyw
UacHbSwHseU88D8tME+730PtnU0GtV3KwafsTwlHRBSQ1eTmy356C42U01WIoIQYIN4WoUGNSG0G
Rzq8tPaBUgDEKUUf7OlPo2X4zwgtyBthBz3mHOYZs28phC3FMmLu7POhm3s91RhOvR/l6LPUpGQy
cgMmNz2MngIAanvbImgg8wl7K1ptJzwo4HI4czv+zZpg7GlGdV1uxiWQKgsK/wlO0k5wkmYA1JOP
uUnqcboUxnoaEVezj5hS9RurR75pdhXmv+sGAqIyrxTL48Vt6+FhdIybXifdc8GB+5Drarkeyjj9
4ukGKSUAVoTOBkjephSUHLmfCgPgalRAvxbWtbuQ6mEvwMYChSyaurLdpWE4yXq2CdhySlXdOgG/
tRQDd3iy67jhVrP56L8DPXt1G+1hXvx6d2yo4q4CGHMRuHIPTuE4B06ueroQl6KBi90AQlChaX+3
lpRp94VqbLTZE7JTFxnOyYe8ETKxUyOm20UdALAkLJCbVQ9jaAqhujx6NbI5QXUpc3ifxZVo8iGh
2jbVQXW41c+B6PdV7AFygMlZ3wpnWdOQg458OFFrq7r2afwauo4F+XAM5FSKB3RDftlCUllXMeBP
V/9kT/r0Nf69RtQ+E7bMT7WTR2e4/6NzU1qryiH0CanXT5MYHItuBE9SKfkeEtqTPNpDtxA+VQeC
mrwnyvCpE1EfOK2VtHUVbMVl3Bjf7UDNtu9s4lbhjxxe8JO4lgiZ9r2WQHSnO4dkanpTgZFy7osr
dILRJTGr3Ue71DqHv7P1hu8eJESf0HSffO6rCqvoizmiaQdKT5ZipCgGeUdWuTVM5abrfv5aE2/2
ZYDsZuzrL0Q9arPJXz0vlVFQ78D1y9mrgoT81ejMJzEjzO34XOZsGnOdaK3Z8EOjU3J99FPfPYqr
pMv/GDzb3IheNxTu0auAJPNw/+US/r6abR0wU9RwXNQnptF54D5ZrCNW/HC7mmqdVVonEyf+X+bN
zj/nBjIqFFawkf0g2xaj7j1IcgkLfeHEn4jefTZ6XfmBuLZj6KR+bS98iq2o/uy0ESmdsPUf/dDm
N9MIpaNZm/HxwzoNpF9Hvyvhu+FDfFLkytp3Uk78CdqBRY14zilAXmI4N7ACbtoQ6CVYBLN8CyPJ
WcewdS0sAuUkTJNoDe9Yc2qmhmTd+2a2CRdFVtZRaUv72S4mzF3hJmxprpm7MXLQavvLkkY+vr/D
PF8LSUfUSXJzDYNCqBhxBwtW8q3oxnKeXJwkvgCwjfJlk6Jm4fmobflaDc9XjwKXogX9AlKtjsT5
X5oMvV70Xg24vRdiKOwUeKzFZe4lqMAWhNXeGd0iM9daF4Jyc6pmEyiRMpUc+E+iaXQIJNC6fxA9
r4AAZ/boJrcOj8Aaf3mwawL/qCDvrRRptSLt6J1LQZJU1DHbdjfr18IIdaZ/HgQhUjw5CeM/+8xz
Zp9qol0SA2GoeTsZrB4MQrn2AldI5Cr5S1uhRPer82ukkAppk1IdRTHM9Lunedk6hMphKX4G51/F
bIAZ158GZtv9d3Qa0AeXQPr0syqaeal5YJ42LzU7Zwg2Ea9NUn7X6/GJWv9+YZNxP4wRejFqYnnk
Wikpii23KZYVXCV+oz720yDEGPayUUBmC99eMo1jUE16t5nWFqRVgqNdqsFVjAY5/5E0gcZcdC0y
8xfd648IB8lP5bBuqY+pQNIBWZjkzu1MW7mN6e9ThC5OiQULF2eiPFqJS4jFh2phZyA7KUMtN/WQ
9tWi0OSfrvfxeaq46oKJg2HgrCK6RNmpZuoB4UVS9mhTbXxxa015Hkh6LrXI0vegppRnv7Rs2O49
F8XpHKowWe+W5pR9NZB83Rta8WcxyjbH1ckGptEDBNaU+3HKw4pG9xR9H9T1n6LXTDlb4RtQuvO3
vtOa83RxJdZVMqncw9IVH/uoK6hfZz+l8D5c9RLAjLC1CtWateM627HIpEtOne56qFvU5novX/ZV
ohxG0cQVAKdskhNcCMO7oWk8g+vj4CXtzyvh8s5bi4JPaSaXO9A75UGVIZb8rTYoJAdFNwuyI2kR
/yhMtVAlrBJSZ6acThT8v/QJhXNpUjkn9SrQYyQL383olfxomJZ3vC8gRuZVxhS669XvlzG0FYny
0YuXRpB/J5WaP5GBKp4kKf6DXH970qeeIhv9DsgkUlaTR16oxVMWNCuoz8eb8FeKESHinhIpMSgZ
ZvWg1oTup+likuvGCoAjtL7vN7Dj5JykBrX9Wp4vO0IlCzNysqNwBkUw7tWBSiFxfxQi5P1gk5aE
uNpqtbemKrWzJQGPFV3Lg1R5rKnKEd3CsaqFrEfWOfUk+e3nnLZVtLOUwDPuFo72Ns9hExveVBW1
Px9Oy8CKvyZgcK7Z1JDCVK6+mhjrflIvnW1iINEzdBIiVH5EVzTCxdeDpx504mE2iStqRnuT4My8
DrlD++CmUP7+vt3dU6XW3O0dsK7TSxBNb+kwqKf+tnOl+mhw9sxhG1Dro9qXO7Pzhp2t1DX0tJhi
1dSoWhF9cSms9zliulmRRASKW1RrfwT/3NTZ30zIZGo+o0DaKQ1HCNHEreeCupr6lSypdyPlLj+H
Z8cPtnGa0ZiN83OyGNa1WN0q4PI/Lm3Ejp2g7fmXZXNKX3baAH8jvCDxKkJx5pPSOB1PWh2RTtPL
Pin2C6TI1itEZ+W5CpEMtPo4/ZS6Q762PcrLOWJD9FzKCyuTlZUzIfORgk6PxoTcFFfCNgJEB1Y8
jYgm+30lutCkMewYMbQ83fTgzbq9zJ75BC91c1P8pL2piuGuug7Fm9lmyoV3rnJ3K0wdRZewzE6U
rtpg93thFE0IMcTWBNAx8Vw3t7kxn8LazW6gMy2OigZFnFlVOgDuuWERmvI5MUCzUWK6CqHX3OVk
q1+bineoCg0khyclZup/qa52m/qoT92uBsFKhbB7EqOm7X/pBme4iKkgYK9JqRY3MWbr+bbRzfhR
jAVSvQCBEz8rjuK8dMgPw/DimNJzAFPeDcBmdcxcEKlTL4Ha4H7VODEiBEpb7cVAb3jlzSntZgeT
FvuRyXkeaHxpLyt6g+AFbsIXHJu3aTyAKbOvWB0RuSLy/fvs+5hfAseQNGUteZ67cTofHoLYy66i
kQ2kocYaAV3RRdD450CVV1DTyLK3mZ3TaRTJiW7lRznUc79XiXolu3q+6qy7Jkcg6PeAmGF0RO1C
yYKMSZc2Jkzbe+5j7lMF1ZiJnFKepPaQ5UIrWNBazv15GOFCCC9Ff6jrYlfpFC/70bjNyP/D8uS1
N1dT+bxNV1p0DtEAvJJT/mkJ3ayboj78g4TDNNDmdUkFA2BSosVrV4qp0w8deAIhoN13Tm3dhqmh
KhcV4JLoWKwE1s1PDOtmKK61rfvIWsw2XZGUExVOR2ESU4UvNDaLOlV9MIqsJgYVzwvut5lt822c
lorjFm6ao+Nb7Z7CbIrT43x8M9lyrxK9IR45dW3YqCjb1x/6VqqeIt3aerI6gjVpvWMMwnQZiK5u
Reu48aqdGA2K/kvoTql60DkvBZ9e4QW3CsT3HAgRrWDpolLSDbQcwVZ0x7AARan4zll0lRLEp5S+
pZrfXHhSxfdJ6LPAPAxTw1p45ZohLcoSPL/ophaEnSqC23rBx9bMM5QWoAPaV7mVbvnR1Z5INvBL
DpHAt8CEfhtC/K9wBPZLC6nv6wdfHZ4AtFjwTWNU3tk+rijedVa1PGrHdmrElWgCpKiOVuG7BRzo
jEjArRatFtUQbtKNyupRc+rwrYtqJ3zO06Z+y+Xmu9IEG9sq/o+08+huG1jS6C/COUAjb5lFMShb
8gbHckDOGb9+Lpq2Kfv5zSzGiz7o6kCaIoHu6qr7lfdFr4on0tIJj6xqVophoD8NRHusfLP3trI1
NNjvo1qiE4BB5xHl79vYI0wqnjtX+BDvSAHfy0Y5Piq/Jg67IWkJiujNrxQI13NvpQDsPwGWV01T
XSX81B5kQfKVagYPvdkVDyRzTviSVGCXkxcnSydhu5oZBmDU3/2bLt/qgWmehC2+eymCZEOvJec+
507JchI6PtGI53YuZMOQZdaNP6TPjVX+Ms0DsswpjpUVLS/9W8vfR8F0bCWidIbPy6tr0fzDNqbm
/9XvOiyK+P7nSjOsjMSPiZX2IO6MBhnDc86pqAMBMYhCXnUF5yQLWf+rmVjQcBeE3kHaLzPIIX/1
u9o+9ClgdWz4PXzX1FKwyOCFP7zSdYi8+vvdZAa+oYFl3eK/dpQzXueW/fRAMdcldxVI3WgELHsH
qjTf2rjYmDNbWtZBm4QEDxPQeLX1g46G0Yf6PLCVRjnmWlSOHe2LolfuCRw0H7s6+6rkZn+QNVyu
YsPezFx1fG8eEQ7ZhXE+HLLW0VDJIVNjtCKBvmkmztImiy4zgVw6Il/LaqFMxO6W3XSDz5bvf1sF
L0RDh2SoaS1agXm2MdyxPcZx7ZKnEvp7ZSa/MimOawKEgqnyiUH3g7O8MgVPm1xroSP/2YDKGN5j
z/wk7daURmAo5i5a8qPuOUiSc6S5EwCHGAS3OcVCQZbc0MvEsm81cmDgfU0QJrlNmyS/tYfoPjTM
dBv9Nkl7aVVBsfj7ciCjHSsf9GW0bP/Q6fds0vbfpyw899fsTeFvCXJy1lrvZsc6CTtAC2QaFOSY
LEKrC75nhHmSRPSDv8yrDhvr06TlzcrTnOSc55AEgfuJ3WiV2tlijbayurZYkrrvcvjQTIfAIDx7
UwWkEtm1Paw+GOWlLHSfAPWu0T3CtYjZJrZbTIdr8wjivl20Hh8Tuslfrg0heFiU2NC8VNP8gact
t2NwpLJGpoRxW+fTm6zJoi+M+UvTV2tRj/mDtKkhIJhqcvhxY/IQzeaoNlzLNmM2gT8R20nR2+XV
lqaNsxg7gtWvEw3xu6ehXX6ZlXSwPWly0ULOIW2ZC1vWS4ZoI20sjsJlKcJmB2fknBcjEh/ILD10
rjUc4WYeo7lGmnz5MELh3wBNm1ayKgt8+N8JlI/wTtItqU337HHiLQdJU0O29RayQbesAEOTJzyM
RJJ5SDMOhTgnRMcbxRSemrkm7SKwjFvWDntZc9TJIEpRjOXWRnJrIY2XolbF2RNIhektpDlpC3pV
PxljtKjTKlpbrlKewsLkdBY07y6xNf3E/9sh4NnWnjuLAxS1M4JvY6EtU2AoJHN3xj4zwvxLUJK4
6kClAnakKOt4Ku2DAaFk79aqsbVxitx15EOuQLCon8w8fOeEq/phR1sUNfwN95lqa5M9d9e6wlrm
pY/Nalt3kbM2P7SNu5etlhJDvE9GvuJojVo7lVjImwSJm5UuKutA2vx3kAoBCRQakt6z6VpcbRaM
9l2utuSb00PalWEsOljWv4aRu/n/me5frypt8ztk3yXWPpHy1Xx82cxFO5+8yoJko1VEwO/hapI9
fDFqm1ao/EHnvtImx8sqiaAPxLubN7J2nZcsmQwWyDYnXWrfElY+yyynT2WXkCxqfwZl755rTtjG
Oit3uVDDU9Y3ZP+aunWPNwjlKdcDroQO6QJZDPPzYLaPfcw3WBnqpdlzxsku//bCV/2AWpWXo5uK
dVUapMrMZFWhmxTyai5kl2mms7az1zqc0h+TKMYzdzQw10PQvZOssi9Jq/zkAzfakl/e7crQi5Cx
Ud9NvmO7zLHB7+R2/jKQgLR1nWlcy2o9NN0aoaZsK6ve1Ecr1dSjG1l1xQy/QujiduRWifosmEWn
A71VqqpyRP+ZuOYM/FqpOuJ50LKf1Wr2t8qqG7seKLLuZ6uspneFsR599Xs3TS7kV0tFdSgxiPVt
spjo6J4djKWhWMJ/ZpUqnXqUNVmkQTqDLMT3qNezdD3YN8LC0Y/bQCcdRtUvV/NincSYsucQiEQz
2WAg5XBp5admkKI0904qU6wL0cOe/d3slqZerOSMl2nJrF2MmaesG6Rill3S5XszTtEJRC52NRF/
/q6aQBiE+1mZenM9aUG4bysne9Rj/R0Rz3Rb+D5xOq2fH2XheENz6J2zrIx1Wbara6Ou+NrSrJBY
Gtqy3wE0fPGykmRCtxILV9jKqZkFQzgN8M9ZAm3J1PQP9qLMfGPRO8Anw6bFb0A3OQoCbXczdShd
cnwRvbUCRqVlOl+a3udBFxdw4jvyMtq+6WBG5O4XMEFftKKrHg19jPcslbQ1iOf+S8zyONHdLwae
Ok5qC5VYWKE9GJPzXY5jH8Djm7ST+4GMR84jWoPnbmhekGTq8GholvaZjFK0OwkRuZFbR1mkbIUC
u+AxNe8mZRGWpH2qTYlAeGY7kIaLyT4WrrWSm1AnmuXaMn+peY16ruNIPee191aFvnYja7KQjVHs
LXpy445Xuy6EcWgLfSqRqlRr98Wa9OloeeG46FREBScgc2tXDM5WVlPFfEbVeYkaK5oYM7bG0KKA
T00EB3kVT0FaL+Sl7ztxvbg2qU7DpqXSiAxnyIeOPy+R/VsYjeVCc5yGQzQXPl6YbFXp/audW+1W
NqC+5SF9EuafLCMj47Cogpq/dU/0kLwMZuxONItazA+cw6WYST6X+qVTy5GbhtYXQKw5ZlpGRdfw
3DS2n4GNxihcagVXMXquk9g1s3ZPTbg8T/VI3zWpEM9q5/1sBX0X7cceZTjWCc6CXDr/fbLjbRUZ
xg8I+zd11OLkA9LA9tG7sWo7v5OO/ESU00L1s+BWVn0tCNalCprMie3nepjQR4qnz5bnFJukGXA+
unb1OtvzUoyfSZkFy8pXmOOdZUmE1D5Xh/DVcGJgxm791I5QINOw+y7NTtoH20IfFma6s9ij7SF3
Q2qer4w/q6My9LN8Ic2Xy0v3gHArpMOB5/4e89c8l94a8gLZ4jqn79r3NnkQ2yqz+4Pi5z2C90hZ
mb12btEyNxDzxSZbY3XoD7LIq+xJGXx7G9eR5R2lDTQIMTSiqBZyBEEmIe7pedYym+KdxvlPgfgr
Wt/kJBVJv4l/J3PxB7SnhWw1w+gtr9V2NzWaIKthHhEGDSdBhRWSpfe7o8wCA+ljHczmC9vYOAZt
2bGgKViEVA2HGFuliq1NAc8M2rXQ1JXvNz+KAle+kpToBJL3QmbFL7F3/q/Ivrf9zwYpAH+xzYSM
vxqczCb59TqN7C1V4i/C8X/O/69prraLfPzvEZkJWYXfLu8mnN9NOMtDy97X92oG4sE3Mn2hKXW5
wseQ36Ewlt3Z8xXxBSQwWWdpkcUUoCJX9Zb9oaubNCP7od1lyO8ZhnJMuY157VqOlFMbjtqdRnxZ
0mSkXYDihWngRg6DaDNFpu8uNJ6rx8Lp15qsynFpkeQcZ6rGRvVJGyfNr2sPIRGh13cmX518X5sb
/tRtrw1u03a3NU7Hy9sw1FkETFkh5Gzfp7idWhdHqTBL5z6pXeNI3MtetqmzKe9tQB36yOporsqG
pmj7daW57kpErMOX7OC8RU37rAZtX/rwRz1bwHsOchbuCu09ajbXdmL/mhuoLkfbiXdO2JqnxswT
nq8pR6BarRKiA9ngFE2GeZJXjl/pN37TPF76ySF+n3zLvGzapfzTcXwzwuYnsWtqPVxY86yy33Wq
OS50tIt8f3lJDVZGSFbWqp9PG/uu9UnBK4qdrKJ1jhCwSSqSrDopqI+qfUQwwLlFX8K+FH9VZYO0
dW4UbooxiCAPEvunR32yQN+mukdjrroPI868jEKQ8dWPFR8zBXkmH22yM0/BZpX00DpkVfaTY5uI
tYeBg/ky9q/56jpotkVNLraG6vmtkXc/C7e1b3sWDaTAQ1oimepXwyxZXiKEAI7TjOq82sAuhzkB
ZrDUSn8lZ/hwKaeVvWWLB0GEHxrSSJOKeBTim0hiFima8E3kHkiZxsnWm6ilF32qri51slCdw6XX
6PoQLKzg/UOLKQfl83io52y/yRNkGZ6wXjEqT7mdyCpkfUVhxoWCDDOnfgB9hLaPhyI8hOS5Qp/X
91GabHx8nLvIJq1qKkpzz5mttfON/kHRe7KsoSIv9KlrNmygxs8xXgTyT8dX4cNE4BvSbKqku9gz
q5ou9j4VH+yy/0Q4yaW/kbTKEVVFkCwD+KS+LE/VrK6bxGyPm2IM99OsvdvbSAtoCOht6llsV2fj
suMXFaxkqw+a9eBZMQ+oeWyZjdadqoS7du6L9IGzd3zvBYTpdF9bnb6oK6g9sOAWELv1L7rWIo/h
dyE4c4MUV1GLRRK58akLi+QRxaVzCU38jTCrbGP5tQJgzS3eXDKZ8R8VJPuh0c6BP6qJ6ZEUzeoI
uhoBoRIRoN6pLibfCgAUcZJfHbVKwZeWEp4tO8s+skFWZVHY5LF7Poo8fjAzX64d5ZUyI53z/ut1
emmWk1xtfRB+bu23ZMinTaXXvrYpJ4ukRYXt2goh0nLJfbRmGTU3mVFcHoZW5y6eulGywYGULv5j
FLFU0V539dVlEjnfpZMRd580Ra92kR6Fp2th5URR9+PyagGPFJ7gWKKVMIXmEy5J/0barl3kVV04
09LTNGV1bdBGh2F4Tf2t2aXkHc4vdjHKy7wisgN600pPjI/vQrdxxbVF+8Wp4n7ve2O3d1X7ZyFt
siobrtUPXaJSSRYf6r+nUSbPWHrIai1l63Xwf53Lnl9YaYpgh2bzDWiPaRsOdrCoZoRWA9kfFIBT
rArF1W+zwAW9JVFbMdCoY8z5znI0Q5y9XjWqqFwyRs35o4yTuJVdwA+EkJUQYPL9wtwNiW2zeqyU
t77Xbsicg8atBgOHXzO7fLaXU/ldjyF1hFEgTkVj7Oug3fRKt49qM38PUqfmKakrz2FklKuhVvo7
SzXDrQ1b49ZBemLZJmOBtJ0Aft80X9Lajp71QrHvchKJM3Bvzx7nMU+5v5dNsgD9QEizWqMbSG/W
Ffd1bSzQ3P1aohX8FOuC56euLGXNRMzoyR74kTlxuxpZa69sfWEpYfzoB233GA9ptHJSr9kmqdU9
qnkeHbkDvshGWQy+99lhtXiQNXAc9rY2yN2MVNxCSyZz5slcO/g52VQn7RZH8HFsGw78ppw1zAzx
6SBkE3MyVyGfrO1GbMsEGlAYKj0P4V9KPFIYR0tqwM4m8aXXhrIuviDzYoNYxgugpAGnTEN8JyOt
iDI8l00a38kgrLmtnmuyzY+ic60m6mJsWHXYZlNwXBirC2L1iwc7N/IH1tIkS2RTtpVV2aDn5AlH
kX2SptrsqoNo7KdL/3mQr8xyqT6bnmTsomTZG8175PrtrezCSYZzbiZreR2gqc1S5SZ5qDVjEdss
guMi7ExQwYl346bKOap8hc0SgZ8nJMu6U9rXnP+rCUkrHijPrW6Ts4BGUbX1PE3nQ/TqZWkGHJHN
D9NExLCNI2R/5posZGM+97h2+99tY4cK31CT3Bsr69xyoBOyp3bAjazHKHVuhyEoz2iUlEtUWtOv
/3ePlDmGP+dotRJNEj33d2WcNI/1qLx6vMdDPteqrA12Uz9oS0Ux6kc9H5rHOHkVRhI/SIuJxghK
hma/kW3h6NonY4CT5NfNfRIJwppL48TeFGXutOveex7ZgalEr43t6pva1cObPFatU8vNwOod77bi
MVeRrsvlMLnK2ikIgET13QGHOSG2NDXieQS9dKmKzhLPbefZH6rXVtn5X2MzfH87mLfpJJqDLFwV
8gEP3RyU4y+bvFJbiBe4gj1OQbI5wHNMkdVVIUuuLsZ2jiaNWnuXWvq0nwro2BLK3qKAxDPJfuq0
SdmNXUuofibCN7XUl0A/g3cCJwkHC51nYUdIJBbE4MQdYFc9PJm9Ik4xBBmSm/iZHFK/WF8araix
byxf/RSQ0sBRj/eS19wiXGtqtx0CNqvcnfSnMjDqW44/uoWsCuDgd2EdI9JTKe1S1z9pomgfZVsF
YCFWyuAka1oxFkvnNIXcyu9g4Di3Y6zESwIAkBcZrfHYlZO+RG4peLd1e8NKyfzUNQVUEQEhyxqV
4KWYBcHmDnJkPAuTVANEJzmSpXX4PpXmJhtt81Pf98W2i9eBD/p7ImK4+haW6ByOjaa8WF3/XplV
fJY1VbzUbaM+E1LX3nO4dkySHOXv1uMkUyT+UlZF1qdbQoGtNXF6ryn58TdlZWUTUfbKtCuIuhYJ
riF1LsxggDn1+2pIIWWwGeg3skEWWpFYl342wI9boGHL6/ik5hAF+aO2hgDhBRs7Q0VrcFp2xtUY
n9xWFdwxE+0BUnO/jIva4UOf/EVtVwY4Ln1YFo6f31ptWTqXy9Qr8lvNMXFB2wVERuVrq0PnxuGW
IzU0EAY+8pTK9R5ZnLbpH4U3a4anRvQ18bwlrsf2Rxp1dwYwqrdp5Adj6GVx17hxset6Cx+hloqT
HpXqKtA4sIfZ/UUOGp2bAgrRd9vs00WgZtVz1iG0Xtlet6h8FMA5H+wgivKbq0ej2jWx1T7hk5i1
xohtl61VHvgc8hhfZaOd++4jH4xskgVy5y/od7tHWdOt2lnqTk/E2Tw16OJ/ziUbS2Vy/pwrRPDE
0DX3aMyD5VyRePKT1FhJt1tntgnqRmHz01/3od4NirNMW4hD9by2bgTsjwkezA5WhPmUaJG9Kbss
XjfzWruLKtC3Cnfgbq6qgz6d8Fpz7ktN0QrxOMT3cqCczDaLGxQ8ep55tCMQVJKtlbq3ci5VH/79
Sv5z4Yc8enTfuxS+aExCR4M43LRd3S5ki9uVP5tl9dJHTWvthjiPm+vgqGBn4cMPWmijzm20Isbt
VlhomxHGyllgwv11Nnkz9lwNtDFElonLS+80JLhW0aL9BCJPdbQ3Uw0IM25ab9P7+fhZn2BP/TK3
JaRdaVbtf5r/6C0nyWaf3h+9pTmIom9uDtt4UJ1ux87J3MbQ6J+M0f/aWdX4FUjIgwKA6MUQkUly
lamSuVmx/WmnaSF7gFnc9J1LNqcXFAS0t5/0SBuWOifwR1aTkFdVpcmPst4SN97PXCi3/8rSGtmu
3PiR+cUJXRnnrRcVakclXm0bf+q2grOzt+tWOXSdK9ZT3tdPgM17uHL18DWv9PnGY/zAMbSFOrxo
M3d66ghsgU+iEuM1f2pmRbjHP+xoqB0bo1CffAcWbG+aP/uHCEVd+1/tc/9u7u/Z9Jfzyw/0z/7X
1/WZ56/+8v382f8f88v3X83v3x7z9cABypPumt8Dve2/tlCgpzhBH8ZZkEkXAvw3sx0uA/EV/fRv
Q2TYeyC3HQtO09xBD4o2nuONn+G1gWKrlE+2gHlcznbEi8fPEHmWxm97RqLdxT73nxyj2+E9aRYp
giu3tRFX1SJJFeu27HUbAY9OrGSLLGTDtSqvqlpnyF/NedTu22AYdlf7qPUmnrJAfUTWGS5TGou3
oqufHU5Vf8DbTRUb3lg79bsBjZrlAIZlkxRuBdqPAj2t6iCr8koWSs9xuW80NSQUHkkKKVrF1Bxl
ERducwznQlY9czCXIF6a1dVWGS1+bFn3lSna6IY/LeQ4OUQ2jAVUWXI6K/D+tvrWTTpSb5X/nDtm
eOh6W7vYxwjEyZBYyGmqKJKwNzBOXQ/+JU7SfWm3qKgnRHNt3QzhbtjtygFHL3lzNqnIkz7z77Lp
cQjZ3rg52y17fEQdZHp00C4gpbRDfHG2kXYzIuzKgiO0SPOzxB3JbeNjM7ggcAnLgHzsVuXSHxwy
ChJxkq1WOOdZESW21vRgemwBcc27YRaTzVJXdfc1CsZPGlzCH0l8Z0My9BeWRXzENOcJgtVftwnr
FpETdtCp7WdBhlu/RXkuOIGAmreYeo+ULySuYafaAZEBGmA3tSz2sjbgGjnLq/Jcd+VwuVZ4xq5M
kfCZDQQCkcNP1lDqk3pekpl4rLJiyLdVN7JkBqi35HByOJqkbWWwoCD96N27V+fLoRgNeLeFsvbV
NNzHWj891GYEchaw3G5QTXftNEG9cQYUYzXFH16aeAY+NllwI6J2eBmdSFuwAczQYaB1KmOeKAjg
GWk4oFJS8sT4XSAC+bPK/ijaK24Jjx4W0Ik0qO65ttslaxFOTSKN20bso4kzV8mzB3rXZato0Pkv
6fZM18yJJcYFv7aKWrwWyqwhXsfumQO36tYgugRtKKUjXzIINkzeLMqG7IjMccS9LFjcn3VVA2Xo
wy672MEOGEpxVxO5fZ8nJKaEYgK7/WuIEZY9fsPg9WqagHTuVB2H9nUazkkRtuHJeBlaA6ZcJlOb
rTQPIeSKYJxjPAn9Eyj+0lebT7kp/JMDzHMhzWosUNAwrFcNqiXn/c4GCXbipmIciitFzOHKanZT
xZWrrNqoYo+UZ8Zm6rT07MR+dilSpE4QhgaBbRGKcsqJrNyqOjpsZt2O59TvLLJvNPsziOZNYfj5
97xvXvNKG14MW+3XiojqAwpv/SFv8nLVi7Z56srUW3FEHu5qLZxe8C8QRuNXJF/02vgSOO1nhVgT
0gSpqb7J+ibtH42sMZ5UYqf4804vGco8d8HkPshO5fyVIedBW9ghpGWRtVtFHeJNacDvI/dleNY7
96Dw3P1iOXAw9YHgnDBEdZKUTLh0Q998KUdS6HI7ce4HyGK3vUYcwEik9pcS55vu2sUnyPvJzrf9
cFs3ZvM2HxnJDqj0wsAds25fdUI8irB8afG7bn18AbtqBr82rqY9zRFHm7iywz0yviRBArNaIvYl
3gflRymU8RsBpdz9yBd/CFw73OlFqO+c2lPvGx+2N+Cx6RvxQwC0lK+V7yTE3dTizreRra47G8lZ
Qh2yvI5u3ZkgLQtvnNQDsT/pZpxDK662y5UDZNpp+EJdWsy5Y6DxEdu6gdH+PQ+fjYUQKvJqZZEN
e3+ycS3+fSnrshCGMexV0kj+s5PaKCrHzn4/7M2oZBYCGANihEAlqASZ6aHWnfwqNO+LaujuIvdL
ZOjIqidpkB380XuQbbbbmPdB0am7KiMmtSelIFrGZmCsu9zSOMOa6z6U2SW35hzsG91dA8Zj4WzT
EsrfWAhtN1UcSZPMbrMO1jjxqSfivxGw7Nq7ug4J+1f7k6wBvG3vCsvBw5zFYi1tsph5CmgVaCeE
TJhK2hpPvKaa0uwvPcxXkfp7PBQTLNGO3K2cWAu0Y+b4x1LY95zeR+dEdRGZCZz7VC/t+yw1mz2a
2uFCVn17EGfUFHHhdc70pdb6/SCIdFHceNo1imFsWHSobwQggj9VbupBucfz1N0PdhnvHVO4C9/z
fxhFPC/5Zg1r89EqWZs0nJstBgjKzyKOklXtlTWvnyAEQJTg0a5ZsNg2KetqWjm3baDWnNjm3dmb
5QpAxI6PbUuU4Ggo6avvI9ts24DqLAu6AHne94VXx++o+PmLLjUQ9uhBqsVOLRCDiAjNsLv0CVws
WlhtZN+3OP7W40D4IWnj2qYpa7IxCDzYWZnQbzsWvTd+x8foqPM9QrWanTH18ZH0b25F1hCfkVrk
scgu4H6cxUxKv5gekTdTcY8gyDbYjgl7ZdBe0U+IyTjkR20Dsm0Cu/xmqONNkc0Qfs8kY7idkDhI
g3FhdZr9PFnI44Ztxabar8iQFvHKrf3qlQgklCH0HPiwblevRbJgL+S/jqqVH0CJJEvZK7HJ+dYT
B9mReRDIl5WTZGBRRd2dzNqr+E1bFVKopfLiBC5JkS7eiVx0j6avLNXxEJinLilCNGuGbC+QUPqq
F9k3UzWjN1UjfDGMHHRlNYtz1ySZCJS1QF2kfnWScj0CaL9tOWWhL9S+7s7OnEYmM2llxi2xmB04
/O7BmdNxpamPfegsSSf2rpMUjxO5i3tEprtFWcXdbiAmboM8knqOmzCEX6GdZI1IWQJT5gJyYbON
4RPzhPSNaF3qvVgoRWo9gGMRi3GwvM9dW55RgXD8BY9aawba8qrHMIvJHCmzcJPpOU/KXo8VgqMS
NF1FZJOY0dhH3FT6tPJJuGKd2B4u1bLzxKYxATI5HEvzZ4iijRNrqrpX4xqdLTCji0R45VEW6Xx4
U/HJDxdjnO2g1xgH2aimBvQRfGTr0kTMI3GICmkMPzolerqxFND3I3Fg/Ixz4y7qXP0uyLvyRIIh
VNdfpnq+aiBMesNo317tQ6wYS6vuio0Wxj6caAQ7d5fpuCMSuzOal6nkxEiOtoe66n9o9QRbfwjy
7+mp7p3muxKb7cJwyvHRqSaX/6nR79nZuqu+yd9ZAVioaHCE3KlZwEkYKXayem24VDm8it06O/5l
H4xWXUVwtVey27XIc1wYRnYnLYaTFs5qGLV2KQw3Ww/eXhV+9yCLwOGj9USn3sgqpHIN4i8knqHu
HhS+hQ9gLrOt7zioy8+jpA2aJtnrWuTuZb++IfElnrzNZcDcLRdBtqknb1zJUX1ldA9Vpb4gSZof
pGlw0Jrt6ugkBxG7l6M2EuwKTihOWo8jbtRQrtSrHmcsWH7unuJN8VN/Y1i6v8etrD1oE3hX2WOw
63e8W+pjrTrVTWXW/cZr0ApW8+imzgtTR+RFeKeyId+/dc0DVBIQrmgJrExjhlQhTbgCA1vd4Ld0
Xi0eLmFhGy9BqEWHnhi0ZeFZzqse1NwK1Spil52bL6aH/EnqBMsmJ2Je05z4pk517UB8WriNoqg/
501TrKGNqg94662lUdfRS1mGGnyZFC69NX5WEIT4WnfRTRHrOs82Z9yG3uSRV0LRBtyc3WwU7G7w
xlseYP1kfPPMxFk2kzvdlnFnP4eJtQ6KCTv8la02wU01M314ywRe6Q6sq4cnAhVynSOQefiYExYW
FENxboupuveC/oscXjjCWqUmWHbB6XUcpkeczfqN6xJq3hZDd9JtO1sHqO0+maVmksKahV9qC/Vo
ueWp+puw660fQA6eTSvO38I8L5dqrYmHbBj9jZyxZ+txmdGG23pS0h7xqcHKn8phMAnt18IvZtAd
RSzYRDFjRlTFN40Tr/HrrD2ji8B5s0Kdv0dv6Qc9DYzHoCcMo0/st14nlEWBPnBjQJF+VP2EXSSA
gqlQMwS9sksUnZ8Z7S13jnYpo+iIam2XY/buOWWIAJXnLCutEjvfpdp3CbCkvkc1GX8NMdSNsQ0V
JMJl6xCzQwsIyV7KVr0kqd0mtRBtP/NWcYWzglnsvyfBmoe/9l62WoNoV6oezLBOzqNiZHOq2vA0
R5gVubipamt8Zq9f7H0RBWsZWPanPZztMhDtT3vBeuFfdtlfGYqKE8nU3KlJ5G9SVwuQoNej56DT
lW0bwz+wvSh+7oVS7C2B+KVszbVEYd8x8kSaW11XoKY+JMdJmw9xmvpdhnsYSpfs+x5MwTX6Q9o4
7+Q4/nf0hzIYyV7aZICIbKhNzgVqgkNtHdCxi0Lb0Zl0jpGVSLyVDnf2WlhInhRvDYrXL9UM0McJ
COFs7pp8N+NNmxPVKD0FxtgaJ3kl5iuA/udBmZK9NF3teWY12/73KNnAgfjPoV5jfhglgulbNdXG
TmhadG7T2F7lpPuszALKurTJwie1YScKF1UrknjOddW1LHDJ/SPPy1h2U9zxP/w9BHWwrVu2zu2l
n5zL80iabObElQ9GRfWslT0R79CadaisOiOvdhWg20Xi1gGCm/MrxLyCnFvOcxk9v4JRdPYq9TT8
Tnrr3luTRqadNlTfXP17kUfDu1lk+pKPIT1ztGzuAwTCNgK53XOgxSYaabW9VlKXnaXWZS+W2pGd
U4p2N8zVzKxAL8dOtZetwBw6QpmC/jCqYfZitulnN+qtEznd2YsRsZXnV7VvAr42asKr1pNavBHD
B94oMKJTpLjpI5lDZ2k3nTwnQoOk4QlFpTe7L1aja2UvyL4bt0Uf/hzupSDGQijqJ91K/jncJ6jl
zZryy3Ag7Matb7tiaac60Rh66C1jF29PrI/sBZw2+lS3ry5Qo+emqpU7P+EgPXWiT60eOHtcPA2a
NkX8aWDXulHtmmgp/iYLV7HqrRg9FOb0KjgNDersA3zoXT0ikaT4Y7dqgsJ8mULrR5GgTlEm96Qm
s8SekzDI11hEVn5ydGM4SKVdqcc7m/i+I8dh/pLo/W2qSjQL+zTyCGGt2psqKR8i6NTqlpyA5kMV
7Zj2Bqmoh7JV81MQV2QYem660g0DAuJcpGn7OQGXcjN2JcKBYxOlZw3i+DKy7XYjq7KfOjeko+AQ
sdKzywTVUK1cPSEKr9PHp8HDixDp9SsKhCUn5KO5IhppdigA3IbJnRwHHmovZpMsYjNuXg3dUvfe
4ChLOcr3RbtMTWSiZav6OoL3e8XREh7SBCU1crwbVu9Ruhprr9jXoWqtcGsGmy7hCQ5joLPIY2QH
ZhuXyxxQd/0/nJ3XktvItqZf5cS+HsTAJcyJOXNBzyKLZHlzg5Baanjv8fTzIandJVXvUEdMX6DT
ASwRRCJzrd8AyD2CHyJK0pH9j4M63RuzTM6KtbezaPqK9zsaZUuij9GT08Qgs/BK/Z7WIPU861sE
DIGwsT09GBk2tMNg+gdTwGdDKiJcKzace1Hl+BVNhJvJpqOPKL72zMKkBn2kLbFN2A5eYe/hblun
OnTLlTsm+muli7P8IDMMdjFcSKzheJEW6gTUIPeisyxZdflNUQKbROAv7WXVuBjY4y6eEvrcDQob
zk4V3bGz6v4oS20W/SjZvVAOaghUnAEfzZ+G4o7eX3vbbtZVsQoCkzFps7gN0p2LldU1bdZzg25L
PXqVncUMF8nDxZg4yaNMftmK+YWlUnYru/APyFY6/hZb2ckSJLleqwxd5SYdSCcHse5fMLETK4ya
gDaFsNllmzeXiLuvFVUnXYxL4bW99PR615G9XcgRHyckIdJSrj2UoDT/fZEw5U9xQkR+5o+R7fKs
uHPMlRtjRy47fro6H2iew0gt7thKtE915tyGYwcSZK45WvqkqKF7kjW7zr956azJMabdk42jO16T
xXQUc7UAz7woTacHOsGZKqI1S913u5u2nrqnuAvGZYpP3l6eS8Qba8nInHby3EFlwh77wNxe/wYN
hRGvwzVBnuuQ5Nq0hppsZG8fewLo4+yvV2LBWaUWFopdXzx7VrSbVN1+t0zFWiWAHyAPBcUj/MHL
tR1VjlXMfv6oDllz75j6F9kurxOONeqcbjNdrAzudddMzvvQmhqzbVOdgzB2T5YuLMIQGhqCTTqs
6gFbydIJ+gsszP6izPT8itfkpLpAzv5qF7oIViQuBSs0RsgOX2iYVWQosMxNfqEqLsKu4znDrOQg
21IzjhbMmGJV7psI8LfGKn5duvq4j0lsPvb5dNdUPT5BDbHA0a67R8uGjIhDwLGfa9emADWTCs1Z
WYvgq+FlnvQHWR29KFv7STBuvBgMotO21iaTzB018NpFMRcxj9+YVRfMSxja2pndo4HrLVZNFADC
mXG42hRvU3e6yQpbeWuYUkXKipyt9Q6RUX5dICLfmtTdYaKWP/GSqA8oxM4Ou7SjEfTHiOuNqj2I
PsuD1XgJylI7hCyzDwY8GaclQq4zaS9EP1T3mZK5u2CMhu0QJeNjqg9/EPq3/ogs5hH0El7ywkw2
DsiLG4Lp4QUJXORkrNj6w8nuLXVovzY6Fr+2ZyUnVwMUUNegXhU7NQ9oI9QLj3UP0xxVefDi3jzM
gRng/nPjT0VXthptmW7ID6P5OPc3QouX7rzVZHm/xJDAOxK/Np1Vb6vhKlQUe9WmjX3CwbtlzxPx
tARFuesMwwZfQ4cvagCjnRggKTJZ72QjGS3n2i2CALKJa3WLAaWuVauhd6Ia1nSPd67YzsZSWHiN
TcpsPHzH3KXCpiGa7n2XDSciKydZkyeQPVRXw7xVVZWiTVnYtssyqauLHOLxDttPuWYtDNSA78V8
8HXEN/wsdveyanR+cgrUHYznC5R7wvrVs0B9wV9AnL9X+ZPfAj+OsUsK8wcV7spaTbEYKFBl2dve
FOzZLfmnxA3xQyL28hD4pbLgwW/euzL5cUWdHMi/r1ijm7V1p0xdYxWq70wtRtOiqrxXhJi/V5ZR
XQKYBNg9us+yeTRUwivp5G6deVRhG1uhh9oju+0J03ddcK9p79DHXQ1guW9wpqpfs3Ql/x8mx36w
DLa80OnsvICLnQw/V3G3VBYkoaxlOk4YLfVmdYwUCKebcS52sxWQPNRaaeMdwpgCAZRmIRs/xhgo
925FkarLMCPsKJ2BNX3cZQ2JqohnciHAaD6NdqKTB5rgAfu5v+6rxnlurPkXlL9gLOae/D7881oD
tLmrWe2tArPNX8YybZhavWzve0q4cjyv2ygluGvdxakr7XhTeX235Sebv2aInrRz4NaEArOKixj7
T4Ro74RvxwuszaYvLUhS3mBpcqfHcUL61Iet+JdUoyxJwcWrKuO1h402q1xv8zGui/p0GVqpsczw
5uvbrL+M8yEpHeLofvG9TdEAkTXZbvghLNJyZC2K/vJ1mJtU5bkQr3LUR3MzssARep7uPjrKggBW
ZANglFeTn1ernQbe1cjiL0Xvr02mhlNSD/hctWN4n4HlWeoWKNSxAsDQB3n5rmnNM6aX4ffMIBuq
t8y6rrbNWq1gC2j6N7pTYyqliO/GGBivbjkGRHDS4VHv42GVFaV56ZCA2eh1VN+2OowSvTdnQmff
rT7w8l0wtEuncKHokTAjw9IH9a3sruGD4gzTf6/ZIG5LwsFI8eQxNnH53dRa+OhowLgypSD2HuuY
v2E0yd0Om5sWPN4rzDw5PCLOso+7OlhWdZ/vmKWQXawjcxXME648NE1UBNd6LKqsWhg1TPJ//df/
/r//54/hv/3v+YVQip9n/5W16SUPs6b+n39Zzr/+q7g277/9z79MW2O1SX7YNVRXt4VmqvT/8eU+
BHT4P//S/pfDyrj3cLT9mmisboaM+UkehIO0oq7Uez+vhltFGGa/0nJtuNXy6FS7WbP/GCvb1UJ/
4odK7N7xuC+iVCGeDfYjnijJjgRyspLVVhP6ocJ8h6+cXpAJ3tnwoqOs9bVnP0J7B2907TVYWSJ5
eZYduT5ArSpzdM0chLrMLlm3jVG8+k7o7J0paVayitZgtqycNDoOZlG8tisQ1elrbJAMSiYtWcpB
atx1K5dQ6N7MwqfMyU5TM1QXzfSKnevn3UIzcujjsjErHehqgXeUNUKq1aXSlHGd1W68csq0uuR2
9+X390V+75/vi4PMp+OYmu7Ytv7rfRkL1FAIzTZfG5RzwNTld8VYdXe9kj9JU3gjA1OUTcLaSIv5
qFOf5Sh2EwmbaXYEvpZ9L2bOjDyITmvx9Im/A82r7rjltEdxe/PXKDFHSv5qUn3LRJVXbZeFHw3P
CboVk0e6QNbABkNGCZ+DJmnvs8mBzMsYX/HqUyRMoiKX338Zlv23H6mtObruGo6ma46hzj/in36k
OqDHqWOr+HWq6majmW26MVkb7gljJk9Rn58dM1K/ZE5KgqUVIfHsIDoHbqIsZEfhmE9o63oP0I2j
my51x3U8lNjsVc0D5qNYVk5JcN81UbK/VoM5dSDzByoB2W2rRBjPBEkLB/OvHpljGNFzj3usyj4y
DrKkK4Z9+3GuPOvjoj8N5nz5uXLER7s3AGdFOpDfO1COQ5GN/sGGaZ5f64GBjSXf1lb2WvOQj3EI
5AXXM1x5xkd3EqWZtcR03v+HWUTX52ni15+ra9iaIXR73jw7hvXrHapVrUbPHHJ3p4Tlpk9VF/cg
9H8cF0IlYQb2pVijnSKv6o5F40LS7/Lm1a718GAkXXYXiii70xLcP5PeNfey7XroYH74QYEh6TxO
tiFumxK76NqtrLajld31he4QRE2azSg/3PMKkrp52a2hhHjIYEBTjk0jaxZDpaDLbMQUSxD1hEid
ehnbWnF0kwIezE/FBsHhXTR5F0+tQbtHGd94n4gdz6Z1nIYy3g69EZ7zKNHXwEb7u4gnYoURY/zo
d4So2KV7z0rRQzEbJuUtCYKvigr4XNGdI3rT0yNcrPvK1JrdBDCKMGcbX3RinRdZgivzjQugzPhX
U94gchg16bPpToNzPaEofZiZKbjQj/ObDlqhRxguVHga81nwbbLyMv5CWAViso3Ikq+W9tIUPT6/
uoD2O5die0KqXRbrKXSvjbIK0Ny8af4UMblffwlWO57DgcnabQIgzPLgxzvTGZU9yc0YBWulNpaa
E2ABAIn+iAS+d0yUpjsQb4YAT022W37FGvqnIqDmNWrs083HmNxl0baSdUu3vkamX2+9vNmHahE8
BWpbrASx92M+mc7JJT+8NOZgd5vOhpKJeOUVk2/IHpp7DLnJj3ot+crKGq8wfYnMHzwfiz4HKucM
5B87lzhrDdxIdgK+jc59Bd9feFOxNKt0XIxqhP3VPNhoXNKsWfgOxrs5Tm6vnkBL/jhkGQY07HXt
LfvUSV/UXaqeIg1YHrLtGznO0r6rYxOc7SZ2bscMa/bBs4J3t4f1EY+C7UZXi4s9oOPm5kb4XnU5
xCPPScDHmMoDaaaT2XneEzGZbuFGN+SIxpPiVaq/7vCOJK0JjMwti7OhwBtAkhbr7HQqD7ItA8uJ
1qVWnIlUPPUF2hEVO1B/zRaPwA7Yzt2ISLG/LgSLNiUDFyHPk6fIkhtEEGkS/jUf15ocBOETHpZ1
EiR8sRHYsrU5ecHKZrm81hqdNzeq8SdYDvlBeJV1rm3dOo8RaLrfvzlM4/O8ZBi6qpmuphqmBoPb
/HVeGiovbfzeFl8Gz1sbs4+CNh+IvLVs+ykJxO08sGn/biydIVhVpMd/apOjW9BhhzhXTNRG5rNl
XZaCAVl5dUpJPk0G0oJNuyH6nbCFtOJTFTDtyUM3ZBF+GbKMrIKqIsTDKFn3KxdWkd8d5Dmy/ToE
CNETelY+ijq1pi5ykcFnMzC6/v33JJcTv8zfhmUbriMsx9V005HLxJ/esKKMcDdWrOKLYkbZ0iYq
tM3LAm9RgExvnUDBDl2759xx2gPxZPQL5nYnQilRLcR0TibFu/jC/NYX1ohPLfsXlhP1jdAH9SUq
i4VsDzwj3BENLTayqmVYhILgeCRqZxzNYKiuly21ggV5o6anSQTpJtG1HuOFJNzoju8w98b2S4+8
UTyDYj+1p/7SLNr83R9jZ91jDLRP0F18CdX8CjCO0Cq9tuNm3r4kxJMl0PfT+Ix2CRh2QyVCx+EQ
Vk7+MOclV0UWmhtZVcYmP8NK3cXEuwqEl3UY3kGX76M2Lx4wyCbD0tTfx1HR1r+/W87f1kO8a20S
YYL7JXTSGL/+qquyNhyymMGXLmhxgtbyl8mqvbsoLe1Tn1f9ohFt/za0AfgB37VgKzvaExo5Gyyx
+zfRDcnWafVwK8y0WdcBSBcDfMlBmw8OmbWDrMqSbAuETq7Gtm8iPc4urHeQdFF5bEq8kC+IBWIX
OzC59KVaHD1t7I8FZhlPzSjOQRVNZ0SJ8idXF9/JdzS3shbMQcqmCOqDrKZt2C8r1+731Xxm6bNV
8yfD3sreENz42kireuO7enoTzJAzMJDtsZv5RNasHd8um7qvj6D2gFrKFtn3MarsdWTEHXYLWY3S
VBv135j0rTm/l+oW+TFim/e8x4pdHNUEUxKVEEasMtSIu3lo3fg724OcWbujfWsj5TYthJnbt3ll
nqpcjPty7pC9sl1rLPsfbry8sT8/pjoxSqGptqGabNa0zwvhHinqrnd9433U/WqVWwWIWqH010PM
Dx41Evc5ryJrw5YiurVKx7pLJ4R3bQQWZY08eHIWnQkclC3wbCrVrXPPDBdZDa5m7JEykwe0orKT
YzP3+42psBjFc9xBdYpQy3DqWBLvf/+j/ttUrQtD5edsqDBhDcPQPi0hY1OUjqFF2ruteS81pObb
hlnmp8PQo84H31FjITfZixRx6VtQI/3KzDz3UqZ6vonZ3mOkhAapyHLvpnRC60YFQrPrkmm69bqh
2hRYM1+gn/WL3hibQxFqxOLNot4BugYllExrx0u9vQl+70aWCjXqrqXsr9J/6v1o+xhHYi3+h1fa
3x5+XbiW7mimYwh33rx/eqWxgJvYs4/Ve5Sm37PsTHjeux2iyDqFM5ZH4nOEnsYrFI/E6qNNluLW
0Y8aBlvXE0o0ahayGE0ziNgox428gBwsO1CymaMf3mEkaT3+gHp3KAyUwRigteL0t1f4tyyqQz1L
NY3JuicGCu4AwqgOoAdumF6fbaljMrfZYavdXoeA+rpWjXmIj+bKAq3ZERnYOrtUdfqoO8K8kWZD
OBFnF18VzU4gogsBi6o8yLF5Gl/HpuD9nYUog3bnK8Omj/Qauq/Taot2KG9ByjvvgZpgT+8AxiNC
YrOJFa9m47vvVm83S5gLqItovXOpEsRY9bkDsSHCwXmQnUHW+Odi8hDdnDuykTVe442YgYsgv20H
dQ4P0RFNxYsJIPL3j4ktn4Nf5gCLNY0LsNW2HUCIxufIAJKViYaW7bs1gBwv65DgF+4C60jp7efS
9PqVqGtrF8xVpQfDrRpNdit7eXXj3ktUeCyEeMxYYsrm0QI7xcvtK2qg9nOrgf9wclNdyk5Xx4bF
41HhMPc6+V3Q94+4E5UnUQr7VvihvmxRVv4KzB1GlTG+TnUB6g/XlH0W+sVjpVQvckCnZPXCasfm
DrnH+BD4U7JOvEH50oQLOSDXM3dVuMF48IrMxSfe49U/Xxo/vUf2AdYjqxhjNxgKbmSSeOmkFmE/
v+f+InO0VbWovhvnA/SfH21VZlZ38oBUys9tcvDHuUrU1ddxH216hFISa4pfrvX5+qUNKojtpE72
/MG21VMAJ+QtMbAXissh2+e1Yr/2Ebrxtf3WNXDokk6tUGvyrDe7xA4cyiIL+A5cCQYjiJzRDr0S
akKdWZcuG9C8TqCGum657woSfwiFJDwmho9dNHT/CPpcNfYHFh598OzmzYOjg33R8/rZhSBwO5mN
8wCczVj3LuJuIW7ED6Nfddjc4XsUIV2xZOECwnxoz3LsMOHglVSKB2uVsb5GMqzKp2Qhe6+HvFma
bjTdJWwcj2LQjK3+l1CK1Dv5JH/yIbKCkfa0xYr58tEkT/h0/qfqp8u1MPpWpdCthTxXyqx8XC/F
cuxGLbA0yu1m3fW5cRGF1pDg4GONuTTMbbJXLVz9Wvr9uBzN8I2rkmPzZoy7JeHusujn3pPRWua1
g9i0dnQlQl72OvNoWSoGH3AK42JyRJMBCWJiLQaKWo3u5CH3GsQMvDBdzmiaa1sjzGlvZzNceB7X
zge1aeG3xPr549TIbpWTPrXLPhr1NepGT6bjjne2OtVLre/qrazKw5Bp7aLvnHTfNcV0J9u0FHiw
AulJ1mR7Mbr73CnG24+mVkTo57fRJTNEcxHZd08jVVwnOBoRah1fsfX6Tr7Rv7iKZt4PWnBqRnt4
FaVlgKZBvQmHlJ9H9TEzDdTK05gW4PJhDC6j0UjLZeKfPKTN7l1VGR5qPyLaQMpw63fT8KCXo3Gc
+YeO22Ul8Uk8oMC5gBRkbJcrDmQUXk5a/KDzjkCXf7xju1w8qEPari2t19eyOrpxeJeN5VLWriPG
Uluavq5sYSwTYvSJJSDsZVcbwzONQ6h3rP76bIdNpL0TptXXe9khD0kP7HPjCmPWsuqrhRwtexpb
vQ2SorzXXMSzy0b0t7HtaCevBZAEiLT8miBAliLr+JKnabbN0FPcCTUvnrD+upMD3kPdt28Cu1ZC
1OjgdbiNeTs4zkDsaRzOUGDTE2SAxXWExkrmoMTm8WOEHOYXGS5qVgMy2VQdFsuVQxQhwJp8EMP8
nSXVQfMRkQ9SqonVePss6401ag0lypoEdOzBS78aCOiUsTV8w6gIYDGWmvfd5COPkzbWzovUkbnX
sa9DEp4517L/sEgqS3bFJcvScc/7OEWx4qWF6YVJ34AAYJ3/OLhz9aOtSE1u40y03IBwcxcBudxX
rPqWUjkgrWx091SAmFGZ2+dA5bUsFQOmMbm301I/Fj3f8lT0KD6j2vg+OTNlSVOGU6oS0jMxE9FN
Nqkgv5dFo5Xv8IZAHwVuDpembd+g5lpJVr5PgPy3Xj0VW1lN9Jti8ICHDWO5m0az3siTkYRc5vDc
XnpFQd7Ji8e1bA/qcNdEmngqJrW7SXpTrORltMo+qQnhQi/rkQ5o0Z1MhGXCFvSGNxMb40VpS4Oi
abzDyP1dtms+2G3w3dLYYHiNh0MwD9cbRd25GPat5ahCFWeztkj5goC+NaxCQbGzH95G0SABUC5i
/NaWfeyIJ0tt7cXQ1NNr49cxbk/h+EVEPrz1Sv9mRNmONIkPCFP5M4cbGRHQOZfs2IMFae5Nn6fV
99hP75ShM+4mP8xgTIvhkgGbX0KY8DZxrM/avkrr7Ua9yVnrDUG99qJkUaGfeHaFknkLQ4MhWPGV
buLMRyU/etMD1WWHVVbKrddryu1gowMW6+VBNn20y5Laez3/KBacnzrMwFDWEx+2rQYLh64pPjtJ
iGyPqXhPY2YkIJpd5eLmhX/HDsdZGFA4yMTSZvl9dhJ6cEeK8hipRn8wBs08q40vzviFxLMs21o2
yUMK0AablqG9IRVJBLtlyeCqWvDUxwBugb7EoEja8AmlDvscdyXzFZ2WFw8PvvE9L8PwqVD1auWM
KZ5H7tDcDvOh0CPkHbJqp3pZc6s6Noe5JDvlsNI0iqWAxLeWbZ/GlcmA7aX1CGlHO1a6Oh16Ny0x
0Kmjx2kgDe4Dvvge4pvRmN73TgThwkN6inyrP619EGPXkyDwlZso0RYCqPTB1hGO1WCkdQhWGt1O
MZvLtYqqvHkca9RhFvbahG/31GQYGFQFj0kk0uqphCi4xhgs2Dq+VT5lBnKWzOo2bjFU9dLESNTJ
Eb2cq6Ft27sALemlrDptV96wwIyuVRQV3QO8RPBH8+B0stRbvfC/JfqjF0/qF6Dgf0RANN+GuvQW
fiXsx6TS61XuWMEd7L98E/WDejso5UCQf1RvkpGblFgFEiv4+SwtVW8vMGzjncp/e0sbmxOkPLHy
q1Fjk91907Sg/5NHQ6mS5M+Ild0ixhrhuQzHYF0VQIT/dDI9XcVWwhOgRpZ77Et9h80iD0BhWs9Z
mRk3hTeOl7lWNgXflB9kT6CAk4WiGRMipmr6ZPsmkGhfqW5kr6tlaC6iaw8knl69G3pU7txpI6tk
jaNtT0BvPY1Z+oQelblIWyU+unkdnHVd+5PJsHsJgzTfFfBs1hbClC9+7mqE/QoVVRZ63S446kGT
3zcZM4jwEbaZm+3SrA6wmeWE2r006N2ui6FWt7KXHwsq90mVgM/ikn2/qoApPZvI6J3t3vzpcyEF
pmt5jtEOGx17Rkvt6nscx3KgySWWXbEVnnykFldOldYvyKW/wEzi9xn1SzLe7ldn8gBqzScJuCfb
IRBYhc8nBQ5ILQNb45cpSK4nWU6/dKrC+er3KQIVdlTf+/MnpXrw8ycBgqtfssp/sRRf+Z6W3U+f
BKt3NynWgrlUgBKdk/EyRS8PVdps/mGTN8c6cpmsv2blSaPppmoROAOA9Pc4T5t5RaCo8CnsKDAQ
/mzjg15l+nOqR2+TH9VnhP/058CIQbDW1eNQsvTpR28lB8HFxtYYqPX1lKAZbyITVJGszoDJLSp0
BjeOSziD0q/QJjF28opIRIKyKGKSdHPvGEbnGAuai8au/IboT3jKcy/bBQk+C6zWEP4QU3j03SRf
BBFbyjwcYJemA85YifUoR/jDC5pv3YPsD7Ad4bObk6yFGq+idFSTm9ENnp3atRBMMdiNq9bWqwxl
BhI6R7il0IPmaq1k0S6Oowi8EVU3KQfkNV17J6tmY8EMLRr9EDjjAxPxs+5Y2b0dd9l9zJYDJCaZ
jK7gWVj6EQ9vmKUH2QtipL39/R3UjM+ZhzkT6rqqIFZjwRISn8JZkc1sUtZOzw5vGLcECCeD7O3E
xOiliGM1mGlHt61QzYNVZfyo+LdCtPNINFujuHjZV111ovuiyuP7EhPrvROLhjRiBLHcRUtURZh4
W6uhsh7zontVO17MbWo0Z792UFsppn2i6N3r1PXTbhLAOAPE4V5LA+WNiRDYyTJxyAEffj0dekiz
d2oenX6+WtHCkHUdq7ztsSd5HoFny9PrYspvCrLoGHAxrJzhFJmZVscU9OmL8+MzXbeOD46bmUs5
yhcI+mnMjgd5DTSRSGqOK8WJhuVAJPCiozB3KTBf8JneTh9NrgATYwyItsk2efCw4tmYqOteT0XO
WTuapfWiYqJ79PFX3OVGit7bXPpo+0+l34+zI/fH9dy/Sp+uEoeu2AKdJteq3tWd4m2jIAyXbNCm
eZc23WlpkGxE2+WrjzZfa6dV12rGWp4mOzpTL5dmanfbjzZbOAimjXq5Ef30DRw48pi1JnjyfHUv
DMJYk+hRqq5D5x7993xpZUH7pnfiEfxYAAhHWdMAgUl1ypNRdvX773/ff0v4GwZ7BNJqFix0wray
/6eEUWaxyQn1JnhDqCaMbyx7VxvZIwSv5rvltFsx1tq76jtiGei2cS7R1N9XwWRtIfvnxxz1+0UO
cHABwoof+XxQkPVfWTFIUFnV6+b0+z/Z+Jw1MWxX2AbBTctwTMcUnwJnlqb6YUBW6n0ah1XkTjUQ
EQ5mUuD5bNvNjm1yvOhV70ebOthYfONnt9BTs3uzs/oAtQ+4uQbFijQC5Kk07d988PqLVKTqbY9m
2IMypmcrVfu3ouIG6VjK7NJgBW268DP9dmwqQpuDib92nvCSt1xHwzaRHlmSBzkQpEKPb1WY/wNU
w3A+TUz8wx3bQkTZsk2youQZf00ewaIHiZHN9gMWE6ZIyvxIfsafjbwp2vMh1f386BVwzglg7z+1
y6oc8TFWtiUiR6s1MfH6my/yadxH9ePc3IW4A6spQhPW7O8NxM0PgXDfIA4QA6nNEYMG2xcbx6zp
nYfABF0OMOcvsgm01rBnJp3QpqVTXqRXsXGqndDcIUc33KtF2SOmcRFRziWVjt+mX7WotswnyIso
XhksgE/4B3kRGGbjKcY6TnaKuo3XXtGbMlFySIgRsuQExhDPB1lqajNfILPcrj91ZCla7Qs50OJR
WeoaQrJVW9jI6cXTMjDC7tFOrPHEF3Lfph3qXvOhHN5gTMUP136L0CiL5Poo+wCx6FnWHPMEzxur
bNBy9QMNzwZDPSZa+aMk2+Qhnns/DZZtsrduTHsvfNRp+skvDqrbEnwYkzuhFQVx8X8fZOfkIHi/
yc2xOMj6R7caIWlM0mAgSevit6tMysaY37zafFDBr0Ram56c+T0MjCa+nZrs3F9fw4DkN5i1tuAU
5t7ZzQcJzoxMIqgKeZGuTNU70W5knxwVplO1R3V1ZKEyv8v/06dq3bgPPfPHp0bpoC6dQQDZSKcJ
BV0MGhMk995qED+w0gr3DHHTOctqr4/Km94TxTcQYDh2g56d06z5gr+wcUJV3jzJkuWZ7ABxybDK
wmSbOAHCkR0R+3xsJOpyLasfB3lGha7rR5NK8mHRajEyKU2v3AIEQoxNz5xNoFrKrWz7OASWHyz9
IkxuiB7HBzS8cACcS/JQK96YL2SRrFWyQRv1HLVBcoz8DAUsp8jWDrdhVUVFtU6R2UBVAj1oglwD
xLf2T7/M0c/ou+yhbohb96Ourq/Vum3vXGyDdMP08qXIKkIvZdHhR8fgwO3bUxZNR4I/ya1PDg/Z
U+EsvMY0XoZBt9atqKetrOaYAy7MaYzPZVD7zxUrFs1NzJdkGjsIy7+cZXWXFJIMy80mIi6g1195
mm9GwH0vnpVX27xn+5PnQYGiZXgvB6D0Ni7swLMuQ+h2B1HkSAgPbvEVNOh8AadQnFUGcOqAsJB+
aUdzWsgOoGJ3REqap87zC9RlEJSNM9DroaPfyAGiRJNaIejSOfipFss49czusXfZtHpotLFzrjYz
CefLsEI4EZBVDIGNJbOx80LdfDZroFlzd+TEoLkt9itpX1lrJxDDzQwuhveF9JwSKIdSKs4N6iqz
Ec+SxAy/iPdBXaTwct3mMOT+D8KGPnTfyCcUd3igjaeqLElPAcF8q81prYWNckZvYbwfXeJKBRjS
XZzpw72OyuJdax5ln2ypNLsAnRRYS1kldnFnmqZ1g6disK9Dw9jEqpa/jlm9kd+FNbTdMmim+pQm
JSm8UYjr14sQ8yrL8uxNM3ioceVR90MwlA8Cwyd5ZqbFSKAVAk5CDVBJMX137Q5j8A5X43ojdA+R
vd5Bo9PAq+OsJmW2tCqEEZQOycvMRNu0LuHJQW4t3WthlAWchK6Fv7pG9f9nzN8/gutkdVvNy4KP
j1B8XfzDa1n/+1sZZypDBeRq2oblfn4rC+E3bmq1w5NpTs45Ttoz9h3lm9bij9mh0bKV1QzZDqvS
CZhVZAaXfUsIcuxXXu4rXczXYxfLDEE8SIJKBCT+3yXFtF1WGWO0laVrb2n9Q2oSmZJft63zyoq0
pGVjkAuEyPi852HvUJcFGOpHs+oR3kR1V60MbWebiHHK0keb+x/a5Dg3P+MauhiVlKwUmjHJPiQ4
fdNNJZHHxPVuOr3Yj9kUGVtt8OzN2PLmudZxp9mgZ4wmypC8dW2TrIy6sm9KF0FRUT9EtpKwKrOy
fRiEKdMz1WjsvuG+qF2gMhmQ/sJvchQRgHRtODiZyWrlPdpAWl4KYJWbrnYq65QMWYnWXFi86C3r
jzpo8H+cq2GRr3zDqx79dDLveP5Y880AndHGeen/cXZmu41j2bb9lYt6Z102mx1w6zxQonq5dzjC
L4TDYbNvN/uvv4OKrMq08yDi4ACJSLW2LFGba68155ilS+JmxE7PSYNsG0Fyuh6Y8p7sYNxcrk1p
515fLjWdo0IZI08vtcFPe5cbFSv/BkEr2P/54Mvz6VJt1OWpPx97eW7WcTa+3NiPpI7HoYFL1tCC
bRirNbXKUD3RArZRAlTZ4fKXJK57x+RS0LyN+8e+Lejw8hdZ5BWs8JSPELcK2/xW5fFLlMz5azwn
30RTCsr+MeAAdVCAEg75sDwg5jzxGJs1S93gIplbyqWfFy81lD6lfLLa1MmVMHgRfxZWjdZVwerP
UgpCKZkLuOO2cyfyjRPP9Z563HlgTHxrGLHxUplBCjExNK4MI6quwlpyElru6KL5quKL9eiqRbi3
46bf1AMLjkxeL/czeo78OSOSXrTqks0QDL5B+X+VZdQVg+ZWL7qbPOHy6sH66eaBQa6yvtzOu75K
iAf+urBUt0Nny61ducrXCHjN5QEZ+VG+PhjNAb568lDENGiWH6iGolk50+yccQ8b17LqGcksd3QB
A19IVsqtHsjgOOd5vbZy071JBhwucEm/yKaU4Muq8NFkb1CF2vTU23Z1mhoBP2kqpidsHvGmjY0C
RT73xhVgVYXop6vLvQ2eJ1sUT1CWxquG2AS2JDwqjed5O4UKMKQunp/apEtXKvE3x8uTbDf0O9Bt
D4oclBu7IEn28ovxvextN+rXlycRupit28Cx9iDN5LlJYLPM04ywQy67pjgxHv+8Sk7UH1frKmiO
tJb+evVyb9zQcrg8t13SleI6pKWbM3t0BYN/MwoOcdibf1zk1Ncv+dR1cNCwcSv+3+67PEMJTN9I
LRVNyD4tgsD8Wo+yAdkBcA6hKi37lAFNr1v7rFzQdEGlkitlJ8dqCsz7dHbuft6euRZdN5TETjsG
t1TTb5fbJSXJKpcAATAtZTd5W7VetEhNlIm4ljxyxLU118MVOlnyIBKwun2HsAY4r28XrX34eZG8
GvtwuR4wjNkSuwkjh5MsMBxxLiYwlrImqufnbXVtnWN1Vg5/Edcst4Xa7YSkPWCxoHxF5dYn8fdm
CO/sJIjf+qHeklRcRl6Vf88JCE+8qrtmZ2xGXpkmEC3C+U1OwbXVOMN30nd+zE2pfdNnMUIFA3A3
0vb2oMSD2Q1sG6Rgxg4CA5vLeUgN4Gn2Dk2u5eLlQZdL0mjJinKcfHW5TWmwzHhKxM/ILz+DCUK8
hd/5frn7z+c5A9FjUTSXfh/ko+eCOcdrmoa+YtXiij2uiptV0/aFm3RndFtg4sxI3isRtbIzN/0z
pLjrIESt6CnrsOj7n+6meDE1XZxNFxdTGObaMZpR/iz+p3YimsIy8tLrm9FGgMY/NPuwiVRk1rlh
QiGCmVXnx99AUOsPYSS/aks+2+Ufd3ESd2F+JiBeOV5uujzUioBCBnBO138+1o5IHtTMaJcljbnW
9Sm81vN2Jr3Kmkimy8S5TdTe192yeCAXS8d7a4TfjREJjKSG9vq0WqdgfV7LMV0IfJp4dGPgh5ef
1ITaHz+pXAJaDUvRt5bSmGdaW6UZR2dnuZJRhp7zYc4Auw11vJG2suQicI+diQQfIvmcK5SQdE2S
dseF/DQulxKtzk9h1bS7kgTCn5ei/9z26d4ylIOvYuVHHaAeXHqjuG+Wi5GlqgfF5J/L1cs/puEU
lv/zQZANTZ2gDR7qpJa2KrUqvulBb2aOkT0h+dEPjujkWrewOsPLgAwW0R3ArpbfOJlBDutyBzy0
aj24nXOow8j90mTdKrPESEYKFoli6KfN5Sq6rz1JcuYD2T4J42IMYBn07Y48V95qqu8ylsEzoe3x
Ki8XQJliNJsii4sTWF60zGB3t/Uc9reaO0+rKMK9rmYMH4ylwxQuvaZ2iMXeKZqnP2+6XHLqQazj
Jc1QJfBHS3PnRCK5w6Yf3xykOXOlL1cvt13+mSsqFw/PIRGRDnA+iEG3DQ2wlcY8DJBuBUrhcn1e
ro8yRMV0uc5Z/N/Xw7x5EmoB86tQv6roh/NGLd7ZIALtLEz2SwgNolRYd2iFrU3kVPHRsvPw3DnL
wElpm8euLKBfQPZ9675nWVq+Fzoa0qbRnUeFZQ/hQNaew6HRD6Wdp9us7uo7dp0gPvI6+94TuHl5
ltZX1+HEaoVwL1ixtG5/3fnTzY/2JKaEwrV1lbawa5qGyuH0sedFjzLqHbUKXs1ywR/MRnjM6fXh
gXnXZSi/5+nsfzU7MNcJAeurND5POtF4msRWrJhafN3p454kJCL/6sCgIiuv4qSR+85dG3YVb/Oq
jO6i4i5L2+vSCMVBVUzjQLeAQJeyylZx36GAEZgy2DWJdalOUL/GTGXp4MfhoIXxuemeNKGIdTvB
b6Nv126xn9BONhosNW1ErIV2sBbxja3ingIo/VXXgGsVxtfkDeWscTOXj4TRuSh9IBjrzDdJjnKK
k6oF2jZvukfFnQkqChlg4rU3d0xT8xXGSuVoJ/c0PaB664O8NieSuIIeO1IMRfqoqDYjdwipXkFO
6yZHmboeAvKpnChbBaZWbrC6qZshyIzNbL52Qi/2Pa0W36Y/vjIBmW7ogI8ru6movc1uH8xxtsOL
i1ZmRjeUmqUHohdDJxlqSsxLliUzntSE4ZzX3qjG8/0ANDpRSG+cIs752Hthiuip7aNjUnyEd9Vm
MhzdS6OB0X3a1msVIBvJD7BklEF/SUuQfb1V1H4RBoWnKHW+zkO9uktQAyIp0M9ArPVzixcs1eKO
RIZoBeFmPCA4do8kGAI+lxjJmBlG9ymmyVU26rQcyXVDhFg3ezh8a3iYDPOTdj/DsQfWUHnWSMcg
mbvXXK2NE/KZ72FkbO2Imsmqy6Twgn6qD3TDwzbMT7khvoyJZRzCVrXXqQm+l6olXCWa25IdaUlm
LA/s6vITZv78VLNITxHQ1w5HRpME1X0kqgfTbPODGTOqDsSR9vU1WCzrK2vvPnIIdyd33ImKc2lY
yVOjZFvNHgZCrWK5KhlH3grEdH0jvCyyUT9UEQFwJOjhlE28vu/bc2cdZmQQ/kLz3BDqe+4yZz5H
JQIVxWYqjoXtVAWkzKo41zb2KMxDVSdfyjwYzsFEUzaFmeFoTbDrJv3WYT/qsSQ7e7ClQKH18V5L
mu7q8o9uQ04c64IIvqhBdFWrxtGYJFI5wz5VTGOvB5Qo68mKwPfbxNAitl0Nwey16jmsHfMLNk3P
iaJjTRf7oOTKuJ/c/luOf/ws9BFttMHHaCBwXekGwcLs6BE3op9c9w2AhGB29O1IJbvOdXsVK8ar
OtS+HuucXqZxPKtFftPiXSSdHn0tJnnwGJPRrtOiIwg9j3waFu42C+1yDUR5bY3hi6Ub/W+WNe1j
z4BVDSuAYWomYnAsCn8zXdJZc8sUP9qPHLzWAQKgdUQ/sibVPCEiKIPORHRI4BW4VD2ahwE53BkB
27qDX9B0Vr9eZF3tw+b/8mpICQfY6roao8/PTvIRybnec3j/cKmJoXB0DXHS5VvvRIuFZmrXs3BT
z0rghjij824o6WvXtuOpG9x5XwpnW6s2FTRNrB2VyngIlAj5UxvbGy2qoZzPsA27PvqKIkm9knN0
lUpbQ2rQx+e807NtRy6E6V824wQnPillHHh6lTzEXX3Pmur6YTXk5Gtl5rZRjac4I3YwETDEhJXC
MFva3UnndrxdIHG62lJ9Lez3eS71VWSq/WoKtYbkKBtTy3K1sazMl4N9DDEikUKQe/lINiHYyHe3
jaOtGbff9GIG9FeVd6Uj3IMeaochVu4hVSVfUo4hT3Pc73kJus6YOvWISkTsipDlrFSyZGsGenNM
Qr9ZVLZd925O4pqjE09Wk/nTAM20CdLupKtti8LTJUJArY5t3bXnLCcc2ArLbgU9N/VS1YnpWmg3
oPwVpgkxuZlymt9//flrfzvHciQuxyPqdKHbtvPpHFvC7bRrMyx+FLY63vSNWxH2FIhhxZThXkY6
RXpFj1dfjs6qLqNb00l+44/RPjagLsegaZsYxemjEYr0WRsPm6+w3cYtfiDE05/KCYUhaUp2r2BR
a22FNgQ2fqhqfhXwzorerN5JkrG3ETUeyUHpSVPT9JCiO+nifsJHz9nu12+T/revyTIsRdTBd8Vg
Bvl5cKopthzxyc4/tDJ7JQatPSF3yMCx5SGyTtAql2munjZnlBFbtizhPpq00acHjF54KJ1NbOrf
Ifl355F0WVgqk3LMMOEnU6Guh6HXT/NAjuavX7b2qbfHWwuqW8VJ6eiauwwPP+kZtJT9F0Ig+0fc
8P1QU/PF7QZ9TVIfVI0grPeFbaEpmdsvZuTT7d5DGzeeS2fcc67DBUtwH2ftarhS+sqjXekepD1l
XuIA84f+v9I4rKgdHe0hrjXVn6JyB1BJXbcyPGoOsIaAzD9L5msCR6z9GM5yTavR2Q4OzbGhzQCT
5ARskma0cLGzp0AZi409gC+OGO4ea/SWfh0EoEvCuD/Z1sQAhLkrHl8yPLsykV6dTN8LwTAwwkK4
SpWp86dwtDel6URs3Mp+LZO+xj44uZuwMzZRaTa3xtDmmPIz2x8JutoEQiScwl3KOzMcaIfNLQYx
o143ImxXQUWl5yYvOOkiWX9XhDDPdUZBpijk3WoOSZs1/nfPTuKJ5lHwgLfM3Q8ifu8olLD5XIrN
cdrDrK12lWyR39Km2HKK1Q5AZ2Mou6+qQQ4uRA2j6QmiKttoby3DKcH+lLjImEjGSOzlEI7+APNr
5Vpmce+CMd+5ffdmwh7MqQJ0bafhILupJKXdNYodNkQqQtNDMJ1cvUp3UT1o3tSLeKa9UKzMOltN
ZIXfGLZCDmsN/HFQ3ajwaPUrt3HxtRBM/Ilu0PIjAZUUU4W2Dod36Nz5vSyFtRO9nFctPVvV1G4g
wi+5QNjvyrmVvzlTfXLQ/DyUBTwJm361C6fuk4OqUwOX76Ud/LCaOKL86AsvtRV3kyLZ2Whq3DGl
7fsryzL7KxFqBGIm4bHM8MyztmxG0d/3S0IfVr+HnA/l1980/aP26/LqaKDj8NF0hve2+GTu1FQ9
a/K6St5GwhRJwSCmd1DLW46Tkpj3adjpNsFjFaOTVUW7dZNp0jMGxMkX8n41A7JKJnI4jGxjaJbc
oFGg0xe3+W2pFq6vzpG+mZftSZEOMR9/ZvgiN4nNK6OnliXnN3/O39Y7m+GC6SI40Czd/htgxtCH
eU7HIX0b4u4a2bB2r7nI3RsUxquAM+V66prspoWGhk6iX2n6hCNNc7RVa7JgKwap3lJq5fPodCho
U9tABJn09/bw4JbO9ymcqoeQmf/vxCLu52qGN97QmcQYhuMKFpKPO0ZLi2UuiSx4U0LANzNIxaG0
H9ssoVQAX7qxRn30IiUo93h2GA8hi72HNnxjZ+6h0Cxzf9lM9apxVuSIXq/Y6wNpWWXHfkcjn8IL
UVfa7SDPhlbtExqHW80JF2AJxhqIae6hGWbVMwK5JRrodUIp9s1IHYQrbXNO8qDZ0htOH/K+oW3G
Ytp249OvP7lPCrbLgegINm+OaupoXd1Pepk57yAnjGny5uS69N3UCjmDB9i+pXNrxFV6tEbN8vFK
vU0KQVHdeFAmaR7zsfFxLwEgHqKzMarNycyjCr619tUmuP7GcJQ9iYW90oovmH1Jg8SssUa9GHu1
zPoVTRXYJ0lYX81F8NypHWt0wKYKn+tjgK/n2HSwyH/9t3L8/O3zRv9D0aI7HKSWZn1aE5ohN6UT
FsVbZprqGiXtcIUb2CVouw/tfUyZeZ3H6RqdTHF25/BetNF7UM/6KlV1c5MJNzxf/ildWruQe4A9
mCgrsVslXZfesvIG+8qR34hgHk8K7V6nzf1Yaa4IVB4BVdAexd14JXhtNwLgUMyxtXNFSKZ9poib
kXHfVVp8i+095+mMNEtyHKAaFK7hmZWD3VU1Hmur8wNm9EYqtCOh5Gj5216FtEtKWIdupsAeX9mc
Gul77YIwiVYdoSGeDItl+MEWa74z88KbhKUQapKDSsGgcw32oTi1C/UozN2aCHuA4GhpeGFmp3xR
pqxeM6K4Rr9YXunjQ9vO8Y4tZ0if3sLUnRcVKcN9tkIIrq9m45GSEImnHN46qzu6dUOWDycfYOAe
Q8X0OqOM9mYErX5C4omXLxx+y2yIKq6LK2p29+hYZXxkiFV6bSrMnRYF42Fypvcx7nSmDoV2CJZE
10Av3qKuBnVBH9MjNGA8VaR0BDW5lC1sv5GVfWNSdWGRo+GhAvdZWqHCXDpwfW97RM8cx74BKpZk
XyzRkGm5JPDqDj03NEN4Y7SjjCZ5Fv07A/r2OqMY8sCI7GG9DVsRNOkXhP6HoKFHXE7fnUwJT6zg
9WYMoXo3SOu8ZIIdQW9cPZrLPzikPRJaq1MYVN9hFL01+MB3WmleAXYWd6Lrxp0NTXWAS3utx0gq
RzN/LbrmLCyo9K0T3gzkbN0AS11JLb8jOaJ8t0NO7dYVvX37qdBmy5sYPRwLVb8aTU2/n7RoOzlV
ejOwx4R5NrU7liX620M0ECEU4aRFr7ezYlr/4EmpLarc9RMqkyOK9+kcdrSqZseVNyH5Z7+p6O2/
7SpsSzMNk5Oh7WroDT+twz3JlBx1onuziI9ZpdFEFZfjy3LcjjWUCujacWoOSLnRyXKvvCQEeGJp
4ToimHFrxfNrPsbmNksBzicm4PFnuh62BybL3afJ0qFi58Tp/ERCJGYQUHgsceEZb4aXWsVA+ktg
ebqBTTocJmethRP4/nyYTqp8TrNiZyD6vAMRUBIgWHRnGCTmJim19ws1B9fIluwSY2+OzIDAl6Xf
ctlna6xjnEW6iG0Iv2vIY3ODJ0bfYh7AGxrG5XEAqpUueZ+FbLr7LtG11dw/5Ey+4K6Nia8WIJSi
uXgbHZRG1ti32zBgoJQuh3DQxFd90k/n2DJv2rlqfu5h/u8Hapy8UOReS7BiiMHaT1f/66HM+e//
Lc/5z2M+PuO/zvErE8nyvf3lo7Zv5dVL/iY/P+jDT+a3//Hq1i/ty4crftHG7XTbvTXT3Zvssvbf
9Lvlkf/TO//P2+WnPEzV27/+8fIjj4t1LNsmfm3/8cddiy7fsCyH88J/+HrLb/jj7uVP+Nc/nmL5
WhYyLv6bZ729yPZf/1Ac65/snnT2yjo6TMdVKf9gBS53ufo/HdL5cK0IBKq2tcgnirJpo4XT90+g
WoBZNO5hc23wMiTJpctd+j8F7C0625ZAEu7yCv/9DvzB//v50f33PMBPPSWsnGhkaZHrYLyQUVuf
QV600KO0MyPrCAWvAXjRjteivTM1HEgmQvaNQ47dFQMRojdmg2yEijwqdfJj21C3nRh+Uwx/air8
fDmwf1RKMFNFSM/f/VfyW8qbUulVDoLWJM1gqqJqk+iv/WRX12rx4lYB1ieHMxWbymtkfdnhLx/f
H2/PX/GIH6vAP369YIroMjonaO1TT8NNrFnCTRTHZgy+lU7f3ZtjsLNaCUVJDYAcYKZc91V7kmYf
/6Zy/rRNufxyDhWOFTAvqq2KT397Ew1R2KWaOKb5YL6UwZRuLYrjfOqcNcx1/UFhWwLImjSq+UCG
zQ8rzw5pmeTHRIp2Cx++8ULwCKt8kPNvtD6a+aFe+vniKGM53ijsoYd8agcMddpPqtKIYxbIxk9k
/Q2Bb7Wp60DbUMwqeNeRocMlXStmQW0T51vkf9DVev2eOOJpDwmgHkZn8+sP7FKX/8U5sxy/fBs0
VzdxXTBQ/vSmjWUmc3skYivqA0GaWoC/umWSDyLknd5O+CjUZGvoGdpAFMBrCk7zkNU52o6GCXS6
kwyAdobsN1ZWT8dpau2NogbYqu0wuVa1g+v2azF2DfneNelENmpnCyrqccAPa0WNdduV36xasptO
xS6ep3odxWH5bLXuI6ES4o5w1hu+ZOkZF9catL12a4HHzRhHHDr82him3i8g/gBprBdLx9hHif1N
sfQnFTbC6dfvlvax6l0+RearjgWxD54QnqNPZ1cqrKDLGOof2bqom5CMAkpWQkJS3kZP4kT35rFO
VnEJVZix5WsZRGQo/C9fCKANE7kDvEvetY/f8zCBKg6pX8DjaodDp0ZnNv/G3dyN20pv7ydc92Y1
yaMA49a2+b51lPHh12/G8rd+PHIs+lsO9Z3NkJU9z8eXELdVo1hlJ459EL0rgI3tYl6N3QQKxiUp
OoHUW/1uefvYwf/5/rPia8vnoHFK+HS04toRdqtngsLP3I2YhNaK1O/L0Lkpg1zZJOAGjrmZXOmt
RnbBbJ9VgW221owvTWP+5qvzqfHw88UY7H7QIQo+COfTweAEhtbPuA6PZYrCPB2Mk0HwqpPNK1T3
7p3qTK9syeN1XtjxKouHHqN9cdbGct7LuYjXiK+YCbUUjBJV6GFwoMDQXrgz1MLcl1NCN79Jgz0N
vxMsp4l0YhZvjSEkX7fuNxs6/e8rt6UKzmPqsnjSa/30xwS6pgdInMRxEFN5hJMeXDcNbTCTFEeQ
5RDyA9c5VYpUVrWJ+CeTJpunyXo2Spz6coENswdEGZMWG2e2iX8EAbguq6jfdwP5cqauwCkO/UCN
XEY+mFrVDre3MoX2JoOR6LUWtByzYl8PzrzZ/fpY/djn/vlRiWXI4i6Hq/15np2iQRrztOK4Sc2a
GIYqX6kqL3coALXW/dcuHMvfVOLacvx//n5YWGdMDTiBAYnq4/djrJymbOwaDoLpjnd5GOJajZsb
rUKJ65o0xlzkF9soM/BwLP84+kpYP9K6yH9zUv507uFETycagb8rqFDYsn9+JRXG1KyuK4Vcl1TZ
xJp6LzI329pWmK6iMR63OsmBGxhAFiQhxTjrUnImlA3JmLrstm4WrkO8ZveFRvfk1x+M+XFFXV6b
TdMOcrvFV1r8TQJbpTOzOg2tZ+3mKwsOua+ZSNjTHj4aLLYJ81eSr3htZ3WhrWltt67wiVwv5xVM
JLqv1zbA095QjmziAqbI8c7sQwNaZI1J0HSxEnIYY/O3d+PgIHeqoVNjlfVHnScmkwlwaQqOo9aZ
p7HOwrOb1NqVE1v1bmodwAEiuMWYhZbJcdldmIe2qcKNTBwVFy1QQmep+9IoZxCRjhu257lPeZSu
pzkGfJ6Uvka7aSfCSr0ZdrFWlsdfv4N8hB+PNJPSl9mNzRcXypFhUf19PNIKh2zskYH4IQwxGErT
eqRpOW/K2FIAeebXqE0HTtpL8JyCY2Lmta9KC1UtFVq0YH3T4ZBA7T/UxEv4sYOwTS3r6ZCTirZP
sPGS+qcf4nZINpRdz7nI93OSQuwfcfLQiDCIdmMS79rW7TioMZtHlOtCYQBAVuEKnoF9KByJy9oa
ruqQPiaBtjofti0PkQgnQHZBsppnAZidxKPqAHZ3mqHlxNXhcp3EBGMtXbvwEEVzkqlsxyFXqmHG
WUV7JevxX1RGeYyxAHlO3LiHYdwF3TBdFcO8CbIuP+pDWKxa3Wo3lAccQkPK6A8u/jw5O9aN+NZq
idaqjcT14uIpw9G7h53FHNK8Y12LiI4nTSfrnycykqcMxVykQz/rI1X3XXovq8qyaPuj9fbUXNy0
rKHXA7Hw676eI99Sq2FP/b+tkwhdgnRyD5mt7adGhgNjku6pDZvKK136yxIE5EEUHbDAmQR5e8Tj
ruYK7h5AYUmtf7XVbDmA6U8Z/fgiOQnfZ9lzUiRfDXMHsDv2tUXJbfcxEUViKJmBqU9lH4b7TjNf
urbLfDb+NH4QHOEpxFwh7axYj7aqeG3eG4dNWeCNEBXKK/r5cWdYQPoSeDRlfyyA9Gata98P4UwT
wQo2tQOCB2ixdZjm6TEp4uE0JsYOyVG0V3PrrRidfiMjd7H3IFswyhj2jbaEqERteNP3NOPVLt4Z
mYye02K6Fk6xy4O4v7N1PvPBoJBvuzsr7ek4ZPhbQzOgo5FkNmV89CBSslwjLUAiHFJ45HmzJf0A
1K1TZ+u4yN6lJUOsksF7AG6SAU6a+32UuduxbSlmzWxG5v+F9PPmAC1rHXcFCJ4AYC1TV+frUBEr
TCxNnTC2DhCMbClUGRIH9oBvrzfWISioh67vfHKooF7DRXXkdOfkTLPLaLxSTAvLYwz8ER4WXbu8
2GtE2ayYrKJEqq70ei58NTNxHOMoX5dNRz2j8dkwhUm9CGMTX6VsIGq1q34e4Q0pEm0ecKS6XNLq
4N2NG3ks5/KHG3IOdl0iGXGEXLGS6euK7OZtaCTpypTqdHA7cnul/K7w1XgMjG9JMdwB9Vnmn1QW
9PXFtiLf6zgU/Vnpss1QT/W9NMJtiPf5prXadTJJheUjh49ovcWF0/ogKpqNVCKysejp7PNwpn1o
gzNOEjLr5iS8nZL6RRij3DVAbHYyzF4CmXgsGO5VL0R9wx9Yel3S2PtAD16EG0zHNi/fFXB4tMo0
FZGsgS6fT9UTTRc/hCZHWBEfSLWevojgvtEJrQq7zv7Rnsy5j4ixlKpXORTeOEeaa+KE17OV54dM
JcrMqt/dhY6SmfJFZm19LdDV5t38PVSLARLJJH0zhXWQxgTQqnv0HzZsxeY51oK1LM3o2ipz4iOC
UKwnx03PQTishoEhiyn5hSNdYBq+LIFzTQOAJvJVJ5ppqyp8Wip9OfSKkYopQElOZa18adgOb83B
rldNJlcsBOVrTknhpagQcrByNxVBr/veSREzxcFZj9Cg63MBmikKNoxi9gzqnyMTUFlST7bHrDzb
16Aqg7p/biIvQQ65dQtpr9gbNThWFxpEp1mn2NF2ZHOdE3eUt4a7ISpW31ht362E2ZDAPJTSb+TS
Yi917aGwd2Frhw+4sJFQZvljIxJ68ky4weeJt1AdJ4z6U8o2mlfSF51xm1WV4+XW4H7BmVleGQEr
Eg5/ItYj1fQ4WQOFsgVocVS0WlA/jVRoniZC8vJo2Z7y3n2Ipjrm+9ZvL7QYJbL8UeTOGg06ar/C
nB7C06j2VNdClZ4dqldx6abPfVhjRCA0URPsqZnA76WsFcBdzEiDmqcT+hpI6ZyV+dz0Di6QZXMG
ntzZ6C08kqRpoorJclxum66wV5C1SWNQ7mepl7AcRb13WZ1u04BudzH6GmLS45TONwUhdD5Go57x
Ydz4aiIfaI4hdgHO4tep+xzkVnlHqEuBDSIZfGsAco6Gy3jqhdaTxjb6IwGjvgG3GDuxfJsnGa6B
SfV7pPfIg9gNeVBKOtLHtwN7hnUUickvrXTkINFvQwXLimWylyD1MeKrm5q+bbXCr4rswVbG7GTI
09Q3ys4t627tySqcjh10JrpF4410MEiJig6pDMxTpSuPbgN0MlD60WvD0NyOXcU2Pm045zfIx1BV
pjjNnNWoKPlhVHGso1Ckm2rTVq4H92stp699Fje7MRfdVnfrb0pNmR3iIVwFWm75KqI8kMFqsCOD
lubYsrlwxCB/TIkeskDGKuzouQZASdeoFsV7Lg1c4YxhT0SI3LYWCXKO1Aj0a6txk3cO8a5tc0sd
PvPr8GC4ZG1lVRMdMynqNVKkEtn0prIJeVYu5oXJN9XZIFczUjIPOpPcEKTgD1Fq7dGssbtEnyaA
5m/jWVM3yMVXJGKiE23H8dTjxURDlzR8jh2W/bFk9y/o32i105xqXAfmOEJB7vWM2L9+OLAOqwVb
YteebPbjcJGtEnSV5lrXTbmkkJYJXj8RtfuJsdsR4PeV2zU/ah0CVxwuBZi+baIJqpMU5FIl3ZUM
QIoEWur6Te9eJbVBo2+uILsUBiEILS0vJuaLAIbElnYsGFdPLIshIZC7oMxHv8/LwScrvCHuA6lB
YuTBhsSj5DxlNBy8ukaWcPmNCVjQbWVhUEnNb1moDQuJX13RyRPrWU/MUzT3pKjnjX4iMNTIW8Hk
ajL3UQTQPOislDDBluQBizHY2DjqMp/bcGbU/GF235jjvUcl+bXSEc99Yf2oqoTtrlD9AnHomtH3
91QJYrYkQAEGBUlG3pobtxk5/nV3UzUGgWvNfFIN8OhWx0ZFICNT3H07HpWJ4zvXqjdhas+Gq/Pt
0i3SkxYLwRhz7hB06kFgAdf5SixptOtT8ufUEnaxZt2N+ThuAgjg67qIni0LB3v4OEZGBIdtnNil
vI/FjOVBz787dvdkynRvq9bGikeInCVB6qIwN4QdEy81y/uRr6wv7SJeDdWzZHq0JSp9BuzUe2EN
6yGDqr5pBDyjiUyrALGoqJsA2bI8E34w7pCdYzVtN85DPzBqaUbji8P/J42PbWinZ3KRrU0cjXsH
862XmVh7w758UfPppdMSBKTaKzITrS68SM3u+2kI15XDbF5UYpc3/5+981qOXMmy7BehDNqBVyAQ
mlrnC4xM5nVoOLT4+llgVU1VtdlMW7/3S9xgxE0ypLufc/Ze+xXQlhmWuU9YoQO2rnW+zcKpwi5H
Ooc1YSWwHEkSb0Ztk2AIhKcJagW9SM3O7TImdTgBY+JgnDuhpTpURZnG29Ks4bSA309k9TDqeO8F
EiHD6qPY0oydhzFYX1JeHrwDbZpHWKSuzczIPgf1EjARbXcVw1JOkVu6QL0rdCZqU1rf1pkNYH3c
C9PweCn6p0GtgKgaczztfD+NdzqAe+Z5GD7sqbiX/YjPcZ1xiSyce0dF7SGdKHHweJObCmUtZ5Pd
lM6jk0eKEHLK4CmG+9KhlkU/EDZzvDNSg2xmtEM9wV+FKBDl+yns7PWuyW81K/8Y8Hzg7MAi7s5u
2A9aaDkVSl/yUGK9D0efBZ1KDSU4mel+t5n4CekbmvQPFe8R9lcftXZcoai1X9kY7jmLftukULAm
sXNLoXacO4E3a+LBI8v7YHb23mqdhlSbhsGlUcHrR7PNRGvPCR1AXX4qgbawhLLK4ftRWvNncSgx
rDo/sGy+tZtvFBFT4FhkP/RSM1B4mU9AgtsduXWk+Qj4lkgtwtLKn6gqzuvU1ZFQFSjTGPSBtIAq
1O7RH1S6y+CZMCmVeEAGUR7i/JvR2h9IiewZMKz3HW7aZRbPRO4SJ9MkbARZHJVlgplfSlT3Fv7Q
3tQD3FBQKkvsFSq/RXv5qDgEs34Q0GdrPklVLJVjS5uesY/cozhwPe333Lg7a3SerAmXOnS7l4kQ
akuV9cUaaJyXoti1TTruGnM/+xAqkA2Ea11zciTDM+h6yB7G8GVV9yTbzMHkaw65JpHUiH9ZK/q7
jlXvSqCKQV1/Fczwg74Cmp2b3/k4ofWoRyco1iIUGlFO6KCvtUeQQ298jKbThm5fXCUHwTAHVIng
siYyRAlW2jl5g+zadLde7IxhPBECU9jdg4mvINJAWm0P5OTEPItOdwnDHmPsiaG7jvvcVu1tiaI2
9cRDNSaIpi2nDHSjODvuB+N/fYOtz3fLCGHSNAILmFyYjYkWTBg/Aj66Hq9/fmuOsoxag3LcplmF
sMkGZby5x4yv9Fc9Eyxoz/MnBEC2ep+TsmeyuwyWHzgh+Vmc850yC/WWgD2vEVRc8tF2yQshGX0I
4iXBtSfda9ayu5YGqopCvEEuRKl+GGVrHE00vcIdP1vi0Mz+m7x4jif9edvCzBnLhyQDuLPSIqTK
sQ71alwRU0ICQcK70+Ab2FNyxGHzWunqL8KVX+ZhZqI9wZKu0Gv3XnGLCSyKzTIhO9i91/pF7a0i
D1fa00eBzC80df9xwuxEBtZ4pQU6PUm/NgACwL8yfbpE1tq0kQPVid0nzyJDL44AyPIN2+Cjx7J/
0fHUz21sbZglL2aMPhRHQ3qCFtas7wcNTX6xYLhtGrGgr0wRytfNH2fj2LhufR1Zhs9GykF754u9
PqLlMfUa2IE9Z7f8nuz25xr26ew2keU9IW3r6V+3d709wUNYDFadmim2rXsBOjm0DduPPxcUJQrE
jMuOq1BShwPyjGDumICPRZPcKssiq6Svke/i5z31223tz23ErHwnVZkcMXzLW8LGj1LHV0awhbz9
uYAY/o9rrhVDmJJLi0rEe7Em990u4BwO0A8AI3eTf0qkdmXmw49iaq65cvgIQVrwDeYETQoWLy3U
r2Jfq0EFnVaUxwocIWUistNKjBsmJSfZrtR/URXPO2Gs095XVZi7vIVgylByfpOMi7Q0z/qwi8cH
bzr6FfWPqO18rzQUOr7BGSbRjcvSsX8j2T3zlEZADYOTow3U8OFiC0/IlyJ6eclZOEt7J1zt23Ha
62onXZBL+mMO20zuDE9ZJu+GItEPdp0AIDHuaMrIMF2p5lBmFEHAlDbfp5npB+24PHeN9bmknYsf
OvtrWPFPuHbDF2jrMSYWp/8m2ZUOXWqCOnhPVSvaE2yK5NEzxmtnWsn9kAX4bRIw8NVhTumIWp0L
eI6VcloWi51b4smtMuuCBM+hIdJBviLKfFevqFNoeniXWQ39FQGEHqxDRXx3it9bFvWBTWo+pBZf
HkTD2qMzGEfbRKxMEW2eOn12LkW5fv/4eZhe3Ag4VldkJNqxVVtgzxL7dy5GgC39Ws+Ff2w5WgRr
aYgnED4tJkaDIAKYu5fOIb7ccdisZTEds3Ip8S4tPit2Px9E5XOiIe3EShp51lMDh1OdETsEXK3r
V7DlXZIeWnOs73VaZcEsIKaWfneNsxXK7/RWJprcMd5wyOauntymuXPSLL/W4Ci6Rrg3k0qTvWfy
kCtpegf2zengNveVTnZ6EnvGg5M85oW3SZZT+TZ24HCUkXzVat97W6ahm4qdahxrp5n9iDh6+sB4
gAyzwOpawBQMEWi3R2SPf08nm+b1hr9V5Ji+2pl9QA5p+1SQsWLa5Pgk9e928ybbBSmP6+jhR8UC
KExn/uWP4nU1EUw2LfpfnnpyUCW5E/Msz/VknTmo5ocWvAQVik04UoVym+I231R103JvrhaYAkk8
JCNJP/CVOxBCbcQhE8EJnV27PCqO970cmkst6zez3lI8Z4K6hMi1q9cgcF7yva/Vzd5z2f+RGZfX
uqR/IkcKn9mXb62KPzXPTM9u7T0uE8mhCC5ejMIxLsbm9nLp0Z3Vqr3oKNMfDcs6UW57ZNIbdvhT
fJo1ruF+dG/oFMn7ocMDU1YxC7UlgSDQP7xR+qgjEsyMm470gYB5rE/qLZTH4OfGn/9nqpzxxnuq
iOHSbLd7SGw9eZqA3exTZsA0rDgChBO66qUq+4fRt/sTW2ER1HNRN7uhtp0rLGCQza6Fu6q0qzEY
ZyYB1jDRHankQXjPhoIkaqPWs9Z6wxXXS9RQ/hwnMLF+bPnHpgXFJuo2cGmLwvlBX+WZzMB56My1
zEk/qYzyuYg3Z0wuts/xY7Ia7/r8nk3xsCOYfcM65NdO10feg6TmazBroSbJgCJaB23tEmHsM6KW
UMuUbyOPlkUOVKoEdXiEBXicMhczUJ18p1bNprrsTLvC2hXbQZOC0Sptfze0dz4FWTDNS1GCm05+
W25iRCvW03OWuogbXaxGnWaebXNwT7p8VeOwnH8u+B49rnb229Y8VlJvblh2abWsHj36YaJn/3Ot
nrcevsqQv1b0DZBTyvqiU/TvfCsmxgwXAedyh1el8GhpYlOfzmOBl8E1zqvRpZeReJJgou6fwKsN
AIlGD4TuBPPBlTNxTmOVUWDQP/Gsq1vx3dBZmnVJaIWfGKfSSlAh+kVx6lqKEHNxn5bJ/d1J4YSZ
+7O+Gs9TMzuH0VAPU7uMIbTEJpqdmSBxSU9qDMiG52W28PDVA6onabN+dRZxCdqQnROr44xn9V2U
DBBPbULB7e6irROzKo7qzDWdU57TjW5k/ZfT5tqF1f9IF04F1mAvxxydqqLkW1xrAjfTFmciU2Fc
i/QhxXjmOfLPAJ0R8SOPeHa2LKWe1ZGSDGN0K28MtyLeugSplGkZp6yKgMOyhptEFSuhygcNKyfa
9RgrTjMDoWyLGxpNeaT3QJJ1WhF4Df1Xa9TMC5LIpxljFx2QQGhyM5DT3PcwVzIn8+/0nAYVWbW/
RmrJU5bSWDeAf4mRDzfRkGTQ2dEwO02wdnDOhgLvtpnp4TLlDaIW2mCLuZwpOwN7yXA5GCdtmjs4
8clBuvajYqQVOuvQRNqweT7rwOlTHzOaTpKV7SaHEnC74Sh7R6LFSV+0IjTESmNTsz5SYstwYbY3
YKTKUzHji5jr+JAoADG99EJs5G60xWt7jka1RkvP5RhKf1FI6h1vbb51mkRlIWjhNlvLZybUKVGf
IjeT22R+WJPFPq65fg9ItT+gnOkYE3u3aWlbp9rcXIHaADpoGsK6bhljG7ijzFZGNENGzGLlLln1
+jKiLdYGL+FUh5sHPMifxgaULvz8waLOpvAhS0ir31w2hr2cqHoM+xg78Ufpw9doyLoLaQ7IAKe1
g8S1GmGyz2k0ix0E9TXklzFMAe+9g9v1MOZxvDfUV0cz/Oj607FOCHzFcS8Jfd31ZvzdutqfjVwH
FsLDgl40v1L0PIHmc7i2C0ZpjaAOShNx1uGz7VkgXhKjfEL+LSPpxh8TlsldNnq431u6BBNgfTpK
k03QK3OavhTHQrciv7JeYyk//NYCuGJhu6hcT+5w0Ri72gfnAAOoSlK4a3nMMNWKd70G0dCr5iJa
qdu7zjJvxZK99onFxCNvH7N2+L3OPR/FvyBblMeGsZOJXf8SE9rOSrH3Mpoi6UC+1vvaprTw06bh
10uWIW/Zr/6YRhp4bCHL/EIB787Tb19tLQ4m0ruJtKGsbcqDBhBqV6Shm+kHJsLseMWMOMtYMLgt
6R4Z2YszbxTprnh13FbtUk5WQCw5NPuqSYO0dJtdXrgPq2b/WvTRZT2AhkbIcLS4dh1BLW5D+s4T
ViubxcLaPt7aX0626Lu2bYrIXWznQHOalodxIZTGOjB8ZY1fmm8kYnw9vO4b0o65m/t5CoiwVztz
MPb5hhaZqMd9wQF8HWlk6N6+mdYXrawffFxuvqb3x66f9DMMuiZS9oLXUL9k20GS5lfL9pAyI6Wr
zSBubpGAGdnTTAl/meqdhXYOv4mWk56acSZ1/TxEWYOReHKdcEOK4J5u+QQ164eQff+SpYlz5ybj
3TD68sHskOTDA38uQo/Bahu3Lkps1oRYU9nB1JgnE31XhaW9jJvL6WAKCQqtPCG0VNeuOVS+Q9aw
94nTUx09QiSavBd3qh4Cnz79fk3bbK8XFBZAb3Y+kap36TpeysGan0pGhkFR9c8kLcSXxK6gQQwJ
5ysbL7Mfb3Ak/6AEByVVdhktJ4s62KQ6KpXJZ7GJ6s5lnL/AEmJuwOdvMF6KeJojoBW7ihwObbTl
EzTnP4Nm0cqp1+qmrOdbZ/Cmw2ISta0rlObrSImRdd3R0rxPJFtmIJWlv5pyjUPAQ4FZweVTGwY3
9xoG7gQBcOA6JxWdF9t/q7dhR2zKX9ZcvwHBM4AhTvLIqfQ3QRR1VI/Q5Two1Iid1u7QZ6KK6r63
GM0a97rE6laJct5xAuyPqdL2BvGuSZ7uq40L5GHUx23gh3AskzBOa51RMFOikT/0vBlTazH8ths9
P/QxgVS1611BcB5z1CSn1lOwAODYFElNkg1JtJHlsEMzQ/J2XaIEpwklj9gDAcLlHtjjQcJf072O
ntUA36+xvphH9+R5NA9k8SLq9zCMLdAhQ71r0R9WPXZjdwGbp4H0SmPeHrqXqUOK8TjbD5gRDq5F
/Vk2OeKFduekrG6DzeFniUtOWzasdeljhFaLcRhS/3FonY2aQg6DnD03Qpgadk15UzmTPCxLfkar
A+5aE2WAMJ2xJPNwIylBjEg23RgW895KzQ9ID3GYII4ozFmhM8hPGOPgk6UMRWno5k5fAKLh0x4D
RCGhsTM4Q9MRxAvZHeNGS85WVBds58wzs7lJXtXQ4MLnKFIzuQl1dKnRuOb0C8S4sNW4iOEraexN
vR3CcUUe5a+uupAjeslFf6rG9r0VhKCM22zQ1icvdOLsryVdmkBN1tdMEOlx8NazXSxU6I2Uu75b
Do1simtLTEXgzTbqfhIeTpqWa09xcwCcvWtTwcSQzOg7V4g2rP4IjTiSWdnXup/dHRIVO6g09J8Y
do6q3le8SxhfOKpaLZs36pnQTtqjNoiU6dlEsxW278Jkre+AjSUu9oAaKOKONig+SWiL8WygNSP8
Kerc+GjV3nDKcgoqjbJImozENXRKIb1xCgRYB/u0pPiUwo7MNvfPHg3je0RUzzqqNMw25i2RIdre
6znBZeDyD6BeI/fdnEsjoj9TAoaB/jdnEDaIYqxtX9/HrfNX41VGlHlIBo30WKYlXvIk3baNDiW1
P53ZQG/Hoj/YlKV3TjcyHzW6q9m2LXgciYR2UNfRbW/GJu73Vr1c7LEubqF+U3+uhqBzoDE3REse
tMsM1WKcGw4lHUw1fTF28di8iIWviqcVL0of1D6JJ/rlendZsYPvanQZOweA/O3AK4eepj/bgj+t
Ojw3q++tu3iRDNXS4YQu5ijN/mj5DQijRjNCGhItowdq16zN+0DYackHG9nVppqHRc8EhQQLjHRl
HZEru+CI0Tl0xp0XeUNzRbXQR5W93mtu1UUWVVhomgphg+ir0O8Ax7bKWA7j4hIJaIp512c9Jajl
xed8fM1Ct9PNO1FrhHURDQ3rAgVJgmVoGBprb9q03ZeZSY4amZl45fgokQo+lb55yVtet8bI4nOs
+6Gah6jTxreUly/EFAhhiqTjTPqXafZfnDX7MobkyLlwYOvN/v3i57bxP+/4uU0r9IYdwZoDT8+1
yFYMo7u+hpdm1udMOEmB2IarPzf+XACJyUIS46ZwINfgUCPRjJuuJesza8/aavQFOwY//+tGoent
uWHvKjhpc/Xn/+xiPmdJz5C9FIL6e2K1COK8XZje86/Lar3ENdtkrpOkTr+Ox5T8PJyfq3pZlSe8
B2wglSJP+Z8XsE0L+Nv/92excA5N3ey3liXNueHpnVeIou2Eq8p2auegmd3h575//Q96g4WnN5VH
yplo/v5oDfzjmM+3p/hzkWzXxDBeR/hzHOvd/lzi1zmX28s+8fUvynw5ijWuz4xVn5rcwju2/eTn
aPegde1/7vu5afKset9J+8kus5IVVAIayvP6lNJh7WnCr+Whtpb0OMaMWZsSNsjqfP/883x7ZxRM
ioNRPXe2Rfdk5nCs+UgeflR2/2vhef7/W3hM27SQE/6/LTx3HNf/3b3zj3/wT/eO/jfHYPlEVywc
gzAv5J//cO949t8Q0ZvciyvC1K1NP/tP947xN1/gofUtVPb8x0EG/g/3juX9zfKFDpSeWa0hNtH1
/8C9Y/+nnhzlJOwVD8OIwCdkYBf6L3ryeNLkmFSOc6oSJHOevdzFSGJIz+qYaEvnyyKfKvO+vNEA
ul/rITxFotU6773xKYUcclnCfpIxg7vx1MDnUS33+1a27nNvvC/q0gE1MsfgvMR6rDzWb799UAYl
t6KWCgwOruEamzkn7SaCtu8jrLytezMPl82m7ugfea4nAA89ROLPSD+KZU2OpYFGAkXKGd6W+d/I
lv8LWPfnJTF1XnNeFZMa6EfW/G9BBRCG2hg8in1aNTq5JCbS9CvQbisyj2pNO7gV6AXgGnE0r9at
LpOjuea/NMN1dpmCl73wTHtFoTD4Fc9GXn36eGHHicjMa3fvjcgtyFh+X4Sr/ptIXGTB/yljd/Cg
WxveBy+YLjwXX9h/SmHjxCzodqbNKZbxe7mxx5RVPpSzqwdl79eHZTXuqumtSoktXRS9jEY008lu
vbc606aDsUnecZsy9ptI7RG1icJjOQ59TuWYYT+F22R2MBwIoRuVEjvL1BiF4y2sJXNDBIUXq9jQ
Ntl6MMz1ITWajoNS+6d08g6VS39pihQBZj1fllG+2eZ6k082XafZe2cU9yIU8ok6NU46ytZgdE9G
nqUX17uXwDMQ7Qyw6vz8Zb0WY7wetdE8lRtnO/VWuGtdNKLhQTzIBJ2Bnb7aX0RIkOPmjr+X6jw0
Hud9/h390DtPM1pmc1obGO5IMlD/TQIm00fORV4WLydZSJpcZnksbPetmdiajK7haJVngau9qqZ3
w9HUfpOrqBGi18P4KYajgLQQ6qNfku+KrlgOOrmDfFrY6hs+y+KEU/q5Mvs1bOdS0VXmQdd0EdPB
frDL6jftTgQ203gQWcXMbzE+8+V5HnM7yGf700tOhsfpPW76+9TxLrZO7PnaDnGAVxXPl7eXBWk/
K52suADN2dqMDexloTjvbhobrY+eMA53VpNJQ/W55ouHYoqdd13pBHOOVk7Le8k0MGyGeY6a2gQX
4u16RESlv65h2XPAdTIXPB00xTs6vE1omDsrNq5yaYYHjs+eBdOX0KzIz9C/rQhpinE+l6L/iqHJ
OgkSzX6190lafYImxhfdT2IX62O1J2rtQXq0iha1fJTjCyMjYh2b6lUt9q+2777IiIgye3gXwKAC
WMPfXZY+mAm6YSNN7zjU0cIfxjcKqI+V2twmdLBnHhGuGrlkHnwVmOlq1SsQcfa7SGkl1eZNo9P6
qTPzkC7oH/JWo3to0PRWBgaJFbBtXXuEF9rLSU8IQUPhBJeYofJwSMz+mgCW7zWKnxn9Tt7+FiZi
whFfVvnCtKGIUAZ+aoYTNcNwzi0CttAkEsXMBT38mXPKjAM6oK7/RXVVMCEaTvjpEULXRMjq9puX
i+ciT8+2tl4zlehRMme01zKpU1jSry6XuzGtH4G9fSL6/EiK8WBLImT4JgWkufzqvaNVdfw54SK2
846dQZBn7scGJQcCZD9mYXWf15oQIVF8dZ73V8xjaYvlXNnWp0YZG5o9C7pgatrN/n06Ou8Z76eR
JXckXlzyJjv0bfNCR+7cjPIeif7v2OEJVPanvYAYEQYAxCp+9DLFNEGrObPSsdWcx8Juo57jDrNa
Zl4ydpNwLcdDKY0/Fd88UGyzj4++eMEjs4c1wdHLpUHs6OkmAGXSgKQftxuW/k5sWIxib+RgIld4
G6waC/rywrqrK4QzA4LdcnxYhHefzvnDVlH7lnZUwt8Zilbg4gwyQpnJcu1H9dTdkk5j0W1HtmPV
DP9iCjHG90ERf5lOedWqhNkQkhh3mV9UwYiFhC/OrZN+//e/m1ObkDiwJ5rnKNfss8iRBfD9Xro6
C2jaXNoyPcVFHFkZAmYGxqstP8amXhDmzH+KUjY4jXCHazQAe+M+VsbDdkfmi/d8Yqw0+19mHz9K
t0Cm2lpBGneorr1f3mxdpXeJUWF1vtyjgH1fT4sORo9eKrVwTH7MOkcp0rUEgF4waTqVp3IPNfho
puNtGdK7avaDmzzHk2McM+oobFKol3rXp4zfJKXTne63p6o33iwnsrMWe6YQt66o3yDdXPLUee83
Spq3Ijl0P3XkXrsGGf6a4v+t/DaiCRImGeJNsnEUXikGm0MvnrsWxBNee9RSa3aaCJIKBdtb6CD6
Zf96tVKAt4UxRXNlTkDUrTuUja9xMt+7YhShrMSrgbgvy7vvJBWIjAe0L10V1D24UXJ36LxR7o2w
T37uWvzmUdmoXuGdL8rrgS1bv8wZAIXCCJC1sAB8tCyaDe1vLmvGFair3HwFireOf83W8OCmPvPF
8svVZ/08txnGFte9MpNla0/JjK+tUe3NxSGd3HYRuZUnsiyeZ5rmIEQX1hf2nsXgOefG77IhntmK
6x3RYl4gLOcjnzvK1Nj8VFr81ibDjRUjRqqsmuaz1A+W7dKT029KQSPZNB0NNdCihcNSIX9f7Btl
5gfQA0+ZMxOaJd5LjxHKUPrJ7hcQ0M+lXKPBdaxPItEZUCX7lmluEONRDYH+VFHeilt6t2RK0php
VO/erx5PULc2lrFiZZmAOaV9i8XRRUwHzUqkpG57iiyxxNQr2nG+unFBcV1AcX2vnv7czOMa8ByA
o/CB13BXgc8LxkGvgTf5dJXd+k+qqzYAWURsgtVFJWIpaaBilA1vT2/Fkec89zKV1zE+kbAERLoU
97o98Wbb0/eaopgB2nowF/MlabvqYGuQUAxysgYhngFVIF3wzkytb+nR2YliautYtGF5tKxb8Upc
i+sSrM1H4mbvFNkNY8m3Fe8Wa3HpBpp5nXr7qZidnejz/mN76XqIcCzg+mFynHfZDN+rxpe4TPT3
Cf0/IaUTPXDxRp/uqRRkjg+9EXU1TJvWVHv6D0FvF99jNeo7xWm7T+H8zFi2/EK7n4bxl82GiE7H
Cqa4enGrZQ7HogV92tSvnlyp2IvbxG1Ow+I+auZ0l6l2DdL8mePnWRvm5zhJHRRQSJHi1cd1QcKR
XINVOi8/z47tMcSjE5TFUpy2P4u7f2/m/hOdpD8dmWkBUrVXxVyOsLKDa3cMI+yjF9+6S3On+S0P
HDM0RFcRM1jqW4CBs+8X98P4tY6MwmQ+dIcW8b3uWpGrJoZdQEX7clP/zq4VjlP5YNVufWapN8if
bir1gozzY23EwDzVoGlmz3CQ0SuazlKHZIeJEP7CGfkFvoZUy46ay8nHb+u9colTISiP3kUJctmf
7gthmkw90Mk1FfmdygStSycrasti5wyjuuZ28Wz0GHNwWI9hblu/PZzVlwliOMOl6bCmxGRq5ArB
PyRSivCADDBqUK3AO/sBLluuowcMq4r5RuxkBxDofP2NCZ19NSC78f+kso2jCow4nX9eeIaJ6XUx
V3OXd+1EqklK1z9ubxF56Y8VgI7AkOlDU+baIffR6igaxyxYpB0oIwuKDn5dR7cNk0RHdiHSVZws
s0m/VVcZbyIT9kZA9bOdfrfgiUDfgTG7iMsbIo2fkoTM43Yt+t0I4ZSoUu3QOXw9tIZRrIvCMizi
pDj2qYkwikZDidzU4fS0jbXH7QIepDr/68efa8YCPNSd0sPPnWjDkGEhv9z93Pn3f2DdF+06czLS
//1X/Ny36Gj4xKjdN4OtkHToMPhotANOOSRydU80To01HFN6NonaNDAmNjnmWIjYtwtze0A/v+jn
R0WIZJVlpDWA2jjPIxnPoKG4musx9UWsQul5H7PjlOcqseKQlreKRGZqJwVlsmw1gJpCQLmfK/sk
Wt8OKOBQmvTVk6BFPDDvfUaxyMuy/frt1/xc+/kT4GP4az83FlpTndG00uuOWZikljflcXERDBul
zvvVTNeUWfxpxD5FG4f5dWZUJ7/V9UvsE3VUJN56m/lbxWQ56mBp3dFL7fXCRya5azUjuZsJP99r
iyAsu+mqiIxwI5RGhzIulgUR9ajZSUDx+VYCQZ7ZFOa4Nx+FhKPQEu605wTDaa6ATSynxQErU6ud
odnOg2Ma6RkgK7Nk5gbhIkaFtIjUwQ1hW9YI7+vYazi3k8rdbTjdPGGWOMIpmP36RDJPek2T9rUH
nMspEYNaYe7RZjc3eg/jTys5PHhlheABFKJmKIfBHX+/c2Z5nUbng/7C77VdEeyWnFK7Nj4P2r7o
CnVKS0che1X2Y2JkZ38ZUOtuEaJux/pQoefDDqY4BSZO8WtlQ/IyywsKNbaXZltnYZ9bUSPbh9Im
idY0kHgaU/uEwn++mVaKKQTi3b4fGDq6tDoSt5V3aOOp1bGgU+Pbp26Ms4fe71HK8pXhqFF9jf11
zTX/XNtsYOAPq0tlcBLLGtm9yAVNdKL5nC6FxkKRjMW7EPIBkYKgAQAIrk5H+Yyo9i+rYf2eOhXi
8exP/hRjIx2njyYvkYJNYr3hI+LtPJMO8zRJeQQpxhlTeKAjNHEhfn1LQVx6RfOkqN7pwlDuQYu6
s8nCIvTUh+Elv5wa9YKq7a9iFgl+YAhBM1ljO9WnGU6/PkW6jSoglnO7G8zNxNgsz5qLPD0nVn7n
FOYj/F7vGX9NddJGtPk1ARFU9e79vLQWuTQKUQXwIIjMmWde1XYx6vb9MqHoTXwjj0Baksgh3Psc
nu4xHeabDnj4ve/Ht1NmFEcPPclFztMLovL6zLk8XldxT/RWNWSPrWH517Rwj4kkeY3S5HFZSF0i
/QA2rrLfUxfBqF7mBIs7lndKZuZ3kyvNiNEpA93mHRKc2rGJWSei4/1TMdaIfFt1i46tCGxY3Se3
mNEOWvdyYlSkdQMgJ7/oj0UH3np6NnC9cUZ3bzDKELZgii6QhYnPZJTn1EZ4lpTxd0+uwqNBDFdW
jeKwJHYerCj/TpqxfoztnB9T4OyzXp+GCuz/iDzC4ZPbdi6sEOuF8JxzkjjWSSAR2YuExBVGJo9i
owPHuBsnRQmql+lOCT4Q42oBSynlRdKVEQGvMB6lKp5uST1yT547P6SL4e/Jj+1QSeTOUV+p49GS
OEy+TCauGrlhEDz60VuiAS83srzhT0ak190wex9xab2OPieZmfx6NS0/MQGEF8vybMh6R6y9dTKQ
MxMYMITlAh2MswSugjb9ZaX1+MiELdJ6pollJR+Qn93GVjlGadVXFCDIMFeCJSrtgjiBZ2eVWWSv
r6teQAPAHnpIEc3RLaX10ouZhgLy9KW/2HirLoy1qvbBScv7lCONEcboguHbME5Djw0ucK70S6It
d5yns33dVt4Jm+iak3Gk62pkry60SIrllqhv89wWNnqg0vQPae+7t44LCdaGfn3Q9fhsD2714mjT
ez8a+k37RqR8+kw+MIKPZriPcSP8H/bOa7dxbtvST8QD5nDLqCzL2bohXK4yc858+v7o/3TXxsbu
bvR9AwWXLFmJXFxrrjFHAOn/zAtReyTNHD15lKs0hySvgbGYGVTnPc4HFNnY/xdKJ8OvCgu3m83f
UVEswTpBO5zz1TW0FROyHqY9lQjyeqA1XX1ZrKLfjRpRpwQZOXOeWjuaYfhH9yUdyxd69GeD4Dkv
6qfwQIfA7Osjcbr0NfLuKFedeAOzxPSewWnXy4QowWosC9YyP35uJcmpbliShUZAUd5uN+eWHM8x
ZHWMhQMUx920jMUuteoFvwqwJKGdLQ26Tjk4izIA2wiYKeRx810K0uJ1IpS5FLzYloiEJCmKBjRq
gko5/HMz2RTyFDT5oWgIs8AI6SrnKNpXc9n0I1xrQw8TYs7o0m7pMv3WBsk1AxIX/jKxAe+XHYbp
/Nz18wOl6OuMO5BPL34qbDWR18NoyON/38yqJtmLI7FEBS3vZfvxcwtqKfZH40YG+fm9X/LExauE
xPXcLA9qS4/p51bJPpwKX82qgz5HCvsdmNbbnwxJZDrVnOp2uxUuhMLTfELK64obyfbnvvCndPn7
sM7a70Vddmea1x0tQ5ry98GfF/j58W/3/f1VFNMit6c2lZ02Yg/69ymNQT0blRgR/v3rn0clU+Qp
/3KTEJQV9I3u6N9n/8sf/dxpCjqe5R2+vP/+DX4e/re3gL5fswXGLPvngfifltlsOH/f4N+e8Z9e
5e+fSDNXbtLjwrFVi0yESJdUWFFhlSg0tFB22l2FMfzPw41qctgniy+Zto9JZIh7ZDg9mzp+GGEy
HABPacb9/G5ud85dCHQX5pVXL5DpbPTQW/+ZlMpmwT+gNJ91C6KsvI0ArqsvC8jH0/ADR4cnSNWB
tgYPRC0b/LCdK0jU+ZPVr4ciRMohKEW8oLNsAQVoLAAB1LROVfGOQA7W7/Q7LqrJl2NUV+F5kOtD
iRzHprBggVw0cigMbBsYRXaSU6dr44uaFcjCsvopSQzUgfUV0w4y4qwHPNM/9SrDEXbMLiCx3+3g
dmPy0KArsOdho2fryZ5t9/sIz9KmVeBIhfJL7wQ0PRChoEAK6OH4/qtBs5suudDMX9nGn4Fdh6ZQ
GLBciEzevV/OSiV8hzoFsCU9lZP6guXFM8yP2htk8+Gng1CGCQhvPn0pE3kOdNIdXUZXpf4xZ5Bc
zcQDFUKvXOxHEQRIJAAD2WL/Ry0FNFHz0YizYyFE0Geiu7x9Z4F2Bdw0ZG1HQ0vhw2kx7za5PfVf
Osz+PFSaE0Xlk5BhqDbTHoXWiQUC1Hv1KmvDKzxi3Kpvat68jov2qFUIyStVDfpE+I3CUtwIF1e5
mZ9MaX3JqhFNHMIzu7WqEwJmJGLtIad2g8OaHeo+jHaFBVc80scLFgpGBUsha0i1iyc2yNDZ7E5X
zg20QjfRe+rOXCGFLGxhjsDWnyR2A1b+AgsgwroMqt6xpdhy6gzFgwUOYTVkmxvMSRClKf8joXns
m5cFWuG3zNaURhp2dveFFBX0d3tpCC+NhqhjtM59Sbhhr2zl+UU002cVnahtVNYTzIN0OTcaCST9
eCbYAhvOxbX6OyotFXhT+Jos1CejlAVVpL7W6Wstp29zCA8uComcMev0KAxd4VnTlFK9Jo+mLIeu
qde/kNLxkVEEjUwkgZLCHFsG4uOmRkfnWcPKm+RG4mXwkQhpJm0tL2eoaUIU5KDYaq3NKIe4CvE0
9NWKQh5rzM2vugrdpvjdwo91VrQNDlwxnHEponE6KbIOHWLKAaynEvxpYS/ITv1gjpazPFpCIjr1
av42hhwjA5XI5BmlUUheC7K2m9yGNZz6LHKAFJ+Jw1g8QwtfksoIkDy8sinbs5fA82fk3OEgRCqz
qj0kCl8YXWfKlb5Fv+Z/KlJn4uypyq1vcyIKcaxq2vh5Qog0bG+8we8d/j622s3umtWpo4KoOnJe
OquhNzaU3tk1wO/JF8hbQMnCAAjKEzoSHaIRcW6gjMxVtstqWOn0n2Z1wG1nbY6TwXGzoux9scT9
MCcOQFFtrxyCukSfN5f3nEXOl7drrdYLNi2HWpNIMJQuYYpxe07pCsCpeFnP+ipo7TMDnplGjxla
bT/aGVy1FpNvB69wwOmVxbGC76e2M3I3UYmdJNWdKl5h4eaVC+t0oHujz04rQzujVcBqZhhUCNFJ
QaqkWzi1LILs5RErdz6VAMUfHXDPsUNc7K+msmwMy9mtss6ifTt5rZm9Y5W+ekrRIpxtm6cwN0jf
VfNrhgOhGQrvBb4siLi5rnQDwE6/y5WFNcx2IKV0pP+lFRd2K3S1wqdRXe6dZn214CGcDeluBlE7
yx4xb3a6zn96+pBtlj0mFjRIKM1OqEcvW0OableDwibuA1PPg5ZUM08nVcE2MmhpU4N/L7kUmS1l
62wbm+BvmdI9gUaJWxYFEtJ++/po9l2zoVJvFQ0kzwhyDBf8WGU/OCs6b0j+aqeJD70gTN6oN19y
E3dBSoSb14j7jkZam8NpjmSVnp/6jenFvmi0ozYK13kD7PvtiiyHfZlXEdxXKCaoRezYEr7kOD1l
OWqaDU+XR2KSa6DC49lETqmNEKFr6La4Xe2sua9xGVm+Gq6gFtgZV4XXMQG66ZfkI5y/ZwHKcoYV
C5Yfl0mivSsAfZMUt4pAp6L+TboXgFtN6wBEBpJwuYu1tdyxc2qdgs3MDN0FjcgaF5mvgsHaQ6JB
WKdrnGZfSi7nHpYzIIIpBEkrmm5ra35lzKHIcV6MTDoWK1eDLMlXoRhnb5DUz74bEpvrG9eYjs+E
VsgtMXl3wlK/plkxOBCykJvMvcvVztHXzcShgkibn1OhPtNYq9EptsVm58KACMXWLyzh0eSytIu6
xzd+HBn2IZ44CrZVvbDLhT9tDie5iejsDBruRhLuZZhpNK9Zfs0ra8XcapJxFHEUpZbPkLjQdtT4
GQ0XUUSCXA8L5O7hbKH9wQmGIqlZKQ7kPPrH1u3/s3L+L6wcScVb9f/EytmT2PJZfv4rMee/n/M/
iTnqf+EHR/gwZhicaow//xJzzP/a3OLwjJNMTfvnob/EHEODfiMasHlUKOzwZf4nMcf4r81XD2NG
zIlwEzX+n4g5OPNt1Ju/9nkwOSQsFXk52D+yzir7b0yOQUbst8azsF9Cb1WHAM2TYaP9Lq7oiulH
0cjL48G4gNYzXaUwFFS0oqSxFTfkYbTlZzVQ8xKUXsSDQehLHWA9D4oB37Ou5boq6Ixm8i/dqBdX
LaUbMhF1U9Z9NoQy+RN8dKdSTRD1CluJvBhmOy0q1lI9Fk/IH7y1on3SlF0HpP/eoyEl+gv116CM
R+wVMKwHjcygoNgFSIZNPObJykuUost4GheUoWI10fExxbNm0UYVYIKjEU5/LXLf0Hubgbrp8ZYh
G/waByyhxaLFUmlVJqPuhoUm0fGi9YBtkxPKwxb6GbqLZtwrYY79BTZyVLf5sRFUmz9pKHeILovQ
eAwjuRgS6EsLdS5Vy9+arn2wBwTvFGsvW+vv8Y2sDchNXb7lvJguuXaWK8capIYCdAeGMt5tDZ2V
iMpSneldj5K2g5zu5dZEGJgGGFbVBTvQz3iw/mRjTG/KOBU5Bt2ldBXBj4JG37o7U/OqNaVbk4+C
UXV8DqW5v1AMnsgTQbKYxA8Fi6Eng99FmKNcY4g/rEpY81WR+CQ8FTFt2aRTS2y2qCJoPhxAiL1F
Lq2LFc7irRm+0/5Kekn0hncuEv4pAy405K9BJVNmQhepNLj+zBZKWOQ5QbEaj0uCQcRSqPq1yW9Z
yhuOUurq+FR5BFxED9hGGfuiFx4FpZScpsp+6xuWNq5D61gajv8QiaIgMYrHasRLJJZIFY2J8AUg
DckyNZRbh70QjOFUxAo5/worK4dpWsOsykUoYehuOwPsOzEJhC5DRDWtcovh13DqisVPlqg8jjTU
CNReve61mit9LwMM9soouQot/H1oSFvCZ31iy+1ZXWiysYC8M3cgLNoyHRdxii4lImVvCHHk6EX9
acJc9A0D3aXLXDOPcMgjXMsPRfSrI0F1lNO0T1YIEStrEcYVi4o+btr1QoJ7WvXUrdjUhUhO93LX
+bg4UgCKmo4WaZGJ2ET2k4A1a4BOpSIMh7hQcxLx1ouu3Q2Ir88DfVUrpL+3RjJqM3ao5iCI7rK1
aiKi5IqquULPQ69XYiw1gHE5uH6fpCrztS7XADqwSZvEIj4lYveZrPrb0MF3R2HiGNZwR5l1TRcF
hV1CdZD19aNgRtopb27GlJqXLCU5LU2xONFGMXVH408WJTTi2SOH6ygHEkZirtBHv4Q89rNuieHg
F19Cll1iRViCcm53Mufbk4eYmUZY2Hi2mi2aTkJlmmU1CidJwg5ESjGx2tSQcMqAQAf9YSnxFiTA
AE+sqtd9zDmmHkb62vTv6dKQr2bS+cc2Dwb/V5mbZJ4O+jlK69AtZ4TSU9TfBm34k4mRRY8I7ljO
dsfYluzQGKBh0cDNdUN9bEhCMk5qX4XEj9IUXZWIDdRJlrtLhMUa0YKXHgYLwhbNF4t1lxkhDlPV
muH2wQSkapHpSea6Qxt/FhS28gp5h14+DgdJRLJXSxVq1UJE9TGd4G4um+n+Lo1qtrSRPgELN7e4
hBw2mtT44FlIbJUzkoQQQgZwLnomd5SUR7E2PrSQviZA4XES3nLqPL8YsjdBhTRPBC8IzbSwscjU
m2AhdeyVJXrPaE5Ycw3c3ZfMEXr1HIvWe4z1CImXY41L0WgGc9t8Ro18oadG+ZnRRV5qY9eNmuDG
xF22EzYsVTXdLAstjLqaJMUIoU9qq/lUJdAWkmIKlGrrlQ+Pc1KsdqSLeHu2uGZazOPSQO8vm5G9
D2tvW+Z3JCXQPuXhpe4LFdj2j9nPfaAXqKgmDSaXgAo1hc5FbjniAP3dqtNzJeaPwOSPvdj8Vk1E
kQluR3hGmFgfsuQly9AflvmKIsA3JYq8qJ5xsBDq0TPNuXLwaYpWxJgpirxavExdUl8HyXgpY2k9
m1IHxaaOhUBpPkpRTZCACSekiAK+wuvn3KR1sErxHzTO8yk1vonwIdjb2pcCltwmKpSllrwylYab
seVlNetVQXb/qIbMoXIWogUdSOSiVbhr19La2o9VkEzaNbUI4wbLnJG85BM4udl5nWaT+To4MzIA
GnF7WRDFq96HsJq0DYscalcYBPod4tqcOnP9DNUyPWR19qob5MxYtbaPauASrZ7rR+Iq8BAw80BV
mQ10ZHBmEmlnxEK3SY51p+iQFA8WTbKSDE/A2vpPbZUiWLLM7J/IhB7qwydtlPawaHDZCgBm0Dy2
v6Y8BNow5MjIAIv6sPOhjSwOWUO4yojTr1XRLmKKjZ+ig3ar1q/RICSsB3WAwEjzTSvwCyur8gG3
K5oHrLeJtWIYM/xKl0ENOnXLUMMr68ikdEiRR4UYlRxL4okXjPlcIcQ0Uh1YKoZVQjjYN88inEVb
KPTR05TVqyU4DjMUfZfcxOemRr6A8+dDXbAWkiyk+zKZ4lifPce1JYMdMJ319Zyet61vqguEwrW0
Q+EjYX6Rdaqzppjzz9K3PLc1SIh+NnpxFw2G7i6Ic+K1r2FaskA3O2uVEDMreB8ibKX6wt8nSHGy
xj4fFlrem9dyQy+k5b1rAV2xdrbTJMrOmCS6BfXTcTHEh2jZYL91VC/4My17Y5Q/UT6Qvm4Mxjka
0TaoRJUHmpFZjqj2v6VIm08ExSR05YrY1vgm6XPVWDQQq/b3bAyVX0nVC64a975W0KlhIwKiwd6z
tw5L1edPsHYUl9nQlCbTrYXiLU4alTY8sdNLjtwGUgfsyHnb8c0E5Qrrr6TD20pKywtW48AvGtsl
KcGeqZdkWhfkBWAsZbWv9YNIs6UyocokPV48Ui2pvtnD8CbIx8OjHk+iav2KpxQ+B5WenVcD0vAM
Ey4Df5W8LmnmZU1QL3AAoI1+CEPfUcTR27MyxMHk5eGdz47TSnD568MGEz3mNakh/UZAhzeM4hUD
CgJr6f6yRAz7UUsmtoYyM60IE5dG3K5a01dTacRrWpzp0D4lWS/slaQHCKaJgRcJia7dsUgRi7Ed
Jk53HV0MFIFglteViX7+YeiA5Jq56Y+SFDklDv1+C9ZFygVVoDE3e+iQ8r4PSbkt6ksGBhxvYDDY
CJNAMVkO4u5kwUtVa4JZEA+ZUT7JBvKPuTTBlpUNfzaWTSYii7Xo1TVqo7mIfxcbCK2zq8dgPnxO
1BgbqRkMknxPN4+yCOBIbSuvr+LYNjcAXN9+IFnsD+zKkQP9/P7zgxpb2qMsVn7w83aD0psNc+e5
KQ0yvi9JqGDu2ga/mxsQ//NwuYHz2iBefxgbP8yMn1v/6df/dN88koyL2yruDxurI2/Z0deFvnGN
t0bK9uM/vWjYQCN39Bm7Xyqi8V/+Gitb2H1/n91vfZwY93lYdf/rkX+5+fctIl1Z7caEvfj32QQq
0myMKtkR/2me/O8+0N+n/H1BKYrZedUTYJlZ3JcGp6G/D/7zDX6+W4ZXEmioYP3zxj/30anU7dDI
EBttPQYL17mmr5Sd9jMUWoU+1M8D1TYCfm51+YZvhixnfx9oW6YbYxtluRoWjtST8apLJGcDEGWw
eloZZObnR5iWR1wzCXPOOenbVPcvP37us5Q5pq2UyWCn0PgxTN7JP72vjd6S5XNv9/D/qNHlzem/
bGI/L/IXeTuhccEI7TeWjFXMxQGv/eKfW/92n6qaOzGFRb0Y1C1HudFg7Fl04GjIOZNWL4AyEQN+
u3ZkLUPShPE14fKljNkkfZoxIeVPrqLR+Xmfvz/IEYCcM0n//bY/D1S6hcP+qgUYb5bwh8byECFL
9sMpwwhWKQ9/7x/H2fKXSj7FaVgcBgOJvYDNCswjnmTFOiSUsvItbQsmjjAXQUS5PaLgqK3IYwvY
zgeut2P9c+vffpWXZfBX9ciIPmmbuff2CfKOGBGhQfGWbZKyn1vmJpL7+TWuRxkydJq4OlL4Q7vp
0dpNxPbz6z/3Me7ccLCDbP+A4P/wUCX2AyJHaJMHQfXfRMsOcpqkeK603uRnp9I2zm/zobSj/eI3
budiB0IT19jh6JBq/sN6eJv8oPfoEmFt5NVwpNMTXHFp3YdPREwdilNuOgHOw552y+3BPxED7gwu
UqDFDtYDVmx2631sb3ZicgZHfcha9y01ndPsZPu30nDfTIzZr8sXdwwubwiK/qQBc1S/yUUQsicu
7KA4vYVPfQ58gL3A4MSmsx6SPVXwjc8mBZQAt4DXZmx/d25pNy4WKg6tIhtzUaxOKqhQ1lOx4vDP
scAeim83vSfNWcWTUPXR1HXrQ6V9cXiWTPTWdW9p7zl19J1OZGlNaOD7XSwfGhhGoVctvij4HQpk
WiPLtVkfdPyaIyRAe1GGGFhdeO/wnPeRh7mRPT1MPqdEwnFbcZr0lGe7LRfuG8wZzAKqP1xnGGHm
9MbnyE6DGfAx8JBrsfah1+vrLAr7lDQ16kWbhhj0X3wouMGvlurX635dHEB6TElJBVSvcRmI09Fa
MMABysXwyNGts8mG+QssWhZ8UCBZ30n3ER4tBCrSQCdMqdw2e5p6SL6Ko3aHJPeN8kLxv73ZfJFy
zCft6h21BvMH4ee8O67Igu4mex1LCxAdolevK+vaGQa9lewZFkhenHLx8IKIwp4EBc98Mq/0/E2i
7qBtzB7/qW+VJwfMd/KN7gmNzTB31z7IXrF7SF6VK6pbAFsHXqP6WJ7JMRvP8QG/R/ugmjYNyI19
5EzmL/GLVFCNY20G8S/xIUdOPrnjnyZ2yjtHp1hew0dmRfyASQH8xCDDj59HN0FZ9mvXPYu+NzOz
nlBZYqQieFbxp65cGIGkizxmTv6rLM7ppPtF9iq1fhtB7IDM9ojxggtlADeO8ItiEZYkc+ClPsfy
sb+UL3l9Evbf9Cro932M+zm/9fKOQOBiT/YmHHwHTTAjeoxnF4m0VyiKS4mjYRv7PX/Tb6E7dEIy
wEWlCT56IVXCdMQbnsZL8btOnPYVSzCzD7bQObg7GNG86vXNQpia1c/4AUTNrSs/eHpPOw9PW8wy
r4Dj+Ihy1vFPZvDO813I3RrhSGtzygbnbT2IXwEPDu9gJXe8UkcHM0cxdzJ8HWsnR7f3DUeb5lz3
SM+/KK+8d7owIN38m9Nf0zHiusHqRLqp9ZnBFcWQNra31DizmzfVOX7ly/GSXBAxJ9boHns8pNRt
RGeKswg+A3/Fih4lGC0xXrRs/W46ImFnMljkbwFmRz98MpK7FnMM1xJOcXRmUOa0KAiFgbssuQPc
8ro8mt0BizGOUkkwt/nS1M9W/YUgAHvywCq8pt1X7V4caOTYRuvzkkl6EtpfHbwfXkAznxQaBHDY
KO5HQo1KKZBQwEnDpxI+jAok7ZW+zA0qkMNc0ZQfIt6mefUg19hwrdKh6SUY7lzEOHZxfUvlArKy
H9mLx1LAS8TV7zcoOdVr13lRSyHmcu2BBWp2yzWZ+abNeR9gSDvqF95PpN60+2F9sO7mlTMstzuO
6+h8Jo557e1LEj9qAf0cjN0lm+mJy4RpYWp3sOYNmtfXSfU+lZsS1DZSKKby7LQWzJ7c4nQYwXgY
vW3uZo79YCjxHoF0GL6YV7e04AVHW2bd8lvjF4+PcipfwZkWH1tnOqZ808j6rGNHfqJjAlB351KB
7bp8QePwsDFsd1gP5tVl8dUn/Wqc45+pKcEMGcCg8JQDg5BPQhrnO6TJC8cA3A0UI1jV90HCFtUL
r4tPpyV6ZuZMMLLbYwLK0TKGFz6Cyh9rhjN6PYPXnP3FJ05i+WL2YSqdudZgbJksi+FOOkjBtnKQ
LgYXzcGGofDKVybLwWVzDxOa/Rn8br6DEZiQS69mxkrKqBdeCEYrv4U7GSeEiYwHThYwjnyFf61G
XrG3SHcckDveP9Qn4fxnDj3xi0M3uHwK2AJcSVyO28unbyApTLtasl+xfWXUSy5T9c/bKxjwGE51
Mmrn07gjvLOFFzy+7ekdO/O7cWP54zwaAQco/py+uBFMLlc1qwhBI1nu93bJOszCLnKit5WQPHr8
5A/CyxhzphgbOLvWOLib19RwWczWGykiHkOLz4qpiFOc2NgzHFrb5HRAlw8oJbP99pUd8euTkcdy
YTi4NxwaqGKueeUsWTeu+pWVuPNXJzsZt4LXYz0I3ow727BTzQsTCcqfMykogXgVzsKLdOAk8e8t
fZ2dLw6C/jQ7nBcOk3bmiHOT78/XYvCzhI6H7TrVjpilIeWxpRvLC5bUWvWav8pPnEaIG6EXPhnn
3mNEK8xRgZUyZXGsjDOrn3bjKsPwInLTz7g8ypw/R4aiuKAosteApYxm+8KHnizGDIOFPSnPZKoE
Z/WZRbv3D55MjVIwpK3iyFRJrvG6S06ceCaf/JVpUDpw5dEvOfHNmAPeWdy18wffQrnzbSK8zUF0
YYnbvdcJPm9l3D/aDjq4J9z5AeK5YD3mRs8M+2JPS9i4wYBeuIw4L6WtIJn8LLVjxzq57z24/dQK
CJDRwcHTDjjCResqN+Z/nkV8SgdtzWeY5d98LBb/zXmKFvhuaHd1+NB9cVmHRsBZgaDEkr3AKOrp
trrWefSEZE8VJZx45qLvZvNpG6Wql0sBNFLGiRiEzR7QeKZYUH3EFt9g8SbVXvQIEX5FYTw/gR/E
AK/DC+smsk+zubfIhDVteuAQVKfkIcXaaQpgNUINQprjlUd0dhumz6jvLVeVOZPQ453CaO1lOAuP
2LHgpMIhhvdbY3kJ+DGClcQdJJy6HXx11I95jI+kwhZ+TwgfTa0Gckj3gENIrz/XtA9y2cTM29HO
n+YTm3S7xgt9J215NjCObEy95ktkvDwszXtJ+CCswjsu4asIGuBEAg5D6BcTzYFMsYdff9oOPpF8
W4nmJ9PTW16ALPqUTbXHsmqOR/lJlk56cWWKMoAlpi+EkwsIxgYC1A4dkQ+W001ZPCVwRvBOa1nV
5sYL/co619WrdtatAzLznIaIFGBwVpYXop/VcRsGJtnu7YYNOy9RJ9mreYlbf1keqMzFKZCrc8xw
pSJWj6qLMVnF5E/lyvl5jHAygnBxjIs/Jnv9V5ZW4wVZKYM0iTyF6zRyaf1Q02wD7NQwj1Drwxva
lnPqbMZuscPjfXpoVb/7GBcHHluvwf0Mcs1v3pdhL+5DnxM9DLtU9WfVZw0sy2NsXnp+vc3mRRId
SAcjQWiKFwQBk1zfPgovRKkw0qp35itGwCwiGoIx4g/WmWw7PlZSn9XEtTzIS5OD3eA2rUA2AACT
9zQF2WFQrcyO+NtMAoztBPF5Go98YHYcjK0ghq3PfoflldrNlmvbfMZOEdyRIp0Voxt20iVvieNB
7OnFFMKYM5KxdJ6XnRy5xan7mrvvoqT5d6O7V0ILf+y1g/ws3ZG9eKoRwMfIcvYbxx6WE6UxE7J6
UDDkDkHZc3F+aECk+1DdGb+sFiNINf5oZN1LP6PRJkkqTyzcUQ9a/5oFPDFii4rPz+PaHjkU5r64
19V+Ng4qZIoWA0bMUxxEm/lxza7JTfCoLT2NwbWjsG09BmDf5myecBan/XXuPnou9yJgIaVq7R/1
HS0LdP7YtJMWc8Fe4YtLrko9LuIUWrnIa2OonXI90magkLMg5O9BvmbbegNvWsDj4T+ADn313yxT
xtEqPQxehDOTCSc3hnSXnavUjSBUSE5xns6AjzQ7u5uYIPa909yFs7zL6J7EvgiASOlSCA5kI3H0
UE3GzkK8BC2xCbhW3y+Q3icbRQvaQXxplQfxo0H5SD4ZlzKk3uG3iZL4oRGCWPULATgW//UHROHl
8DrR6dYOqYCClh2UMytnoTlyz8LO+xVNJh7+pR8qrsrM39nJ/D5rMspnp3NF/HasP7rOLPQx4GVR
BykMFx6he4RXWuljEqQON7jzlvhJQ52voidBXe4iqmdc9ypPF/3MMZ8fkdD6xLVvhQn0bDZHd+vC
hWM8WlpQ/IlelgcWPGulQ3dUsacD2SVjIIt2I0AAqy5+kPZQnkiW0oVAcJbfESD946C62bFkGbTL
N2EgUM8On8Mdm+558IcYy/ZKzw9iiiRW6CeaPTftsQMYxlUSi9meK6kXcQa+G8w/zR3XLc41O6cY
DiE1LOI6R3sMb1jDK79zxSlew7uKVEoo7Na006foDL6rPW7KpfoXNlVjua+bAOdltHGrrYw4Hp6l
e3iyYDVKTtVDbWu9cZdipKfcOc1YhiQBapGwZ36ZD8w/DAUDIanNuc6VXWOctP6CRbDdYhZxSzQU
Gs9r/q6OXhUvQRx/KHwAEF07aexCbWxFh3RwkjqnveZfq+IOt/JjukPkWROXFZhZ8ohZvosQDxdC
G+unE6uyXDpjb7e/+D++5lf5pX+gEQNBLUMgAM1ivFrjBdpDqLoqcmDmi9QTzoXsJr3XgLRBPPhk
xsBXOCXZdbIbINrOKXHcdEiS2esBTmnMMA0S2/vqzyfyQpjdvP4UScyEBAJRHnyawTnarc+Zl8Fc
s+LSizgi474z3Ei/w15wm8ZLjMMuramV2e9BsPrsBPNBNDYx4B7LjLvl45HGeXfYWL1G6IbO+gsg
i4eQF4qFqrHDOMiM2jdyI4jcLem0A9zRR7V82FyQhUE7EGnZJD3ogt3m5wTnZj87RhT01lU4Hpdi
TxtDv0XHJohe5GHX4BoYZKmrAcxdmU3VD6JOjppoK7si85Sd4haPltja8SlmOnNhGApH7Sq5IN7M
Chl/Np/gXfH1UbETewDx7x3OIM0fN/xoAhGKqxpU+KEd6kA9DXtoy83DU3jR3PhkXAUgBdu4YgGI
wa49PyW7QfBiqlD5VHzPbO+uzezOz4mX+zhVReu7/hHdh5dedMX4kLrNi8oR3/GJO3jQJ1Lq856Y
C5tl9U161CJuLNmlko+ViU7niRONNyyzh02KQInLqU9ra8KCrYKJQbEVVGcUf9ucWDkWc/6lRiSy
N7zuPX3bYgk+6JBFgcRRVvZJyvx9rFR4GDZKvKG518kzYTZcxdJjoz4sOFoYSI72pvRN1WUSIsSi
1OJBS3I2m39ouKChov3B1onljwpBGLdNTFFB+mhnh0jR9+3/SiPmmqLITU+mVx5wwSicbg9hP2PO
POLWkoOr8FmiPebPbOdtPFR6ZzhN7wYUBGpa8604JUEBiXzA+6Z9g6NQRZ6aOyNBOuSEHGlmsaui
pUOrzYQYRPyFPdywDFnOsuVENGYQZCDPKj0SXhDGIo9pjWCSuFrTF8pNdujLe4aFAjITfH09w3pY
pRtQv7gvtz07TBIv4U3QKZNtO7nCefE/GQW44W3yxIC2zZLeS4KHHRxsL/Fu+k3rj10TVh4GfRM7
esmJJXgyvP7N0g9QLOzkdTB8nI7Vc2WHH9vsHb30tIZsxZ/fs+/kbfiVgcIAv7skxoCeuNYuWyD5
OpjCiN0pg2L6TbqXTb4D+uLeOkM+LRqH6+JbR8yMaz4QnV2eJFzVWhKubLk7AQfIwCixhzPrnjYT
/CDgAxhAVAjM8jA6auKl3+unOHO6AJcHbWfuKfKf1uZA+Mgj5gXEBIT1Z3XDQYQgFD07wn8CHLIu
8RWzfKnc5W8ma9XkmBpeqHb4O8XKDwapOZw6BeYphxE52XxIPgZXAClStt1L/DpiDSm72uqkjwI0
JrbPVvNRvwKpfvXpjUpLCAr1YeiRhV6sCr8lIGF8Kap1x9SRHUjECPE/GffTRXozPwbBDpqA7T1m
ehzQ8al/0z9iZlFa4n4VaQ6rEizwKH3IBthrWgBVYPjDEWAX+F1c5OqPpnFM1ZPyOFNPvEAPl8dz
9imz78VfmCGC8sEnncYJ8crDipz28lv9C276l3XWDi07e3CNK3QB2AJK85RzQaNWGu3Zo1TBQ2PD
R6bkwbooR0ZHstPAMQLtOtdYz/wP9s5kuXEl27K/UlbjQhrc0TgweBP2jUj1UoQmMEkRgb7v8fW1
AGXdiLyvLNNqXhMaRYIdBDjcz9l77XV4ak66+OXdNB/hc/FabOdZ2a33lBkHv7n1y5VnrMQQb2zv
Z1mjPLbnwYBLUgJOVD476Hx/NiuDIM8D3rxtqrZSbQHqMbitmAEwAB/CfffRrKYVmUfoQw8BTbfz
cGgOA1qE9bwfD4wk/j3T24t7BeP7VOzya6y+TZTRdjpxU9DZEW88PrhXDBMzeIi+6nf9kRrbyzsN
IHsebV+CV6ZQEf9lPlbljHTOHfY6QDPIcRn2u1d1tfINdfFbg5GcLF6Kn6toB16/3qcX63Ug+2iV
vxkP+bN3bDE0vGK7f+JI/FlGd11WUtB+Mf2TengyNX7bJ/yiZ7FSVyAQWA61a3zSrqAjUg4F7w76
8rQh7WTV5mv/LUWyuMI7fOjIrQVYfLbX9onJGdWNWN5jvDnE/bFxn1Su3TSaf7c4afx0YO2/3O2N
uRdUjcwhdeXu/D431iiTY3pG9H0A9SoEXh2tj54O0PKYW4bnAh0P0SvYt4JxymiFzqouWVGSjKZ+
/DJ2Lc+k8za/NzT9Dt2D/tToGamGc3du2er3po0Z8U5jbEGpH/A+/O31sazE0e9PoU5jp4EW/HXj
z38uj3lFzxQ9cKx3F80QfmrWu23wx6Z/e+XyHlZOr+j3u+WVl++SuH60LAfxXxUQ6aQDWqVbtNz4
5fwZy12Lhr3YLnfxrIN5V3qW7eshOP/evPvra/5+zMWZ8s+3WB5ctkmTKjxwqYE0838+ann8959f
9wKIGOu/PRObgYFChkvT7ydwAfMhy995z7xMFAVO4Pm9//j45WejCCVTTBs5rWqfCSTndFq43RZl
FMWvuYYbZuOuK1wKemV6jLryYFkq2NHZ1/eAiS9+Ss8rjKhdTcaTiDXmo/1jLQDVo5tfxYaJ0RlX
Zot8ogLz3DRc2u3AwWimfThxc6lN+eaqZj9m6CgbnTKa5qKrNV4Dg4BAg5aFq7kIRkzqP6MGYhst
b7bWXah4YeTsu1QIKsadues6cdArZAUkqroH0rIYkuPXpI8GgKHWsRkrNHj6U7FofYjT4S2HZ8MV
jIJ59Nj3ZL17TM+wpGSwciNxkJG7HUzmlmV8F6XffJ95ClUOguY2luMetXpgqkicdNAn1c6tQtYr
4W1QpyTSKsYuw7+b3nXHPKkWprcVaSes0s9FqL3r9nSfWfHO8z/6Dh+DAQ0XjYDtytupyoghiWHp
aLkFLq5tLqoVFEAnijqeehuQi64HJ7tDagYmriosFkeoI1kB0H3lKmK537HWg2wyKejkfaddguTa
e+rn2AzwMgr5AyXJRffVNz9GwirbaT/En0KciL/+zPoqBQBO/EUdENWdtr+I3fugjZydW93o9jlJ
0PuAzN1CO0wl0kTLYjndSGS6TfaqxoheuThV8IwRk4AfoM8yeTdDKB+AEt2N8EfCvkIdlZ3GmI4Q
thOQN7u0iddVbzMXY7iH6s1Ol8+tu+/wEZrEueVKblsLBJ7tnH1qno31xm76qBH9AaK9FTL6IC5h
nQwgcSbSe6QJm5aqR8o+MyLxs4jaj9rXPZoNJrM9rvFQylr22Girm0YJIDqVFZyDyVl5DUGVI9JZ
7GSGjXHpvvQL83PCpVZ51kPajN/SoqIO6uK46owEnVH2U/gw+oKWyPA63xBinR0w0e2HlDKYBfXE
Mec+NRPLKNLGY1BGP/J0bUqlb/y0fyZalkGvscB8dfVw7OLoZkAPNNMcNrUGjy3Vk+IKnOv7BIpo
U0pH23TALFapfBlakR/rdHqL8f2uPOgbyMqqDTIAjfCI/jtrfbpP/lokKC9nurlrmD85krZCNC94
gN+b0b716EoTzQY5Uh+eh6E7k7S5rewS5W6X+hs826PyH/HRnyBYwAVyKX8YvXwYXioQUDAswQZG
9DIL2ci1H5rPRusQNWPJ9/JTN9xfEBhIOMrZXQNw/kCNZ2kJYgZhdmzcceTi1XnnxiIsA/fkRI7e
SQTaddK9HQpf74r49exGzU8gknKDf/8RIuMzavIKISbq27H0L1NnvdsZ8oUBQyoseBBlBERrlU7X
Ysx/RGO6HT2jvY313CEO6Yr4+VbAkF2JCoCG6RPnbPTRTd9+AzpKs1EfThYAo60w6G4Ho3BQo5O0
mqS/KgVn3e25ijvOfUXy8LojRTzrfpn19IjaOUTHwLLQ86BLR3l0tu36NWxZXaSyJ+kMRS8da5od
pAIRDfiSiNTaNyCYC017CTg3ZwoFEAa32AmNikyoHwmipldpQ3Rvo7exF69dgPxLVo2/1yHOzJQx
zAmjQXloDMgE6I/EOF2AWp7tUNasaPRrGiTMVHv/Lv/ZVcUPr6HPY9GATE8G2RKb0gQGFGBgVQDD
W1vVW/JCqbVZcp4S0nHxxvDkOu0bwU9ULUlVAzmn+Ycq8aiYDSGk7PLNKurnMuuv7PPrVMlDyYR2
aCO6ppr+6jsUvWIXEFp5l07TXiuKu9AEF6JlXBgqNekrLw1/mcOjQeTLyjdszBF5cCcJsUEanFCR
10lWcAVhZihM15rVoeiydYhMcbPWu+RTy4nGgDv1yyR2eFUm5dE34w8wj826MYIPh1DII9JgPLIe
S37G76TMgabiv0IUvhpV84gv6hfInvFONBz9k49a3XRhTs1XQWQP+S51upDyYBtto7r8Fg9Fv66b
7NYgjGQ1aQUKlvSnlUq5/mGbM+o/+J40H3Ywcarrsl/lI8ZAASwMoT5omHsNXJE/kNWHunpWlVJQ
F/nIysarDl6f0K1p0hcQhh9gVYsNcVRcY+danVltujRJ1n2eYV4f++fQnmpmpy6RM+zuGf1X0PcE
VbDpoTYlgAkGpfZ6btIGhgDR51TMi4YiCIDq3VDkd0ZG7wspbrYyvf5VH9xxFZrOsYJjuM4G4BGh
a73qlc6MXc84atuGQkgVPwHC+My7YEuYJmIe3OsUawuL2RPgHYBkMQqC0Sb6KKKS3rD6DKiIbfM0
Qm/kJeQQm7kg+APPF4StG2V4tJt02gw4XtGaDKTexZZ38Sk5uimiT2WMn25CdUqvKRmRinyvdRT0
Y+eatlheyclz+bb0ScA/zcxrQaG9yB7auqx3nYmpH8QNygl50j1y+kSIPTv0QNBVIlqHiMO2dVt8
itj+/5ayn1kTNuN/sJRZYGz+naNsTcjjL8R44b+Yyr5e9U9PmRDmP2aOssKwhLXMMtVfnjLYyv8w
dUt3FYOlubjD/oI9y39gNMOGJnSpHAMS9G9PmfyHhTnJVI7uOIZyXPH/AnuWf2MDg9KzhWTKgVNW
NzAMWP/KBm4mA0xI2w5XYrXdLai9XdEMJrSeglVnEXTPuTlkrPhCYsJDC9xYZdGnb8JiH3poUIhN
fuLS/unj5EInF1Axz66hHcxqq8iSGV5/Vzt5mHBDUgv2wHpQwLjmgdj75x6B/m0WId53G8fe/fGP
uPvyxP2PrE1RrpGp+V//0/qbVW7+YabuYnhRUFEdaQPZLj7fH0IiSP/rf4r/ZWZjEbtB2119SSu9
dyOK90yBzMo6BI2f3UCfDjYibaM9EnguGW3t3FT9gFU6MH82wUScxNDd5nYxoDfC02q0GqE6srMv
VVxs9b5q70iIMKnswT4UA3WByvGSi+d4P7q4Dw/6kD2QFSKeVJpXNKPqbutFRXcOnQzLg579Qlvb
nyvbYeQmuVfLQC77RHmRzdoTY4HFdT2oGmvZSCvUHoR3NoL+ziP4D5JYZzy3gzt3WExmfFsr02g/
j472aE+FAQcWi7IPmOI/7FObY/VP++GyT21lY2V0LaUDKP/bPg1V4OBeaq7+NDa7riVzwu3Mdus3
yn+Cp7S2imkE9w9V1wixF2dF9AaM5Ydj+vU+JHeBLmVBgTnWb7uuNQ4NIdjbzEbOCDS2GirrEZBw
/IAtgBqPLZ+xaZb0tEEpJg2qlIRSeld0GWAofeubDhP8PoJrF+r9U5xXdH7tiJieAPEsYUfhPgkK
ahAyza/mIIJ9aXmInqRL6yt3ktvOIhO5xbyzKYViFi178WSQR5G5050T2OnL6FvYnlIa31YRXAgs
nBm/J1UgFyMJdRYCWg8xlOlDFHCVk3gALFIhDANNfWqzwv/rpnNDrtcjtdp/f4yL/37yKhMbAUe5
zTlsyL+R2tVIqKVWJPU1sz5if8rPTgxzDLc3RegAxxC80PDcmZZ9GToz3McUAmwPEJsMzg1EJCIS
LHIzTP1mZnwa2GBc+j9lqb/8++9p/+2wUUIBpVekiTPGcDMfVn+cipY++GZR+9lVl1p9imLrQp6P
tbUCbAuwKt3/8HGLC/YPl6w+f5470/VNkIeucv526sNJhFhWBfmVpQeAPE38LJlXYkKTFuYkYV7H
Jibl2pjcx5ITaqUToW27bX52dXpwrak/qAdjdP2XxtBxbPYGw5n6iEp6wDBDXsA/UOLEWb7PmUvQ
CxzVJZ/SaldIam+17tmX/7D/5i/8rz+Ic01azBRN256vJv+6A8l0JosmS8OrZRpvpGwHUFI4+AdH
VAxXwMJ9G7kq/mTKdV2Bg4mR6FxNrdyR8PcQhnSqsY6ADuZFxshoWBfibrkhHfOnyPBuGiGn4Cim
GMfg5J8HAp5JukAL11aM7IJfpzLiZXtqf5FX9iek8kzb0w45gWaIkz6bRupKJVeSf5hjTZF6BZ4T
rIPgNAovuIoIBBI9Y6DbabP23almCCjqnV/0rFeteLhoPVrAxgWuA4jvJFRhQG9vfzW1HlxZBcHN
44K6acNQELMKrroYY6qqNoArL4erWphNdv33+92a7dR/2+9qvjwa1Czwvprz+ffHgavbrUUOgkeL
geBkb8DLpVn9vWNV3/pAY+Dt4C/1lYOQNhh/xMKJfhp4jGWU9+9lrARdFdO+DbRIP8a91u0bqbyH
aIS7E87bdjVdZ2380bbx1YyN4yDt6C2a2eLQeYFpB0g3SiJDVpWVMBJlNgBt4dGGLx5M/FSbpAK8
MnYT2qVyvCNnoAdBOIEQMQnI9jPx2MuY1DpZmgeKAmTllXp20CyduDlzMA9hZm81iLSHYU72MqkW
XH26Q51Xfe9YGNwmBjxlU91Xsh5endpqLjCr/v0Olq76b4c2ZGZGBNtlrmNyVZnDKP7YxTaUWL0K
GuPSpF64LkUizqzSxFmvB+bqfij2yWQ7h+WJ5WZwPI/F07xNha2UYMW/XiM87bOYCgQjfz30xyaW
igRk4PmFv9+tq6nWdGosNl/vuzztJREf8ceWk61p6yzEasqRQpVyfnuNItNRk8nujxcuT3x95PIF
g5T1Py7/l6/HjOUb/P5wDO/8MzClgvoICO/+v/2m31v/833Fj9R3xtPXd/jrx/zxZecv9/Wdlm2+
PrQt0tuIMK4Kf4XVOPo5nzdbNvDMytG+9vzyzHIzLrt/uWtyysblNeAavxcdeFmv9m80wzuHghxP
axOydLp0JFEivCA0NtIKD9B5izyReewL0Uy/oLnFrJ6eoRb96nJTHNvYuInM6Zc+NPamG8OnJg7e
MZFM2E6HjwKI3iZqu2jdKyfGEHluXb14hkB2jWpJB7q2/T2ls1cZMl2FaXjJWn1LGdvft1l65oJf
rOBZQUvKtC3gHqquHqH2RUOhzi+ZJsSevErZ5+txuO81Lud+BU0ON1mD+X1DzjFalIZlVaxYxpN8
tWM5i0xSHx57rMlbYhHmMiVBy3r0k9kZwZMa/JI0PJmZQsIm7dfakVc7/FFGMKJiFV1CAxE5BYRd
bFd3BMvftr47buOoV7M/FwG13WBRbmmscRrQfkerJI38ITBaLkh2BycH+HPy5mClQV9OpzEk/Rtc
pLkvAVejHcORnrt0Mp1ZH2c7BHeTiovL+iaPS3tbh4GLR0B8mwZgcY5B8IC6+oRsnbUGJ1xCeK9D
LfCA33NbZ5W8schC4+H4W+zp6Olopohk+BFZxaM0wYvltnyI/OriliQ1TS5yJJ+WblEX+9IlzDTp
TlqG6MTFku2DKMoJ78za7lOxXK2SjOg8kTRELZQI+803nOdrLy+o/YzFggCDU4geR7OzvePb4pzr
jIxEZSZjeKxmOBmM4cC2T1yxz3GrgSgN6LZFDml3MaFineK/Fw2fYZk8AJnQLtJhlMxNA7z/sPOp
SB1HVVJsGDjAMofivNfcsPomqruzjsOMFMXaH1Z+cxCRxeU9KG9Ka4QqCWW8LeE8VHHGnm4mVJ0D
xQqYHCgC24jZTcpQHKtnUaLznqSfQfCm/4M6SZN1u1VTjpLFoJ5XUWyslIaZqtfQqsnhl+rjUzK8
mFb0w87bHeHyeFnM6CHz8+rGsdQpx+a6zuEO7UryzyLZfRgquEk0upVa+NBwnV91sbjJyviRTjzZ
CjWICpz26NTlykwOnibOTWK9DERe3QJJXRcBTemi7u6q0q42DSu9Sc8fiRiV6zanbOjDQ9Us2W5B
ZnfEKoj+onx315W0+UiL2HZR9gTRfkY9+6CBALW3uplvmjBB8zAghJujHGimJT8mE4a9LJqejj/C
PPDXRQb8pxTdtaVovjJ7/YbGAZJNLdnrI+RNCY/HVtQ+nICowdjxT70Yd1mkPjrNv2XAIiO4xhxC
CCcru2I8kLd6Gr2RHPpYP6U+7ixTJZyktn9vEmXNqRURZv6e2lqzMZhs7Eg73LFap7k7FjvHxurf
PakouTUIDdYZEFdjn3n0gujd107bbzHWXlt6POu0NatVZNVPZcd6UEziRlOoxQbFqQyH4TAxv4TD
kj8z2dpFkfsMeDbawWciNLVGhCrL7xxD6JJILzoYoFCwgJJPAwpOcIG2vmsO+2+gX4nPM5Yw0ULM
Ti0MjCG+cWwIoipJBZgJ81EyQ0VJkWWHTpchlvcSvYDr/Oxr5EZ8w2yjhQqmaPCBNRjVBXs6tOxp
azrai0YgNrmS5LkTMslSbICY1rhY/Pf0wC5Diaql8xXJxUOyoYbJQmkczbOVMU4mrIqmyIzuEyfc
dnKs72oay1FlHtsqCvkHGNXetgEQFx7GRq9x3d3U1auhoWQGnPYt7rp+VnLWto2lpnkN6vg4AB1D
BYIoEi5utXHb5jpad3mpyeMwE/WiwgY2P5FqHNj3zYRk1xhZNDape67GAv8NivtRR2Y9ELi7NwVK
n7LUzt1t3znynKILcRvrMdSTvc94OJu//DWWyLkCnT5mXjJ3TLDesy46kMKR4Xx5a93uRraY+SBf
PVnSuVEe/+GpCY5OR2Vw9MBCkXn0KEtUyEMzkP2di2HXGe+cYN0+acPnmIETvWINzFGWe4hpiDJh
hha9Cfc79vcpWNPB1bPNWLWAWiL+rFTxgrP2AVHD9D2jBW/FOPcyd5YCGPa3qhwo+zfbIp32LYCb
nVIE8uYmslQUOSQVJ/Guh22OTFnbD1GN9E8bRkooTkZUunvsDcEM2jAeBdAOCjhkphSgfzcYwZ9a
DeZEKbRyk2ql2rmNe268giy8rLxT0fAYdbil8+Cid95PiMU/RUuIjACWaIGIWwsxfNMzqq8i0Dnv
5gyGsAgs0jzbSwkjE50c6Aa/nVAFZ6+EBTNIz015mLYbm5QCWN3lMUBO61a0Mk5hYZiffegextET
36SldVtXN/tz57vaNatzYn3mLZab5c94yvxb3Q6Gs2dNtH3nl82vF+yYT8fns7tp0h6aoR0ORZco
NA5+9ERX/NfyHnU/XnBttq8l19Odmery1LtKuwULClhjfo/MuadiTS08isNNTi7JdWjy+iZp6VYa
bqV979Jqu7yXmtJxpbiG30ttyI8sxdJ9m/b5OQpQWkwqeVdaUf2Q6dzcqJtvmimyrSM1UEjS7S+a
jhHM1dv0TbP93bIpux73V+xTHgm6kdVbHx9JTYLCbHLofr1bd4nGOvmUinySRAcdoWdOQ+9f68i3
bY1nr3C/WfPn6m186TwVoMnW8ZGTVUbLqLEufswlgwSUERlmsu2FXYIPwKcwtmX7yJTnPLBqpgPV
uQda1OJeb2GLL5vp5qthFubHWGs68Iisuh39QZysuil3vV6FL0o6L8uW1mReozSQr63vEDujBhPU
Z+1fg02smeSkup32lqUoVEur+uH4IRI324ge3arS9hhlsc016KzNcm5Jzr/FJFem0rP6Y8hdc11N
DrhqiJcne6R50OlVwwreeVp2kEjKOy5X5Wti1caW86A/l3FZXS1gN5tcl9V7ntNom98VegMZV3lu
PRTQYQ92bnaHjPi0h8TA9rBs4jLbdQLHe9csGhEOuHwChBBgaRpA6dLJrRfPDR6XTf3Wf+ijuWxQ
6sgG6S2cZ6bttTIQNqd2C82OtIyvHekgO6Bt3T0Ib4Lz7wfFQfSN/uDlXff1wX2XrovWIbuFnsLV
qlN704qRXGi9BBkx4twJ9DT/7M1XbUrke+cFtMa6Sr/Jk7y5SqqDXxtA264MM/mIwgbtFxytm07T
git5C5CzRiP7dHPWl734gEwBcMPskT6avXHpcoGRb/6IdD10HHC6DQcqcZrp4tF0u/StDU84GtUH
8dBfX4UwMgZ+hfeUrI6LKNoa8Z7DNbk2khuvOyxbMeVDVMFnXfNBM26WDRBHOO+j9rB8H9urkW2P
oX6NE8QMLm3zTU+883uHAvHrCwUTecGQIK9QWaIbvYQaT2fOeVP8s5YtqENUa8dJy1sGT+scjDJC
tjY2bzWCz+VTLLdHvhUKQZhQ2p8bV+ExYsT7jsH862fD7gjhXWfBHWzu9JzOQ9O8uP9uhzmbsmOm
hn+PdL36LvYNBwK3LrejmQTfM5zey6d4hoMDN7cPYaSFrA1KQNVh5m45mMZvEYi25X0azRIk8dnx
vTVW5cnnmruzbS361vnZcXkfQHDIP6JquK+l5p9GZyp3VsTpxfTgtGwR+027IrbYvYehaB5linMi
yhH4S5W/AA5eA5od3kMHlplFpvu5tHL5YJX6J9kdwzsnD9Iwz/ZunYDZvh5Q0lDzC3SZ4PlR1nMi
De+g2yxsCBns30R9Xl4orQjmC3WNE9fzZGvosOFtJ3tenizoclJALexrbznNdSgsMGvzu0bx9ND3
evsUVbV9tEoA6nkcju9IdSVj4XsDmmXX6kF+dMmnfZYU+Javr9sNCpsxNS6Z70ECSiDALG+Ic/+t
AZXy2Nb058Lcwcgwf1AWFCwim/57MebMTrKoOcBFki+TMg/LVyRZ1d/0/ihuIvLI7yw/IB14fqUd
g0EeVOLcQ0GV525krP56gsBBmbQBlsNG7Ak3nHBv2/E3PSRafd6X3RCMGwJpKBzolXffzBnqrs0i
TXNq967IBJqEuhR3RR0aN1PTa+vltw9FcKTMM73kmcX6TAxqFw3u9L1AQCnacbqjzdGSKeQR4VBU
8hRGZvrYOtr3r28lOdDIMCeiK7TMi6PRF1ieqMGMxb7KnruJwMkGcC3E2DZ+R/q/fNt2Ip66rEPr
GEAWXREHRo1Y5g9fe6dukWX7Rc1Y7qEbDOrg610r0T73FEYfleiT02AAh1t+RKKdJRf6N4dEpJ1h
ZBwy8NmenQr35vwP1gRhzMsh1vq9d7scdqPD0lBGe10GnyRFaQ8+mQYn15TVlmzBb43nKHh69JtB
URTHKrLfNBEVh9SwyguhDExNMpQ+tpmrSxEDI3bUiOaw67iqtijQrfwYKXQgvc5iVZhi3+vmjHxG
Z8zMD0dkMxGjUaEIduut7hTunuQJePvThz3G2p0kgmVr9AjBuro3ATfb2Acc7U05Be0ZEaLa6Z38
OUdfFUY9TFGvNMigcQ7oohQnZKMuymBV7ZstEKKQxhs8rkctMd8oYxySyLFeWkn0pJRdd2jtRu6I
63FR0xTDNuhAt0xNXKLQU8XXjQ+gaaWoJ83/tOyknBDHznJ3sBBBtp08V+Sq42MFYfH78b9vt2y8
3BgzFuPrz9YM9j7By8vLljdYHp+6is9Y7v5+kGHcXefKgvi1yCAXGEncwSsxgbt2GnlFk1MDo4aE
BRcd9FQXZy+ZQjgfhqyAAq2Z9rnTvITBN+CSLhNicPaVDVG/nuErC0EFnTBz3YKQtzGL+5NALnLq
m5Cdq2tI2iZr5bCLdon9rhp9PGquaE55BQtgMvNi27UJTjxniHBD3SpiHb426Ma4OcV5g6tmvlnu
xWed4tTBGOQjoEOMZ0F9avSfBL7ygxaGzxfIhyi9ycJoRDdG7twe2TkpjNuw7L4R7ZOfFaJE6QEW
UOCNTau8TZVxo3ySsL7QLaGFWCXuUYjF8CxtjQVDVHbPy4+jOlqcUrJT9WIuOeZgiMyPuOFdNVYq
u0yFz9DceO+6edKjYCCIhxc0c0BTCYUODXcjbkJIdLvlseXZrGaKbqPHCNox3mR4wwNVlUgO1IaJ
gl80aPkWYasRuZt8xtMQ0sEvniK0eoO9Zzr2VMc8bNTaHUknWG9kB6Ey3KQtS0vlGluRpfXJcdr6
VJDcdiIHFq1aRuQtZDRSyyFnb6heEd46f87Xuy9sm+XvNBQ41gYL4aPZHIUXHWpahocJnNzWZ6ii
xYKrd6JrvbEtSg5RmGiwnpW2truoxrlT3bdm1u510FLQApNhL2t1Y2sjqsAQiN8cGUNDpIDyNlX9
S2iGO5WXDqYN0jBYLJrIuE7BLMgVWFVOVTdQhOxgK1vOQNrt3NYripzxF07zVgQGauXB++zr+kek
vBTrdxXTXjOuZpcV+yq3b5OphM489C/dfHIuAJx65uYs96olKwrSebZrAmxMDSq4A3TLlyl07YuX
3NhOq+60vAzOkwQWl0WFc2x56aXuuw6eN+yPqoTfEEWWuY0UTpJQYKf3VHWoW7v3UdTZa9nF494S
nbs1OtFetRApEcCbl8Zqp3MTGck5q83iYRoRzAHTRHtl58YuMrQEoHuAfUu5aucRWHTqWmGcvAGe
3zgwtxg8lsZcGkCpacYeNUF267TWLispEPsxM+sC1ag+Pvlm793FuRttjYTEBUtPpgcto8rI5xSn
qqVmG4O0wQ1LhyOyymmV9EIcijSRp8B0L2QaqZ09h6XHS+B7W+bJvjbic8QS+bTcpINx59a4rGdY
jzMPYAux5/dNrAlik3IsbLrSPv04fNZdfHtMwDwQQO2LTX5VHQ80GyiIKL2sT7rGKa+6N8uJxW4k
USwwZHlStcUS3IkOgcFCZ1sy8+e87rARBDE7iESpfW/kN8gs5en3TW6jEUBVNmCWyz/IAsYRksNt
DGzn6/v3c5z90CXGqiVIZ1OEpMYvN5Sc2lOoXlxQ7ceaE/QEu/02zLDWJpJIi+Wh7K97nRuhw1DW
ywS1n6rigCDLF5yG4XwjR0Pb6mpAOEtPnGrNXSpwWtWmX2yS1osoB9cBQMrlOFdr6GMgg9yxO1kE
MTSwFI+9E49nKx1u4ih3V7qE6qIUl9Eycduvm+VPNMMKAer8jE753M77/NjPv2S5gXhlEQObzcWu
wDtN803hA4ZLM+CCglRifOj5Ne/0J7dilA88vsJy4+jqn/e8v+7xZsYqK+nlxxHwycYW/Wm5Zw7e
n38uT+hEVKeRXRz8kti45caYyUtxmT77pox2gXCr03KTloxj3kxe+v2YE2t01gPfXC9cJs/ouBhE
aY1mX4FnNOzn1scG4k0GPJT5pV/QJhiSaystsWKZajhO2GoUcvazcJ2kwOSKOIyuG6VRh7FdwqKd
DV+F3E19/mJ2E4UaU79Hnmwwlyjycy8wTTQj44U/92C1BmBUUs2NUvbVcmMzW1/lOsF9y45oU4iB
IsEGNMxHxfJz4opzyGO5rmuHzHDa3RDG73prRQDmIS6Mosc/xzi1DFvtDJzKqRnSCPHuKK9ByJgM
8oyDHqEpuSwnhC4e3YAeq9Tk6qcoSv1jXGN51DoG7VRxqslMx0G8/O1CPCVeIjnKPiIjgKra2oSA
kcIuPLUVOXaGx7WYROVT00oD3qTyydXy2qfEl8Dz5nNlGQ6We397zLc5EN2mpOPKcdE2ubstUBtc
oolsqQQ/xDrO4+yGXqFbU2QGrRE44BZ0n5C1VG/o7rIYA7D8FGdxudOHyLkdbLlrWea+04NJN6mL
ENEl1pf/htcf+1K7KelJX9ohbCkB+zxuEM6mpvjGQMWD66LehUNQvrmpvIS0WJ9SqxrOBNGRlvsY
WO7wkNWTe83QGOSG1p0il4agQewhVyNiPGxf1Psx9MfbvsTjZDcaZGHHxseJDKrc1rKnTZN0AbVY
ad0IK9+nsQ0ouicBnNk7tt4g9SkpR/NyRVlXFC/9vaTCux2cEuJy0vf3yrJYRgndOwQ2NJdJywBN
Z1SJbePOc8psLV1aNxXMYli6xTfhmvBkynm0jgZJ6kMX3wh0YsS5gi60ZYLtsiCUtA0cidjTd5+S
LvpR6V4BR4O/qMUzBcwZVEizwuLmWuYrUYuAf5R4a03N3hqmQH0h0/B1MMvt8rgqOroIMhBH24ir
lyqt9jnq3ge3z79Xoy83Lk6Nc1o29kGOCGDkZD0VulW9mvT5j0UIiaH1s/o1FxNZGT5+q+VZJ9bX
4KqHlQEFdVenPiTnBP32Uc+Z46purF6VDbkWNPtHaQr+H5BG4zSPiQZrAko5WPL74aG5xnZU3y43
Rl2EiCcG93+zdya9kSNblv4rjdrzNUnj2Ojqhc+DXJJLcimkDSFFKDmPZqSR/PX9Ue8VUPUK6EKj
t71IIRWZCrnTSTO7957znWOGdJx2ZW19kjWBeKB0X+IesgWlWrqTbjE99ozbqT1eW2UErwL99aHS
+YVBSk9gaWI/xsu/TSmQniQd60PnkJvDqD4/ydyZrknRGWvb9ab1NE/1Bu2X4lLLn5iwiRQ+E5kb
/oWTP7MCFQCRiC137YOsiu+y600c5E3zGg45s41U0mxzZmNjC0RnQeAMO84NJASxV34N8XOYD4e4
EebrGKQnOYI1zby4ffHtsThWIzJ6FFz0k817KQ2XF+GzjVhkg4Bon5H9jQoXRzFuIQ1GqyLL2QpD
Ja8YcvrzaNXRt8iBt0iJlGhryf6ou7Z57Rhw9HFNlssMitIZxT2ZIk9MpuyXNBEKkyxLQwavZlLZ
sRt7+VDxLjx/Kg9KEI/286SnXiDOabXzJ0ZdEz/Dp8ZWVz0VVdFfhN1dfr6zfER7htkyufGxxokY
pnM0Jw8HYyycNyKG991cl186pM8WDVl8PxTjezs20x1jUXrfrvCPfuDaV3f5Mg8g/TL66KXp5FQs
Putfy00WZoV6RPu07pFWoN6H8ZRG3nQV7twch4RpWySISK8Ri1QTA2074uwZDZX4ZdOsXCWAH/zG
Qg8uOUoQLMRcu39Hd+VtRindUxTG9UsY0rbw2uCDRDiD2jpo7hgQ9UivQ484Lddk9DFNv4PC2wZz
Mr+HIQGdaZGA/AgEwCWzhljuTOpZlS0raDunv8eYLJPG976NrB3znTEAdOd4FpzqRm1ZyJJ3BJAx
CvMEm11vhtd+wsPgjm9WGItbS0w7A0Q2Ajsx7Zsbtf/49ue/MuFkSOpyVKxl1D57I4szUPBfjpDz
vo1iJCvLt203/ho6sK2Zrf8iN2W+H0C/xQP2mQkxwDnIyGsXDh1g1ytzTLBYVEjvZFaaTvRNaO+a
3u+wZHyPxCN5cUiW2TMlmQ6xGfhPM/hoxjCYIh0x65dq77qx8xdWwq+aYfJbVU3DBvFO+VDEnJLS
EOl62aXMcaY8Y9jQYS8bspuTju9mjguV5yP4tGVwbQO7/SbOmtFMBA1krg80fyBbSJIaSWBkWa4L
WqRuHq3yKZanyfe8l2jW8TbjRAAFioTg2DesrRgH/ZAW1nuRxvPRmaW6OLO/sUhOeW1Y2cvMuQ2e
p59LnvlKOOohNeIK73dgHbmJlmCcoN52Zl5uetmDzXY8IEqDeq5boo9bobaZmD8IssSJF9jUNWAo
n6QhrU3XD8YhnpvhjZ/5lXfEpKiWB6NjVLxu/TlaT4r+1hQ2lGiAPN8AZgMDk+tcCu+XYMJfVsex
NS3spXJfxIm5a52op2GaHAStpANtJjA+nnYO1VCZy/5aL4mRANJs+jLI6uUDU2EKxsGGDJXDyasr
23/uJkKhZF15pwLyMkj22j8pIk6PdI/mvSjcS5abyXsSZ1BuCuMrsQxmdNlI7RpPxmZiRf4txz/O
qJnBatFchOEQLN0NFhEa/etoQMIO6tK9y3r50XVW91zEDYzOpb/pBZ37GbyPdRPvpXKtF23ZxTlU
pfVUsXlCWZFwNrpK3Igu/cwaa2MkNdmGnmdv58iOj5btEZybZRnUSRpzQd0qEMVQgbIupDpTQbFn
LMImZsbTHVIZ+gpp7e+ZftUXpwcL4jrGBZ58smVe3Dw1HZC6QGGB+scnqGxiNWP7xSsJoQrCXH7K
NNuhRjb2rk6KY1AvV8UUz6SXiaOZF825iZjjWgQliMEdn5J5NO4tNex/vnO9Ae9ZkcmLrBQSkJmM
NIZboB5S8ScH00n8KpQVPn2SDVNIAtL/1EhiCbrmKLb2q6S9V0uuTtvONzkivLCC1HkPB1js2XTn
6WBCUCmNizCd8jxNcpESmWeMYf/2pav3vtF/M8l41FmEsNAQHC3SeTwb9XRXEAZ8SwlCPhvI5+DC
ZuHDtER98lRCZ1NWLUlMLL9HtzDXWeLMB8ZU2XNRHrtOBqdu8vxTbBrPEgz7gQQTOqSePd/XVX6p
XEoxOcLBnCNF2kFfENKZgBz4KaZl2atzVNhHrSWwHstAAJOmj32J7GH0QtIEVrFfB/eFpqxqlneI
/skA1cIBq9XbTN9Kc+ovNC+Ce6n8krpicF+7JNkTNDcD37CaI0Nj2NatrLcpYREX5bbhib/ulpv6
LaWoerWJpFxFGqpC1Dbvy+TxM00g6ziZ9raTJHFiIa/veDfFxWn0QGhXGp4MPSmQX9VvOrwPqkjt
q87jYJfTHts0MjP3fQD2wtWQ35UnT+R1ylfPpJcel8m6XB6TQQIrsdOWYNbJ/TKhNy8lvL4isS/J
aM0qAuOslOg1uVdDt7zz6BZjjGbTLpLf0XKiNMaDhxliW6cYUYOrEC1pmMMwwI9RWEfDZEu/qEAe
ZKWP87DM7yNjY9pzfzMiTDSyTtnqIjpKM0gWwfq3Syr8h64Uz47PlMVLjfnBXkLbNSLsQxyO0a5g
9sEIX36WmiFQ35V/0aNhqmb55Z0OOC3ZXvrUBk26ITcH8kMwgHUXLNiz5xZnh/TrVS+I7TbMoj7I
wMLppHvkYrOh51Vqj+LgJKAI/bp4cwnjPCv69ZXCf0kzN/wy2SzMJC6fGz976HxpbhxsQA+pLdS+
8ROycuo0PpdW7O2tmnmq3TPL8ob3ssYnOERlcR59ay9DxR6Wxr/c2Ne84AjVt7GprUZeSFbZFqZL
akYrhurRztx+zUtg/kS+CVz7T16UuMUK1kJOJG+T5daWl15saWBZT2WbmU88wB2AU8Vk1HEo/Jzu
7kcqXlZJBw+OSBRvJlsFwFK0Txpz2LN/IIvq7e4sWtWdm5Rdvu6mY4wAf8+JI1pZIVlfZgUTOue/
nLtg7M7UyveGhyYrUvo2gphp814cOZtAUXPgOc5ZIvByLrubfE8UtIGxd9uzmRuXIrHz+yCH0WJM
TnKh8wXdoDATcs8IPigJkCZu4miZpfEYxbO1Ggce5YJu2Bu0kzaDAaUIyinS8l4Forg32hnnqZs8
/vwRsefIaUuQT00x3eNZfYlT038ZTGUhLw3fhrTzrmn7Noz7kdbJU5aSy4dP3t4P42IjdfJtUNMn
8a2DSgg5iJsZw2tX7WODow6GSZtxxYfwmPhmtfvhen37lDWs9rIsvS+ztdYEa8TP+eSDvVPYaOL0
I+uHcNe6XnVQsRrfFLqkrBrDNXlzxdEwHPmcu9ywjD8OxLyB5ajdmNZfKQgriapnrgZNqU4lZ5Qw
BC1+qX4pd8XHGBPBmI1RdMAUjskyze+mgXNO3QX+mrMMwVDIigczr5DY+fa5T8YZ4wdXgsyG8Q3j
ybzK0FMwYPLHN84sCCmjDhCV2NhNnF+pIaqNrrpwS/hqd3BpYCy9g/jy8yUdBX8voSSbMFbrzlH+
y8+XnNbuZC8kvHJ80yViqDaLs30KoiGOvRALDqz8KOmLi4zYjp0KBQxRSfmB0CQg+hGEvLKUzQed
qkclol/YPQ/U4gNHK5aCrKd8DfqguK8+7InlLusX2JQX1DvJOAdBSgEiuRiK/VSGUIoY+7yomUFN
SCUwQBljlyJSkcAEOvYOtXpavmAqBTxEtzaLkW6TK/Md5sZ0SvsFwdJ0zdkmohRCmomGXDviqBDt
VcqyLpOkzKwLv+VsYmR7RLYu9yR126iLa+856pIN4V3sEWJl9zUis5KBs4GoxffRZqumBatO4zuU
PGj5IE5ABjhdB8yoaGKGT4FU67CIP6Tww9e+9htguI2FRrSOXufRrXavFPkV7pYCozDYb1KTNXwm
y6zjhzhp85tLqiGx1/rSwldf1aW0HrrY8Y9tUP2yusR6QMdyxnDXHkXvVTe/sk7V2GYMZNp4m05j
Q7MiS7/G6aSyvQ7s6KXVk36xgYvZXf6HOZa6GG4sr1TAIGCjENttZNBeKOsas0/WXnzN4NWUWqDN
6hlBmPADKumnh7wG7sDiURyUCjsOGHzxZE5zDJ8szqDyzs277MAZCFX0ONI+q13Gw9p0XxIFwaVy
ys/QDiBy2whSuvi5ETMwoz6v36smZoDju9+CMbtXhQ0HUZyh2g33bRVkp9KtrQttKvNSMmq5IMdT
Jw2vkSDWbUVb6t0fENYSpZWe6zh6U/SED0zwaPdRvtNzfkw7bEytKF8iZfdXYZAXUFZM6TmHllhV
P3sjQG9nMDPurYVnxdT06AaAPelUilczIGg1hSWx63LXfrU95AIjyYbPurRo1QfyTzoXN79BpjP0
6Uz5KpdwpMnZ0dfrLDu6k9YQPJc+VMe83NK0ck9jTZNs6qZD6rLSrWh6cHojzxyU8iQexsGMqQnk
mydronWXP0oSCUeqHpqD2xBB2bJrFqkJyxbvwVo1mq4mMsu7yXZ/O7S01nVvvJXtPJ6ivtXYp+Px
0XKbeBdiAWRy0yMiYpqc4fzeF6NZvFLxEcLUtZsu7fMD8xh/pRBeHpi+k/9VxN5dZrcPPhIIFdjx
RWPXelL0M3A0gsvt1W6WgKCxpmU7YQj/4vXpGYFz8+S5PEyVseC94aDZYcFQZKI5WdFUPQRWArch
qu2NUdQ3ey54+ObyscWZsnWckDU2sG5emraHOM45MFg1WoapOTAVQ4zYpbDh8edeSKz9x5c07HD5
VuQasU41n2VpeOefL4ZUiCHwBdJyWdDCYGVwULfPiP2tq9+TAGumMGmbuIC411GHIoAAwjaPgXOF
U5F4nbpmy5e2XBFrhwLJb72NYqq6saxzos383aqQNk6TNWy9abZOitMKrW6RoeIEL6Q8UH2izKAT
Oj1hdUHrrruxsR/STgBC8kJ1GAzahpM29F5Oo78FMgE7LayCU6WTYGel7TN+++BMSzs4h3GSbWQ2
Ay7wAH3NuYTsSuzNsySQeFl3iYAK9kOpuxekIRTyEtyCoeSf0kNm4kzJvGn02EAuQKzhBbI8oFI/
hc2igqk+ZVTGl2n4EYNO/YNOeTAj8yaGXl2iHOlV3kJrN6z4aZoN/36se+9lUjzvKUaxv9fVA6Se
NRNpetRo4FT3EbbD/D561KBuJGBLLN8iELnz6hmNOC2ClVlXCXkYlvPQiKlFXjqTpOw2v4RU4lHr
P1pb/eMsY6wMNWqgnhbshVpyl1t+jZ1qKqhOQ5zqqEtcJ4neMmccdkD9zKOd9o88aEzybZNYtR69
qNcB4bWWWzWpST3FE3HSA3kD0bAMsNPIOY8/X8Z7uj7Agxit1qsEOQ8QXxJdchtSgiaJo9OwrG3d
rhEai3evnQ/lLLxr62EcqOtjXQvvjxPHS0J4Nj5pv73jdBAedGoit63z7MY4MLxPFzl5ILqT23G2
DpwQ/H4UotSmp5eL5FTSjuoymHtRhhZSNP2+mkZm/DZRnG1MyZPK+yLTxOHGyXC0aKicfPLVhWOH
T+imAa3kiXP4+Rax17DxseY+zoF1NzakUdVDBwueDPqzMMwLauZ6S6fUA0lWmOSCDeYFDC4resaW
aIlYPo/9e2nY6ZPtS/lcc0Q2Yvu98kwTvgCXIjaqf/zbz58ZQ0DoWyn2vjKQT2K6ehZFeKGNMrzP
Ey2uZhoQNlkdlvwOokZcs2RYaJAwo/aMEOPpg8bos9Dd+Jy2UtNGzzEAeAiWe112D64E6pkRbQsl
f3BvDhFBq4n0nV+8JQZjaVZ/9iq4dXF8TXnU96Tm0l801WM/Yz9hzELZrqKFCJeMwdfikrUzH4V2
EhfHwkTzZFaId+jGRS+ORDttJ97Jh5JxL0zMZkkqF+dAXRwx2XYn27SiE+B14WgIl0O1CVQffSo3
QxvfeL+GzCWSQHl/tE/n1+oLlC82Aqy2MI0nWsjN2pyr/B3h4lvMcPJczfwVmmr86C1x63VoxFfW
T+T2OTa+ArkRPUpGBdDWkgW5ljwbU439Zg79k63LdjP7JObqxk/vfr6kPQOONhGfPx3cBJ2lZcRQ
t3tQcCyRxzZ+VKxeh9wYAQjTf2WePgTbyGPMLAxjWzNpQ15t4YJMW7KwZ+jkKLHIsYhKhroDgU4t
wh0KPAjtgfLV3swM+k+O4RIxKYKDS9t3nXeM8dokpARiMnkIvvCghVdFg2sti6CEPwFXhCWN1AuX
hrIlzu7SHm4dba9+nHH/P8T3vyAuMO50cJX/9//1P3+P/yP+rjef6vO//Z3VcP9Zfv/rv1w+0+r7
P0T4/v0n/oFb8Ly/IbR1HU8w8QiEG2KJ1t9S/eu/MDb6GzFNgQWLwbNJPRJYEf8twtf/m8PByQ4W
23DwH3ALjvgbdbLvmr7J6YJ1yf+/wS1Y/2SFdgKcyYIkYScMBOQF758c28rPTEONBtR1qFMrjFwQ
aG2FD31l/wY59dG/YN1kZ165R5Qb/+5CPf7dt/rvkQjWP3kt+eWB5YF8s/BDmBbduP/otURCWLee
Gc4omkgeXExu50Lfl0zreBzQNbbs9xCK/l9/7T8hJnqH8NuOlL9D96uneVM+4HPbIrTDmBTJs9vs
ONr8n9/pP/l2/9MbXT6Ff2cqzb2wi4KB34iUqZ+vkFOB3cfRagKomv0XbnNiTf/Tr6O/g5jBtxfL
uYUL+T/+OllAa4qHtgMJqaNT4gHfdzgtKyRh7L7thWZJshWcyDEGxWoziTy7hMxmwUjBga3tnD2n
mml3RsGOOxcEDGJW8MBNvZ670t1YjGQQW5kAuHzzLfIHCya3ZZKFx06TOX8GcOYjH/xKaL86VHFO
gowoiQWANBrlLdzyTD9ERktBnOmL40HdTWcJpHfEJMSQCObcMGykeUwUZjsHCTADN6IPzXGFeCQG
JOQyGvXK+0ilyQnXCK2Z7i0PJQylFPhc0Ay0YPxnhLHR86Wn/YXdKz3AojO3kQ+jPaZqtBJpHbzu
kzMkd5745BwGUbKabq7prXXVq7VTuCfpIetDpkLBVzPUdE9VwhzQVr8FIFs7omAMK/Htlv0lbdoP
YQ830EYbgP/Uj/ptsjVcfcWVnTMLK6YHSY7tu9cGniyJugLPCeiirz6VpCFNAtDaACMag9dtlLD/
mqZjS2/5YBA0VSlhCxME1LJmGOiNSNYp4Fooc5VNScjPadq/sJzSDcUIbxkHxaIuX1vVfCV0cd/o
Ytp2vY62XDZ8i9Ovyjh5NbWWUoDqexD1JYikKrVG/D4plUX94cd4t1I4Z/30nc/jLfHExo1H/Ijj
bdIpOZJgB7CC05nz528hUKw0fxDbfYIIKpCgwssIM2ksBHemUuXW181HNFYrwwfHWwXOTnjDzW3K
b1PTSlYw3Je/pxTjzZzch6l+9NoQxYh0SI7BBdlAfGGksAq85Cl2Wa44+UEcNfhf6nrrgLHlSFox
VSQBpjcaAJ8es5VCAPouJVctaOyN9sy/pM17PBI2DYazdr4NPyBAWKUoPuiLoqeNbA2pI0v/kjnv
oJTUrEhB73LkCOtS0KW0i+5XJhg7wWj7E4LvQLLhj9s+J3ks5/+mk/RtFim67ph7zoajF9Kztqya
rLGAF9I6HnY+CjBAW8zVzMy+oIU5tADi1gnjzJUvq2todU/OzG1SWNZdnYUxitVwka/XyE+M5KgK
4AQ2Qw7dcv+0ucLiAGMMKBYDXNOD09hCiZr4gaHd/3zQYcCi00afQRg88neBOqTi6CMuhra7fWM4
Jr9dbSy0KXFjXye8qz+3b2WHsMHb+jfpyAPW9OIaT2DihljO+CqDJ4SiBalRvDt8nQ21TA4kzZ1J
bfDy43LfjFP1kpf6nsKbnnihPiAZxmtJeVLXzeKODI2VEZKwNCyVx0jIDPry78KANjkl5mHoy92C
kvRtP0NsOINXIDJ0yLvHtBrpPPfyQnP+ZlQdFq+ey/dz55nkiLPuVshVmg8M1twJaVvus4xE445g
NHd54moAo8STmEQEhkue6TjxzLbIrg4D0MveJoEmRiiH1IanE8/TqjPM79JSz+iE7nMbl6TDk2ot
X4QroFcD5UIgB7rS07fB5xpLt/vwsSFtSLm+MtahtxlO+2ARG/I4k7f8Gg3dwmLE0IffmmyqFgQm
6+faiouZMgxfP7dTQDFHA5LFLFbphtPsrRCvJHk6OzMAlOaW3tVFV4uQbD8kucvRfnql9aCpSHnE
4dvhLGDJ//k80ZdM0iJmrFQXsqkBQhcJcO6IN4V42PT4JVkMdkiyUA0Tn0gRsPiPhL3Z0VPQcCky
PlRntr+7Ajm5CMMD1Rz+cHzJvDA18odVWF/Rsl67Qe8RUN0MOyekLAWJGmKkWn5+nNXO9eu30Na3
dphuXQj01IjwzXE7m+now7Efb30Z72I/fe6XIt7lQ6y0823XvM5eL2tMV350qQsnbzvEoPnDTnzX
2XSzXe5G1rKjOYqrdoorjfcrBMO/QkbUA0Dw2F6eY4dPdB65XNLId86A7doMymntwlEkfmbaO0Z5
wvx06U0uBXmRzbrP7mTCZR2XxX00WIN8FFu+YvLv5lmzijVt1GXuBwN4vHQFsqI5XAhCnf2d+qR+
p1n6UqgHyAftrF6n/DAOrJ9GyFuLA+KGR3iW+A4/lksytUtP0hno0PE0lXkBCniYf94gnkmXaFFA
8csN7zbqo5XZqcIiRPL5FvVWTHwT+2haE3VM948dOV6XdrLtMj7wMCLX25Tl1XdwSbXNB9rRX10O
9z/FgvujFJvYxnsKDCtMo30I33ijQJL2XfE1Wx4m/2VVcyOT8Av4tOhGZoZosyKyTafbSGvc4Tqn
sUz3rm6Q3akmWggK8ppNFcaoEMxv0DFQSty7roE5YCUduc26vHYVDwXy5EenTu77SF7aygWxByG4
WHa+RBUXkamrg0R269bJM3v0mY8w2mQD+aE5CbyBvjWjDzHWtekXZnW1VmP4FyPAfdmxAySo1zcW
5kdiq8HJM8XeJG6zNWYA2MjF41OQAlMGgXAL/UVSlJpbVlljD+PW3gSgb5AkR7tJnjuyHuJya/r5
A3Mp8qHoa2yCMcAY66NSsRfALs6q1h+2pYUsE7lPimZVMnUCakilO/2RLhnR4MvBDFpsgIhY+adW
oFJpIh8ae7DfYLtskGkxxeVYE2X9WWeKZGKv5S51d0NFENxseFgasJ9jW3BIHnTfPZ9bua0ZoZmj
/aHRn8oa8mDSSPC2M9nDyPRqHYegccdrMicGa6zzOUaAHvMCkcagZbQuiuonvAIORhVwOWn67RDH
vQwzohQbuSNc6uLLqPOeHXlmryAQdQWy1WTR7mwYmNAf6lJAiI2dk7QXWqlWCNAqAX1Ye+vYZ5oQ
fTlTkRNZZHwYCpxGYgCPyabhAECzjlugNHhXwGHZTzRIjh2N2U1m46mQQIMr5BOYgUE6IFDdlJ2e
VmY/BweD6aA9t9jnveos5/w1Nlh8htEGwIFsC9wAEgWTqZRV7jxSmskHRJ8Gko5jWQRm1SJrjqFH
ehgC/Xv2iX7OiIMLBhfOAFEDkxpe6Fc4qFKMDbsDebKJGWDqC06TYE/vHG1sZ/mH1U6fvWFccALW
FrMvAVsaP5kFaDx1o0+IE+Pq7y8iJRNymNyDMzEanu/CMf2wSjq7LdLbtYN1iecD8n5S18AdU6LC
mcjuMjCgBimW61Q1B0+M5mFuVLGGTgKMCTmEnSkEiRShaNmdl0mkTyLxoT4SXHvqbByuHdOerQgj
urM1x5+GieB+JPvIQfRdpYIsV/NAP4cAyixptq5/HGv/KwpI9ymM0t43BBDM458BYfCGsXrDnLc4
sgBzKFARdDoF9hqAhXlQeLWqArEVEmUELj6RaM2ftOSGSIbkt2MzhppmnxRC8n5p3pEZwImXhBdi
0xjW5O74ZzYHazsyAOOghWqFUQ1PC0tua4QI7gQv/ueOYqFIcRHxvESXtPYyrFBIz7sBxihHsenO
AmG8svuqonloVweuhFgqCWuVWCRsZXGU3o0GRHj3T1zwYUuPsCG3qi5uPhdbBzntWkLTHWs33U5B
1G5FmmJ/QSY+IgvNQya+TuiR1Inpe0Vxy8kmQEYVVUqsZrgWOz+W7PSWFBvDpveHxb2P7XxbUH0x
EoNvnGuXdjzN17Y+zgF45zKdWAbwJLpxtI/YwneZ9DhdafXX2LER6zH/oioaQPohxm5ah7MwMlRD
gO5smpgdnQYzt3G2UaKpKH0wQ5j2K3rFdg33JNh0cZCSzn7vp7mxFonFtYpwrjZJ/tQAg1llQ/QC
aDjZhxZq4K7n2GKDdGA0yHpEtzxMSMcIygHbsivunDT/Sipdsbcde98u131hgxB2nHuvdv/0FKxr
H2H+vnNttQ0otzrHhyBk/1U5M/ZM+oPUHoRWtDafq+fIcD967dFzJZJcE9gJooG3whue/IYUJKtG
neJGyTHGu0d0WqTInpiA5Fl6m/jZvRH3f6FrjraAdClsp+wmzCLZGbbWR86o926Fz7Dw5BrId72z
7KE9S44WDJLpvimKzZwcnYr006iR1jqTPcWG4Jb2esLsAL16Uyr3sR/tRDcu1pfgl8ot2LuO8Zw2
/pPdDB7VRInCTMzeSvvxDjoOp2aLrl4nOcROjdzjJwpJgicHMHomnRfA15Nkxo2qJEc1h/Q6c9aO
WbvrKB/4WQCDGY421CWqOvLdlw8EYmMZ3k7DPsSQpNpNMmEkHtFJOW9hoNXnWITPnpjUkZMVEV6j
F624aoSRhZCXuePuOAiXCAV4rkMdPug5piKnZZD0RA94EtV1LoJgp0wb9ITzYATjF8wTCEEWcJYi
vs90qI8VKoYIJOK+bMavACgpiyLPmSXNequjito9kMmGq8vtDnulzjKyp5w4PCpNeErgdBJND6xp
RypY3cvjlnX64PXeZl6US/Y0h0u1ye1JWjhg3G6nfdfYD3q50wrH3FiuuReMTfndO51QMXYWcnrN
agnlBctQaohTPw7H2eCsn7TBtOOjSpgS0oE4VIHprhkb7QZJvwEirzHUrDWZv1boZQ5hkJ9r3VxU
AdUj9Ka9HXHmS8GKINzqiOvZNeNobmjdvldWs+0sIqjhM3z5RvKhs22e/u7M+eRwqlk1bvtZO1jX
JFCC3HJOrRnd9Xa5nYNxbwyIjaK8vJpz+51P09FhC16HXYWTIzNx09fcv7YpDp4k1XVCEFxX1nGq
m2sNAb+JS8LAbYqvku7xMDEXYky+8jjmrKRHxlUyyM2DVaOnFx3oBU1+VNUgAbZBZezpVO/m3G83
NTJxhjJPvUslG8EFhSWSf2VMNKByO3o9Oc0MQogIbIfOYT5PhyjaDsizN14vrLuI4VtXmXtEY1CS
q/3sufh/LLJTAlpg6cT9yXwcY03qbo2WEWw675ym/0Yc8TSUYAqq6LVCWrH2CvJFggWfybiR7Djj
LEzX2JSJ0x1Tt35rFJTuokLJGgVbm34U2Bo3weID+D4P5nPDqKPAVUx8TEkUorjK1LkIryvWnVln
ezQHu74Q49FxeDUFVDfHde7C2QUsEmcXI6KTkvGxcaoVj42Bxs5BpLlySGXpGHPvUdb6Gz8vd2XR
3syK/skI/yEaiVDI5eBs4qZ8hI/Mykw3aTs1lHdqqMJNz8F+5WkWQeQaW68dkIPAZJIQnda96b16
HJJ2VgWNoeuBU2MJPWN8P6aPhhkMhylR+HeznkRL4luzvV/VNOgaLpctY85Ifh9sijlgiFoAUOxK
slFbRi3FYpHrow38vgqERM1gKPBvzZSSJU99l7ttt53aN5sOxtrLsGBWLG9ZFuwjcwLEk/AO2ua+
93kck6mA9IRgBVCsAQjKfiq0/OVXxFYBugRfV04EwnRMrEfcxCL19pOfk2ztwnqxFseblEhzU5aw
BMReXkG7FAmpXfk4XEY1jlRtCbFytAQPUznp3WTV48EQ3ToUfFcXjXjrM/+Ogb3ezQYSJscBNVrn
SGCzOUQI0xjoVrMnPzbKY227V9EKca44BEXLUp+bPrjqemeMmeSZyzix+hFBhxOdXxHHJfS02D2A
xZKbaRZfiexeQFM+2D550SLCTwxe/1xYGhalj8KuccOLLmcCkHVxHGz7AQi6C6/S3jhxq/f48kiu
nUwYWwkNp/bMgkNhv+zVSAkhjlOmwWsljylkw8bSy1GXoA3aaWim9dy+QfIkMcLhrInabDNiV6bU
wvptewEnOT96DInQKzUp1aXJg9SAQuiY0NfjPD2MWr9FGcFRng1Ho5iSEyZTDsu+6I4tOBrWxew2
LC8+tOgUe5KuK4PVvY4GtR7ssth2Dq3W1n2Laohy9hitQbL9aUrjvQCRtMGcWJzmnF2hcMOtXi6g
7XZHi+EUB8pg10A5jvMJ5ACe8n3lZ916YO21ksjdySp8DVyJU9bhmlYYs7a4GpHrd5tsdAjg7c6e
W16hVWLBCNkxNYC2tco3GZ02rky1057P45OPK2vKKwpKSVCWaXhr1Lu7aQDrwXCbcqsX6R4iMxO8
kpg9zZ1TGIakfPvtRQ7tOrQqYUz/toCtFhNBlXfx/ybsPJYj15Ys+y81hxm0GPQEIhBakBFUExiZ
JKG1xtf3QpZZd9WtZ68mNN68mWREADjnuPvea1MaEYaG4C50qbhR1DUEciOqwchM87FYiLacpey3
0EnDwSXabzSNY3nQI4luJe55bu41Lsn4BsBLUzDjlTWCijZHuAyA2/VpOhaFlDvLJKdXtRK+Clyu
YUowkFh9Wo1IglLYZFu2IgJEPnThF1CK5UMQa8mrx/8SlehBtCQk9BAKUoflaYplP5vn6MQ8eFu2
3HO8FU5Z/XiLleIoqBQQ1iJpTm2l3xDdLRITAKwWj3KZPCQ3gTNoBDPVEHaceuLElgYmo3gCDRRM
uk6LDBVHOe05jfuPCTicGnwYiVwId6MYTDdWRngpYhQhJScl1GjyglwaOkF4RFmAwpEurWr//cli
Z95bcwa4hws5ldM/4zi5qTXnN9ALhCEk5PVVJ13AzhBhvF530ViwcscCqiq0CyiDXgNoYqxNwIXe
eDnWl1E2STsbdaITxvIxdoQ+hQ3jgEBil5D69WxN/lsj6ZdRoAHdibvMKp18QCP3rQXBgQG34eQZ
6NI50m71HG+6ShnXi7bRhmhTV9WuV+vPWtvNK6srqinJWy340oN4EyCT5nAFV7PxFguXuIFfHEqi
+apMykEnnn2A9bAK646CThsb613e8ryj20LL33ymjRzREWQ5pTdKSKNXNsM3ErAMKmt21jE1aWnI
wT1pZ698mvSjomMVoEUneJ1GDibsOtRlTbCp9PYYVkHpQOG8I1VnhW/xla9FRiRIrqhFt7CIdkgn
4LiUEbjIVHkNUhIM6/rTBN/GBYdmFFWfFfSGuZ9fk9A8Mie4tWSmy6OA+xcH7YICd0pnYoGrEi0z
b61B3E1j8BXl5H0R1PsIviPuQEcxcySqyELcWSWVyx3/2erLsyoU72rDH6RCc7DaXnRnLJg0wCpP
F6qnrIoyp2WzTBdN8OZJ6uhjvXWYae0qto459wKexPIPGgwAvg3rWaPwZX4hsuijhnrhdSoZDR37
HbxZGp4lK3mfQ8WsM8LsGgP9AusCTpl9kxlORn0lBiq7SJ201DEjiXxTdBqswJMoazPmQ26O2dPR
1KdSV61nfKBwYCkCBX5KEdRIVloT2XjFmVtjzKInDZKQTo7dZjfzSDpWEAwY84D4jSZExopw0VtJ
4JNhTBBFwGvGyqWlv+QlqgkHUZ+uFJIG/fNtgb7IjWX9xIx/WVWZr4umv4n6ELsyVDRgxiUEhwIW
6jiwR8PaHhIqdzHsOXRCYdCBxa3VClSqtcjLQroIKnauDvlZJMRfTTpP51Zj2YeOziiEDIhEpfbD
dt+6HTA3MgXLZ2lQzJuW0tFbDQpuoc/VTpareqND07uNyBDyn3GwvhD2XAWZx1yz6vcJYRNXh2rH
vAvNxO9LVlifhQcLYWVCn2WNHBaJgh5j7noF7L79t7DtFIRPkBEkHqtMkRTbyG9m1nEJExbICe2y
mRLcYvUcSwBv3wfUVU3d00AdRshxmGHWA0td0yKSxiE7aMKtLZLGBSJ3nZKiPI5MHG4ovAdFfCGD
Dc9jI+p7bYpfk74O94KUtZt0VjZCKUaHklkdSZb6Q6tHdZupeB+12G9gEEHNclKVEVNdV/K2ydOn
wRjqM3QEBC5Z4yPASnxALom5rHHDyj2ap+9WqJkN0fQ/cNhrDhraYQxccKEERjAB1Xw/Lewmbcmm
Cw7BkQOdlYrPDLqrRQMQlZr2IGY33CmqFm6F15pcIqmjVdCY+wAnJP0Qzql/98JQ4Ack8hMKAHaD
SYemzJZtAndWBBrAOU1VD0NSDZzbFbSCKIXKuAP0bnmeo4iLaG1ikrvYpBgjily8vws9igVirEaI
QRqRQHUUf/29dVHuUeKLGUa+tF5PoBFtv1H4zSSVg5BiHcWcJFjI3m6eDud4CTc42TvGgQG0oGr4
UCfjbA4iDYX1Oade+VUarjsZVE2Maiarq98+jDwz4MeCdAXkWZWKG8wgZNa7Ycisu7W+xnI9btXp
4nYmrYu6XE9E9BHrpITiVkDdjWYaoaAl9YpxL8KN7RSX/MiK3SxaIaU4zja9ZOpOLGnyXk6sTwzk
wh6Nm1dl5rxNUk4AiZFHtiiRB1YqmMUDlX5HNgQ3KJgKjcW9US406DKP5afDxYjliO5w5MBbsxZ2
5aXtGX03IyW78JsMI7lec9wTXb24umHwDCr5wvmEFylTb8gLGa4YrMnOonyi9uLkKAqeOcEKlCrJ
syI0TIOxl1BLLW1k7RVSuWxUAYobGd10/vsdUj7J5UYlf1ef4o0VIH3sTULRiPdyYpEtoguHcasi
fYNBxB5SkVvsCnP1wNeb7qR0a0w3pKk0H7pcs8OoJVlrmjG+m6zWoQT7ODgwr8z20oAIMoloU8gW
/rpKVMIdgWkhiZ8EyiQhVQ/7I86Q6aqBTqBhkceXTsx+MpVdZtKbnpaCSYClnL3VieI3ooVxTn0v
02i6LdpMKRlfIzozm3BJvgvRYEwqm0xtJLKx++BDGwQSOXn5TpUT7RT2tLIzTo3GqYjcZekttPNd
crYsPAf1Ar4uxDVRrA4+k2JKgBzfti7WrbeZV84z2UMfaKjtqtBy45SilU37WGp0FmQcJl5fV7GP
q+fPyABekzOe2QqWkGaGm4KIwHdILlfMbU67aBcA5iIbXgIgTkkGjzEY4tp4/u274ZCQqMQdOF4H
6gjSAdt3FF8+rf/voIpPQlcQb6VAIJcj0kdzi7kGnkuqQ4TcYSdAeho2htK5VED3sh5I8DbaH4u5
vCuQCazS7606oyE9j1aLmgwckBmtYsaK9U1naB9yLC97nBULL4pyv6B1jo72WBUwn+Z8aHd1lZ7z
CjdJIePa1dJ2U6Jy9aVg+IQUU9wnVLscLTOfvtYDBhhojRivCidWmPIpAZgW889YwSDRYqqlMXY2
UrxPGrZHn9PN2gWfhiPURnDWwJkxnjxkyrNqgGsgBNFdUhugr6tY1CpmFdycuiMH58x0fB/o4ING
I7H2YWGeiAzoDlUufWYdrOopI5x45G50M27eTQAc2yuNofFzgeEnPOKjks6/MgMRtx/mZS/TW/LV
tHgrIoadFiY2Fi912kS4NAN9PMi1BfCkDHxd6zgdybI/JcjkRcB/zIlKAgOI4ySdqxdRm8To/sJV
OyGBTsY2Y83F+FyJeOJ1xNk7DjaWQ0TkzjSW+slQoTTVut+X1hULGM2PZaIIN/VtISjppkuGS6qO
0r5actOh4+oVS0AzhXoorDVUz5lxqYxQouywQMT8/VKyi+8VqYjwdxbL//tWFrnBpFYlA6qqVH1T
F+35P/8p80P+19+/i2NqUd7+/oRYvJPbYWeIFagsAAZ1KmiZhutIP54fm+RdvFGS4CGGlbZbitMd
Mj3p5qNCzF0RKj6VDWG4g2yhQFmsm8UT4CgVoeRTVEFEtTYp4B1nSsKLFTXC55O+wIFt2xWcaHCz
FPIXgRA/6W0OBWkXd1mOEDa4VO14SCOyUXgP8V6sQGQmmmeYsDJxf1kXUa4qmPmhB4YhvhUx02N4
eCkCmB9NYx3DBG8gbCM7B69o80yeTb4QWBOMtpKirxdGdVdoXblJquodv19HJ2F8T3KJcLZgOIF2
HXCOqDnqgFVWaimnEJfQZs64hkq8PEgyw9020DpV+jhFXD/5VswnkldwduRcG051iRkxruC/AgPb
yhyZUL1vyFM7INhPOVmnT/hNmo2Qlo9JRpiRwEpb0H2xNk9cwbx/xdJz1NPqGSUpY1q5u5IgBkNO
H9GctM2BnlSB3mwA4pQN2l4AhUBJlao7Bd2fQwzKWmGR2EaeW2qUv7QWOaRr2atVQhSJDZwlQcXl
3TdhT6e0tkspOYj5+qSryPMsZYqfCqU8D6Nh2BGdQ08KW2vPFH9Xi0yXR7ncdA2+4GIM3STPGbkj
rTL1mV3YQgo2xqO5IUukPfcLJ6iw7VAKy7m/LFazttEsv2WsRvdB6x+odMhRXuZNFMvVjgYgkaAi
8nBCtalI96Uw/8yFmb4iqLBN7D748Kdd0aL9iCOmzTUycGfGoA9UvcN4YMEqTgtu9jWIrs7y+gA9
mNFXtWYbBbps9wLPf1pV30ukGJuKYNWqGulMwOq1yYe7qskqQxoi2DTqBPYob/T9LMMajdvxV05G
py9zNNXM7qCs/yaK9qKN858+IoDXiNWjZmgHZm8ujSGakZJSr52lV2R5kRf2xZ2bWDur5JRwgs4a
DHuL+qxfTSHubz1spESGiJuLgE4VVNDAzgPdhTBk7IpcZ4CNqSNjurVv0KOumnHjFFjq6GtGRtOM
gnzbdLl5SGgX7aJWsPbDEFi7WsHXMGq8DW7/fBdaugLpvmypQSz5CCVtDTSVlVMSVPhxlUE7lwET
9iQ6tTjnz+ihZK+RE/FqSCT6gNsqtgvTHhQujelCJg6fJPqQriZpwxMdWGINBE14UkbTJU43dsww
n547ldF6I3TxvVYFcEZNLd57q57BEhr5A8lOg7e/5AAc6Qw5GZQDY6OgUnnCHL0ImpeRMsbJE0gs
MOG4w7W4egnX8O9J7IuXrmaIVE169iKZ5DjkI3NhsamQh49t8tKuP1Sem+iFXugKkE7Dl2BmvtRx
SH1MBSICwDDmg4WJhnxbGQ/kVaUjDWpzDVILW1lJioOJPMpsUCT+/c8kWuSzFpRgbeK3nvBLuxqZ
rQcW8IS2BlaXaNou1tvxHITqgFksHs9jUSnHPmKOuf55V4Pvq6x8YE5lgFiTukOTGFup182XLjUf
3Ygusli+smnNLkrX8YIgpV5uhu/J0mlEWTeMj8PWcPVJlfiUkmlTwobw2h7UuzlwIbBmSy5atz/M
K+dN3DSg8gcdqX3JbLQRpfkkcy6hMZIqHjyUT2FejqIolddET0Z/qc4jRjI/I2AG08l4FhL9WITJ
3krWwAON5ZgJMEZY3M1P+VCgi+L1B2ljHNIRmoHUMhHE2kHvDg/LKnLElBU1NMAFD7aPji7AGE4a
yKk9xDZzj2hHcYumf+rC5NA1JTgO8NMIg9JrE8fbvhmT/bRqvoKFRX4YmCcD/jziPxsdvCtY+3SP
xv5K3FgDRMXuoxBJimfI1nr5DOU5SGi4pWd5XbXDrCLMMO/JdChy6iOYwHGw1rVMSZwROSiLO4tI
MbTHumFr0KOaqZ/uLyFCLIRgFQIBmS5PRJQdKkrdVkoSra1sELmrzOWoaLp+SjhsUjRZG1OZ+4Ok
4k4paAFfsKNg+B0ObQOPXA0wglZmTE4DNugtt5/GC7sIw1QjYl024xDTPDdm0tPBbtuqsXBKyyJt
2xOdkBCZ54oz5xCQxFQOCYNFFUeNLtXXEIqcrdAUY9mGUFESMkwpJIfxywIv5imkjXA0CCmB3yEG
pzYaQdDAqyIBxdojiXOKUlGZ/WcsJSE+6r423HmiJ8CbXHZZ1C1XY5FkOnUnU5TSc0uw3jz26jGL
IScVhmHu1QFkTh9HgN7E2R9CvCi6Jl+YCiJUVZRXIal+5qx5RAiZubPmi14xLJ80ScGvy4oL1X6w
Ie9lW6IAaFqW9Gr7BuBy0NIUAP0M1H68ILQgE4EqRNTzPXt/4M16ROD1PLyWhNntZ9GanbgvGuY7
sLjVgNJDNi6d2pduiwnV7is53wsRYRZD1B8n5GU7cyY6IIGTceRkRgZdMOCGIwZWxmsIY7i8U9YR
EZATEDJZ054cQ6IKm6H1KzLqGMf2GyqTbK8ZQuMBPjj1ZfguiBayd1rG/tzX13nCmqI0EgCIMXyT
ZcqgSDHX5s+2MZqzJUM4V9uMQIcaOkeQKrVnBYirOj3c92bO5lk1t1ahAh7WCOO8H+mhFpHiLoR6
uitFl5PNzM04HA2j24xTBle9JSNqLRz5JO0GLJYf4dYyQG7SLkBBMGg+mlT9JuiN7NS9lnk97wfy
n3GCmjMxkBt0LxWpo2sRMHophGd86yDBF8oLAS6yl5NMicrDokuIGM8ZsUXTuEpelDDI9pDzd7oo
6wdL745zonVbNUmuWjnTJcFf6Si12u+MeKQW6kIyg8KSAKVlYD5YrZv/3z/7+wXKq3QIFgtZmtbM
NKvzVnNz3VC2jd5uQ80QD8jYiBrSiXBWgzrfKdMsHuL1f/z9Tob8R/aNtnbEu8A1TyZZALcBQAWp
ziEBMLa+j6GeMLy+DW8jcvc7jtNd7ErX4s38GP5YR4lxYfQqCRuBxq/HsUp9oVxQbzU3guqNN3M+
BZ8KMIvx1ta+hZZQsNe2ygzxdBNZtvQeDpvKT7biNvMLT//DH1zKZ51/ioxeot4obaL+btjalncj
sXkwENlpVwJhGtrXD+MYb5aTIG6E7QvMQwxunEqWC0Eo1p0Rofhl7ORzojjKc/qlG6R7uEtli/7k
gt0svqs7gAirPhnVBf6jfgtf1Hzb1l9DdWJBIAhdYR9hlFkcpNYD6gj9pA83xEb0J5TROZiRgoad
a5l+XFExZJvkGMDNYHl5qr9KSF/bPDuZxl0Q/vDWEedtlAfRw0h76DGN3/UOYQl21AgivT2dAY5U
jVPtCfVJ7/kzp2612M0S8Sg+ho3shoek3xUvyYvwgZSAVhK2B6/0e81TXtSvTIZiaCsENEc/3Ul5
WHtMpNm2J0jY2IYME+3hUB/RtxF3knwMnzmuwFvkmlfe3OyofyZ/fK2m/fAW3fsXaYMREKntSaAn
vdjzM7saEiKfilPykItAnzXsymkyVBh28RBLFzWJcE8EeyJiY/CGzg2683LBo5ccLeLa0VDiSBjt
THPGxGn3y/O4xf5SklLFEuYx3SJhz+bazPvimL9IF+1ejI6q33p5C4M1OKl7OcNWvZ+YQzyLN+Mu
40jjxgEZx31du2/9Hm/AQm84cYRjfjBPNI4pJO/JDoMed0BIxQF36pWB3bApfppT/S7cpn2GQt/P
d6S0HB4IJ73oBHi+fo1bB0EN3eQ/LUfeT+I0zuJZ+gaQjBLVrbE5XBr2uA/sEK8swLmyg3Qsxf6o
+igxOjbVs7WLEF+3jrGbc1tUdsnDFJ2eShZwI01mHlW3v8PZOlOHoyWYHegK0Uu26qpdrgih2WHj
tkfYxPvweXoIfnLW/HhnPJriqsU7PXSD0H2VbvI12HE2TUEbvHbgRX6aQ+6wDLY0S+itbkLQeihB
31u3fGsOAW3A136jusITXkkCkzqbYE0iOLi85+kz2zcn41r5n0CK26PiVx6qXKy0LpiJDwwhz8YN
jUv5ptolvejQU9NNHHrks3S/yS+GWcQTLSA3TzmLypVApwNNn/GDpUz5Ys63CupRgPt0vzNkeWeF
Dwal5rZ4tr601Kk/yofgMDKpfPXeHQg0qMet9NV+iKnHoBVE5Kneib2DCtRyJsd8q3fmsxQ54x/I
G27j95f8eXX0IMVdbHGbPmfjVrjTK0o6LintIPGubuQ/7VvyCfaj9gxfuy2gb16rzDWfqROXXykj
MnGbH8Vn5WbdomRHGyzYLTSQz3xCFOsJ2dF2+yWobudz3Cg8xkT6PtqXF/1t3BgfwbE5hH6xrX5b
4JlO8lWvkybbIiaN6Qk/HK4owU12gH/4Izj0xlN2y+h1bQbBzh707d9ELLiXRHU1Dk04bbaEmyBG
Rlo3/obiieiZpGdLtI1vdJzzjAHmPCKtARXLCnTHs1Cz13DTyMjB7MpCmgf52VZJpoF/4YM1fYk+
BQOvkdP+oWIlNmAGSWMzjIWq6rVb6RqhPvYTcDOH/hg3XGxupkIi8tJRVu2DbV6qG6wCs3Rh8Bfx
AZ+6oTkIoJHX6R7szYcK03l2xOYJQeS0XIVnmbnjU/JAzy3QCrYJaGlVDwzHFuOdumUa2zmsun/C
s3mqEndwRa87Cs/T1TouF4EhKieGE0gA7RT8jKaTHIUNVSI+DOXOjihxdnvT7sbVeA+f2RLeCdf8
Fo7tlucvoainYQA9rnWibfPSgOe1Y5SijnixPMwMTvSu/4L+uZFIK9DyfCfYWx1tJhIDM9KtdCbz
KfYZ5Fr7FvJc7yAAFhUX7J35DJe0+RVDT9gnHyKX9EnaSZe6/0yO+WvArc0ZHL3yaMPLiR1kMqXL
f5TdJWMpmwOox6Mtjr66a2s33OUA836t7kUg6MTVwA526mnitay2EZcIKJ4sFXWti+N614LSBcTf
2ARtiDvAPK2Nynp2cVbjMwaIeosKQP42bDi3G52IDCvbuCmzLW+6F+skiT5olA6QmF370xG6B4+J
dBHeUg/4AGPVa/wTnpLSNb/FYaezpl5nyUa70AMF8tEJcwhS/wDFOTDjJC4zrh9DR4AXtFlnOiDz
Jd39XLxbb5zRpWMtQE1xGAMKn/T5keMG39o5HW35mqpkDS/oWezuyxLR6SEwPjUBy4Ir3PTncLjp
0345ZC7gdifEAOTXp9AevopX+T6/YYU3v2j9RHvzUJxz1QNX9FLNXvuHRw6+TndQvoQnPt2NBLXG
5QMzxgsfxFI7MVlt9zTaWtYtGbEo7+DIaQTPC1wlnmlbeRXjvW56006DsWoPW8lfEGm8dVsSE0mB
BkyifwMqSCe3dXTxEIiucRp+O3GLV1+W6QX5xUuLYNAZHsL7wic9eABj84t5iDGnT9BKnrJDVhyC
rUXtb9fHaKt+qRAcLwgTS2CX86b9E+wUQjHjTf+UaFth3LQPAQdGbncBBho758M7YFCcPUzvwBTG
i9Yf9cjHjSEfjV9AjG1sa5BXTszktdsKARCeZ84bYP9emtuITP6rQHPpAUSarsImRFKDstZAmUwW
j8eDWfiVb27zbtssF+6w9ppXO6lwI9FhYIX8oT9knWtiRSr28hN/3xDsArfB4M1P03AwSMZCW0na
HJ5JmD3RRik2pranZo/1GyeFpHzo6qnr3Na8U0gK/YkDW/XTPHXWc5dsA46hH0m+k24sUMif5PhB
U7B4ai/xpcBTuR9rL3zuX9PaBzHPE8O4xg5dY2dycKn+iIYD0Tp80S6Tgk9lQ1WMMkDfhuW5Tvc0
5zjOoUKKz+Gn+SGfWCSyn+Q2fBj07raDp3yUR/Kx9v2he1efKqBETITRlD4rUKfgAOGBipYt9M7K
q42t9dHlPrTlIT9gVZ+LC2R/LICRYwaXcHkuv6uPKsK5YVP6EZsQaj+h5mH3KH7xduXqD96y+Q3v
IjasTLdRySEcXAXfld1tjEsj2+KeNimAzLg/tM9MO4NXUpSX0/JbHvXn8i0hQ2hr3kOOX/viBQ+q
o3QOiNvsVGluxcXCOgI2koeVq8TNdoN21aBAcbIH57iu+CS+o6Q1epro6wHrguDsYB5g+yK4ElOY
bT4xcQuqV224Cdf8GafMpNocx5leJ0hFvxB7Lj9sbDXGiEPIUQJQ4UF8Rbfy3FJ17AUF/44dnM1t
i2B6zQZztJt2QkefvMwbGP7qFze+QOL4nnMrhh+XhnnxEYOh+emPLVwmD8PICrxEkP9SsFTvgy3n
Fje/pQeFIMpNuc825i4+mccKL5jJKdiB6HHh5BACpLKzw1DuKywwqk/kSvWsL/sqATRtEzUAP7Gx
7gHWGO42ba+djdyeDvTV6VOo2zVtAbQIT4TsVM+Mf8MPiQWLE1XiYiwpDqnpZy+B5AJkfBc+qulD
LG9D5tZvdJ1DYRdsOEHFPhIFhNQcz6bmPqm1bz71lReEHOu7grGbwydnfXMx2FVTjvEUNDvZFk75
fXoAYho+LLIi9pA56bJ/z5oNTEnYMp0kXm65Noz8NvWruOUyBk8BkqKR/e4QcfCT4VdtTHkbPXhA
S5TjG3Wf30KS2jegjsw9YItj+TmYdnjI7uEZTlhpcVbqEez80Ah4Ur+Yz1CIcmA1Pbw/1hHFMoGu
iMX38bV44mVLV/FDvCl3mhn8WtxR1AjveH0GFMnI2Q8Qkr9C4ZB90LujUMh+2uCAgGSdst/Db1bj
XNijqOrO5iuG3a/kt9kmjPR2laf+CY4mZs2Amo8zsl2erCe8jPT1quO4zwGdu60XfecJMyzqoW1n
o5J5a/ZEHjQ290v/RquA/bp/o/UBEbPB2OKCdr2oT8J7vhH/iPMGDGnLo3pNWQ8RfvKRd58J/aU/
zS+71li73eKUrTvuosFVvOBPcGhfw+aQIObdyUfBNfY5NreIpBu7N3dQVt8BlxQTTygf9i8SegFu
+R4fiIFWwg2mjeZbt+bWPRBzvpqzC/SGri9POmUZmb3H6JNTdfLL6gc6Wwd89DXT4AvtnwGkK7uC
6qHPZpfvXvtbpByzb+2Nu/Mp/gz8fLtivGLXOhhnCX/hN7MFRBdkGUU0MD1DQQpvqx/CUdzWGOU9
a7Zjl9VfPzA6caMTt9UEA3QHrB4L/FV6XhebVSRGDWfspGu1FrGQ54hrxK13nh/S21stMZZ3afsw
tMVzzsZYf0BdkZ1powJXx1nsRDf5EP1gfzWfSGmNf5P78IdNQHiWNsV7cScdvWSfuAX+tDOeWaN4
KIxvpm5H5TiTXW8b70TJk7q6PPPDpvcudHtYvCQZKpzSnGjHiTj4QTlOuY72NvlRKTE4GakoJ+2I
4BtHfGKVD+0Ju8UpwQNzJ+XgEzm6dVz7mwJTHy94Cp8jnic7eM1+uIeHN47Q8x49pniLLyxHMksO
ljObcVf72r5q7+0ry2P0JB4wElyJ3XuldlVPxVHaGIddegOL8tbwtNUISssNiyeLpfbO2foxfIxb
pjGv1QOBGkRcdKT7gaP0ZiaJzF0pxUfiEuTabTciIz+GfS/Wnrvpq7nVAm0ZJ0UUBgrmbr7N08Fy
hzNRKNNrAj469zXRL1VqSxtV/9YguQ0yDE0RjxWwHrEx2uL7+gBN53o8VL/BBiz5AkKWE0C/EYFr
+fzF0tcOABgvrIJoDq39zItt/OYJWJnPJyAeFY8gyuyBxziy4TrSkpg0vEC7mI2S4dZ5PT7jJfwq
OJaByvXE79r009ZjAX8VWMhX4YJdbcmJ+mzfsFPIFJ7STXiAsAGyDjdm6FXfQAQ9Whk5IWuAzd/v
0kkfcKBWxDItJKAaDY804n0MTR9hGnDxlHRcaDSQxnLAKxuJ6SH+++cpIqw87WpuFSs9tEDYvKRh
H8fzFLiwwGhbL9mbkCntxug03rfeCjJhMQXfhma6x3HIxC/BXRJz9kKljEJ07K+pmNR+VvB6omrA
6jzzMIzrlwTZjdMz2cDjvSjI4NqjKk0cl+Bj/eeXyYTMqla6T2gAwV0kOKjdSr7KmqzeWz/WT9kS
h2oJvdnbyLlowqJP8PJKoFL5+0VfHpkhwEE2VJqYCIwrj7A/jg+R+YrIstlGFQdzdI9YEGk8q3hP
UXLQop2Xb1FL7kJ6DelYQGE2EQ1IWJ+b86jK33IKjqpIKOZ08xbwfveQZjW0TGRQ19RcRHP0joW7
uw7nH6UKTkEXyBxhwx7z2BuQuJZHRcR/zIXoVXmLXjm3QbSyPU43o+1Tf8FqQWeGwVlQvagtfGvU
q+v3sTnVqEXabyFJ7lZWPTdT+9QJC5k28L/KKfsc9YoW6vw6VyTfdKq4pbO+kWbjCsV7WwnyWaHw
tAYo7pL6bAQUR4as2ak+U7E0ylbOglvAcMcbO/Ol6hdtk5I+wiB2eYyLfOFycIAp1YA+UfVtCgO5
C0PvNuL0x5Q1gQzmCEcfgbVKc2yLqd31uKxYZ7Js1xgcXY1pO4pzdG4ETCeYMWY/qHsfgl/sEF7G
FLM1TmZmTYeh4JBpDTQD65x2kLCovmXJf2aaxsSSEpcUI86A2xbgH31deu1XHRE+CgFPHSDkjZZx
XOjFfo+B/ZzUEdWwZDr/8f8RP/+KXAMCCOj5HJbF7vv//IemmibiJUPTLRV3Jr/0H0AXfcrkYhDM
Zjuq8CFKC0zBwH4B1HzX5isnsvYbNdlXisxm3MyPf//r/yffZf3tlqSIps6ESP0H38WYtKnTSqPZ
iun4G0yqK7YhrYOELoawCpSCRqfbJeKV/ve/V1L+xduWZKicxAUgkpDXF/ZfODZiq1eTPEkNk5Y8
ICHiMja6Hxvjddbxwi8iavq8OWHDO+mkMdmMk6lsS2WnWuP+f3kp63v85xWQZENW4BtavKJ/XAEJ
gO+MPLTZBsDF3KQWwEIIP1Fpooq8RJewYj65AmG4fSemZ8NK+F8ci5PwEM7/y+1g/IvXIktoURVT
1WTrn69FiwNJFsqYWXldYKhK2OBXrEA2V58RXrRAMNX/5Uoo/+oGlLF4GFhMRB0M7H+/EikTu6Wq
hGarF7T7jDF/GCQNsr65db90iDf5+A2p+6iqAGBM4bc4UeuJoz1yAFwm2V7JggSJcWKLWGnJg+Os
r2r8I4Jqsd3iuGqaF1L7NtWMMrXLubxVzwicMGgMcZ+Iw7zY7G7//qL+q2sqK4qBRdZcqVf/uK/n
UK3YlcJ2a+ZshDp4GFuvx//l4fl7k/7zzlFknh1NhL9lGPJ//+gI9ujmzpKb7dBod9g0tyE3DqNB
87vjialowRpjcSNbAByDxTejuZsS7YT/Y8K+nt30iDsqa6vreAxU88i19ytT/bG6lVlSfWR1c1pm
ABqVXvtiG1zFPvotm7zZ/PsPS/4f9CzWIEXWNZlQMMmS1PUW+S8PI/k0kxTKCuWAxdEUoju0Ah2N
E6OWOeeaLk2cb4n2I82cDPm1rWxuiiZ7+b/snddy3FiWrl+lo+5RA28mpvsiPZNGokiJkm4QlMiC
9x5Pf769qa6kkjnMMzG3EyEh4Jhw2671m0AbADgmKIzY43Pg6c9uUn9uhOYC/iKIYQzBRz9z6zN1
5GTbYZgk7oTmmG7L469u12g8u0CZH1GqGgUkDVUbCFfLWchOaVn/OSGlLjj930frMjaIXeJZhbAI
UV9Xbc/dy6naY9BwqyaIeoChR0UgAFiiIcpf7xKL7IlTJdNKqI1MITGhCm/0wKI+tT0p9oA0xhBm
T+9/u5PV1/As3VTRebMpiEffDr7JSxkcARStak0nyNxHgESnz24XxwvdKBaNqHnwsjC1FCoxRq/f
xS5xJSEnM0KTg8Y+PvtCEGUG7L9sY+25dRICrsF1mZZo96TMsr0Wev9034f+D3QiLqFREjCNe0zr
5udWyFC9/2Da6Tfr2g69sW66b9olMKgUIBWrv+LS6gix2wasQFBrmxGpmTYGSzxr3kVK4DxG+eX9
q5/qFylhQvEMH27dOOoT8FYzOzOjT5iETo9CaGKA4Ealjbda4HyOLWFtP7RnnvlUq2WqKCaZ6Pug
ZHckJ5eMXd5P6VDv5pFvCeDmO6Ld399/snPXOHqyyGp1eKIUWEB+17Ndb003O9P4niyTVAbN8KgX
JLmPyySCp0Ott1SKStsYAymAiVbEGylgVpHf4n9J4MuM1lbVXcOXuYXURDIe/HCaXqV+dRnV/XWv
wg91dU2ozJKlcogYhFP4PUJRuW1AAPcGJblTps9hSd88CcGowPlURv4PITjm+qA03n9xmqjKv7f2
hqoifonBiuoB2T/qU0yr7AwFsaBdADh90dKNL8w0W+uAoJZxRjVzmvQz7G5SDsjdBEpF1qRk6Ft6
+er9W/FO3YmDJZenW7rmHDc6le2o7lQa1a7K/1ICku2hTvzaaTXyuNPtWLcohyJYERqX71/37egE
1KQLsM6xMclx5Rt61fB6gdbOdZJWu3kOV45OnWx42cui7OGj0ejW/rnxkCjxR++c58MjCeK8ZZjH
o2OvwTt3mlzYYaaLfgTIbIayX8s6/vL+k528jqmrGh+Y1twUT/7qyWzmcIZXIzXsErvBwmarDJAZ
MM98/zLu22GvoTmvrnM02FKM1PYBjhQ7JClaxTNXYL6Z5dsLZQQWoOHLF8fIjKNi3MQj7Xb5zYwv
nAqFaVfEGvqu3yDFD+bKyNYGeCzNwG8oZiS0mMOMO8awgGMoHwwg2CoTgZsuIGZkeiP0+1LNt+iH
KpjqqCB6UffpPKT4PT+4CzJ4YLrPND828Cdvgs3cb4osRAHcJEOn9Q42qIEJAL7Aq6eYf8IzVy4G
JpRwJvEPtsjll93P3lWBFyRhwIQYvhiCIo+Ds2J6SqotGFvwau43zQEpgexjCblpwG3nAhiSdg+P
ce8G4bchs1GO71DXsUbzFgegv1Q08VaJTwbbsVximLPmbGrL+qpu9Hj+yKS52iLBz8yJBHhvQ7fB
Wgqg3Bh+ieYZa4sP739C7UTHxIDSsWgMVJBh1vFoKU1nxWCaVuziDEEAPRzucBe4NQb9zq29H0Qj
+oU6JbfQeR68LP7YeKGJSNMA1f+qiKz9lJt3kNe/Wlq11sLy86yk3zUbG0jdaGusEvTtPIUEdip7
FanBl7q3cz6u3y0hJW5HX32qG/jVTnILrY0slRl+KXpSpwqCoIb3Ix2GO6v1bua2u9MTQq69vzHj
nIRI5t3UVbhGiHzZot6OQE60NMZuFQ5wOePbTDev4JLc6m1/B2UuqJ/iKb8wDO1pCrStj+Y4ejCY
S9X6Y5dr23Ik9Rjx2oXvlxlFKaGmdVXPgCvgLCzFfermkKwap7sLbe1J/l1vXzUFrng+cIsehQod
OF+bevip+zuLtGCHM0AT9zsfL3hTM78aen4Bz2KfRvn1LNwCLfNDkKANEdaflbm4hu2C5k4Yfg6H
5FsdlvNVG6LJ4wfKpzZvcJJynjzLJprv1g8FdMSPSY/tc55/hBpXfGIOSpnCWGh7poSc6Ch0D7VU
gk8WqEznqDHxM1RL8aADHY0MWRHUeEOgXLq0PeKQWW3hqOg9YZVhA8mogbOofPakGUmC+sawO3Mv
ojs/akAN3TGRm/DQ8vCOpyhEWfp+KLNihxwI8PR9oiiRIKplmOM5y87W+j3Ae3WplMPj6LQ/tUK9
a2qQNWHomuuiL8kmukpwMbTjmU5MezvrMJihqZiCaS6qmMdtex1MvRJiqrELoAwQ7ypdoLIkXgCX
B5f+WH/zsxl1QkdPd42DzlaoDBddp/pnOjUhjnz8itC3pT9zXYv/x3PFdkrcwZ865GXdzygCZFv4
fyhrS90QSB2LMR6nyzwFnGgUF7VQ02gF59zEcbqO0hhGo/3Tyi6xmAJ0F44f0fubrwtfAf4EsUQ3
k6XugZz163Y128pHTHV5lqjVUZxDW8ss5o3f2fjkEjE/8/HfDqEN5kcGkgwWsQ1dPxqHNUlbpgmc
KhRau5tW90i91/gj5Ys+re+rIb/HMxPojzEjFlM8vn/xtyNoU/SmmoMktONZ1tE4M+lL2E1aDB3F
Jd0EX2k1TtM90bpNZFdXg559mhXAQ+9f9ESZYtSO3LXjMDAyVPvoicumKLqg79JdkQD5BEsoHKFm
u0P0I/6AovmVkcORGx+z2LkFRf30/uXlEPD32maqBo+ta6Zm29bxwCyI0jI30yrdzVZrklvsKR24
604QpAitfohT+7aHHEB62yInrSBtMRCdqHpzMaruQ90Z95047EbJh6mBy1+OLhGT4nGaPhndNTJ+
exyVqCH1ua/1tpngxpl0MGi3LG5fNGmvxj+VRdza7jJuHNJ9aMAGnt2nGBI+EpRnZgenCoZB0M/m
NTESso4uFQIV9t3WS3ZJgq6BA8MjcLaZ1V074LyhjDGjbL2H9z/M2wEzj4diuoHIuWhsjoddZomw
puImIIH4ea98LCbtHkmGlVpqn+UrT3z8S3TnTHl8O6w0VabkhioG61z4qBJYDUGM1neSndJ1+ynt
d6aZfIhs9er9x9NOvVNLJdxlYCDLaz2amjDsGqOI394FuXVr98zhCyoaATe6yuJbpRhXialvYtXa
uGgLmA2tbG3AtOqmiwhQICJVFjpws/Og+OdK1onhEu9AUxm/u7pqMyP8vWiNij7mcQztt4YHNEfh
nWGNtAH+VRu1l13/TfNjQD4xGlHauaJmiZ72uD6Kpg+DZws4/nFzQAfSeqgcJTvPQlzChOhHBASt
BdXBgWQsBkzR6hHbWcJYQokkx2iTJwBVnAUfQkjwi6H35yXig9dS8NbVIAK6VGpDg3s8ZgmKNfQE
uGtR7QmYaXqN6Q5gROxC8o3fYMJrQiIfhYKMFB1rSxMCPWwSeGKpYLTdSy0DpXLX1oB4kTwdQTwP
7SREnyCRE2pFDm4Yvrf439Y9kgxzoQpSfLAJXdzP0D5GkiP6QVwP5NuIuJ9S9DuEuLylrlWPCDxv
SjENOFPgRCV982JdT4RmNNczjwvcHKPhGpo0dJjnfPdj8HKhhQnPHlvtb5DLi6VvdfsiR4kE0tQT
7Jy1UTYf37+Jk5ULywHSF56O/v9RQ5KZFYMH7JN3cDqBVPHYaqLdu057ZtJ2It5ICfZs5r006vg1
HpVg2G5GXlZ5uhsMkk5gE90OyQ7a6abq9wyh7tE8AA/Ot2kN6zbs9Kva74XX4rkbeTtSERF6jTSR
S/CTt/97VZpjFRox0qw7rUH3omOxGuttEzwm2fTVElTOpkl/1JV1I4jwmfvjf/7CeQsmHbrpqupx
RI5qYPdJSGs2Jf6TeN81+LKs9s801vrbSTJBMFpG8gyE7/XjWjs2Sa7NBS2GnZBi8ND5X6RlCjrL
wYlTQ+WBNis22l2Es+RiaCnlKM8vejAmeo2KeALhgZnDbvYY8or0XWR6DxmaObqP2cAIPLDRADid
b4ZPtTbYUJjM8L0TYRnXrl0k/PoEZGe3V4Z2r5TlI69ymev61aSebfVPvifdQOsO2Qv3TeYm5SU5
NtGv3TR+ULQOSeSkfOwImyIJ6YKsSaMfXfrDRPhlUJCrGhiR2tU+ygHAvF8wHFEDjpsDPhRJXlMz
MCc56ue8TkfgKaiSHSRjWDoI/bsIP6BAWaFaGYH9giRVtA3W4PYtQ4Jbz222qvvNcc37DGxN8YzF
K/COrN81DJdiOkikpkOsHFj0ngayfbSuLc+/nlr93h0JZpQUBtUoH802+eIZ7V1WFo/eqF6VCNXj
cAiXqca021pXAUZo0CgfCVUTgvTuZ636ZKDWVHqREB5+jgqS7aGbGetCt6/gGH/qDSRgSqe+DDsD
eQt1Q4Z/5TsOgqf2Qx4xzaXYqyBORxVZS/0qpDgssKdEa+e7XHfsDC9b3nJZEVEJix+xeq5XNU9+
e4cIK+0f3L7joX3tNyKkkNGzVfU+R2zJTfr9QJJzJSpEPQzgg8JpZ2ldzQTmh82bjj3tPq7zxzio
f3ZhczGr5r0SMcpsBxrsqq7u0OL4OJuYtmtEv5I6/Bn/0DwkR7oQUII9fYThtSvQIkuEzpST2iCj
Ffupp3C5pYVLowHuUbTFhsMhFQV85KXwHU97mARF8KltyGc5yplu4NQAQ1NNppEQvD0xjfu9VUyd
bowjBER2SqsttDH/FIz+Xo3XWlB9xqX1US3B6vjprVdMZ+Y4+okuSKMxFINmkrXG8Xhf16jVJvTt
3exrT8i1fUXs/4ujhevKy+8wQe00Y2fspmdbEMssgDvhV4yWrgrfeHQxJ88rBPXckqxfKSJV22YE
QKH7+YZ4D5Qqr70L6/Ti/bp6qnUlpqXZjPcZj72ZdveorY51UBS7IQbR5uQXVUd8Jxvu6iS/mMtk
rw7OxghhaIHSnHJuDhzJYlC7u7QFHeGEUGfCD6kz/4xH82vmqk8zWnCx+1nLpsekUc/MqU5+Xk0j
LUkuhjndce9rKl4c1W5TYNxIDMoeakBDX4K2vFTV6DZgsJWn43qKg+0kDJ3ff1mnBtZcW0Sedc3y
aKt/L1s0eUPbmBVlC/OUpU5p1kbzilqztYqVpcR3MOv34aw+lan6RJx6g2LbNh/8G0vv7qDmLxLM
Thcd4tOGml+fubkTwwFujumMwRiMmdtRq5vhaI7gPF9ybouvyI1tptn6Gls0l0Ho4MZuXak5saXA
sm7swNubY/DlzB2cmFfxZVTPcG0mWO7xMLB0zKjNcqJL1dTfie8z2B62hoiYt19Nr79T1eRLkdlX
Y+LeRPDJwHkUsfE1buan1sFWLTe/5ojsYwWPhaF2pnae6I41A1SNZ5j0SW+y8z36lvlMHBokdMe8
uni2rOo+bShAUVDdul1+Lhl8YhZGg6zquqXpOtO9o8JCycBXs5nzHdGBTR2AhkfPZIHy6qq0w7s4
nNg5nqnO4hsf9bzk61XLwJTXNHVPtFCvJu7lPIy16hO8grH8MINjHOGGO+01+KNzgW/n1Nd+fa2j
8uYpcRKbpgiUeehjNZEPwVRDqYsZjhY9VmOBAJsLrNE0tqFa3cxl4UDCcS/dyaPS2iso6/dC0Tcz
nU1APq8upwu1MB8Qqs/I5ONOgtxSOm9LrYuQ4VEvGqW8hxIbIqFvtARrUZG4dC7Lrr6XysdANDPS
j2jzlc9mru0mg3Gh1SO7Es8XTahdVLkjHFw/TNFToDtrr8lB0jl7Fw42IRd9LHZtMW3Vyrss6/7G
yxB9USaMCpsbZajuEwR8OgWqKQTQtL/O+unC6GCpVd1fcdze9w13GeQ3Y46CSebPd1ZKpkT3sDQq
IGkvIwcJm3ScF+UP9yJMmJ4Vpofmi69+xcrmW9LYuxrJMmUypiVC2t6IDTUmOQaKNJsKPppUuPR4
lI0JShI2nrm3wQQ5cVBtshGktJo9lkCziCw2+GC1l3MwpWih5vQjdoWTT0EJRF5gaxqzjihSEO2p
wTBBSbVs42AAuNkOaNMhFDVMMQYRXfKpyxgkGp6JMEiqpvyEUN0HlohWgnUTjk64RVkIyDgR7AUm
DF/9Cpx17BnbHFsgVylvkdGDo0Opn938FqnzlVEyHnPU8aLJ6QotVOMS+MI93kFe8uxBD3Ki5t71
3UvLrZ/7qLgN6vwW61iwFD6YJxNKe/ETX9cHPYW3mCfFl3i8QMtw4djI3ZI4eMAcfemXkLwRKfbC
XWjxW4l/rWJq1SEcYITWplUuRJEY7erWm5xL154gkXKToh1AJH0LvnVrJOge+uHVEHVfCycYV3k3
bd9vLk/WH81xNBoHA9jK0YTVrpqqnWwaJL3xV7VNixwOH6cSxwtQQuZkr7vZu+QRz7SDpwYpxD+Y
vQKmAKt0dFkrnNBQCSZYZKR/NNW7yZOMeH5+piU6FXslM0yukYwtaUTv6Dom4CDE6718N0zerhs6
OFEowWewdYmmFMDpEN0Mb71av46wxam08yOFUy0+napj846Jwh5PHL0yq7JysMgowOFIKxCnHfj3
QbGv2H0DUIBJn7vwg/kTjf86jEC8Iol4pdYIJLsEHzsMedq2/pjoWGq59qWf6WSwLMSSfYxoBpQz
F5mWUwUbfxek+VMRtJ+6MNijK37pTRgdI3+L+m0NQyEnmh9gFBJAIM6GbjUV9r3RIQOX0Fx2k8gR
pspSr1ErDSfBdFKnRyOfd/mM4U7oLDXPuclCFSD/k94kAHN6CPj4ei0cI/pUlbe1W4BhNyENqO38
KL5mgTIY/K8xWbmx/YWpVJLZiDZMyGfFtzV6Syj3MhL57isDwAWRsQtpNwx09FZaEBGo6XG5Z5CK
V0GMnAJRqCZz2pUe9wFRBmQcNSSEUz/aYvmBCwEA9TYtnyFSIUyqos099sjyA4wYAhNLg9a8L8eh
2kxg/p2yDZB38GBoa+hQkHt0envfqJAo0zpYdCMc2z7+Micl6huZAInD+Yx8LiBkBd+vg6f6S9tg
iu6Bd6Ooijr6qr/EAxgj8qTPUT8kx6R/zuz0chrUbaJhV/O/utTxFK0v0RsukHzchQ5Kijn6wjkx
dmQSl0OrnHmsk6Nkm3kVuBTgaEznfn8utdLLojJrnivZNSFuekG+Dkcs3Rm3x9r0TQuwF4PJjtzw
mcc8NeohSkNIiqEW87CjUY9dAyvIU5qXkbQvCuhZBuWlbW+c0LvUSr4v2++/2NNXtIjkC2PTN9EG
xKlBt6BjuKvjGgJYfY+qzKPmTw9FWj+39CGoOq3fv6RsOo7HWQIfS6wTtLJzDP6ZmxJVfxwUdvGY
hksTk8MejCNkSw+jURWz5da+a9BmwgtuSO9c975KUHGsJ8YI9SBSfQUc8/ZWoaNqILvCM81aRqTR
vPUmoA2WUqA6gfOIk1mXCaA3Al0+pLj5wi4deznX8zbwy3bpuNS3AVYaXgPEti97dHRX1JXLKEJf
iuRts9T8uzqFGNeiCZd5xq7I9M+jV33MlXxa+ERiATSvwjZETdhTkpWOfwKx2QHWsWCfVw2iSQAA
MQkrlsw+8yU6/t9iF9UJC3G899/qyVJLmTVIBZGaBoP6e6kdRh+vtNDLdkNVPqfTFw+1kcSfL5Cv
u9HNddutYviO87lA5qkChB4QgUwCuuabmUHTK1NY6na2Q6H6OZ75fN7cPE5p+5gJDMZYl7fo/ty/
/7Cnen8yTyDeVbGQo+tXLY/q1QmAZJQPE7qQArmapQdOS3T9dWHtY1f7kBbVvRifvH/dUy3eq+se
z5/j2Uz7wlIziM3j1k0pY7Hb3Ay69lAX/c371/JOTUkJgQISY1pKq3AUKm8HF0MPTJl2Rh5/Gsd+
WEXA1gOisXqdtti4lH9ZmLmRfZq3kxrCZXfRzCBuqPGhfb9xFlazM4KntED9yLbHD3Fg3KJVOWY+
AqdGCshP0Z4CGy5WYyKW51vfYjCSa10HloevudmgMRjGCOdY8+e2Q9JkTu5oG9HuRXlqE+YXjGmh
RcM2aWBr49z2IMklthur2D5Bu/NukgI2UqUw39CQv14w8yJgXDDWV/J7bDYaKCHEnX1tG/QWHndt
g5sexpBAqda5NXzrZ3PABI5pj9biwO3jLWsHKDkPiF/iaUIX3KIxkSwDHQ3hxBhvzTTci3FzVRsP
LiPisaFsYKmwDsLxwQxmbLDa+7jobrB7KNdOolyOibUekJ+NlPAvZa6ntRW2ezxm2xurDnGLgvyK
Q++ZLuZUpfGEATWJB2rrMagzTcsG3GVJXL1kdlUYDz1yFK1qPlildUnC96HFouxMS6+fKrwemAzY
EA6p4uPyxPwywLeQBsJOnRsdwXtgt76+0pplhRJuJNyhNJGCayJvZ/sxloaZfzNGcbwL4uyu7khr
ljpp3wzXDj3+K/fLr+DtMbfqZyEtkVyixYteQoegOrJZ67SHAqxZqEG8Xy9OMAVMOBbgPHSaG2KV
R/UiUKYUTGWK5pGfbcBPwXBXiXiPtXZjZjwV/lvlIoLUp0zorydKiNme5wHMngoi5AFERMVrt31H
K9zmd7jqgd+C6rTFtQAmLvrtWHqkX3pjg2084vElipetggFFqgpraBXf16gPd+8/1FvHb6QfAQ1o
YjDlEv4RJeZVi+bZk5u1upHuRj1eVwTVkVJz79sCK4taHzea55erIkM6PNO1+xB9BebwOfTeAG+Q
Nk+2UcI0ANVKN3TPtEOngBiAtkkdiVGC8yYwG4zWXPo9jW3phlddlD4qaXUbFhCjLRMicovHSY2O
d2ON94g/fgjH9toi9bXofWaebeN8GTZZmD+3CR8KlXpgbtnzhFuBM/ATXe5eYloD2sdU/jrzTtUT
LSjYCKACANxI7BxnNdXYD2zCRhn47BojpQS+XzfRbPjqHudnMCK83XEuoosh3HsD0gNFnMzXnop2
wxA+qVOlfyCBRnY7RTHI8IU/Z1eBetOmx2CmukzpD/wh8/WQtx9QR0X3BGdFryTGkdvUFivqlVWM
riq+nVS2CdVxy40+0VghUJkXzi5NPBO33Zy5lGvsCx2HHCMkLiwyX+imhHsE1BDpSwlQ9L3QNfWf
4Sl+emgqIwRr6ClrtSpBnirGJ9eKHnJgSAujM7XFUDJWchX3KvF+OgNNsB13T4GlrnyL0Uze7wCy
rSr7O4qlz4Ef7McA7acgtlaBUdyK/qR3PmOD+V0MCtvUeGjq+l7ruiedXB9584c+0jWy//ywobb3
IWP+YegvvLIlQR5eolrfr4Jo+OvaV40bj94gMONkS7QQSnpdYZniObfYITN9RBGQJrZH86tsd3Mq
dEcn9XteTD/PlIVTRQFAmqECWmFSe5xVm0gmpE1rZLsxLlJkIY0F8r6fsqAZt8zneD+Rd9ubCiae
ov2CZ5Nk2hlkyYlBCwRBF5y5JXr04wAvdtdVlYkBmlfw+Ya0/GI7SAz3XsW7AU6686ZqPcMjXURo
LZ+rxSdaf0Il5HQI4zJCPI6+5+TYuyGL8l3SYSJZ5vHOLNAwcxC6XxkV9KoCMtKVa91Z1IFN5oeI
hzY7vyzwfQ5bd6vn8Y3fVfqFMQkLwN5DhBBfLtW66LvRv0Ytc4Vh0n3kYhzK2GLLqIYxYV2/9GL/
8XP8z+C5+PgyTWj+9V9s/yxKjFeDsD3a/Nd9kfHvv8Tf/H3O73/xr2uc24qm+Kt996ztc3HzmD03
xyf99stc/dfdrR7bx9821jm4mum2e66nT89Nl7byLngOceb/78F/PMtfuZ/K53/+8fjEJ0CNGNrz
z/aPX4cEufWlyP7H6wv8Oiqe4J9/4FuAKc1T8fZvnh+b9p9/KEwL/lTBNHmeJeNlLjVkeP51yPuT
AA/JT0EgJepO2cmLug3/+Yep/akSX7P5S7CHjEGNP/7RFJ04ZNh/gsPSPQJhlmUQJPL++Pfd/fYZ
D5/1H3mXfSyivG3++Qe3QQ/3albIQF4M6GHqQIcAYXtcQNUsLFVfmdHcqMMMBf2u2g8NxHKI4b/W
XvaVIxKP8RRhpDLIdXnWm2N45s6rGnr74tVx8XtyUy4KTa/2uhsMm2DwPrZJZxIvgkoY9ohu5qmb
75MGu0eAIM24zALQR3In3jr5Xi7KaeLwy0l1Tr1Zyt3yrFT8/eHUVz93OOdwWK6NCjYAdcewt8Ox
7nDw6KqDGUMuPRyWa0fnvNxZozjoN2Fai+4x9yzPybXmQY3B2yppe0Fmvt82fk7aex7qPREJiKQD
rgugX8ReuXDs5rftpLB+HZlDhFQUK7iQfy1PTnst22v3cv1w4uHHDme+nC4u++oCpw4f7QtyLMya
xL4OVeJdtlpeHH5JroHcvnZUKFBhVBZ7fA5gGMtVuYjFzsMm5mkcNrvg184OIOxi9hrn5VMevqJ8
eUebufz+Lpblq8l20D2yS3te1qZb7pH7rfaxScKyGJ1oHYeAqxaykBZZGSIujhGUPFHuk2svfyeL
NMx9Y6O12o0sp5PcJw/DW7ik88fXSFwkHWx32UXwgl/9rVzVB/Oj3TnDRm69VA5xR3Lz5UfFJjSP
UVPQUKi7vRnpwLDkqlxEg9bj4PmYRzF4y6BG/i1r7JY6wSLXxxYtG9ZMBwmpSTGwTtaMBo8VqHY7
uQqXEnWVKrjQwgzpFxelq8Q1qFRi0TUjsAa+PkI5XbRz3Gkt9zMQ+nWGmvh0OrW6Zfxb4KJjF/sY
i9F0cdg26sJYp3b+TSfMsJcL2+K9yDUD0+K9JhZyM52nh3kq3TUdUwk9BhcID6Gk0RKVCYEIlniI
91uYSzuVaPu+F6YKiB+hFfZq1YhuRwsVLvynqlVSpByVDgCZXHW1LN8PwAwvLEwmA3jtlaVeywfL
ZyJELy/AtTp0y9Isw4zdQxg2J0aGaDRmVg7uq7vYnDx1fbh9R4uFtArGKLYou6V4HcSNi73clAtT
HJBrSVZdu9gVbiwvKvetU2I6qM8mRDpVvKMsww1hnppb+RbijjIg1+TVVCiAuxEng1irxz3d/LiP
Z2ZHYc7AZBycCEmObhz2WLOwCskkWZUJVKo00UkEzhVk9Ail3ClukB96uS9tjoAzxpTQgnnwUt6U
/CamAt3Yb/Sd3CW/0OFboT5V9jkB8plGHt37L2WTo2ArN1Nxz1NcILnpF+YCVPAiI1J4EYjS5zvW
Fw8Du81AtC9GKn07K12zl8fkGnOEtY74xY4vXu9Rda73cs0TjF9hg13vieri2mB0T247CG5i6FBP
EqWi4IlVuY3X4J3mJuXG6s1yr/QGuk1yFfwtPZbY6TZZRGEKrlLG+3stz0uw2MHIi5n9grfFIqgx
K7Cxo0EYIPiqKjiEoJXc7OXaYdOd0UkxZ9hb4mDXBd/cfkQYrugoEo7iNHsmw5gdw5TotKTdy11h
0OrbyC52wAUeSjOlvf/7Yd3cxPL8sD2qwMr0USnx3f33E748phGiWm43U4VPjaYjWnsVJDzg4Snl
pnze0iwrRMP7DYkLfxuliMGqOJIw0eHJ5eM6Sk8xtORS7igqFEKdQd9h2VLsuxExy06Pk/Wr8ipL
R5E03gp7PRhTjej8X2qwqMZep2wBvWlitMlVxMI0s5sqpOaRD6IFRurj1SKYyRg5RIoxXeOShVsN
yGH3H2MrKRgYtAWRH7ptuQnQLBTAP7bBcTI+nvuYtLcYEHRKRQsmFqqbIQJYVf0mjTDlsnvDW5V6
W64cUebt0Ufxy0nA8GX9sCTgM+7lPj+fvjuEhtE5w6pCLuw0wZ+9UCHphpm5MmA9LDqN3nEMinov
19BroZDmST2i3XKnDcT7HKxolkWF30uJlwnFQcVcxhOLfhyDhaeO2TpQNfrvRI8p8KKAv2ybFapA
uQe9kJDIyi5xXHgp4LX4kHIxTy478dVAOaPy0DmaHW1e6k5fkoLhq7aKim51ES889Izo8Xh9snDL
tcNmW9vaulCHbu1qBOWnWdvLRRBoSPNF+NoVVHZVNJ1y4UTCUeXvfXKzmHMPQQ1xRJ4jDx825T4j
DsKtPtmXcsukwybVJ37mZVXuffU7L6uuNiztlnbPhkG1qZvqSs+zBsFmWga9Ga0LtbkFzNivus4x
V6aWGDhjBMESqyl1MeQZQf+ScgZcnaZBDpk01BwWuIdW+0auyuM0Kh9A0KPrkSJEnYuuZRCdTB3A
pECRhVW5Uy5KcViuKYya6TRESTv8jdzsb43Oil5+RB6Se+UPTbbosxIdr/sSaRiGJmI7Ej9y+KXQ
R2RWjyzcOxmgoBYrDhdyPCNXQznIFTtjsSY3k2zgIxy25YmHzZfDmRw3yzPlH6Wyxhx+U55/2Hw5
fHS1+PA3lhcX27YrX+5A/t2ru3w58eU3SFz5IORdHZdpOv1iFJ0eMYcSCUu2fd0kKOG3SIKKfXLR
/b0mN2eXLlOeLNcOfys3u7kK92gByw0zQMfhZVW17HnGGZMfVUzR3crVl72H3zlcih6RgEhK5kse
ldc7XF6uHU5+9YuH3zq6xaM/OZw3RrQUbrTTRWXVRLWVi/nvtaNNTAC8JR08Fo3iFF10Y5UYbRwW
ppXVa9+anuQutSP1jUsfQ7PDKUeb8sB/u68oQjx2uwRLBHEhQ44Xjn7r5Sonj3e95UPbwL3x5Y7/
flB573JfIxspuXo4Rx6ujZjm62WneNTDOZYWENaodl45GLshAqwoflgu5MsbYNvNJOCHDBso+64s
c9Sr065H80sM8rK+vw7xfN80YpSG202xd+SQT24fFi8765zspFdVOh2TGBcejhviL19+Uv6I3JaH
X3bKbfSWxrWWzwStHIyjXGVYlgNGhJQKrEBSBOZUxcIlvI5Af9Ux4ucWAT5cwxGKNA10HnvZ7Y3m
PNxpWLI62JPtehOpuk6rVdor6o4pxpKdHEvOcqQdhjy/W5P/mjS1WPudZ+49MNB7uRZWmfWyZka9
s2WqvwtF7wMWA504OaqKc9TByWHWyykNIiizl5pO+w/0ix5njJjxh4C+0Z0V/XcgFnKnrTTKstcb
hNwd7ZMeevUmVYNRXUahu1fHFqOSDrXeUSw6syjxJUMQKyjh+om5ilzL8M2L0bLZ1mqu7luxGBx/
3je1oa2DwvphCp5DL6ZEh4XcZzNCWKE3RXTYRZJGmathXTSGQkeBcGuq2DiIV/HXuXbddSa7Y1f0
xHLRzFZ/URQPKk0w31i8CUuMq+SLkWtyIQ+kZYC2eO/jQ5bZw/5loafhrpnRvZNtYytb5lmEHwbR
PsdyVe5V8+hmMmMPQ5ew33u25jHXiHheyNPAiX4/WROttfwzeUSuwRMoDT4GEaL21SL7fVMelfui
CrsLxRstrDIh8figd/Z2bGLHZISICYp9hwNybRSvyhs9EtRiNC+/r1w7LHpRBuQ3l/vkZquJoM9h
+2VtRlJ0njAOe5ktiB+UB+Qfy7+LAuemJUewmUU/24nelbFhvj9s4j1JF4m9CstGHK/IhDDO+/vU
MMJAV1rYvjopxcI8igA/9UxVvbnwm904df3ehX25FzQrBkdayazXFpnIskfz33EKwA5ldyUXHXIP
Ttu5O0B9DZ2CxqBDLrqMONTCNAmHq1350oAjNEPncmjDMD4f12VPoJ8cyrRPsZNAMHXYw7gY9ppY
HDa72URP8bAt1+Q58my5WWL7+5LV+r9g7ZlgrQEomQTefx+tvRMh1H+sHpOifXwdsf31h79Ctp79
J58Y6QPXM9D1Q33tVcjWJGRrIp8DExdeuqCE/ztka/0JsEbiInQAko4BfOlXyNbU/zQJ8SIDJXBN
qsZf/Q9CthoCA0cxW0Aflo6rmEYrAtdIEyDC11nL/8feeSw3rm1p+lX6BVABb6ZwJEUjUV6aIKRM
Jbz3ePr+gDx1lZV1oyp63hMEaCXC7L32+p3YFl0Q1MIxEeLArZB5YpRqEhUr67jetimpnFFAQkH7
amr42RA/SL5L+7rkwl1GmJaTkEjoJLDI8cQ0fHlYYMbBuiK1RiUvPRzvwt7NjBi3YebnoMFXdFlB
WMh9Lgy8zC8jYjykxNxNiFLtHhP4qszvW71/VZZ2F9Jfop+Kn+tU7OravJOUlOmwXLQD4U1OgEer
k0nWm8hqyrLKp2RZaIVhnFnR9MgIT+rz+agW840ZTHsrLU5aimIuj4xzCtHIEeX0vuziT+iwEGv2
RSXAERTb+1TDw1OuY8Or+kglCbF0miTzMnnSTtJak8fxGmiOc4BQ/IqybCeq0zEu/aIaPDKI7/op
W7nb7WFgKe0G5a8x4s1xFtNgVNWnflRdzGKe6RcB5Cj8Zg16Xzq216XENjolrhR7GfnHQpTR3I0Y
NNfyfZ2lNziePXQjjoJK1ZGm01touYT3ThseEWR+dECMXe62c3KQEhjksrK2ttdsqKl5gh/aueKI
rTQrOK1HtavHmK6H+lkwsAeXpmdayuehrOFgj/lZy/m5eJnZkM6hmhTDXZXh8F8hx6FFFO1T8aAn
Fb4i095cZNOR+vS0JBrhKGNAY0KGAD/DvRBmcpwWM/1ZZndYh92CBDzQqfV1vsNPeyziqT8bd5RF
V1ZwFCPkleWJIFyClGjTWJs+mzw9CREhzXWWEa+8YAd0X+k/xEk/j1U23nQchLkqp/t5go02DyS2
fJop4SAVBnNVHzxqBIFEnGssRMvdGNPXEyGQ4vmKtbSKn7iQJl4jzYaLhPepV0YqnaY7p5VcHStj
eCxN8uuirN9Li5b6wAocvbb1W04mdVfKpQwMnWeT4upKW6+2vSe9rBNfIlFJna4tRdBea6OLMmC9
pxh4q0ZDgU6oeiX7dMZM9Fk10pcqJS0xHYiQlw3pOS2KHzNRqFZxlvPUN1OmoVqFti7pRm/Pk191
5UM56vdE1h7KSKWGq0ZKI9HFw6XHbTC4A7y+yMUFq17IP7F2vxjl5CDc0RbWf5rS9B5EWRul6LGb
RslROiU9f29aPVZxhuEnkncItz1NC27ocX5Fqdjaa5SG2X31sHXohhakH2U1tIs6f6oqTpFMSlnH
+lpa1LdasQb6bwPevkZUuFVWkOmnXLNuUPch/qI2Cdk/66HB5h3CsNVEhwBGh7/VdcoanbzVddve
93NCLREZYW+d/G3Tq/R+tr123VsHY29Szdd/Xlzbw0SRUpj3G+7ye19YyCgggRBy0/baH19HkjrL
f7GjD6SS/DR20p4L8/ejtOEwkbiUkHoiQy0CfaDnXucktZJqa5GQQ8lm9vEPrF6Y3HuxxrIvXHx5
pvrLC9IB4sDaR0lJ4o9VUtFWVtndhAvN+G1vVKq7eU4lQrj/86nt+aSRL/G0+ob+6/3x+o7tbTNz
ibtoOTa1JSs5eV0FV3AA8sWQd00McG5vz4nrC9tbtk0RBtohFInu4EPfn9zeFRtroz4uZwJdVIku
2bqw3r6p27bbE0Oc3IfW0PgmaAjt0/Kh7bWAANhYfRxz4TjPJBOnyUdFmysjHqkPTeVtLJ8I/5ZY
MMXmri6N+k5qAzC+blKPrLt2PUH1x3EoH8d5xq1ajuS9LhWXrS+FnVSIUKaID1j1F4NMane4kBk1
3MepS3Z3iveAUPkKVv3aVCfk4wXqaZqHxzwWSq8Y4Jhhzyy48pKZN40BTU4Oy6d2XXLhJHFCodx7
XVIZXhbDG0JF0i+vk0SQmDljMxUsrw3eYr1GtgrKPHsRIKLCD+8u9DfJVBNp7cOcrFvJ2AuF0hKh
VH6qk4K5mQY5gDxF8ym2AgfLs3TfxYLuVYKZHwQyReu5/yqivr3XyYi/kxF6K+bgGULXPy5FH9NM
K+76YILjMXXliz5hyj1H93kSBb7Q6o1XRXritYb4OpBpS/B3ba7GHoSCS1ha/ewrbLbl6Npwdflj
TnLwFkAtFXPizkUPoT8ECTCQgDiMJIRl5eFBnepop8vB8bufGtFcK/bbY3NwEmWwDtNowqXc0JVt
s8TB7TCAWlFN5FT/IjV417Xj4pkqrIVqXe2rLTRX2zAG6ZAldFPJx3Q2gGXpY93VJlY7G0D0jRL9
jRrNlYgQE0UKnG6Zfua/sKOOAZi+B1doc7M1vSfMq7HmLA5bc3vrdW+N0W1ve+77obFUz0IxQclZ
eydbf3QumN1t7Hq8mFphTxg4LtmCJDvbq2pF7l8sk30HRUkBF5Dg1xVzfNgQjm2jIeGkVf0vlIbk
4Bddxwh+XldHGlUBTa3iINVhd7Osmw13+34oRSMR36EBa8zUaR1PKxjyezda1xrbYyK1Bw9vph/Q
I9duP+F5CSAcVySHIQsKulXZjA/vuJCXtq5by7UhbCUkZWx98iVfB8do7aBrVa7vat3yt7McJYvL
Ea72RLgXv+G07SxvjfN2XYBte9tz2Zx+aTOtBCuf8ptyBETeNtuF8P1w21vqnmAMTNN+n3c8OgrG
Hzbf2GGVG1QvGG6Hfq7XT9u1oG69pW0XTRx9q1BoX4OiRahmACKL8We7Ngpw1FHdFJCZyKX1sK6H
bNt0hpJ6fYFF2/dz2/EOk1ba4f39G1Pa4KS/0KW/nlv0t7rEmP8PgGm73Lajm5JZDW/bNJG8ALV8
b76vwe8L0cjUg8iNtRu2LleYmbdpgQnWBq9smw3n+ANzGWPyZLK4/trQjt/n7vc9+g13wOBgaMN9
9/vEGVuf+vtO/T6HyPio4I1+v52bYbtnf9+5v/e1pPphJHL7N7y7nbG/IF+jsAgFz4p05Tz+g/n+
Bjm3c7dhwNsrqzGMV0fi8zdm2DXt2s1b21VtsjZnaT3lB8o+jOnXTtJ2y2y3UrS2k7a97+eQdOyM
VlZ3G9rSkjeYEtKuGdDD2hWEUVcwaXvt9xvW51As4ZSh9YRPrW2eDZ3b8Jdt76/nSM0O4caOqo2L
/bLOjV3sG1lMwke0EB6IeOE3sLJ2Irc9sBnJg1X4/g0gfp/RnCRcgLAVRaziQt+3RFNtt+B2S5Zt
FOH8GEqMlFpqen06hPtma2n8Hmcv1lgnv29JxEdY8yxJABGRW1Jf/YykNou87RTrWyN/+1ClSNci
wTB7O9G4UZBUst2t2ybAlTy1mzrg4u1TViDrDYkZNgXjdqb/eEzYsOCqGUrPucD65jeqvZ3mDdoW
tyfzoRN2KQjZBltvY/SGBW4Pt71v4Hh7Lig1UgNra/89XP4GjDdU8Pcu3/9WWGGUOKuvibVOMvk6
1AAtlvne3H7CpEzrD9tek8Nm8bZ3TBL10X7b3V7aoKfvhyEml7Mj6wIhrFUUfQZdmu/CtX07SFzI
29735t89VwgCo+j3ewhe59D8u6+YWKt4OXDw9jXZ9rkgFI+QtOLdHx/7d5/967k0QnuztPhlxuv/
ur0qZgbMXG3EiWntPk8Q7FtStqSm+ymN63QE4RqgdyVlbZth5ZF8Pweazc0mi4Iv4jGzm8bsmAs9
+Xv62tndPhFu3K3tI9uH/93XbC/88RmkHJ6WKKdi/fFQZF+kSDa97V2/v+73e4eNKWNyNCRlSHfb
69sG1UB98/tVNAW2mHOh/IGtVJIoLsxu9XgAMZu9AVN9nOhXNF1fAfa1vRzT/999YyfTNrlXG4bQ
YbBDOGy5IqfCygCo170w0gGrwyB/bXB29oL1jsBAK8A3bDzBuFwHOBknU+gLxWkWAvI+1jtw68Fu
m+2huY282+PEymHdroqMeJ1tf2+2YXvbrTqFSwg7xSsMUFKjoTDkatV4G26Brqy6MdbxYnuobih8
UjyZBoqpmQWeq64jD8EfBYctuNl+y/bU9oO2TZhIOiJUsoItbar2W69661/H69RoWuQoWSutYmth
CkwMLPVW0oGYZGR/TMXsRGbM2BetVI15nVi3vbbLiazjQlzpDVomvmnjopL7srLM1s22J2mDq8Zt
v+82THx967bX6CpkqmDZw+Bqbja4IB1lLkFpHbG3x6Oa0VSSsbHpNBHri7Wcwv4WMgwWPIySwWs3
LOPioCcrbzZ84/eeqKFGFYjhVBbJS9ZqyFzh822v5of5ydKfk1qLoJScg5VP8N3A1VeblwLjLrta
i4q8EPnd4lpQlKzlRRQXa2JmH+TuBkyMkeBHdAB3UKBD0dvQnlkI72qtnPztwrFWeFzbUPBtN+hk
etVqcKotVC1bJ1uknzU7303tQia4veiTvbI2+bf+/rbHOWJe+H5SHCLB7RvyJ9P1R3xvcjMxdktr
kDjzn89r6xXUIZlwujagRQKY5E+CcN2+bUOStr3vTbheqR2cwx4Cpbd9UbbNXduuPuUceMjhjtIM
2r5TWYwdgyHs9xHtbG0FSLZNvdadkRa5SpJNWJOtGMr2glCCZZm49ATrqdmuNtPKYbdsj7WN6BJ1
Cp45lfIhD/KxyFH2k/TExbdtYnqEIlEc4S+afbUn0+bkq2UL88Q6PtQrY8MKx+kGbxp8sb4f5yEp
v2llkoOWjjd4GIywSQaa7FIdQY7ano0x3IZuVvz4hj/CAHDkL0jkn+eSxhEsAi7z8TTIRXlbD/l4
6fElwR2ATHGRRtEQ21aqrtl82KR3uvAwmAuJdmJg+JGs645plcgcijzwqiVHLywusdeI5nIn5fez
WBh71apg2tcPFUjSMZnKx0UNgn0bY/bSKfobHjyI9mvoieUi3vW9VMJe2leBeabcTs79LCrHSSLv
KMEpQQ4jb5QQ+sSS6mSmcmfRzSWcRE0PGJaSHDQY98lUr12YTrHxY7iBWGpgoDQEmDUsV0KusNVu
je5YjQN4iB6gXFyrhRFX31CcVoPXc2+w/JjbpN7rRoS5yYiAzJpasmva7FIEkuAJOFHs1JkrWq/1
/tD1/R57hpywUaxaQmM5JTEkoVCcX0YMoEBgyPcsjFGBuIqkV9ZE6dDJI/KNtD42iVIft70+rb9a
JR98/LurkxJtRW5OxrFAcnpIn9NZKhhOdd+g9dBIz8J4k3S4IFAdLVPjS5YhY5NYjfuEui8Zplai
ouJyjdfgvmiaCxL0W4azER17bPqznCE4NSxihQtx3IXZmN+m+PhHcJhog4StqyUiSYDG5M9K2J9k
sxCdoQJwVtA1OPjGl65gmmelaArfqKXcjujNqImT0Sq8apXwmOHrtTMhokodjdRc6X9ocXnEAmr0
aLXu+mxpbbVnE3TEgyqT5RHO87OUbKQYkmMuIx4agfKoFfl0DqoY8YA2P02ijDtTUnQEsQG4VtFC
RFnfv5fq1ABKSZnT0FmfE/FTb2niFsPPKgwkuyKRyMPWYJngYSl6fy5atbMtTL/9RhHpBGfJfa1L
zU6pow68UyGEXpvEa0uQUjMWmbuIhezmc1v7JjOFk9YkwHShbGeW5hHhhZVFPWs7TZA9VZBJ/9VC
lD3irPhpXi6ncEaIqFP6+/AdxkO1yDPZcqG9jPHPIdt3hAIrlLAnlBhfooQuGSMPyRGlwgC2rezW
yMuzoggJrSb+cKWtYSizRBqcUJGrgVMJzWhc1rseMCM2669OW+tNBX1mygLTNplq+7RlspeRok0d
MSrylO9iZN44juIepVmQ3cpMJlWPtPEa6tvEBeoUrXkbiPnREvT0VJvdXsyq/JCm9WeF77FTSkrn
bpDU/0fv/hf0Tl5FQv8Tenf5Gv/P/iOv0P43X3/Cd/988h/4zhD/Q8dSSsLOSV/dzv5RWxjyf6D/
AYEDiGNxtVkbfUN30Msxx7IMkEBVW+21v6E73dKwvsXme3N/Vf5foDsN2cafYos17IdvQmWP9ySS
0L+NBlRBn+jyGQtjZbtLY/2s5BE+EZ7wVJ+y/aqSl/3agDTllbXbP3Yf6o/wsXsm8bQgrQXD1tmH
ymoIL3iH9cFO0kF5dpXlaFBCxL2VuLngYpQfPaWdXdM/C+6zXe7KfvGBUlOhBZ6s8b7Rk/SzJg3S
OFiMcP+L3vW/C+LX34g8BcNsBQH13x4qaFtnSCXmshcX47mXpPuoX3Y1E1Uyqj/6pv8lCMJoV2n8
psXS/R8XxD/ylj/lLKq1Cjb/kLNsR1jlTBmaKiK3/VuOX+YBLeRQWfbmkzUexV/lfXNL6Kf43vn5
L0DRIrD7X8aDel8GrnqM8Ah8EHzzbD2YRLbd1pWnXqXmTBD5jfyRX5ZDek17t73EjT1e+8ppPVge
H0Rx4XKnPRjJbklcyL4/yufopNwRlW6S1kyohUCQavqVjp5+p74hvyttGEELnznTvFgM2yadu3+v
n/KnoXUEBd66nRuewRC02MSxSrgxkMaIQ9WJ+Apf/MlQq+w7En9rl7hoZl3TbR7qi5Q60rHdmTeK
m7+X4IU2hoeP/Bx/eil+4Yl+v8R+fCalsIeZaA8fobkfT/1t4ommn3zN+9ztXVLB8cFCb/lLPuKM
1GFukmDWRPDCJ0Bub9iCm38iaydaTzg074Pp5rLXPGGTleFARRWOWdsj5hDWU9DusuQ632HLH55D
nQzdx/KafoV4g4NynMtHbbfcE4JSvOTjowgFMnE5HOGJKN8P3R9Th0RT7VdSO8ZZ1w+DRFGMh70T
hvvB9MeRA+IyY+D6TBi8Pr8O6CCV8yJBtJG8Qryqoj+TnXtt3sej/lneBbddeZEfKDpMKiGWICF5
nI51H++ES34zXsKbYdmHdzpxz2T96pmDpLb6yG5qE7tIO7qWrvIr8ULYwj4hsSJMjs8u8dLBj8A7
aXo7wSsNNrL14scuOptHdXYNZgziO7zOK47LTvUJq2gdK8FL0ybR9WdwrmRbPy+v5M9abn4LEP4e
neWzQpPq0FauUDiLZOe0VAi73hmniUog2c1H84UipVCx4CESublm2JFe5NhWb8U3efC0+/BgNPBo
bAWHLtlh3rQeB44ESwv8NowTzhewvT/6Q+Pkt/I9sI/5FH7ql749doIdvwRP5nWhY3eZ8f7p3F6z
lYN+yW/Hg9h5uXIyKAIQLnnVvvgcAcydZF/vs1fLZTwBF+ud5GzdWc9LbZc9YazO5HVOzt1BTPpw
UTmaRzlB/u/Ut+VBv20zGEEERyAgsI30ZnyV15OGdTSx87I9Bm7mdR/6njhjSl4PEwDkYYKDo/RV
u6GGiM4t/HWEEONB8oBR9R+w2dYfqPuFZxwGAGloCpSB4y45z0gp95gKNU5zyUkTP0TnNHEklTGQ
iXumnBtYLDssg4cQxrYt/cyeIi/bK29pY2c7cn330x2EVn1H5oh2SJ6699ndz/voSV0DJ2xWZOEt
FkMhqvbH4KP9JSAVaGz5PAyH+aW6mTxqUOvaBzYRZcJubmh4E8tN3luLodmt0j+hfz13bxE5sLbx
Nt+LL6KbuxG9knvptvnfzAj+EvvR45RYXJuIcSUcIVciyn8hjuBMZ2qjDoLWhp1bWMsOu6fNsOF/
Hob/2yC8/hkNqpUlMtnJf1sFNI0wE3Ih1XtNGh/XP0EA42EOp6+lZZE25wTGLzVT/L+YPP9m6Mei
8L/NrqaEG7/Jgh310+qM8l9/nRLWKsBU2+4lIX9R5jgggAfBbTWFJHzrivAuaS3VauYTIJuEJBdJ
5kepjIUbQJsZDEE/qNX8SBzMsF9MmVsto6ffY4wNUCSe0n66RbDdOLXZtD50RM2JxVj1zEk2/UaW
Kn9ZCN9N6/bSTQwZ2ZK5VqkeRSVLbotFqU8q0gGW0sZNqvsslNtnueo1pBi4+MI3s5ysKAWPXt99
lyMs4SqHCTDvZQW/HLN86jSjfwi1Vj5bWXGsk2pw8xTuaaOG1cHq2tNk4Js3h0xkgVi9WUN5YM1B
NqnhZ9qPPhyduiARttEF/LEgjJS5X9bdjZin0k4Rl4PRF4uvpwnR1EWzE3TiekYIKZUlxM44Eg29
Ekq2dCZOe8dwYNqF1fp1Iwk3iJhX/wbrRa4awcWBeO1cxr/6pksvMvpz+u7iQ6oH6jkeYA0XCw4A
pUzYSElWbmpi8ls3V33NqhXn3J9iIsdVjfQloTR/yY/Rmm6bFOTccslBNs86jEsRF9nyGodL3rLp
T2LhC3KKbVMiGmfcD86rt4RrIH+wU0O9ndeIXV1QP0dipC4W0ScZPcCAdS6afFnAgUwDDG4lbxqT
O6UUfiAnF25IZH7U5I+Q/9cuzfxnswb+ahXRvxMZwMnQnSMBu3rsItC9xPpzH2uLp4LoE8ZC6vWa
JTwQjCU12OUvuv6gLeGDWDXEO0kX0Yz2wqzdSdNP3AnvlzWmWA3nl0mvnivyi6PbXoxyr53a+ynC
iTcIH2XyjpM1+HjhAl7WKGStfVn31dGT8K30llhIfC1XXARPkqutccpBqu4HpoTC6j1t0aHUqLKr
ynnv5bBxYUiFmMppT9A2zsIa16xanGlTvimReu2ETBX2Tdl4qNVbR1njntHJPhdV7ojmSA50RSK0
MH3NXOqikD1OlfwzMGaaXkXDwEfnRkx3QtqzQNtipnv9TkRNA/3GzrrLwBmYMQnO1jCB5SzNlVsR
jdePD2BuII0R/wdStz5zCXzaFSKcND6BWNmfsi8rC31DhTdD/PyIR2azZE5n1nv0l3Cfcs2yB4Om
OaHs2GnD++odDb73OBl20hz6JqbfEzuB9K4NgmNAuE4pvArtK4k+lulhGTQW48OT2Y4n2LQH0xB9
tULChFaIVEq8dJgnp1g/5kajH5UwVHdxnt/OkZaUdJ4N2YPGyqTR9Mop2HK5ocLi1pKA4R6IVYFt
VdFYnQupPsh6MRPD1e/hJanwMdbs76Ju7nGbDnZqGeJcl9KjwktcusF7SbqpGPlgCpvkPQxyuJ+H
Adop1Ow0mAIHTjxyHxFZUAnOtSaTbxt9lmUiqBpqNtnqol3dmXdBNxROIWitm0isi9VZIeKbxNnj
ROgV4uCPZMtD356KzZdiWLnJcZ4dt2e0NR192xvkH9wRCebQhYZ+nC5rXgNthw34Bo4uDJ+QA3AY
7uWvOpQFX5aH2LuLQbdt8Xa5b0eHcpESoNqbbnsur1ZuxxhhOJSMwZv8tOzlt6TyWrc5Z+fpLH1k
cIWP7ZpF5Vp3C+SK1knf5gfu/foEOD39anaSN1AhnJSL+WaX18i0xTeBRN/b6KM9kb157skmv5Sf
+ZGSXbTJsZFf4Tjqr+axfYj2qouVIDT92rw1KuBJm5E+l1zUYQkNic6FCNjgA3gR70DZJMrTFCfM
G8pZ3BwAj0w4alfTpcAXVbt5w+dnNk70hviYQYHo6ImtfZp35k/zUH/Fw1u0uGniqh1qaD44/KoV
T3seT3LvYHYmWBiGUvU4aedmFyw8nstHCvnwzrSnZ2Nn7MTbeGc0jsEkVlBoKL+y9yXZFY75ubwn
ZJrv6hZX+FUthrMRuWOS7nbHbi/VLFX84ShP4Kk3GfJB0XLM5EKXpMHxSTqOqReS+jPuJ9NXqK5G
T2mPkortGz/Ha7ojlBjxjE0kY6kmYphrQ6SryEGmN2Ou9bngjfqdJmH04qZXwkGWY+7ByDB9evvG
yIDAfOI0BU0jt+UYVl74knW7ytUoTi8m/zmxaAfYhc2rXO0UyS9Q7c4OzfeMhh/ky1v5xowPbM4F
P68l4NTWTN+sbd0dXznGKffXvOtEfLogcmOFeZp6n4YOSS354M0CDBc79uJrydGiuvyC46I0x+az
hIX0yde0kycSNsswfmvpN+Q3sArRi3v8VibrTbgwhFkXTbvR34TKG/ZcFrlw4BCj6crDB+Oi/qSh
RcONJVkHCYt8eKItF2pG89G4FPj7JxczPuo/NU+4Ls8B5qJ2+9bQ6i7uu8epcfnb4Tul72txqg7D
T9ZkReuoX0RPXfRz/tGXjkhWx8v4FE94gTkW1r926mHjbiKsK5zyqfKbh4ilVmebb9wBymfOYi1x
B8npa04ay02nfqrRpbjaJX3SKFUXV5aOMJKQveLt+jIYdjjuK/7/G/5fsT/LmD1RdnOovalD8mg/
YgFW1yQG7+onHLvn8MDP5KuH4a6UXnHbKUzbNE+h5sYpVBc6hrbBQvKSNg6U3NrDZ/fGZAVqsq7h
TPl8R51iZ2IXrhg8w7UNYcPpjp7usv4ofKqFh4uPtO8XBM27mkLsYt3OuSdiaTqdp8NwSluU7z5X
LqIBwSZ1/tin/nSDeP6MRSiVTfZzhjbxKlqn7BQUe9a2uKQiMRDxHiV0xKaDj/0jtQn+nth6g9A5
E5TRns68Lexlxoz+k/ChPcKj9hTtkdYbBDu+As3pDsUAC7DRm55hDKe3HYb0NM7dVEFaZAuRI8u2
YDpweBCch7oHFsmCvHAxPuKqYYlKX8DL3huBhQsmVE50ZUWOdDB9HHZUedajiUjsBZtVBQs8Rzng
kvgq+fJOf8p2NHPecqhtTB+H7Bz7ylNBX8EzTkesS5eHMfeIdEPrdZddWc+8dX5yiInaOacMY1Ak
XUSmxs8Ie7h9flH53uFV3Znv/IYrK10T98+bYYe3bEgb9pTl7uJZaGrc6RZDzrlxRMMvSl+8BPfw
mzuMEWyWgAQwIOK+b2+Ft/qoPQANda8m+QX2e3Roj7AePMqEazB5Vs9im3yhh2T2zd3CoH+wfOtT
9vJnptDuroAXcZr88hJemh+LYs+QtM84hlm3goKJpac+VZ+9q50ZYdVH5RI/pcdwr8qoW27U2Qtm
/MfsWcTz6VR1h0q806/q2Xgon3PorQokFbcI3YCrTts3P1kaRDRUmoP0Cvq83LKkuzDD0AphjRh/
dhaRubYF952b1XANjFBVJ8/dKrjhuOeu+lofC8iMqte8SooH6zC9NS9aB1LqG8IOACYS9hN6mMoO
Ip/fUqZXcTqV6gE0gUUq1K6g94szbZWxpFg4saqUfrb1J1WFVbtld1Kv0aNgK6Yt+eZV3lkPEhH3
yF1IqBcdGWASY0Cv6e3mEMnumhRzivcxFYF1qS9NxIRE+oAjcVf+GhpXOXDZhS/Lj/yyDXOAsjf5
O92VkbTU9xzqCqCPN9/lO9DJ6+q9LX1GArko13A8x+8jhVd2XBqk+XbSHU1MoDP9zODfz9CnjsH4
2Etc6cIvezXWNrwyuWP8seaZJdhjejM8zF70Q3oRLJcVwXjO3uhAKK/SLQ2QAZjoNjssfn2VOjuh
nruG78xLDAaK8mENfn8ebsv7GK+vH50fAt69iCIwnKvjgMgBGInZvfDjupClYGijg86epuopNKnC
nVTbWcwtpc+kIjHavSXvneGktzJ16XV6DYIHIaYb5nQHhSs2kV2tcXtv6e3gPQxtaOiF5FWf5HK8
l8FJfa7i++TOrI6Wttf2ydtaeAp+/IGNrJrZQ+w2kp3eJLeLgumgN7xI+8pXd70zAxbRENmLu+7A
8rQ/w4WNml0t+/2XqbldQeaBG9a2SEjSm/kgLpfgodgbXvDWf3XYtlEFPOJNBvdKafDIs8OL6BHT
LjrBXXlVnfC+Oq0MzQ9INfUvxe/fK/obv0i3+pCVa064Oos6xIvn4YiVJbMLhq+1HV8tZ74bxB2O
z7Aavfld7d36iVFdyRkmkc/e1Jf02DxAtWQWUfbms06bMretWxpKH4ovfvFA0nZjeJjoM9NinXYB
xMaaYDEneJTpXh61+4pmSeRH2TX/UhaqWC//0mBip1e8wyFRC55Z+IpxwWx7uBv0Q8C0iDuZSrsl
Uz+HRWRxIsJpeV303EWUizwDPaBfcuvFLGxHrN/rUXZSQgsySqA6blioewYc2TYJaKvhXKieUa5l
r0XhBOdG+dU2P5rIbe74TRgXwdsMDuEXNUxx21AkXJUCw22Ehg6C0s5rGs9Kneot6alxbfWLlCDo
Izi7d1z6TyPidwznH4FWfxo/xveVmIVM5bP+YtVotW5JSMCvVvcnJpqRNfMNvWTtJZxs5iyxcKDD
3Szn2c1P+S6nunRH3R4vKWVGg8ZH3ZWCLw1udcTpub7E3iKiBPXVn+KBEjHeNeCvR/VMqHZnM7zU
XnjJ3opDAuXWaT97nDdpaz7Wx7Ilj81mpriFzH0xzaO4m76GL/PCVSmQSPC4nKNz8cN6DG+7cw48
+mkd4ufmhD0i/fP6eZr9ufglLXezZhcZQKuDfAXqZgwr4Ydh7ipgCoulDMReLnQBFV4MiDvg2OOo
0yweF1nlOE81TI+FVWyEceZxDDPpOG0vSGJ3HnKIaGI7N16XMdui0JWO22Z737a3fcwYQwbyNEXv
UfbSEdMlgPLt5RJq8E0w32Vhtx8hXV9bTB5CDdHHSgOPI8aZrm5V14Qx5Rkyx6tSwmmXV7rkJhP2
/JGJNDi5DaOJGztvYfNWUuxqxBbHVnREPsb/ZnV0btVc9AeBGWQhSXRlw6lul1apLQ8pTpmazOCh
lz78ZioqAY+rYBahfZtE5jYkFASWRp8zQFLVJd2blOqAu32LKhjT6TgvMr+W6bBjpRk4kAUMAOEE
3z65eWhbxXTLwPyQI5WJCx+RcFbc1Y/cDRuATJxfGpyc0WlMMpad2JuTJx0DrauqIySGBNzfEQGl
BI1faxBz64KpsKzL7r6mOjIxy7OsxLSbKWSxNqks19rxqPbM61W60Egxx2OUZFdhdXIaRAkzulZ5
0/FQxOm9ukn6NDoUM51MVUjuKxSSZmUcDSanIKqPgyK60oKdbo2JPrNdcM3i4F1VUvhFMhKtcmL5
TEwEy20sclN/XGlGslGSpXxkfX3XVf+XvTNbbhRL2/UV0cE87EMBmiVbnu0Tws60meeZq98PuKqU
nX91d/R5V1VQgABhBIu13u8dxMSR1QlIHLUNxOyUkchIpwLX9h22Yo9BagQ2HIR10Jn72vCPXjG8
6HEm77peoE7W6Lde9J60FfQVS/rEQYBhWWcObjdG0Ub0Qt6/wiZq1eRVNRmseOQu4xxQCCsCGStX
8Ia7yb+kWaa9pO1LLZA/PIjNa9ZOwMtYBkfeQ6l9SSiaVtDDnroAcRk8C4zTK+uLUI+DVFOtFwQP
5ATHLy8dJbccVLeXTYGh7/QsNGa3bWYdQikGX5OHOwCmjZXpJ1hQYoTqgeWV7fRYkvizbSM8fUuB
DHFf76kw+P3zOH+ZLDM6hTAhW14KAo2NQjVZrk59X5UswQ4jGWNgtBpiATwdKtZmiilqxxlV80pG
R/Hcl8JzlwVnMgXdzqLmXnX5c9MwGFv2TSPtSzR3sYQhaYGLZA2eFhoDQ34o0Ykuzvbh4gMOuy/Z
EG/b0sU8XlDp3pe8dcbJeqJVDlat6XMGxg/Jq59zrd8HKQNi9CIkieTNY1YKCS8fdEtGb31UA9Io
vA51usZh1x6MnA5zkVJBQJxuqa9WIr0QV1MzBKWA1SCXi/vxmHft2i8YMuCkSc9qFgmGKAClCs3E
XaBRVMLdgjFjUG5yKWQwU4tICY05auOJdBGGTUZFf1p8jYv+Ixp405iZtyH/g6FHs9NCNO4yxOWZ
nb9So8dyZiBGCk1KIjJaxs0Hu3JISU2qjBA/5GZrhsTKWVmow1TlBWD4D+2gBhtD2XSMS6OmE21J
EC/omtd1bTW2ED54QfROdl0G+mRA+2uanZwo8UapC96LRHvZSgduIfhoCODvPUKCIrhNM1xlLDGN
9FpHVKi3+W1xY1rZJeyRF5bjDJPhZzPWEvTA5g4iFOEwYv+IXxVWeLLOSMbASVWuKVt4DYzznHKy
aMBOGoFgdWFdSPlF4dJyd+KQXal0abVKxZchbp+x/KQ/klCLoQ1Pj1b5pJgM0aQsejUa3CzVyBvP
apbakW8+dH10nPTawTAE9VxG3hkRJquhg+anCcLoRPEo3xTUAQUx79a6FeqrxIAZZE3+So2H+8hE
ZSQl1nuZMHLNg/RxaHkjdfxWEJAqFHi4Y6lxeS6AGZrG+wx07H669hk9SGTXSPdXehJFbjFSWEMa
uq+RhNXyG8mqD23RvIr6wZeKM3WNbWGU3ABN/WkNFO5TYmzgxBhCdspHBWwm9U/2XW5qu7Qs70XL
PA9Ftel6nUpbI/Y7coKI2tpbo/ju+ymvU6Lv8EDDpEaoE8AmI3mNhXUdU/2ttOCU5CimqCXQ4WGI
M76+66M12lpJx74OSvRU4KSKIB+bFlSELA7GqmZ/F5oZHY8ovIiVDzVKw828pOw75DCocuver6J0
TXI2L9YYRmk97RodC4GoEg95hWQ0EpO7oWteuwK7mjKd6J7IPoNl+kRp1l1yQXgnEdYdA+XG77ID
1ImbnlAMfo22Xk0RQ0lUNaYAcQqTGN1WNRb1VK62XixuAoMxceb7Nf2oxHByK33E1ZhVBbBa1XcH
2FqPojE4dY6PdK1Jm7JPEkqrPehvJ29qWrOVbsbAHZ1ylib5KelGfQMDDp1yste0bHqftPAg+ZOw
i0Tpkpr0QZOmeOyHhEG03twPCgiu1xuXlvvUHlUaeNnaKGpN8kibMG6i1uqrDKs6Q8OosVjHpQIx
qNjCQNqEBUCfkhCEFErZDtPVA5bb9wJ//xMeM4h345fYiAPexAG9RV5kUqbEVNt6cad24kG0hHwl
KykQcqTQTlVquA4KBvZGXTHA9HRe+0KbY5bBuGMKM1v0o3DtZV13E0Nq7yJkg3pPaIkvW04w9dJa
oa5jjwBAeAkyNNTHdzW2iNIc0sTOi5iURGmb5ibMtAYzKEFCs0A4L+C47ujT4PQwNnC/wnh8Qu5X
i/z+ujeRn8e4jCRZ3fYi4XZUm3SnFWrkVGbGkD3N18gAs03Uy1992QHjJrXdPyCI0VwTTmQ5Rgwd
6vZEBnhIZTdwJ5VkD7O5r1MTXLOpdl5rblGZg0FU2qVPeeUWU7sLB+zruUQ26SnHQvcEp/B52VC0
QlRyXyLpW5W19iwPhWaLcfoae+JjXwXjBvNrCnXWs4HjPZr2Ya0pvWeHVp3uOl9/UVFt2Og1HNRd
MUUaeGUSIV783P0aR1LIyL620nUwAXPGrDU5uZsE4RAUE6mCVCBo2KEtSwWPcar2D8S64MxlSj9b
5KgnNao34PjFKoCBvsaB+86vd3lifOhyiMA30/d+On5FuR+sUYRhwMwVylXY1gP4miTQYwvVQIby
D7dx4Kk2yh9GWfJm07klyLhJnWaodSdeS2mMLU6XSbgXSo+e2PrHrmWgoMKOyL2WlK8ovI/TqF1T
oGlXBDmQrkkpO+6gQEzrMPHgtVHRGHtwDb8xTujNYWBIBdadwyzlv5BgQPbdOE2bMOtusGMXTJm6
PEGim6nK1H2d9up+mfttcUjycRfkDFzL+COkMuRKSqntezP4dbKsM6vRQpznv/kRWpBlUnY8ATRY
kpsW9No8SX4V21zZ13r2QyMTZG3Flux0ooA3zszn1oIOhC/wGZRKDGRn6ZwzdIILqQpMM2HkNhPA
O9/Pdyqok5a0M4ib/DFpx+IipIqxxjiIGJ9orND0abmxlwNF/55kGfyT5tWSBmMv/DUJoReoEzGY
C388md1t0tmTUyvbZm1o4l3am6Biipbdil4v44ujxceEIJXvHK7/kQT/A0kQK3Gq+n/xAmbD53/y
Y3Y+k/f+/Z/pgd/7/MkO1LBjhoMnkR0pzp7L8pUhqP3DwLQekqBFHqE+cwf/IAgq1j9MrPg1iG0q
Y1FldrT/gyComJiFQKYgmV2TTeJI/yuCIEkKv/HXLFGb2YuqOOdhcnq/pSzEURdE0mSV2y6meZ51
sZPUwbjVTUznAg9XIq0G3x7p1awWfygB5T5eWdlW6vrBSUt8IfwaUYFGZJnNsIBiq6phiNPmzhgb
YLG4j67WosG7qagb/0DvHjJYjkFG3MkQ1eTmUKeVncSEDtTADYL/ZurEjjUaGHet6+0hNDEKUISG
EVwZvIuWbm5qQz/32pjuwkKmHKESAKQ7WUABTJtM3w3H/BOpF4SoWovW8PVh5mKF3GX1C3nv5xzx
b0o5v2oTUJ4Kcr/aItEuIeiMOO1agfE0KqLvxoF3NpVKcJH0xG5FP9T1qqCwJ49qSaYBuGvafR4l
B9EHAhRakNfOC6aDPvobYjQ3BUyLUyVpnjuaFoA7Lm2tOG0NsSnXvPpvZd9/071EujdDuo6xefTQ
3e3TCSq2OD60uQeFh5c63giUCuBplEgoqBMOJQOzyRdfJ+rjvBcYJ8rafd/LBYYGcXyPEvg1pByT
nJRKL4itqwO3UqXPCT68HRnFWUpkGFtUJuju1ySwjRSt6vCtzd3Qh00dxVWMd4I02GPYNK7eu6nV
FGusrsSV3qy5h77inmqLUmjDqoqae7QvCqAnv/1alJunlLgBZxpq04F/cAh49YDE/NRILYINCciA
putSdfJFi1u4ahY9l77FBiQEXlzfBLF8RmrRO6Iff9FJxheGeASRFDgpT09tCKFU1R88D5jeILPR
rqvxoBXhtEaW8FPKNXKeSnw6Yh3jMS1KbwO+SFcGABijOTV5iTJfli8ZKO2oGEeva0+Sh3Qf65j7
LmyAsz3RtCvyZoaeYmASZ5BheLfGpn+RzfSYj+lREz+qIr0tyhhldcn7x/MoN0X8KPHov1m6txsL
/VwI9HzjHXEAJLDHb6VGS27k+X0bp65hZslT3Hn2sJrSZrALJQgoCoiVkxrCthXHzg7piBXeDXq2
GxIbXc+ArxV7/OUdoKGuNbJdt9SwMYpep51MtagE5W/piuC0RhoQRcJ0wCKxzWeGHX4xKc84+OaA
frdX13ppbNuissjv6SlkibHjpzmliEHJNpjcwgQqeUMV4rgLI/9Bl8yBwh7VlkBMvyLzjpL+oe7N
0s0t6cZTBaRC1L/aytBPo3nPaLi/0SsgRVHfAIrd68LY3IE8rOd0+UyqgielSGC+hF8S9PeUgJOk
17aeOVEo0JrypiYRNxrvySyr3WSQIM/EJmm0J+KzKwxnPDsn9mtDlB5JflaR23UaHXUvNlwfysgq
SsE16c2AzsNSqGOamrjqwl3xUSWad6udFfrJe7CFs0GjQ5IFbZsQ0j3JPfienvQ89ihGfLG7S0MD
FwgTWN2IUsoMdHabPaGcaDgqHHt09JKq0NcUnstLiT/fUUHrsJIB6VakVlK2QajhZmGhbtLchyA4
0jp1yZ1ZWuo2xQ1PjMd67cUEEhptQ2ZpIN5Y3WSB0AHdUHH1wuA+D0rKdBByamSLDNTTryQiR6mZ
/Gw9BtIPI9wLKSyN/t6rIyT4Cqgu3Wg6W5Z0i0YETtjYn7vxIivRockYzisKI6QCWrbpiT+ikJIB
ArmnSc7uQ59aWkccj621nn7QVWCjaMCBgTgXtzNTH0wDwDthVHco5Cld95yAUjbVIWzl6iD3mPo2
wvSziwew+BHhxfAUwZ2mbYhw19bMjeIjfyDg7WIMSK4tidQJAEXeGzOvBQaevyta3zHSp2pu+OWZ
myJKQ+HmMyabiiLhIXl4ULEdtmMvgofelPFRSxKbzKNgl5jdJo97bdOa/UCjQzuKu/UEKy6rAJLp
VqZK/SUbdboqPBII0J0JhzCpNWKp5FuBWNND1oUF6h8q9EFSpgc8fUQbjxMcgHQj2mb9dG4iKdsK
FeKQGVnGCRwhyJQ6vU9NKyit+GhkyjMJ8BHDO8M6jF3JKM7ST9QQNEpLY4SuVdWdsFH177NAJCUc
lvMpp6/AgK63LKRNP2y50b7PMgvi4RC3DUG1FPynQt53YzmTuJfZMtRxGXjSrHza+7rykIuKjAo9
2I7kjuENL1+G2ekPDL4LYmWvG7WyX+bo1FO2FBiXNxGxMXgff6Uavto4f2AbG710CWvxrtkkQH+o
9SEMiaN662fqLO2ZTkkzzpXPDHOKxLfb1hg2vTCdygGywNKt+l8H9D90QBWVSKZ/1wN9bN6DX8Up
f+zwVxwImR8a2g/GzRI5l3MazZ9xINLsLUdGjCbRQzVFla7hnwIVmTgQWddNnd4UMfLqVaCiGP8Q
+UcRcYFDpwLv9r8RqMia+RuJlpgyeseo4kQiRgn7+j2xB/w/DPLRHE90ICC/xEuAwizb/WUWRyuc
1xeTx+/ZRdf7ywZqslHIeW7XfR1PqU0p5jYMaHhqfJA2GYVzDDatpw6wd93mKtqwMtxko3AbGFK/
rVrzCIW436uearqCNH0NuRDeZuNU2dI48sjBiFuDU+lgyai90NTgvFPJ4yYy/HM69e2+D6JXpL4v
mNQZq4Tk2y05V/iq9QOM55bwaYMEKJKr0CuUeoyjFO+pOuw1tDWLo3lqoQRdZgUpN6f7ZVZNp6Q7
mJB8HUb49YqKC7ETy0eLuPn7UvxymOWjX67SVQKNMmgTQubbtFHQUZuc5b1SXOrdyzLrtX2yVtXg
YdH9LquWySLevUrKf1un9g3mFMvKb63vMvstOV/2XJaX3a+Ly7rr12SLSHhZ/j+z//7blwNdj4uN
gbYbZydkjGeLbyuqZa6bF5e56wf17BR9XVzmfG02dV5mr7ssBlbLumWXZRGzH/Q9s7vz320MBx7P
3N+P+L122V1bLKWX2RAKxuw2vSz8dk7X71uO9dtXLYvBfFMIMn7X130RCVKcX5aD2SMbs0Ei5xe/
7+8UkyUh5pdomcXRTE9xSvGrfPOdH/O9+awmX5aXTb6Pscx+bzR/fF385ePvnJzFbu17dtnqGlxz
XfzXH/9+ln4Db5c4PPjukNHpB80OCkhn/zjDcjFPsPo52qDBe/F7OZ9tXZeNls2XRcwHon1/t6xd
VlyPNOmzLeyynMyHX+aue2aLRcp1H1NodWBJSGoVpu/KbATfLEbw6HD/nG09Sm3pbKSxfD7MPvLF
4ig/e8tri8v87DffC0LnxOqF8aS2k2Zjes9EuZ6F9dGY/eqN2bl+gnlXLM4AhNemmIjNVvnS4hew
eOBTpoAWsMwua4PGOKizV/6ytEyWHZftrou/HHJZuXy8bHjdb1nnycS959Di16U/zZ3iNP+gExI4
k1cdphk7EzOYRLqGRZiXNG/XrAZliXPIl6YdOAQL7rQq7BxrYTios4HtHEGiYntIlLfoxGN5ntTy
IdeS0ZG7Cr+ZxXpG145VWgP5zRjeksCyzF0nyzp0FyQozqb4ix/NVGEiCkE4omGvlGc1wsdvZUg6
/o2lsvEDJP+ezyTRpXIdTtJDmA7A/qZfi3uv8x4sXbvUIdKEgjHhvgkJlAv7EuR4XkwZlqsNf4Xc
tdBUh3jCNaJHYRaaElXNLmq/41GK2eXImBPxfKtdNyH2I1L7pCndu2K2jN9qvzyEWQunp4bhaFnY
rKWi4q0Habr3EtPWcQjclnP6w+I2pM1WJctcbVbq1oC5uziNmWEVuJqOZfUSyrD4CdWFSaV9mb2u
DDvxRumDaT3MT9AyWUyFrovLXDUKYP2per76QcWzCZWRSTvLSGZGkS6Ke8G/KUXIEzpggyMUc5jK
mNaSrfs1UkOxc7KqvZWtrv++EZX5jr3efsvcsq5MqhEuDEnoCfQMIc+TDR6zJF4wDNxrldVDdf5r
eZkrZTxUV0Q4jFtTSRzB6IZ9XBjzL6xAh8iyACHcshwQpbIfSqgzuIYg5VcNODy1h6kdfgmE2Ju9
AOYyUYX7nsUYi8qSvMP/fO31lUqGC3QlvxAhvvlQFIPM2se5hH/ePCnbHVKbcq+3kbnHoAoCgAJT
gJpYtcoXt5ZhUrBc97GRd4LBxQsOu+gKjWW4lcZLHa3He5GBGUzF++HNDDbIt0xqiYjznpKt8JUH
G19xSkQQMhISO/4JChLfht2m8F/alGM5lcio6sX9oRTnElvKeisHjhi4HRCAa0B/Rzao+QFM6m1m
2uF09sVbicqw+rP13rt0PnRU2YpFigsDbqd56mEnYXEXEO5MFCicm705HObyyZwH7EQMrfOXYNyl
0yd6zEhDXhvsw37N+K3TbVHAsW2FurIzOxJ6HnUVG4Gdohw6/9n4BJEatUfNcvMWS9VtFZ1y/SlQ
NjMHBG0yMT+Y8cbHLDhVIvzJLd64BGpSmaNcPSFraXHcVDY1lxMZTU2DAx0hCU8S+ZgWLok2FnvC
11DUKwNeR9++zAV8WJsxhIybgAFTtg5gRbfH0bzLkk3fPsMXgsBzWzQ/9W5T7c2DETslpPAOVhqp
GDaFwSzZIbyxTXOL1WdDBSG+M2ajUIRPZx8XdHNbY8BnbpX33kfWkW9wlqcOJsfHtCZgwM7FM8pf
aLkB11d5CJUn6qvpLTDhKNNH3Yj5qvmSE1t8qZ5MYT+IW4Sg6Hjor91IJwq+AklGGjyKWTibW5sE
AsxTdMC+ob+ZvVsfm1MIy8j1G4bF6xweaLMb9d2gbIqAYPCVRsY7cuPk4OcnEwlvuM29tT4dTfkj
mhgOUl9pYb4cRYtSq5PrG7PaBBPel7dxe4hCZKs8FwokC6h18VfuP6n1iSLZdEAKzvWG9Cb6m4i/
TV8JX5gqY45AGyZwmw7BnnKar7gIsFRimoqD9sUzq2o/g8lFYFXKjtnspa+8umQxJg22Is4XjOsk
gCl7VFSo/xvb0txFAmb7tlISvkMspd28AUJgJRxC1QUJgbEAjx7xQnQKWzez7F61DXhmKA8GRzwW
d5rgSuqDlewncasGTr1LMfKrCI5eG/khmVwSyqrmaFDaqSunoNaPUcZxwnzXHd6Gx6BaRVvJchPt
0sjEyApwzo9asx6j9bDhz/Qp6GrJtm12PfAvUM9n9KYLnOpALOEG4+JevuvTo6GvxQcZVzThVcxO
oXETvgCh4sFKMVzS6YHb6atFDYpHwd+k0m0BpiiGd9MAVxtNPk9tFSHoJNE7cCR1rcJCGTH/cPr+
IPsOXBBsN6p4zzwcHOyMQQgb4RhVH02K3ae6iqSH1rxpEqeKtineN6Ot/yxgUz6S7aa5yplSML6H
sKlzaGXVHvO9Ql33rzHyCWMTUa7L1uQtMyzKX9C34BDaYlesw65xOEoNfSmwrcThmp+5mY2TdVYO
6Sbb5rUrUK2i3WxXcGShRa58xR4MmzMJoRfnbtc8MnAC5MVm4EVTXsp2a6DK3bZ3CLwUN662nJox
AZioq8Q8V8WGc0L9DSIrAz0rK8v2H4vnWrPVcKNYByD5Fp3tOpfvM2hssHRpiiUcd/qjLq6DjzY8
T5bTtjvhnVw50Dp4jcKmDs+wuioZIbMdPiIaP+FGdKM+CG4z3QXhGh29XL4pyg1E0zZHwIN1oOQS
oQHhWElO0nAU1FPlHaCRpcXjSMXaxJ31YCUXGK1DbKeXELaquqWmWBUrcNrm1npOuf7I+Y1DQkrd
Fir3PdB2AansMh2gP+BJNTxbtW2OGzFzUMlQzUVKMZE4/CIC5UxIveH1W9s64V0HZEj5woEmJNAL
5uk7FsKDJtjt9KBO+3G8QBeN63dLPMIpg3dK/qSi8SPbbE6lxEfZPK3U/B609WGc9qZJibuhGr5v
E9fQcZm696OvfnztVJKG6glW43MKgwdhouzfdLA+qUh04lrpbBHMyLxDKpGU29g76sOWkGTiowrR
Ccv3vjhK4G8xPg1uzKvQXIE3IeVBwEG9A2UPECpocAI1+6f5zlneBC+heuDo8YEBTQCfGlRXh1xK
5X/T36HHAUqeUMGD2bdIVzYJabcQ3FbNhwQ7ZwPVGV+FBwhi6Dv2si2sorVB8cD5gcCoeIZdpN9S
4tmpFyVeT2uspg/jLWiz8uZtmwg1nG243GmGG/e2+BOSXfTkP0ShLd4b5z5yOXN0LpTjnwfLwWrJ
qlf+o4rmqthiTHD6rJ7h3GjnCH491sSePWa2wB3LAs5GNvTkOzirtrdNba7pCiB+Fay1ux+rz8Jt
f9Rr3dkFEMRulXO2lW9HGgU6AI9qPz8x2XP0DNoGV6d61u6oKUCoRzoGaOo9QKfi/0FyYtM+J6dm
h787FK7c8W49w+3kR+zSzWjT1DZyJOBEaNH+YEPEpAuVO01HYqoLrIoZ/hYng/yt3hQ3oQsGLIob
v75juIRTiDfZfrXG1GGvOhAC+CU0u1LXXXae9ooxS9k+rFWJdX4ku628lp53sLxhKlPUO46uvzVQ
N5yFH7h8kn0drup39BQuxrAXbZtexEcfNQ3sErRF0PG96IzOKX/MNxFntQkv5iulHD7DNit2yxzm
s8FZu9DmofEH+S7HzQE/OrptNuvCVeSElxq7TARFXPZnKobcZ6wQH6UH2be7e/mpPiPSWHe3GvK+
VXcbH1ABONzsayTTKhcNMZFyrM/dLZSSzRvkmuk4HcuzghjM9rcCi1bgnni804mHjcWhW1UPJNR0
3Wo90UEYs3u2oGYDp3o6auvgFU5fxx8+uube27/V78MxPQ+ORpTPht7HUd5nx0CGTwFZzo5twQXV
X1GRWEUnjKJXbOLkJ8ora9mObpsdNUz4+ufiQXgJ7wanfY8erFX0YKzEr/Kpd4udtiociPrNq/+s
TyvNsR6wa9ENmgCHaQoZ05HWvDWeacm4dbjCsNWgGtFBhCKHiZi/6m+nu+poBnaxi8/CVnOMo/ZA
Hp6Dvmlj3ZJpszZe8V0RGic46ZU9vba2TL0LEqhtiTZOZCjZlC3xD7xcXlP+qo2/oVOySw7cDk/R
Q3Psv+KzuemO5XtCrwfk60X8eknP4R0ym6/gNfuZbkWuBG2MdtAO7QmC6ZStaD/v8ZqSbTQI4mN4
0WEX0bas0C8xfRA/M4cNRYqbjxKiu9WD9dG+UU5T3fhQXrAHfVcfq9fxTENIA6m+V6/RD9Xuzwi6
hvv4EB/kRwqat+VFfYxd0eaibuQTUxsTCL7go4htWp81zuMOWKF2NLZQb/bBy3zTbYVnuKo0b3PE
PEWiN5XZU7ii1saZpBdpm93wStyXn9yr+SNG+LvpEK3rx+ng08Y0z3ns5ifeTvHnct83z9FNQNmB
twtPkTMcUn4vPE4aImr3CmQkwhiQnkIUZUz6SVBy88xnPExh66C5NBmjcGng2PHC4jJRAuOd8TF9
RPeCh2gcxtpK6tYQplXoTugeELY+Ch/iiXZZt7X1sEMEydNyC91oO+wGfpDxPPysXpE11Ctlzf2e
PfR0yX/4+mq08yfhZlpjWr8l1bONpG2NzO+pV17iDXqCXbgbXN7FkA8mV9kLJ4Vybegad+nnSNeu
dgLrZwxdifKHzCsTl4xnE4agtQ4uuFhsjJvp2I6X+EQxiqZ2iHlWxNfcpuq/9W4/w0vPpcaDG8hk
cnq6ymhkwsv0PCwN4NJKzMIRXkTUDB/zTxQqNCqIdT+ot/IfApmc9oPX4Ed/0mkInpodDKAdIm/z
vbkh8OqDNAxBsPs71BrmO3PVa/CiHbsbnVAFfMeOZNHWdx2Ctcrmd+/ujWfxsbpB+RMjO7zM/YM3
6aN84xSjAutPp/zsxuP0zAux+0B4welhUU5jTMNGF6E/oZB3RldYyZBN96P70W3p4eH+fYcO2fFX
Pm1FYPtudUNbymvybUpP/bipH5Mbmrzkpj9xXeMtJpWugNQBBZS8Rxi3ogtkS2/iLqlW+tFyzR0P
PnUfyy5c5DRbrGAcfWPdiBvxnG+bxtEe/OdqTf4geBVaRh5ef/sROIWrbZBHe9vhoh+7Vc4LD1sK
7tTSlWgkoa+vGY09l7xxPoyf02vT29pP6VVDIpI40do6Z8/FQd81hwCSwJ0cub3htpHLK02+pTsI
DsNN+zhsFZrnakfqpkO42D36kg09VI68uYV/cEefov8kO7N8w3znkG8wEP1EgT9t0y0EdlvaRuvo
PrxAIj5k6/4OXw1bepbnsjEu6o782PFkXnhmvadZ7oBq7lMJnSx0xafxfXwvbquH+C49N0d81M/G
D+smeDDu8VFBo7Lz9vomPZsX0Y2c6PUjcoS74dDxOCvb+V99WAU9ChZbf5Lfk1tBc6Ni1Sfbklpc
ZwsvpDTBxY/pQkHGXr2YwYk3jfhUe0ezWdMv3kMtc8MN1NRix3jhQprImW4md638aEmrZD2TzPvd
8ODv1Z01ORkppKiijU9xDMncucT6yK84NY7x0DzgRefvde4jjEse8jvrmZP48Dd08KMI9duCtpJ8
t9JlQ2FsxPhogd1+s23/XgdhUsGjBawAN9GrlfUSELus+0ajTKnFYjq6MAoBhFq8yb/t5Gcn0evi
Mucv2aS9otoLFLWcjykm+zbA6LI3pPu4n4Zd4Per0uuLnVL0toQnx06CkkhF91ALbx1gjjR1a0oq
btnJ4RYXen9v8lT3OEOHQk+tNc63oujfyGDymyrxGQDPE4YuuohXiw/LHtr97PM8z6GGqbaT0juL
aXW9eJEvtuQAQH86lMeNGPIW6GkukzrfZQHM9tAEwUS9ZlapO/kKCEmW3eVTiStApjDgnSLqSaNS
3lZIX9Zwm9q9NK8a5pi3IJBgRo3xh9TooC+oKaKAHjWOMxSohmHulKf2ECcnGCh0g+bzBNWiIiBi
U2JrcTgTfotwM0wYVSkKDW4p3ADUbisUPDScnJPiQ17X8uehg2rUxmP6nebcLLGAmkXCRzvAu8lD
PDPSBdJdgN4F113mjKVY15flIfX8dHON5l1s2OUKdPy6rhBIBa8CmAVkuwCpzK6/TYkbcDdPlsVl
IhYAV13PCGzBQZdJIQil7C6zuuddmhYfzwWX/cZq5Ykoc/KZmPaBLmwJlaN6bSggnotF819zxDGS
Hz+vWya/LY7zdstusVCQNpCS6SuZ+A/o9Wcs1p/iYJKAbNAAxJTIBZH3TCPlB6nBAcOqztDA50SG
OWeWuG9ipyX01FE+nVNv17cQTuRWoSVSQcWLuSo1zD7by1xsWoeJur8TTcNtLurIQL0SlDEtW6PD
+Lq9afHCQQiml/tJxoi6BFUHI9WfDNlsd99LywfWnPwS+mD2v6xc9vteXmY7pNGZURyUCcxVo8GX
ia2G2FOBH9eaFlAbW+aX1csko1a5T+bJdfH6aYm79FB2CW4Hf26xfPh9FAUhFHYpf32k99nFbNGq
5SUii04MJbsbRe0UWlRBkYOMMShDt/IGWBPN7LXuLXE0aie7MGZf80SrNshxdtfPljm/4Akwpzmd
fNlB0ctadJePlkkpC/xomMzmq7yAjrhstOwEeo1+Q5oTbZYtByNhy+9DXdd+Ly87LLsum0ZLKs4y
ez3e95bLyuvu132+D//75oMGy6equvvfdlm+sIeEhLoLTPt6mOt2v5/ZL8t/e2bXry61GCMyK6Ly
PF+35ZC/nP0vf9337LKnd73Gv3zT9+yywfcfaJH8Y+sJqO31nP/lNVm+2ajnDI9l61+++fp3/vbH
LBv+nzO4fsX0NjXqI9HNr0v+YzY3/ouV9jL5bd1vi3+3CfA/uNZvh5GWotV182Xuus1y2HwJVrhu
c/3479b9/jXLIX477Pc2hoKdF/W29RJqaS4pon6E30VZR9+e8+38vl0+Xdzmr4vGUuGkff7DnP7b
kn75/Bd3+hysSTa1dvN3h1iOuEyuh/n+lrkW+302/3K/65n8+8Ms2103WY53XUcacuD+j3uUNWEz
/gfukSTBE/t33KN1klfhz/df6Ud/7PMH/cgU/wF7HRqRokFxmBnuf5CPTOMfuiLrWOBKsiRaivEL
+V2CYaTARtdl6EmY61l/kd9l9R9wmHRrZjMZ8KKs/458BPfpn7xbYRtpqqJKGMcyC+Ppn/37qPuK
KGzzdkuL11AEq8IbIcqjQ12UNw28Ryw6gwCnLSE+QgsG4JMBmPLZMqa4VYspOMhtexYaMB6zqAgH
0yqyI4ESygQ7aavNal5H3anWSvpXYlZuLLTB3+bNP4b/53/mf+NCyLX49U/QRFk1ZVNCB4ADrS7L
szPiL8mcJaV4KKNDsxH5qaAEh+v/T9l5NbeNtN32F6EKoRsN3IpZJBWsZPsGJVsWcgYa4dd/C3TV
mbHGr13nYjgUbYskQnc/T++9dmrkgF9w614VkK9Wc23jslFv+Fazv7y39SEW9Oeb+540TSUEp+TD
mzdOotm+ld2uqfEZacaYDKpZMwG0tC1IrkF4W7k4mNMa7oET96t/XWu/+e6/fX9Om3/BK7vio3Rs
tsa0moTodrnX3jlQxNbWAMwG+xMt8pACPD3UMUryOG8XPn/8U5L4P4+99eH6uXx/h28vuLxtRy65
rf8++BgW+zQjEWonZYf5u9GfwoYKF1KjdWWKBYLkYNdXXvy90V62IqqOVgukG3NTIES9cmAX/uWQ
/P4TISxdbi7Llx94m90YBYFTdR1pfSyUrGSMNoUl6tNfDjw354erjjhYy1aehzrRwcPy6xdvSehr
dR1gmpgtbB5emeA7dJPnKsD+7HbhNfEikGwwdnm2BqA0GMMdq5VxlanaPlUOW7nZ6LpsLQrvp1Hp
f56U5Zj/i8fMOZE2rG3TxjTDJbnoHf99TiS1nYOzuN+19ZsKQjaHjOi7cPwrRE2PsQDb4gYU2n8+
IP897NK2yYwAdYpWklHr1zcNojQZPAcWLRpfidLYz+i7+eXPaeh/frXfHXVoib4P/s+HGr78+b/u
dRN3cGJRZSABHr317PE1mtKFMOqw+f3nL/S7o/jvt/pwgkGdh3WIh23nTZSMfabxcSdvFfFxV44S
eHyANcTRdP7zuzofzEiXk+fB8JbOwvF2Pw7IU5S6HvaEjowscL2R0RV7PzePXaxyIEa0ZTQdlmTq
z1U1PHZKJJup1nvPhXlbGWzbI1d2NkMCSHJw7T1m34DPbW81Fkh8thoEwAhUn5ABEFs+IF4jfm9g
d++MgGSXaUQY0oTvreXO+ym9azz4b2EKsNzCon2iZRZ291Zv0LSV8f4v33w5oB8uW4cq0VxSoMl5
/njZem3o2mXHjZvZHa7LEQhMhzU0CvlWRqTvO7MBMoPfUGn/EdUDdn8x3Q2FVutxlJrG6UPWYtAw
DXo/vSJ9wUM26kxJuw5jrM6ai8XWGtVpg40ok+XNQoUnXI96eiFj2M5J2iI5j+13GCDsTXmDuQ8+
Ty57tXbSnww7efnzV7as/85d0jGZu5bBSvLfh1s18TM3nSXueGq+fNP385G0sh9jCbm8HZ7mpExX
cw+dYpBy3BcTh8OQ75Pf3phkqlVzYpzC8q1I+b8Jljp2QQlW1pcoYMs0dkq2GaS1dXtimZ3O3YZO
ph79nq0581tieNFTPsK0GRTzpFH3Nsm//a7T+bQSgYnls8uPud92V73Bn4mE9qxeaGLVU9efrHQJ
8KB56jn4WTuSRQBRivFIPjRyiEjZi0Tseuj1fVgNT54+pqPPlnnex+tSPJimfPJk9tAkUu5914At
XZAnqj1sLSgqYWGweWbgFFWVg5ANbkUv4ud41XgLRrsbtxjcnpwkvqMLcIvk6ipbPKLeNHyfKruC
EV1MGytE0QNBKgN3bXt3aj25ubEnSeRRmJjUBqO7DYf4SDoa8NvqCTwFm1IiAxCms2thQvNJ5i6F
Q8leeKaNT1apfHQn36NGfi9VcyfFo1u2kn0D+dW2XPaWxWeVR+xm+uMhxwpJgCp9ws7jlzS6f3IJ
3IR4hmmnzLGKMV6hKWq62yya/nJV/Xfg8iQ+S6wiQviuUh+WdGMbyl4O3Ee96NAqgK7TqYHgZXwM
Rox+IdqfICuKv4z/v31XyawrTamWieDXkdlvuDr8OWXapUHrAO4vM1jE7s04G0+NSF9S3/38l7vn
v2svD3uop1Dn+74LhvrXt2xJ1C2MrGftJdgQLUDfTmPy0Bhdu2lepdIw87D+d8ZCfp3v/vzm/71x
aeTZy/LcB7jtuB9u3LDHy0b2Ll9XlZ+rxt4mk20cxAxGoursa0Q3yngzBpX/5TBbH7wCzA+8sYDw
jfPVcTjUv37pHBYvthiOs+gV2Ya93jh5zpZzCO6bPOHXnJphJTV7XFk037QMnle42V5dxFKyt/72
af476/NpPMyzGHUtxbrj10+TxsZsuZXfYh1lFYRpAhVURbR4iAIT5gB35tBaN+Ttgk4Q5W0aQJrP
vGSTR8Nj6drFjhC09Z/PjP27U8N6GFPVwlvHVvzrZ6rrUswkYqI5cghczzJjU7mCJmGsn6twetct
fK+2LgOc/nbIvJe95E75aVKBeWoz60s6ssG7J6fnOvKMiYhHCzKtixGS87ruzPDRSuxzR/jnDUsR
vRsR4XQBMhliCiMBXJHeffCXw3xZ1vw6NXrSV2qpCB2fWu3DWiQU5HcEkYPuVMz+rlh3YX9jqSAn
qblfJCJpCdgirgFLiZz9L7g/c8v+WiaXGz+nWmtN95XU5wrZGEzTlHSMqurWrt/6mxl2tQL2sTVl
gfI4DJxDL7xH0y4xE7qQcsFQMYT5J39U3Z6UtoFTeQgdptUxy/Yhxwj7Sv6X1ddir/mwGuAr+5ZF
CAwGcCroX89iYDV+PnkoxzTEzC5CfIHcUEWLCLy2TrpDZyAjcYgGSEV9ARW0jN6TGNRExIJf90C0
WZ4DvQhG4vZqG9uXsxDB9QSYOyk/52ONdGApZrvI3XbZN8Mbnpoo866zwmo3/bCsf1wiPqoG5rnU
7FzblYOaLb32wiHcVAFqiCieXueW6IgsFdi3yW8C1NM+DKX79udr+rLq+88F8K+j8eE+G7psEGE5
tbuwJ39kykCA2rOFtJaG1bpKPYisAdPoQHPetXSy8u3WJoVCPumku/3zZ5G/G+lZgDNJMwpZ6uPQ
500apa/s252fK70bhIdY1U5f+gDKVW1Np1hCkgYoEVw1YciAkFm3+Vimt8qHmS+y/cwHPwUl/nFZ
gVlqi+mo/Bwr+kxQYL6scZKiXmHi+CZtfklcl6+d1euDH9KRD2rXW3MwHvm1j43XJ+tZBdkq0kAw
LC8lLtSL37Oim1Ygy5D5kbIuc/dzXsnmyvO7CaVhMO5SWvnY2yF2MkR5DkBc/GMEuPg9IgHzxRHB
q6XKJ8TMzO2Vv1Fd/dKjECKmKz7FNRDUJnzzrCS7/sux/e9Fj1zcgm7gStekpfHrRQ/tQC2eTkR9
In0NA5j7xmxGCD9Y0//5nX4zSOJ7kxjPBFshylxO8r8KqTZL3aIpMWNVYfGeVPUqVxX6+vLOG1AI
RwCOipwMH1GIxz+/8W+WvPTCbM+3fSFcZX4snOsAHJYKJMNzITe9TlAee6M4pF373XYUbnAvQNfc
d0gLUbfJ0Iw3ObQgcLCAuVOoXpXy3oTsY5S0o7uaoibZAF4PXFDGf/6ov7nQXVPYpAI7LC4obH89
Rl0Y13aQmO2uiMLFjgzDMXnVZnY3IoTO4/i9VaSf/fk9L4uWD3c6HT/bx1ZIa879OKP62mjHOObu
snR/gwcRoayxVoo9VFedQg8gmO221dbw2T7vwk924B3sttDrwU/ZdC7F3eg06I0ihGtNwEJzjqfH
2BoInfnbEui/9RonUjJ1Ks6LMD8uv+K+0xBhGJMGr+zWZqXYFU+hXbomqGCS4N7/fGR+e8VSInm+
RbuNTt+vZ8P1kzTM+7HdOcV56OyzELyrXbg3DM5A37h+V/48YoH42wX734rccy26pFyunBDhiV/f
OGmtsLRE1e6gEL4Mk7i3FNVhECkommNzS7mCJIz6Mx0h9brYtK6SRaqjDepwdn9XXt6injM1eCCi
c2egDH8+MNZ/myJ8QEXxiIVUefLjqDFMvZyjNuWOMsQrowq4BlBy27Rqz9SNP6KY1bEW3pYQGkj5
E1EP4JcFaFzV2ERfJdm7M3EI//ypxO/O15JDoyTVrSc+XshdqAPbKcxmN7HFuzVzzOnYyw9ZS3wX
0A1103YA9BLyL7chWbxrFo6HyqaJiIMEXwCiaVvGD844/sCwOTz0VngfBW17ExZH33DmY+1FNzMj
DbGwNVKuQBbYO5V5UzAv+Il17jyM/lBD/fNcMU0AbYOuZ07uJnJ9/dLWZ3yBKIdHOjyHtutes1F+
nvusPBhOop7tOnyb65jkKSvaDUU0IvhiWnOauTrBPGhr1gB/PmC/OV6e72I4ZkxkLW19uL4jw4sn
Wbj1DigWjoI42fRwPTdDAaq77OVjHPX3rtG8J8Nfm9i/WWuR3IMV31QWPumPTew4sWj3N6reuWOm
9onZi31MwOfODhx0XKVrHQaYnZqU1ussoL/pOECmosn5/6+pqKUkNuhlN+I/M0NVVHNXeaImpW+6
bQR40To1zU08FOVKRdbr6BXWzVQWp0TY7V8u19800kH/OHRzKWIUvfwPd7k9Q74oe968U3DHejyD
tld+S6owPBGAa29iwy9W4TwfEh1uq4jk2D+f/t+MMmgQXF+4lmsJ6X84/ayUis6PZA13H/d25R/Q
LiZeS4xPktuYm/76jSmFflNLsqYEY6t8BeTpYy3pAR7tw9niPXXufyttVJVD1bl3I02bbdw1D1mh
s7U11v6jIT2TyzB4c1QUHdUY1LtwDPy7xHgtEmxWfT4hiI3jCHeZE971dndqLXSEYdkj7lbw6CBH
Gk9e0K6qqZHEprfpyUhH9dzSYmrNoHqwo+ylnTRuo7ZJXrvR3zpTm923WY7I2yklM6BJ2VuM+BK6
ilyLCl46JDDnJRUwqt1IQnId0S1TE51Da/lFwgpeUzDwiV5Ztml+optjPIqAZSS578+xnyYH2l/B
OYgzlGKlMO6kqZv72SYtph+cezY26qfunZDTHmm+dl8857mfreSHpq/fQH1t+vhRUUHcE+VrnFEi
aLAixWLziAL/U6L8CdX1dIz6+G6GafTcFlZMaoPjfwZVAmdGwTvsbCFuCz97ZiXTH0gHmm9Gm5D7
qgeG1vlfKYLSc2WNycmb0SEyQxbP45Q8gpns14RKg+63uulLtDi7pm58FbhGGTvI8enmBatuZsNq
mvryIYnVdxu43nczte4LL/vS5bGxLWwRnyfVx+d+7N6qiXCYCC88md059jTIcIQQiExfx2VBBdZl
c0O0BDbFxMpHdxPrcaUy3IlzWbGq77OXzkj6nbX8dHlJRbMHLUoQtWuq+IaZPb7pyrK7nmiTXF6y
vEped569y4p4OCXLQ2kK/fPZ5bUAmEqrm2AXk4ySpI480Xp0T5dn/zwMeag31UBPzpNVvp2gHUFy
KYliHKb4HAok6APUg00YpOUxGmEukuHelcdaNV9Ht6R6mdGexSFCs8uzOUfNmmUIzFIdzrdG2cy3
iJbtMqhvL6+w8zfdxlki9t6c7svGPXXkoN/98wBmdBWzVrlReRutZZuOEBcoztupGFnjVuJpJC2X
jMl8NxCii/M+EKRCUlJd+7p+njgD20ipEJK7DB6EV24t8otejKgsj21ELWOwTDaryvjUVRbSyrK+
1xmMJxzKxp2Fj3b2YzIxRsMBHCuDxzBKcfO0Lb7r5cecJf55yZHq2/HQaCM3rkaVDncsE5phyohr
AeZ8B59TmcnRRkZxX5M7jMlpzA66qoOVhbhum5huci9KndzTYNKbcYI2M08u7XdXR0fHjIk5n6sE
kLbyn7MpyXZVWalNV9jBs5u0Bk5UrFn5DNHMHefnSWDjSEI9nwsjmJ/tNL82ACff52bTPOdfs+VF
0UbZYewLboaKtB3Kl6cw8KcHF4Vyo6z6qZ4aIm5SlEPV7CCYLRcSGyXxLc5g5/byjKXrsPgelNfG
W2voWCMlk9OcVD0rgqXTrwS7y2vloSLPIxiGM3I30QXljYZTvmJ7rdlJkiByvsvT0qO8slO02JEM
9TYpHOvBzAmFNfQd9CmgqzNf29eBD9e/wCw2emrnpLwxpIpsPVpDdTYmez7i2dy29tFqhpSwyh5B
n9b913AUn3U/HK25KG7dwXZuypbrpLS9cY1csTu3ZJ0Kt4reIjcnfEOEoNBKs96Wocw3uoX1Q3J1
/jDn/f3kjVgNEq/YtLpCvD4a7Wc5PksJcMghWQ+TPo3jItGQ3WrvSx9d1/bkfmX/d9yOzdztWyNM
P0vcDO3yuuuwys0qZGJ6ZFh1vLJ9coUB/Ro2yL4HSls1c/JcTPFXBpLsK/JO/nr6kNhlc+cBXn+O
EAMTYv489kN/73jxOZqeK1Fbj17jl7cA457CvgmeZDyneIeM75efyB2PydJG6JsHJQS9wuBs0Hu9
Z5Ih68UNHvzlYerwaJXRLI4ZW6DrKoGGC7i1W880l/aVbU1PfgCSOI6x00I6n54yIdMN3utvIyTX
VV0m7UM/RtbZF/GnptXtQ7c8WCP9g7GELYETGk+QlrSdgc1eDwVC9Hr5Mek7RNUFHpPB/Ornjcbm
Nar94PqfAYwRlDS43Is2HgdDqL0VpvG39gcnesAjhmK3HzxxF7iKelyuG/BM5BeF+RVEb2/n1R3b
FENTbxjw3JM0PHTmXRxB/A+n29Crp9vLMx2xkCnTbCXJ995Oo8N+3ghyb8yr6NbNnv06DAGnLekZ
TmgfTe1YIK3o2KhazWvXcNFXW8y9fu0Tnjzl6ujQX0ur6EZNGEZDK62Oosrh6reJvxumBKmsLLZs
0bb3IFhT4tyEOta2Vx1zV3CVqjm6vUx2peBPo4TYUZqu883lQbJvYKU+kvq2CU/CrzdAPe2DCILX
Oe6O8NPzTVL/KA393Q0s5hz6bHyBo6/bQ59FzZaK2l+XatzEAsSiZZLiJgvCUosyv7anGcQNKUdS
EPyswQ471Vucpp/SNICGl03bcI5/GFOza3ClS2MQm6IVfArWfXokzUt5+9me2XwNklMbtS/d4sy1
m7dEnwTzOAXMauzEFx27n0xjyta0v+5Zzq+LEUmKSgkTmLQM1zVrSCMXJ6/vXuypu5uHZVe5us0U
UZFRz85SIFCS4EJS6YtnB3u4p9+JItiJFsGyDY7BZ1jDX6zjG1Bsb3M3YrtzMBaEwOp7RRBVA6gL
Kj6xyR07THZY6o3qsasayGYphpJrq5yf+8m9g3wzExiEd6mZD86EQbO4Ej0lE0y5w5iI4iohNwd0
BJ5QYzNpG/ssAbwZW45q+kHFeV857K9OqsGyWwk6kPnkcNhYskq+VlWwVibZTneL4bR6Ir6dgLhE
fkoEcv6+FUB4NZBdR9KvDXKIvbH33bPIn41jAInkFNwXfvDJneZ6bYyTtWsTViaGmS9NRrWC6Mjt
CfA+6VH0z0O3Kvz80LXFde642P8L4zYex9d4dreyJJjRbCa+kGN9LSrzhlaJxslOvqG9VjO1p9/O
b9GAaQbw96HTXF/MSRq6Px71pmm87WTUZzvF5ooihOyRyrkzG4OUKZklK00eXWaTqEuWR4vwR0su
1TTPqo2dJu2mjuqbAVL51hytBhCZRsJraGiDpX0jDeqIoqlifIk2oDRkzKDnfhidBuDhOe9G4ZCx
Ixc3+wyiWc/3Zks4bw/mauEZb4QNtDktyNxJgy6GSpea+KJx2mhw1puJNGBwSWcVabTzURSvZifc
1UN5sgHud/OM+6+QJKMW7wulISwwMPf5Dy9J3p0Wp88wg5npWVngAmu2ac45Frp9drXztbYqBAYN
KvlP4jY22IwOfc1YBw6VVLsGjL3BAcZ4BTPAWFUJ2XXetkyJWyYdNDvrINzOtvuKigMnHWrbbeNi
h6t7zbRLXB5qf1xIU3dyElgYiTl+lpZh7MCR3zaVdiA3I3ew6uHYl8xLlVaH3I6bXQAhywnJVW3r
/nvBBJhUU3zfTc2tTrAQ9XGk1kVdQZEbppHER561sKIbkCQHXBVn2jliN8xhdaxGpzzGijKXPqO0
quqYecJAChId/aIu4fWT8+HHPqZDk56xlxRrnYfN0evDBpVBG4KJkbTgLy/2iVMfqy48OePg7di7
qY/wp+koVrjGTT+tj/gQyuoqHyp715P6ppY3rMVUHZWLHB0MqeQu9a5gPtIYL4W3unz2KB+X0B68
eSFEwCQcCbejdr+CmdOvNXhRhqvQXGdm2h5lnQjkfYvsoxnnjY69mzJN93YI4wLW9TcdkmKpwhRD
ke5LYig4CGnC5oJfgLI1SNQ8Emww7ctJ7iI22yFrgtX3lnRw5kxcWYl57TV41xy3Ndae3++nCtnI
MAQmbly7PV4e2BfcKljy+wavz9jm8aHppECilmfFKovY/69BnR9jabw0RjBs2+Wny0uU4Ke4UMlm
bvJjXNZEfedRcfTGGcgOiyWnR1hGIwqzsIvXsQzmrgRkxFEm9LdcWyB+jny84jAH3POEQhySxfoX
mdkRNX52TJdn1gBfQ0bdPi36z54Oyi0/BYijeShnlPmisJ4L4n0ZTrAJX15PMp+h8vJ0kMmGNh2o
hmIKj1OaRsfLMz+a9waBgXMAdrQV4NbA2e9UU8Mz0E39ElXtuP35oxH5mD/NnlBYBzKaE1HlLZAp
OBLHy8NkQNkfy5esDPOfL3ud8Ihahlw/zFVWbDsBZ0W2AQLAvjeumxqnDIUpMSCQWZweN0Ia6hsn
9cfrSLVnKHAwWjz20ExSQDzmNUtx+WSdY+wtzjh81TjdW1RwG3sAizlnBlQX0ztndKzO2QhkJvHN
alsblc1NniLYaFWzDaMfs2cFR5p8C68UmX5DKJJbm1sZYPPpHe96Mvx5NaSedyXYezBqatUsNb8P
vbFYlxhYJ9N/I7hjO3oAY1Jy6oehI7/St6J51S4Sbe+i1r48nWNRtseLNcq9vOpfeFh6EXr/Y5iS
NeljTkCrwiD7ZTbNaH8xUjlRASDl8vdMF8wHgpPl918eLr/+8sxc3FeJD9jl8uPP9/n5ePmnpUG8
Zt4TV/3zxcvfqi4f9/L0588QYtdgQoFH/b/PNl4+/OWPf34SOWUv0p6xpy+a8X/+YhRE7mYcxUtp
65g194XuZch9K0em6bAiNnIho1+eZcuzf368PLu89uHvIeXItn1fPF1evzwMYYNj6J9/q8JWboHk
315ewhExbxrIV21XUCp7AWRdH4LX5cd/Hi4mrp+mrsvTi4NL+KNce5lzDf6/2UekCqz8oSb6sqxP
gOZBR6CJJJNAttu0S/LdmFsB1i6F63bZCxyTCR+y6N7HxAJPHFrkgefudyYibE0Mzru0iQ5gPmdA
Q71z101Wu82CYjy7HpU4cDsIzjRnmta3dqLqcEUhsLLT4UdmjuZuJgSHkAvI9hJyKLu9sfnNo3S5
jWh1UGc/5OoLKza4QAzkS0QH9IQc17gpGHvcNPvRjt1NI+17BCvIPsc4WwdRQLwOCSWGOxtbc1Zf
fXUHjBKnWv0tGAl3C6a63yjbovoPuqeMnCmjX8L0tBuDzI0PUTO7O9OXD0WHuKiY6z2l1d08kUrq
a2KRIS9fDTRPHKs7ZQ3pTh7s5JWP2s9xAwARArjKwCZwXPrrRgOB1QrUeJ7V3+KHQdf3sQjsq8px
WD+FpHCPBAaW752QkGbwvDN//tDaCnZRR+HhOd1at+I6mWuqCtzgwYjCgsKOZhE9FjpiBF9ZHUWp
oTdWWXqn3Km+jLi0zOJTkNbDrgk9b00z0r9TGnRakUSb1KvfqrB/NLp62vTmUK3iYjyGpELnydbI
G3zl3iJL7MXabqJmg/drp8rCP4YN2oSYtZFVDBCj7R9uEVj7SD9FyLcILWU5U8XByUCfcrSmw6RL
1EiEygMXqzaEdQC67st4bdZ5se7j2GJ6vkmqt1KE46alBN5acgkflCVO1tgil8TUaueHDRRe0JXZ
FJYrCx+7DbCMtpYFAoBQiX0bzD/QOGKFFRUmzsY75sRWoyPTw72D8CzOqxcjq9qjgvvGXkfPakfU
oAtIOpFamIcpjfe0np4NPsJR0vqA+KLZBgwIyppFJralSoJ9a1evVLd6zR5OuQuVrW9J5zF7lnwF
ELBd1XfhqhhVQ4wSoZjNVLOjmCsKwpLanRZYvmnoDvAH8SMFzbSL2Sa6StiXPQb6Hh2Tz8qEtQFS
g6PbuE/a9gCPEOtpZEhczHXSk707I6iHPlSIQ+4W1QnMMzNRXrEOBk3jBOi7ZzqJqKKiLyqBFJPN
OIedpGlOHf2h1kOZJXKPvHsZok4fvM+jRUqP9y0t++a2DnZJ0CSrWdo3fUiHoR2NeJ+a5Y1pof7Q
0iKUOoK3kkw637oShhTaV+JZUvF1yEy9aoUbraKY9X7PBi5lxWq24hdnRFwKaU4SNkbhFJUsUpuQ
RL2szraGkbV0P2IgDjDCaWMV066s+jtpZ80m4pf49LkOPYE7wmwHrprM20yE8PWZZ99kNtvCqSlY
2rsusaIlA3Nmvi4asMqAlmJwdKjr6Ohn83vBVrJRxl+Msnrvh1Hg85wNAOMhhmkXuRZQ420o/Zzb
iH/vj50NlTX6HsUg8QqJXb2Ll3wrX52jAfZB5mAFrwvknLJhT5q+3wmdk7euEGwzdYpgK5pxIle+
nHdJR+5lYA9vcVxCwylThDAaTFJTj/11nCY1EdQ6XTVz7h4MqjkLxfcxp3YP3RpTp2YB5pj2szDy
YJvjazmUVk96y2z4+0kHx7pPhnXoJ9EDSWpvgTyX1U2bsI9jaOksneDkbi4t/xyVziqfJWuzBlbL
5S4aHLCA9WjdqrChiPN1zh6l2rnOhCyThfK5Xh6WPGlBa67o1HUHVHZn1M2p9av0/PPBZmzsHP89
qCMWWGxCbEzifmPqTXqpO1VHp7JApiLjZEXO1kaxBUhzEIi9HEB9tQjnjxSUI9Rz9i/yMCCH2Cmg
FuWMVMtq0t7JJjz4DZ0VO87RIxggezooMYUCdDEVxraJ60MX9A2ZRq/CIsG8cjAck8pir59bXbhb
UN5sC5Md30detCVnjxBAm9HamBIaQ/6wF2b/OhVzdFCB5neRahz47YZ5xd7w6sar4mpT9cBavNaH
wKM6nMtOCogGRJMbh+33IdffbQgfMTz+qwJUK6y9wmKdOP0obQcymrOb0smlF+pdjY1RnVA57zQr
2DuLUNaEWgZUBFck1lzUNc38ObZDsU3i4mXuknMUsKkRkvC4Yy/H4HLD6JH35T6k67VFedVMj23A
KAtlfkErhV9oNi4R4j7aHZB0xjhDKnL95likO2BTu6KzlygK7kyf3+kwPN7WHL4pumWZOmxhP8JK
UW6C29pS2zZ5ouWN+cjf9oVz68+k0CZSEVdlxzC3quGG6ELQF4gsNkO+1FheNl37hIkqox/vovbY
EfxA6oZ3m7ICDDOjuW+c6nuc+lx0QqfnMW0/p3USw6azo23Z662ka7ZhnUxqECFpm2Yiyr1OrXMk
qEJK0hqHckgJ5UrYMmDQXoehmLdDo2GMj/ZmolMPW6iPb1ufycXRn6w5RD+X1HCuFkuMrkjhmb5g
6cg/aTaQiF4j+1UVpKWWtLy2JQgaDfSAQPV+JlspfRussFo5lkuEqQ+Qacqcb1nm2zsxNIyx9Lr2
VjMHm04NsOja5kBfZjrIvkmPbaPIQ6iCA9D8GVXU+M2QvnOsu8Q/jb4fbjM0laixbDbbRnJ8FLq/
G1oB5inNwEX0QXJXC2rYgHA4yy9Hj9gPgobvzXgE9sP26j6UiSZH3VqwNO5o73FuNXdO8Ek3Tv5Q
ZSEZsaF9h0aheEAbv0TPwdCw+i9NH1SPMkn68xjFX7jd6scO3OURnUlx5Qfvtk7yz3Gv66NZGYC2
lh9RxpHU5NrptUOC5SHK6DHUYCaHcbDejTgjJJlEMH8EUCbV53yCHY8IkC6JoladyvGW9BC4aBM8
H4NWkgySZG/b9bAGiz2DCEUMKhORH7KCJeTEL9r5RraF+fpVjvqQJZ6+r9wovGHP9KYbq/wxzvo9
LSgLOVr2ToKLXmH0DrcElr6n3S30++JUD99oSLTnNMGm1WVIKxeYZpJDU5S9A00yHg+m1fbcXSb2
DaMHmcFmFtkCIPEQ9bC3xbJzqs2MMXJgk4TipQiDeO9UkLUDlimSC/fatL/HXr+RkyYRIQutjYgD
Ctyg+2o75Y1r5+WNtGgXBuRvHCSBdENSbAlz3YM8mLdGFbl3OpE7MTnugU3bve6GT1LI7mYitI4Z
BC5OVUJvJH3vKg6kOqDdi3aOafrEL7GGHYrPjR2NrJBi9vYsf59X9jfVmc7BT5zz6NBGcEawiEPf
7Myp19cEafVXThtRxHvilI/hD6x1NESVGjZpMrubrBh2mVmCRIniYhtmHdF6PfmWKhRMuMGU0U8Y
xZ6gaUUKDfmIQwKSzSa+0pL3cSzllRnk0J2qRGztgo6IwRYYQpNp48bCWZlD2+/nJgsOSHkOc0Sg
a+YBXnIYKYbG3Tq0qiBSmdWhSeVEjv30HNWWPDo4FkDyIGWOxtzfFh7wk7GNqwcryzetS0u5RN2y
q1w4lGxUEfqO3vHWpz0OnKGd1oqNN8tsD4xII9IPsBVto6NPniCDFll1K/0flgj+j70z240b2db0
qxyce+4mGRyB3n2R86CUlLIsybohZFtmcA6SwSH49P2lvM+Ac9Mv0ECBsOUq26Ukg2v943gcyTXz
e0EgnckY+iYycly27LXy6LpJI16jduVZW9ej0aWwzI7YdQKrWJfPC+ssctcEksDP3l0g1qMXxe/p
lIyXzt86MpeP6YxZpBwi5qTArhguQhAVxXbHRtsdbMTaYm7ru8mcEE6z+OUExISS0AGRZXtEmCjO
g/mYFOTHtH1oCPWIC9L6HvO8De87StARn8zf7Z4As856dWZYmbC75qZNdpaYfxlmxbu6YfEEXLuL
8mTZFshx6BgUyaHzXpOGEiHSVqz3YPqdhHXw6uS/lKmSbezP5s6LxujYEWTrImHmpV7Ii6xxwDhe
/b2q5/6S6MJ5GqdnVbgYIJAlXMggKe7pPCZ1ziUbD8HJtZID8FCZBZexvPcjdrk0QjVN7weNx1Wv
rwkTzB9TduG9lRkQbB/xakDufhZZ3L8KeGH0k24VVgtuotul91K960JSOxgb4/vYvkJ73dE3dCBs
vDh0y/KspM7voCjMU+cRn7FY7BpDDv3ke29tv0TXrwuw3SEv3E/VCMg7uwwRoYbZmtkdM1Bqnpck
ny+8D8YnGg9P0pXvEzAxqPUIQyNRpYVW3F+WIaFQera6DWogvq2ivjaioNsjHCag4QGOfSnFuinR
PkfUy956TxSoXNI9ustm8Hcx2sWtV1OqGgZ2vRskxTNC9ltdRMu5BijeZq5NTqoN5mlbI3SOD93c
+mRwm2S6FuhGJkjKNp8j+jOL+RSniLczNX2SCd3CGS3etlX1fPJZWJss6zejbLHVVqmzGaSb7hwa
dyfnXJSp+lb7Gd+ltcC0dGfIPDaCaO7OVwkZMz7ze0LkrLaS9I4c4sdCiuwgIRhAQEn9FOoN8p1T
xKuz3Zzn1SbALv4gGoJU4UeICioTYlQHUoGlgQxy/J9oUa2jLxWJdE52Qm/Qnb8uVjcRDTXzjVFN
Vl0r02zpO3OeR574Uz72Ay4CezyZLPpRJ+mnhXnzkVIkpJI1ST0CPNkkYmJkrNV2KapqYyYxUFtO
ZHHcBik5rSQSdlWbUiU0tAdfTcSLByB3xsxgr/LG8ZM75fs7nZMIqiemwzaL3paeepKhQfYupu48
hxnJhXP9hjFWc0vE2VZazk/jUetsTDmdNDvxPneidpMH1dVdhu6+GrP5IUmaszGES5pK+LuaU2hf
T4W9GQM6uOgjezW95XBIlv2WijLyrqKcUSifwpUCkXjw04/Y/dOGI50wzYSuLyh/NBb+0Nmb8x/g
6kR2cotNHnE+hR1wemP4myQxt1qIbier6bly8u5COdPiV9l+CHRAOnkSk6EY3rLnCn0LkXad51pK
tUliV6ynW4qtr6NglxV6OObUEK40eeH3lOlU4Wc0uIg324TeGt88e0HlHQc9rCK7R6zgIkKmZJpP
VGv2jgidwIDgDamN9leZFaTQtcvvwEOF20COsz3SK088Cz3Gll7DTyB8xwxC45TaJXlJQlIbIlln
Kyp0gSgHER641kJldJ3QadYN9abInI822faOy6RvQftpRcKxcudVEjf0aFCgTDcVCezoTPdlshzG
WinyLRG9F6Q/RSnsp9oHXuP9mewj/pFVAdLvJ5l4tBxnPCWtdWjscluUAFfuDP4TJMOlq6wfczX/
Sl2wkGqgN6tezLxSi+ccG8s8LGMYX5RVdHdOo6MNaqoKQhMStaVxqxZutuV9f3t063UxV91OzG95
4zKmhKdWE1QZeu2mC9qWVz21wl6c0wLEOJWZadtM9XzQAod8kLhILoFkmCXQ1xFbpRvY3KrJI7op
5Vs7WCC1YPwsqeh5lGGVm6P7slsMQarFvkhMeE79neMQH7hYfb0Ja8Av14/1wYozd6WbWuyTjsrN
kXfUqfH1b/Bwex8JYsYwSk/bCZKtLJoPaLJgb4gZRzGDtYYpaJu65KxmgX2u/IKGbTEkTy3gkpnh
awfcC2dr1OS51fqpLUinHApinsvB8r7p+iN0vZLwIPg+TdP4ppXKPwy3vd4CWBt1Jg4Gey/JZrgW
fKBwPLc5MHrL5FiFr9KKI+BFVe/pIickWi3kLiVzuOM0PPNh0bVadewmdise6CY9Yb8jpMiziSs0
iMQ7bGQrjFDeWspe3Hmoco7VVD3GoW7u6joH+em77j4MmTkDPd9xCC+rOSnihzIDB8nA1rK89Vdz
r5+ZoMjBqwViGdkfCTbLNx5efsjPlLjtjgZzu0JOMa8i6mk3VtV290O4PDswZTdEKjw5LgHN3tDQ
ZRDxjZuUYf0PCE7UifPcFos+ccKdPBMUmG6mj2FynXWek5DYC+A9ufUSskLdlvEtbZyfstQlLEf9
u2dp38+KdGOr+axp0rhDYhdRCZr/nvwb1EUJ3yHHcu9HU7NxcRHuvCj56br1Q5J/4bYA2caFJ+sl
5t+Buzq27ID2Cemv5xj+pWpo2E21IqfXzxlksRauaR3zOGerT3helqyK8SVZct7bI2BRZOUAC2q+
CP0OhkGpV1a8htPR6C48FY521o6f8+lELayorNotBv5TvIiPLsztXWZL+vRUoBHyO1uXrvVjW+dU
I3ccJcyR1zr544Rdc7U936CGiKhWU3m+D1KezDCeV2COMQs1AtUY20gqbi/WKj4W5fRDl112TrW5
qjokq7ZVdyXOgnUeNDCEC/tw1CPDmnzB95h5ICsBg0zh/UocIBqv0HzKFNQ14UT0uD+XK8okxcmP
rJ8lRmIbT+sOyJH3wWii8yz43/NmMge9mkbJKvG6TQrl+BAbeRAhki4Q2nTjtYnYh5AthbyV9RL3
PxmnOUZWUO5zYL/d6P2wjRWd21mTx5hN2TH07htAFkG8/mxZ19TxyZSgm3ptuT0Pctm9ijCZThj7
mr1a6FFuoJ9mL4DQFy1ZipJoUunp+Px1oXLvtwJbA/vL2h3gRXaEk3lMIuXdyU78ZKa0f5Wdd/UT
W95L00Y7R2aXcCTuuM1GenML4v0pdOR5Hjw+4D4p2TWDA3hL9prHzf0yDTNlSP4lVzd6TKfPGjkr
A1OZn9y6OrZFX55SujOP9exfRU152C2ubbUULfTemleGTEeqyPX8SzOuDV30mpQdw/lEDf1ceARm
xtbMHCAID68P1dB/uE1fPCsgoT10GQqPUbT39CU/M1SZ42xXSAloXqyZkYzU4jjGnV5hBKdesWBN
U0RNWhnJ8WMBYEon1SP0jFlJ7cpTZ/MWHWZ6qq2W0O+sL1gFFlwYTpqfWgIN7pDM7W5C9m09p9G1
lw0pjrOyd8bE7yHCtbUdULHuzXgPsG4N67LRh9ZtxHk2qb+K2cU0fdkUmTpkUA7UbHeCnWZp7Eu8
OLwHQ7WvUrgYU1g0SbLoEkNa7PsmZtXBX85nnDzdl0kZ7PJ4cLdey1PeKxeERtbJpbLngz178alk
lj6OVBjhHe/RO7nlvRxL6zCnO/4e7OVW/mRo2kZvY+R9jGVQ5vgn3NQp9xU8JRTU3B8X5bEqW5e8
6cXatwmdFc6ijrrW0y7C4rWJ7IS+Z/a2dg7eSp6Vx8ohXdLt5bFGQfVQKeu+Mt14HIKiv4/TlOgD
RVI1VThrKWbn5FdUjLZzQhACWjhZ3EvtDeu+9LO7ggjDtRm1u+/qktOqtnOKujj4o5FtMrRIwWu0
6x55d9xnt6ovu1WPTZo/CBfQd6EwqbTy8cyHSTo19+U2VRRNqGK4gMq3667tgm9JADkhO/dbUzOj
JBPio7GAGRoz52edq/oxC/vt2LTejwighbC6nr8S/o5t3VbixR4PevzUSnvPrbD1Y5Tr57pHP8U+
7K4LkZYvfik/myAYP5sGfM83xPF36GF9i1U4W8wdoXzi2LtzcYlcb7/Es/rBa7BGg0gWahE08jSI
DnR8MOG9LNCUJGlD9uM4bFKnLY8WVHqSuc99Fj/JauEmstnOTSOoRR1xCKLkFPe64/2R5Np/GNVC
GjxBBA1Q3kN7uxibOvei7+ZHb55c8AHb+76gGie2lH4QfjN2XGI1pvLRKDEf+ln9qRRt4VEetgFL
P4Iiz8yPU+yk951tV9ANTzUBfmegm/Dsg3NuIswMwPfU87o2tcBWOlA1n/f+se27DBMA3rZFMfd3
aGlzhlp0cA0ZCpqlzp0sfLxp8e74zgPuZGuPbVPu3A6RG8f9e+gsNBpYjT5mzZRuaO4ptotbBDio
ZH/w8DpRW778UdzfWTTWz148iEPLHr0qeJYXm4qcaeb4IXQOzeoy4X/MiuZSdTdhixcNUKtLcr71
GMlsyWgVgPVynbu0g9ym86VCQBJfdZk2D1PQdKdi5K7DMdSfoyCxL6NX9/duXx7ttvkmfAv4GWfO
Meo6Bhrtr92QicuJU/Gd5MgnwH6KMCK58bAIrEyTJt/QCL94UzSt7KIlt5oW4avb88A3Is42oaCS
woDmkZveAP65GHRn6VZ3cLTsWGo8VLFjdkOu3Wszf5mCSRseyuBuJvbwfrDti8OZsemHxt2Wt7eI
VQLdBmmG8g5t0wSB5ZdLAy446KfUauxrLE99sMdsVf4qgKfWwWz3j/342OiyvCsxF7B4Fs4bwkQM
3E5HzCk0wyv74jhdEuVFP0SuG9gfXooO8A/TYQi7RGg7mOXwUc850sVAeZRp9e9sBPaZLEmq5jOx
pfL2PpxMc9boyflUOJyKcpSP00wPZsSs5zkShOR2iSCoiNwYrjnvbwLwp6tDxC5No/7Jy3tURLmT
nUcTU0zR4jfq6bVhZZ24a7mkmn3bWqbpUA7DfhwL59jGfv6UIIwL7HYbci6uKzHS/wGAcTBBOgHJ
VKfJwhaoYpG+dBmwa1qR4MunXuNgbAGgvaJ+L6mShVQNs2tVD+6+hx19gdtGpncF2Qu84sGtENxV
+qSiUL1Uw217Jl2gGw8WtqGLl9rfEwjNP41oeQWG/mMwgPSNvc3vmkTiHlboWkwMQ5FOzNaQErVp
huqeus+M+YkVvSmUfbHB+ldpMXzTCJT5vtbZq2yBd9oIv9hkup3nGMFG66x9htCxGtVFFSWdxagy
4aGIFXdyCna7KviI0oDOhWD85tIO1UkEt0NRz/sk6FnaEv6YziuvvomiMzx9AxM85eAkZXKoS4J/
Rs+M1wl3yYTv4C3oAD6LIrs6uA0hStxgxTOJy4MAVTPsgt4Nfg/4FIJkWzRgU1+XnPrKey/17Atp
TJt0Y8EHvZVe252DkhveKWr7TXfjgEhNRmcxIe8behnuS2usLirL0W77/vBdcnMD9hYviKnyPfAh
K9WShkfVp84qnmL100ARmcyx72RO9IGKYv/kimVgkQvQd/ZQ9aISvyKkQt97IBymAb9dh2FE9Lma
5icKx5uzpZPPGTjoKUvyZadqhArxF15VozGtlRRwN8BXAcHCd5H5E4bWPG+EQNlJqIyzJuFu2Lf6
5jrIcvHdXya5ztxRnPpkFN9bx/7XTwPF+460OEM1+Dgc7AZZeFnP1dFM5lbskr6bQWTfS/UUq7h5
Gd0kfZrEhOYiz6/xRMsdwQc0CiXPoDrmrhexRJ4Xh9eiTuSL88VFDLM6jV+B833wLMvlTsd+CJxS
mGeqsuhd8tpzVyLCYM0R5ynEEpXGXfu2JFBYmAvUCW8mNUwdmEOMmo1ggSHeFcSTez4i7PomL1/8
bt73FcHy2VTW977BB1kLmFyD1Hw7Eiy4g91FUen3pBw31R+gBnLBXRsFgzuJIxM5jwTDxmqmawog
2+KYYdJd23pedkPMLstsbS4BA/9aNdPIfGc5h9jx9MO4sPIqaidfDNyDHqLhib/YH9N18WZBHrId
CjkdamRoq07Te4LsW29hNSFYky54KFAUU8CkxyE5jykDb9UPf/g4AQhvbWkkJIsdJYG3V7EjHtl0
vUfWygHLj3+uLH/e6pkKAO/V+FXxTMth98z8lq5sq5R7XzEfTTU79rTo5d6nXxusPHwdhD18R2LL
ihtW5gq149zT/7kZijC/YOHwYSDNexdo5/J1sUYHsgcPJPgFX4MmO1BdN+4j+p74rMoTaj3nKfFP
2TAUV9Un4pxUM2eaw1oThOJ5cb7p2HJfnV9lP9xHc5y+SIt+GBJFXueAxO7SDxv8bXJ6+KoKr6Ll
DgdsEp+IvMkp5AA32NWGEXXB+ApNXNu7vu36r0SDs13Q7ZeLnsYilbmPg1d+5DHayzlX4hWdFMUp
yTc9spHkgUOTsRi7i+zrh9AbrQcWBkRAkkrrZsm7s5Nap17xyROaQhOGMxy8MSRCMRx/sFk4R4xj
4gxkR7vB7FS7eMYz05VLvY3RgQKcFF4ws6pKumHSpKU+2aXaxXQvElScuq/6o/Rc+X0ZHgMtaX1P
/Gm79ATQK/1klBNtZq+ZLiRVnMZG+ITHpd/TuLXPQ6W9lW+sZcN7ItpPrjf+NVz+/zbl/0eiqUCc
gYP8f/2f//03dW/zoT/+7fMrC/X+o/r8578/f9b1Z99/fv73TNN//Vf/kWnq/CPwQ4zKroMO9W8+
6b9STWP7H4LcHaJJIzzpEdf/rFQWwT+CiGhAPLY2EYGkof5nqqnw/kG0DVlK5DnRjxxjsv+Pv9/j
33SE/n/8/N/qoXpsslr3//x3FyofU/7ff/H4+5//TlYDGYGBE3vY3QMMrv8zlzI0nbDk5NdH6YR0
HcwU4Dq3y+QJfdT2y9CSrd4IV1FaYmObsFpkXv3ti1+/8nWxKkNuuQYt/PvF2ZL9f/vlr1/4+lo9
oJeZB5jC8NaokyH86kcC1Rn1OGG/fv73h5Hojm4Z08cc0PRJY/Df2OTw1gf5lX78dRkIFyqgi3LD
oi0e8oj0dafvKVP++uGUNPGy/fphe/tTCrLZQA+FcleNb3U7iIHhRC7OsfWCdO3OKadlVLBsAce1
FTCdT5GYJmlOFFtgW7L17bAcV6iTp9XsErEeBkiwAfZXVd+aTRbTNYsTZgcU8eHMWOzMrL53DriN
LsJf9L569o/KBBJHSn4ifsfaFd6SHKR1S8cfvH6nVPmg7fFx8iTmKjM1a+MkvKogoTJUHuVAE5oc
U3s7dPnedtPs4HsdRkz07FqHO0Kukg27ETFb4gzymoPiCYeKLpwNaZmdLTFcZ3Rb+H7IoNvPLYWV
7vS9kKPcVb7CSzUjkpjUzq28Vzson3twkW2QxEjCSncNORgSklRdWV/prQkRjXmW8ndR/A0HEm6+
hXLRxYneaiB7pTrkb6CHlGbGd2ZkunSqyDrYhvzPrO+pjRtiB+EHkBDtfVtS2PLGXr5b8mnSkB1z
va1vckmPbr2WPN1NIUZQR6hP8DvExXJpUXPCpgzhdOfi46tCxwNOAjWIMuKzBm8XOjgz00xvSqfs
AVR5r+YyukBHUJ3moXmorYB6Djc+taV6FEXXXhFH+ORxI+YDbzbk5aV26O1QT3er1LjepnZ43Slr
eQppX93xpthaJrL2WYnIUofIbjvkT4OYSRikybBoMmc332iiOgl+TrffJTBoGeY3hgx9UBmIt4iW
9yxxcVZGNEHfnqDlGwnzMFvu/GjXCpuRn3pwzBNZOtL7lerAYEOD+CnBMNnH1bGm1G3POLPvBwJ+
tBucHK/Yd1UZ4wKanigSoIalTfrd1EZqVadmW/ViN0tNM2cRFYd0FFvcm93JHrOd303HJWCU6YL5
LrMI/EmusVscfUL56mjEmdT53wBcfwLe5xuzNFetbXI9FtqabkASx9pOYWk8SgGkVthbJyEzR1hu
tg6z/qnupmFj5mzdzEW3snzEhRaVZXw36qDuV/lQUmFHgVqhWueMgfK5syFxM8s528uh9bzfmTsQ
wVNU/oE16M7RKZ0rHhDunKHxJVb1J3cHi9MwUbuSUfyC+FRiZaEGzYohMUBOuIvxMXZvI90NZ7rg
rVvsv1NhdUdJhB0OEkubaYe6zUEDClbvM6HXLhIDNyq2uDohfuMDOkJKg/tuH9hlvOMGujZYvZEo
vfUTBUrwxYiZbn+xtm689SBSvJQypUnSg6ML3oswUbQbZQhEp7Z6D9BZr2tH4iFMQBXEbroIEX4O
PkFiQUSRu+qSeuO5HrGVRf8KQl0dQjEyDwN0aMI48JXYZ8D/aYtXhA3ygjKJjwfIZ9SULxL5kduN
2ss4ph/UnXOw74mUsMn53ZpjWnVvBUF9a0eJ/MABsgfxBtDCJ99KjLS3P6RpacoZJ2svQ2rhQCVs
x6Jhc+78x8H2fpf4rJp02A3Z/DiPGcqX0gM36tD/9fG35DbW9aF/axfP5sPi1MeOe8yGPaZjhWQp
6dLIaXBl7sccuwgVV36MsHYCVXYLflbZ6cctoznzUhpLsk3S1cgCSZpN5JNJE2tPJMKDHoGxFY3S
G11uU9DMrScFBPqt5tALXsRs8xxkFtNfmsKpRrW7wdACQUotrlWjhArrsNkuU3sMNGptk5QZmVpT
cmbGH2tIWn9CBTlO0ac3c7yMAa1tJuY5V8fBjMU75ZBHhcgcVUv15nt/4Hf02rF8+kfL7Jg0WbpG
wxo1tXvCVnewOkbIdCqf54q2JoQG3R67KyauEjmRT05cXvc3D2NyXBzOzeG3Ir/7kCziJTbhuJkL
7GZFP2GsqnFfclePAFqrFKx1m5bmGIZPOY1ruIOGdQTnRzIqG7EbWROYKpafyqnGuyX/uSjB7yO0
f05QDQbu+zhSW9nlAixk6EF6hFnbhbRoAqt/zvH0MRvWv6xaD9b8wFo/EFeAJAuHwlnED1C2cPR1
UR5DN/nRNfZ0jOTAW0Y6x6Ri7/BdBmgNs0L6N3XFpUn2XSkPE2En6zhdqkdLWXgYfEofbDfZVmHT
H6UJho3U3SnGhubwSIo5YOGQ+ZUYS+TLL11F1IjFDIIh4hbUKsx+jmfauv0Wp54fH0ReUdpBHd4i
OnqlJhsQQz63cKfgfFOCVKoi7K/m0JiKPzjTSUebbrt6b8I1KS/usX8dPXXAR3BRg+KgMWYfLOVr
ZCOnUqTqlB6RD36GP5CUVsJkOwgn2UbUWbfXtDcPplieu6DXuyLIb3BtctMDtOvMEd5T6mTb3Fp8
rFWE9ST9fRaodOeL9qWLFTyrHdxjSx77ct5bvf2Q5Z1kKWwpPmt4Jvoa0VjgBU8WKurYbymYaNzd
bXw5NSbZBGl1zh37Pqz9bzw5b18Kz1aped8V8kQz9/j3Qi4frAzN56H7pPxoY3lFS0TgxPgw+jPn
QNNvcuLhK1yRlAnFNj4vLkK676g4cpSj0YWggZBURw71pSivUinuPBm/j7Kqtoq+pDn1IZhT7J1E
GbTRKqv8Z3skYFUmKDqjkdouL96Qt4vvSdmVu02j+gOYYjgNHtMX4ayCKbOqnuwiH3emz9dpjugj
gy5uIzpAw6bdJfHvxPTt1ncS9OOxk62xEpL8ONcH2IKfnPk93GX7kJLJ9bfzKLAQtAUTbtEi8Hhn
xSVKhTZq1p7JuU3NenAzs8/9/lrf5OCVVR7pPLT9cVnbt/M7n3AkdreqJ7emjw40+glclQG6cIF3
qxEyPslCsZkEU3UhnrD2AjGx+/KSoIjHRiJ8rPkze7u2oXcRfqwsnrx94E8PmU11NUbPQ3Ebbe26
fha5A87RZZcpzuYTJjqCNSnrIH/SR8kpH7BjTifjuR0kB+J/mZfuoWkV4Y1he/KGskWtQ5k1fTVH
kX0z8gUQGmvHALD29dcJCBrkPkFPHVfZrhwRXjjtjFwvKU45grWaXoFTbbDIVhbcU3XzRFlaPeP2
4v/WMEnvhtm6gP37x2rA+pgQB/FVm5Uq5Pe2oXkTofcnKInG+xvIY4vfoQ1bgNGWfrwyIThDZyNa
5KwPNzIZKL/NBtI4hEudUfLu9cn3fGFYJo843fCQkFX0VGn6tSZpvwhQ8x0KVZj45jT1Jd27Bttp
EXr6kDvDdkGFsNNd8BalvX3q63DaSITMLOqUdzW2jco9qt6rrOv3S1mfFot+o5A5SsNA06/z3o7f
yIT4nGgJWEscFnXuWHukeKe4BX5PFfUFxXPWWuD+Sow0pwhSZfPgIyb/9a/3kQgMRKYGBCCbFLM5
j5MDw7PEFHjp1FunVfzGHCh3sZujvw9AGBp7V7rj51gk1haXXpLeZMw2wpkZJyaoA/KOZxUhVk+1
MCfvtkR4jbWTgNLrMlLdGkHByDRKq1cdNy1d98++N6Tb2mYGs5XC6zsXV6jKdu9X45YAo5baYUqo
krJBfj+Oaq1qRNFV/NQZCsDV7TKlv8owMthEl2qHvuBFCAf8114c8I4iJRfry20vu3UEtrbHa3by
0CrtwlL9YKKIV37FYYMbTmuPKAiFBLoj22STzvX3lsN2h65OKjOes6z9Nk6y3DcDVVYWwk+DlBO4
5RBisTz1mf5gengpWyxKFpyJH8/reEC3WhU7e5LmRDUIiG+sWmRxPv4RjLlZW0JC+cOMFWHA+12V
7skqmvAYNq8Il2ak6Rnw8e2h9iYUXq1LLeYcE6R+uwvdjloyNEQQyyW+T7g0Bxnte5hjykhUhVvD
BjlKB8iMWXN0BFbMseLSyV3NPN14oEmM4VuUaNJWY8Ruhy5ON9WAZIvN6pIlU3YyjxWR+rj3+e1C
kT43JiV9NdcSwGdB1rvcRj6sxEmQgzXJ8CUNhbOW4cKBd7NL+i3V4gtsc72uy4w/e1DeSg8mP6bw
16umj1/ajFzU1LlFEt1ucyNtaKShJ5Q4+BFm7rssEBqNRt3lrnMOhBi2hLqdS/hnf/LpR1VLR93Y
4kN3M1KH/tyt1HTXQqgcpfde1fQaA6iOmzb682Ww/brgJGUCS3xxnSqMfvK2u365sr8upRpexgaT
73Rz7359qUViuxJyVNuvC1Ef1A6W6UCOO/XADOnbRThXXqT9CUxRn8B2HUw/7YcvlngVZ9iJZ4tE
I3vxEVjULflMATV55SKRAUGNHm4WHnRteofikdIJqx13+jXjMDoli+2dsrby//6omAIi/ltOa95D
UBN+321THCP4yAacLyihiRuehkOPkUZPHWul1z7GNQFpdtCGiNuCTdjG8Wm8/dp/Xb6+VuZluUqR
AKBj5F9pm4pGyDx/qp0g3M2mQbSfXV2vQmhVJ+YXrgJ/bQZydwi+5wXaBPF9a6UpNIrNmzmmy0C3
NJ+Sm65PWOuirVc0b5NTkCaFvAw3pyzQidif6qAS8UPdggeRaGAeKDvJzRxFV1axFow1Un8vye0t
6Uim3bzVy+nrYufjcoCEgroIKo6NhjE2TJbT18Varq2wguPXa+2/vuxqRnSeIVP59sm+XZZBPdfa
i/E3Du3GZN5HQiDRzsF4dV5Cbqp84fBduEcPadUcl6WYgFlHEp/w/dVbNcPCm4BC43o8pggCEjfe
cQbYvF2oUBSy8h6/LpVl/7QJ9/J1SE5y7HxvYzHw4ky2GeZ3U+TZuekw+o2uVnuYW0oUkdT35BGF
Vrvg5AkQEjtQkqiAvTs7DynTyF8KI9Ifc/2EzAJ+k57kukk3MnSyD2+EaEKCgE9wSa6y7sJvSjEa
2BhBJS6n/haBhcadc1WWv3Vn7RPMqKdM4XZsvaXZBJh4t0FBZDURG+PzIMXZD1Nir+CDN7PbpOfO
fUdRdoyKePiBT47iVP5RuXjtSfBZeW5io8TLmnNBwsNQpwWBzkSDDJGNi8HzP/VQPkuY/oM/2GaH
9nAvJ9azRDbz05JlR1KUPpKqcn4R5HACFHg1biWeujIgMCavsaIh+jtNEcW9YTrfq6z9bccRcriF
1bLRWOABdsbz1MRHio7Cy2jrBtsSwskqmuK7TGG3L8VZPcxl5T2xgZDe11QTprB440lOxMagEkGL
X29S5dBRkJKalabMEyao3V03hVCret50bX2rjccsOSVzcpd6+ZM/fUBcFu8upl5t62CbQ/AGMVzj
K/aO+J63YrrptO88S9+CK43dI/I4FmdZmzuS2/rdYsX+PjR9fCebgqrcHkVaRwB4nFYh/Pt8Usp3
NqMqDMKsP52sl2Pg5xMKP9R/k4io3e6T52YxTLFktCEN8OZLi7VoK3QwbmQ0/SSmoH/w6/5VNhHq
Q+f2wrVsINQ4xdYU8TL9eglbTJQooovqkNr9LhGQeElMc1F8O/6LMViIkxjoQrT+L3vntdw6um3n
d/E9upBDle0LJCZRYlC+QSkt5Jzx9P7A7n1Wn+19fHyqfOnqKjYlLZEiCfz455xjfCN5vH2LvdC8
PwEg6+lrcTOvhpEEx6CdyYvo9muPCYvPX9GZAiZIq8X6aFotY5YldTApsgxKIsAyNXxKb2iEAadd
qES+sAZfYu0s9rPcnKjqxz+/Jd+arpWsP3VTHfqyMVT724243jN1CFsdTmi8w1zqo1OLn3J3+7nC
lX6PFoEQVDTJyG3FiYwLuWVzDVqOxMg1F/Z2I0+tOwccvqI4QELWI/QsGh2E/W3TE7S86Nu9DGeZ
n4KfuFU6JWUNYRPoiCep2E4cKLokfUsgUTcV1o580K3tzfcshy0GsoGGIZwkJ5Bk2i1zkWyrkA9v
mBBKCR2sDl4eTZEe+AiUHD2IWD+E0ySlxFAGneQu9AtQbemEMU/SYVbNg2kmEu0/gBP22KOPuERI
wCKJOSGPjp80SB91yGsUL3SPYxnfixJIqVuV9UNS81xDrUrcaKeQqZE3MBR3tHkMjhytzMZQMlD1
yC5ymDT2GhPvqdmB9iuGDeP9Ayme2OtpstM+AlBSrUtNeOoV45QMasr4EYNZjfbJSIxLGia/aGql
G1AY6QQrJhLhUSxwKudqeIJwwqCyDr3ZhOzHWEOwGz4CuxFmgoXnQvbMFpVIkzxlsfLTz9jxRCQw
cASjD+r4B2S4m9TCIBJhd/SZj+MIpc5vs8Gfai7RRjsRM4BQT1K2SEsTrDQJgQ1aMNlqP417/Jys
5eZcAIzizTaWGh1nm5JQS1SYj9EHfctdCjDV7Rfjs0itXWdld3k9j4w0ePnW8qKNTPlSr0Yl9VBb
eCAaXdLcqo3Q3uJNpcnr8sxsblLENR12bGjiy6GfpXQDF+o6SSDj2bwmmM7oXrcKod+1Ut3B3aO1
KSTSQ4l2OQfnI4pmjHCRZq+EyqPWZVRuxOSGqVUfcYKwxSC4RqSnO1r13cQ8wEGb9R6PlraVcySE
Ypa561BWaoXDrJiKXXfClUb/1SOw2BEq6XVoafuu29hi/BCprjEsie0lX+LXkF3RpUX7zYgmoXuO
oPqIjHEPtvNKIYCbrJshlYVxdG2XCu1pwBWPbEinwJCHGPRosCce2i46TusHXc/kgQE7ncpQB5wn
fxm1ufhG9wyFE1FJbjwx+nnW1Fbyol5VN9hrj6NBK8TSg5SNX3VfQ+JmsCAAjk+khHrO2LWRJG8h
EBwxN9ItE1LcvaJvNtNLD3hzJ0jzo2lmvqTPlluxZnFVa+7qQVthyOM2xZdOM1+q/F7CtS5g8c80
/SLLDATiwQrQojA4lfQjMb922xKFlBFNsM9b9Dl5FpzT4NjPQm8vciN5IlMTEb0emTdq4cKuohEw
ap6gMVUXAWeoIaOe3FIsV1Z+0N5/K3J0Lxdl5aD1yNgYv4XRKerDYDcj/6JryHid7YFN44QGFuQb
U9Nnh+e+k3IFJQnSW3IIYrwMS82bJbKoBHtTaN61Rv01fRVMCUmOKmAciho03eilSL6oVCOad12K
c4iju8tcUZcp2aoT5kaw5RZdK1Xwp7ytHluVA8RYrjWUfuolxUXVUhz6+L3swZxPo44rS39NpBFw
zGr+bvGL45VsXPRcBAkjXqvK2Ue1G3MFlgouXYrkBrRZGoDYWp64jfxakvKN61Z5Ujv5M1Zw4tQj
/spoKZ+LnFa51MdES0vRARFu6cNdY6tMN7GYpceFdngDQi7gnKt69TGIrWYbGMNdXqaPqYrC3kqW
wtUHNj85HKwomSMWiuIjlIiarzSoajisHTziYGrri0FjZGTX03bK6OsFubwxFyyV8RCIiKUoEdEZ
wkUUg+4aqfJLOVtvRVph9ZYia9OxpLeRfi8H8a8wUYHojKFCNiMwDDNJmBkhrMkjdlBJ2OIXMIEs
G2jT7HZGvZYxUwBaJuz6kb6xNSeSp68pUkKpNfaIFs/mwpaQtiR8tkK70UhzqaQ2xBZeYdSfJNUz
0R7a4CfYf3xxsqMeBd+vFpNOW0GmuIaQTiwD0sBB4kyrE0idkWjrTVVuSpFhBZqiZyPrQJ8s5o5g
SnwJ2k7F8EEDL0WHXjZ3qbUgbc589jQPLXHuTYbOXsSCxsMcF6o73oj0WlfKL7lZtkzW+PuN8W00
OsPGD9bv8jo7Ro+QF1kND7oGO7+AhWcbFg8xRFV9DITRboXsXUyJFBLi7oUhgubUivyQ0BzcYUw4
1AAXbfDcJsojdiBZ9wBfjcyuAXZzmpdEV3mVFpd2pcrQsDK/QQAGBrlQvGnN8CJowR8y6wueKO/M
UunHMEGRvJ5QLT2iQIBnA0XNqCvKAa3iFOE60eq0eguul7YmI71qJ2rQuW+pgUTDM4nFGAsMa5Tl
HIWF02fGO93NL+QTqNbiyp7GnSFZ4mNcGoyDMoMagk1iqHzFc3dI0RPuWGvcBS0UEDGUXWBnzW9j
A0YFdwxoA1tI1pbRQI99RAArig+ZnHwwYav9uCNYg+695qpCcsXWSG6DkV4QBJO6PjGwKziloRHP
hZdVYFHTIoXY3k6PqlHu87xJfLNGzjVFTCAjstwxWjar+YdF1QB6i9U27oAIMzfah43hk2nX2OrM
vlJku15P+Zbd72udwRvLZDxp9SAdMa/6KKM+1K9Ey1ap0/AGVye2G61UdxrUvWU0dA9Jgm5HRVt6
Gm4FgijaX6wxhoMDFcbaNBy6cLX9sGZsgBW2rAa9Z+agsmlRIcmdvGRs6PaY98xydV9aW4floJYZ
lLeBgMdg3eP+vjHWbXAiJ//b937/E+KUoBJRjoVOXbTYMEgT2hcdYmkGptyNxRJFAV2EGsMcrrk5
z/kRV7Zyr2SAwv7275sAdAEI46fq9uu3f/O3u38+3PqYmCx1NqecHtL6EKbSP0iLtDDFW59wvbn9
7u8v//wjfj/f3x76n/75n883A7rzQmlhqQ4S6PHrs4xrNydcHxzmBMqG21NLeiRtEWr3YDfkJxFa
zMaAi+5jof2iKQZQtqvSDdjHcluwu/aqRP/S53Q7DC+kxHA1VPDDzlGJranZZ3Xxlizj/B5BSy0i
A0+x3GtbQV7oWK1VCdpFdkP/fBfteruvTQqcru/fg7VfyP7pr5vE1FGE3L5GdWBJ3u1uJKNYQq7I
v2pFI9mvgUDBoO7KnKQCvvm3n98ezyjoWP/5KNn6bLd/dLvR5eQfj/TnN1EC2pFesnPmGvz73/3+
s/58rN9f/6t/86++pwqduTPaTb020DXMi/uRViMGohlW9PpltB6nyEH/+unt3u17t5/evrzd3B7g
95f/6nf/1UNBC4HjovBZNOtwhEEbfSXmBiGvlgN8/fpfflOpGmqO3z8v11+Kf//S7evbj3WwimFv
7sZ1dNCA1yG8eL0blMb8193bj243Gnx6CHS737/+T09x+1KBAPdn7sD/V6H9Jyo0hGNryNV/rEI7
xqsKrew+/q5C++u3/qFCs/5A6aMYCNCslXQioif7hwrN+INQXgut2T9yt/9NhaZafygmqjVDJbAY
/JFBrE/LRjH6H/9NVf5QLUvRLIlQTpgnxn8pW1v752AW0ZIMUyQi2JD5+0RZ+qckOiVKLWSMSBgK
YPNRjcYGf7xyKNVBVby5RYl+0FkifwKufAmnuJFRFjVBHxmPdSLn4S8DlZX2LXJ4C08qjm/zeaya
rv0VklRZfixoJYTvITG5HCYLl5pFwfFtT9XAVrUm5wMJVzlRxLllpcNLbsA5yq6ote1zzFAv9ZK2
ivrtVHd1uo3CRqKPZTIb+9KifgqdjMJJPlQ4ox5SwVRwVo9CZPgDLmccBSJc7LvesnCj1gUdEFs0
o7l6AG6Kf0HHCCZv5H6g7uOVhOsoLivemaYKzAjAjOpArTW9dCzi0VXEJKEaiwjPO+lHBpDfOjRe
5gnDRsieMKqnTqcRofato8d9q2P179MheugLVZ4Eb4Sg0hJ+g14OhkYUaux184RRh/RhRE0aMopj
c2+LbSYaBMima+hDhGppE0TqRR3RzbIOsfbB9aE2Uma5guBUBuknlsKezZpqZdERPS7qAAwKoCK2
oqpmK7I+gr5MZJAVvMGGgOYuEgrHHlZD7r4K4mEO4cBI3MGiIUydaczWqV8iY3xSRrNWrvxDq/rW
CaxD8zpmX+IyLe2mTWuQ+wlIw9jv6GfyUBpuUj1K+8BTrDG4x69VOjLhLI+FpCFsl7Qi9OpkHZL0
hViaIBUnxBjoas4Id9GKSJgtaqeSygKBWx0YT71BTDVO/qqbzhjlYMBQcVIeyPIsSvum4aWGCL4I
WnalVlYrT106vTotU6vFXqzPMJyauq10d1YQLtlkWVBfRX20tGzVMMKerKwWzF+aMSICB/M50iKB
u4ZULS8t/HtG3BghXaA4jIVDHurKTItBF0NHrSp2/S6NcAMKg9UiTxlkg4TsxBxxI0NwBBwbiG0e
3odVP8tbuha5TLKR3or3VTVI10St5GQzptpYH7OuDcOjMIWT8VxogiVv5xqpKAIKTVWQL4V6v9Dn
ESs+FfRRyE7ugdEgZ56R7unyEO/TJRRegVvP1wGM3kVq2tATglhz2lQdT6Ixh3ecAQmoAE17kJju
I9lCFvON6Dl9FJp2JDsIfLcmj/FnPejhZhJkZOyiWW1Xhr9nmXmxkSs8SQZySXzuOlP3RSygzUFg
PaiNVB/jkD0BTWvlQUgXwWXmOj1S88ibMTaxgkNrv5sinPBWAAkpJLCPLSfAokYLx6teh0hKOo1q
nT4FfC4FSyA+mWcR7Epkw4DQ7ttF+VHzcf7o26y5V4VBPZf9GJzHYWEwLkkFluEh5P1YC/ZoaM8m
kqjPIZMQCImxco1SkbTPtDeio5lN/MOs1jftNEqvOSKOrVIn6U6fOVWyPkp9RAQlc/8kB6NoFoAM
4zDdClYzew1oBeKMg9i061JKLhkr5APpAcV7MRFzXdNAPul6Y2yQiUJ4QUTmx0UM/Xuemm3byFja
+qo4WwqrC9kfzRFc/bAhT23x4Rlqp0ENhA9EDxMPVVbPQ1xhSsSF6jcFrJzMSIaHJQmznZ6IGWuD
jrpei9WTSJcf5kGk5vepKRRw6xPxVy7Crmr6vL2XoNNaa09MpH5A3bFT20V4EaulPXYDlPo18p7q
Emd3dYoIYD5bUM+xwEwhzZfccEOFFG4ER5aXlDIJlcKggNEQkVfI2MGcXuqYWug1Jp+ASag+BrOI
paGat0GImkvORmuT5iZSx5ZqDjc6Tde4NwCka0vx1UtywhFC/7AR++g6kFFy30xae1+ifIG6XrRb
JJ0aGqZ02slVJ/gqWdI0SRVlzxx1Ij98hNdKyM5RSOSMq9VcbEwI1vyuRbOGXtBXM4IcSpc6vhMV
FMvYAUnolpVqQyyc7irIhx3T0Jt7syE/dZyr6Clos/kY9ebsybII8mCZJny/QuJZZb56yvPOSXLO
MeQ/AJg4lTZ9pBrHjDzQZ7PtMSGZiXbooqk+dtBtNjK0vjMI+eae9wB4h1LgiU/HstxYohi7SSXp
W+oN2bMCQKlEgxDkLOMREXMaQkWjMgCAFrrDiDy7kh505BtUPe6+GRl1mgd2lGmj37FuehPjaFcs
B2m76AMdNwmXxqwYxGOr1HwTZzS1yhJsUCKVTkDKAX3JRv7OwrG515JWZAOwGurMMt+YImKTKl0Z
VPmCHMEcpx3dbtVLlp4kBZDhnmIwFNHnmcGzgPe+yHtw3+gR7gTREJGhJNaLYeT6E2hw+UEIjJ4K
OjQ2o8WoIEd/wNwF3ginN4toNxO80XG1qLRo9mtVMX+BSQ0PTEtTH+RQczHNGYCoxpg5GVsV37hU
uyEEIzddzNBB4A1QOreSfY8bxgUYOWJmgXEv9PlATzdrAIvRh86MtRk3DeEmUZUMsbOB6Excel8T
ooSMJYVJXBwqA5BXJgZDW7XHyspiN5cg3kQIst3JChRXwZviWf3QpCQBjJhuSpgAXHBFr4Zz4Ob0
0tBC6cuuJ0WC4B6JFCKQ0YioE/z+EmdGTjy5n+BVdafC4hiOmwahQYItE3YNRHqxZyyYrxeQEboN
1ztc7CJG6grODWBDRghToDhQx8B10aakPz6IXEMbMbuL575Hl5YIIP2WAt3nCiSb487HncTHXi+0
FhuWGdxhwhZJtQbeg2DguND7zZLqg0XzIm0/ygbtRiIO6qYoJ0VFzEXbjeFiFZ0HnVyGzCREyg7M
tnmpgPj4CnzvezVL6H2lqkqvNKGNK/sE/7XBEYQ0gxoxDrPejyTd1LaTNI3LncmbhCq0XvTucaKa
BI8EmLJz1aYaj1zUmaQo0ooU0VVQr+jg5D5mQmZJiOKKZsBBiwos7Onc3vWGqX6Gy6DKNDNvW/v/
11XQ5qdcLSrtf18f+KuEOReHUfc///2XGEX+et7V2fLvvvBuLpdz/9PMl5+2z/jV3x6Y/9sf/uWV
+U/qG0llb/5/qm923x9R+ffa5q/f+Ku2kSTpD5FNCMZFVRF1fc1H/qu2kaS1uMFko8oWaYF4eSAU
3soX6w8RuB69KWw0ODLW6NV/VDbSH5alWToASU3Dbigq/xV/jSHJ1Gp/99eI60OgG9Nx7VDJKeY/
lTapFNS04wL9XpqTAV5+ydYgDne9vABwq+IMSWMWyd3+dlPFtOn1MLrogtHuMyluZe9293aTtCxQ
pHvAoP83/82yWm1++23KiaMefUzkZ6PMlmJVKt1uetip+3hVL/3te0D9NmBbgYuG9BKAyNEhWG9u
9+R24puIR3AZGAE8y9UVVCUGQpXb3QCBiTMOXEHV8gVxS0OERZN7NZrqg6GZW6gDpwCMuWd19T3C
4XhjRbllEywIDdxggwroCJmkvg6ROzPHd7fy1iY6XKBNIQj2zKoLXUTMTndzTj+tQm+xoCLgiVYB
z8wOa4/9UPJruT0JCNr2zYpZVwUD+WhYVwjDlcEXDP6mMDGf+tlCk6yj6BbLnUImNOJpmhnaqnCZ
FosB9O1ui282syEUVntFmuBNCc329nfebAK3e/hFjR1TzHrVDN5upKVG5DPGDxNxd9u4mbdhEuR7
1HV1OoV7tpbxdpIHeroQCyUdZ/VHEqeHKGW707UGGwoMF8FY7cJwxOVtTDvmNtc8j2tIWPm+uyH2
V4S9tIL1BRSt9q03+Pvm1iD8/eW8Ng3dYkzOkyn1PhZU3E/rDRJSRKjrPWMdr9/uyaAGbhYra3VX
3f7y283NbHX7nrDotjzlqm4nQ9bbt7+HS8TghylRqtvsCgmeKXUKXpKWYeLUZ4X+vCuxP32StSv5
r9M3IEzEGCtOtvPxaHZM1QUfBQUwRB9quiOQjeOY80cH6ES4IrjD13XhntVvLBR1zwPgZNltdX8W
UfrDzEQLoR9a4wBbFtpK8Zr+Yv5uNy/lMUJPDc9BofbYAaEvoWi0EEqnqwq0HL8SMEHcHA0124xl
I3IlEuxRjTv1YWJuKtoIRpnVwWjeLZ/iU4QxanHIx4rRHTOysS0a4aKNwVgXdwT40s+2ZEjuiJ7v
DJU5jDtwFBae/pOcLIscbtCVNoDkFX/V2cW1uCqJrz8jaYdaxttWw18jgI4qa3JjdZ+NmyTntXZe
ZG1ragEcwChKJrs2nCa8r6zP6pusMt6+h+ExPuvP+Fqs0OvuuivuHN4JdsorTnyj1g6cvVQ+ziY7
LBt10xmmT3vh+9UblaX3ke6QPh5Aq0xsy+zqrS+RlNuZ6hQDsFsXYluCz5ktq0PrXN23uj0Nmzk+
Va0DxnP+6XV7bL7gLxqWzXPq6Y7imdBE00k7KPY2724HMortkOWIH+wUrc6uM6+9n6INPtpJtkN5
z3iovyiEzJzkJ+UFs7eksYbYUcLgzW3PikgupFNdCRfZgUwUCw99DfIwnXPzUplbiHJrXC3jk9wd
RS+76kC77O6l+DSeimfLyx4S0GmMXfuD1byxRTG2c8lwBhYKgMoNyD8wIiYr0vDF7tRKn8xNfET0
LZ7m2s07t7Bc81G5E14Z0/NiOGzVD/VneoxBbB2Yme66HcatAeKEDDvDzb7LlogsdB2b5CtHWQAU
LXHzo0yZkG3V5/Qw1jZUs/6cltfhrn6eTvK7mW+bV0YusBE52IY7xuZ8qP0vPcPg7hikLzK7An2W
+TKBUGA/jUMHahM14ntz8OIdquXyUceswieBrwXaOvWNJ3ndWY3c5RcYHwfJjEzgmGc46V7/ZX1F
j8qh/VG/qSI+4m/rzLozt55+Db2qYmpm58tTkG2nwZZHtvGH6tQqG/BP0kuAYsSx9lC1xtzR2aA9
FNtgNzwwsaq4HOj2vNiglT7y0iuzrcnxkPsV/MTvGv8ZAlH3ezgylx6OFYyQF+hRcClzfzjiRfPk
3KWiI0Uxs4PXmHRoDzUBciCaUYfObR6pYpYD4rCBgtPamr+KxZ+fRSg6HaKq11Z5Y+2gj4auc9K/
ydHMjIsWedxpkOvt5I95cZjTcEpxyeXhJpwqi9e8SaQjbpPvLtzoaCJtAiov5BXynrcfyyPhBp/l
D1QBbIrmFr8SvPOBJQotxev8pN0RfMCyOG5CT92N/sTrHxztKX5bamf0SzJq7fF9SPxlV52Sbiuh
NA82fJZR6wbBvSjuqsdgT2pE0W2zk/CFJYTPdxRoDew594rHKXJXwHpMfp493fXPwbKbGldkiLiq
VXyT11HaaByYHwrTQevJ6NgWXOhYd6R99phwUEIUE7zww0xpYgD69Zi+Kt1GTJDMefqZ0/ucH5NP
sDrWV3hBjqDhfmcBUX5MOfVlzY5WX+NrOTwl9TGVNtZVqF2sqzwMY7UE979wZwjvJHWyLfDL9q75
kq7da3C0JNuYTyQhDKEbPo8iIR3PGgLJqiEBFBGjT23XSc9AU0Xx3E4PhvgLcCMpjyFgTFbb3AtU
ABxenv3kuNIGoFG2fJ5eq5jMWIeXbVyXazC8y+1PyyLL2YsHVzZ8hVOosrPWIsuxsvX8xGOoocV8
FUyuz2KxIlbAC4OJht9u2S3ZvHhEg/doeIG7kyd7REflr2zHf4M9+RQkvDDWf3HD3mwffYWzI9mP
gqeew+w1VY/yPZPauHOW47hzglema7AeufQdUF3iQIXeMoVf5A8mEJLyXdHh5fUL3tp8u4i+XMIU
PpXNQYg9qTsO44Y/D3cbsGP0aVJ5TPHD4VZBmb3rXFLGQvupLnYT6jyWMSA/ZyOdbIkMqjdrr+yT
i36Yt+q98rA8BE/mniM6t3FSvhqdV7PEpMSnUFzDBvfblWz4IMQugt9Cua/aDNo4ds0tkXmFfJUR
YWp7cnqCS+aNjwyXXcUHcp5B/fPBphbxMza/dLobiUZFPXEovNR/xljGJ6h9k8BAtyCQt5NgI1Ip
USRgBGjYfo2gvkR7iQ/6ZQ0bQB0rOvVnB+1MIPKPJjZ0Mfyf5ZbWRC15TPPkejMmj8s64D9Kw3ZQ
0Qmg7sGz58gVXrdzkXoh5Fj8gRxdFxaip/WhEO48IMIy2d3a1q76KWFsPgkngqtXBw2XXh2Ykw3t
MvmJ07OcQPe2I0IC5w1SGxh0Mh0pTB+9CwdKUN209uraS5SDlT4bcE4YYOMzRQb/pb5UR+stJ9Hj
zHdn2uWH6DAJ9yY7Dcd8qenSetVFPgyLPd9NG/OTVCJXvMsuM4rGdTntfgmG29yH1k73m01HJNlG
dole9Ir37ixshvPihSdB2ve79mE8KG/19qyTVfDTvE/3GLTNBxy2/D86qNtio5N20WNKOuZu+ipu
4+CxKdEyOeaB9wi2NV0xQ7BjWlxOG7gy21WLWmFXmN6QPiunGm8TGA0MhaBlaV5vxE/rTXzp25dh
9Jon4viGc+5ndEuu84G9En8Fqj1bm6HNbrC7ZvvsWIBzPAOtPs8v40vzxPvPk8X9oToDbG7uuXAM
k+eUu/ZxfGSowBFbuXSZuonMrPtibzxLT8sPSVZQiPPiuDw1e8qAsXI7zkHktF/9qfpQfeJl4sTW
ZY4hV5QhBUH62UaXfhdehUfjmwOn2UhPYvdC7oP2LCkbNERi51BE6OKLuYAdceCMDR8S9cwzLnOU
H9iQm+FCtplWboAl1wdD8SXLSVOfyIk7LB0MR2BqkUtYvCfnjnlM4LeoOrfo18reE9NLrHv9sKGN
2eb+mPsdKPSPNTGb7J0Pr60fym+u0/hI5txXnvGqR5vye/GETXffd7vBcuTgiaqqfuiexM+cuIhX
E9YlclafDBdjYtpzrEIbriD2RKc9DZfm0shHTG7DRaGJl+7St5j+fMRRX59AF4HDqa/pFy++Vrzx
gSfAwYr51Yr39UnGmErvRYcVTtbRvSy6QrzvEWU+LOh72KjrXiVti4va7WBoF5lninTN7eR9RiB7
nz4EL/xF/TxyMjtF+DCUm6Fwk86nbLJ+kUsVCHteS6VCk9o08dWoPhGg9N914Zfja9ZAtnN7MJI+
uwnpYdzxnjPDUu/GhVi2P5UckUncYqMsRGY1rbnXbsFsIzP3ClJxKZm4H7gxIjIB6DJRWjbvgYKj
cUC9hK8A3fPt3u17t5tbPrclrmZNs0HA2RGFVvW6o3QB2jY4cejl05rdPuXynkQc7D/rvVFajUDr
vRwkLS6g9SeZShAIZpfDZImx6N1+PDGAKuiu/we/zdCmdzWCie1O2xqJ6dSp8Fo3pHHLBTtFrS0r
Vyixo/frEwIyqCjZeautuN1ARNwTMt9t1WV226BAaFHUqzJtvatU1PlwvUdHPmF6hzTZlS/hT/kT
ywf8A+KREq1leXTwIHckADfQIRHg0P23+5Y5qCtwJhdrlTL+QDI/NFtF3Q3GfuUFfMKKMu+oeJLO
Fu5FKgkgEW+g8APIc3d4TdsEsJ9NMYnCnzGqg1nV0jc8qKrf90f0Yo581a/KcZb8MsHA5aOLBLos
G17+U7zMJ8Hr2Itimuc52H++mJEd3EVOeOzf5DcKpOXAq79PXBx0goMf3rbOc+T2vvrWH+t3qk4E
n0QURjgPIP9iddGRddnDy2opfAv34kl616/dpzC74U9HDDjO5rdyY4w+we989jOyNA0xny3/DN8J
/EKGZxft03S180ShtWzT6KLdk4o5fRY+xnWScjKnuutABbNLctpfmP26V4C8P5EvvSfs+96Ms+oC
jyDtZr4HsbsWzzbmoeCt/Snf69ARWge2LQQx6cCbV/+wuWRi9BbS+xjWYkp+bq5DAOLKjog3ZXW9
Uz5lrn/ndsMngv6oPubeOLOLjbDJ2VVnz6cZA8pWO3f78DiSKXU/I3xLsLfZDBYLRMXfaNGwulkp
W/Yu2RIcRoQbErDOtUqimXx+iYdaLsSBvwZ+FQAlc3Ft2ATkAnxJZnv0wzuOSgLKi08CgqmphpeI
t3PkrRa8L4bQrGPxXfBoOLHDIGu34Lo7Bj4Dq9aP9wpQVgYOdr/pPsmwUb951JqYo9kptoSeto71
SeyOcO0iD0E10e+OdREu2JnTo0petsH1/UL9rBzoo0gH7CDVNXkICYSBMLe45Qjnhc+1JdX6IiKC
XUgW4EmqbfbSBFT47KmAwpC64mdcyJ8Qckquug8PqhcCC3ZxRUL1v+BQZZjMYWRiWq15jY6yQbrN
Ymsdkf3hb9r2T8kDoF/jpd5LB3PaZA/le3RN4ZOTnP5tOMo5GDwk0+FTR3cboybvuTd8TjAh+ZRf
UGaLJz325G/0odXKB4Co7fA6sDPgUQ+u8q7ZTi98GvXG8quHgIbQm6za6VMFRfdI9cIYucde+Y5F
0qIQSFmDS3IhdtKFzfm5IkcjdPnYq9JlpoZNLNimMb0tu0i3qkS/y+5aHGW2rl562k9cOHOHhpkg
ncnSDK5l5CUfZGXBAjB/TaqjCEet2aGXtr7Y/FGe6ptqtzbLEDmThBV5GhUKaks6BvQIwJo+i7/M
fDPcUUcyph7fl7tg+KA9H6HK5TrB7FHa6LVTsi3lUtr6/Yf2CcwCew9ND7qTiW/IXhBei+xRe/HF
52lXPeBKkEmxkbYw1SOIGQS2EZzAOU4f7KV4g3AYLpse7ZfoLrU3fUqVu7ovbv0WJBLv61H0bv7Q
RSDz9cqBgaaV05AGEB94f6YrILxSfGufHCTRK2m/k+AAQVhc7bOdzznQ28TPaEi8guMS7eiNcQTx
MWXGXu0wnNp7QWZP5Q4vFVMSqCb3/F00J3b6edRdulzJaXyH70ErA8wQfaxZe0mBmxt2UXviD4Fp
7fuMnJ03bTwmvAtcvkMEHI75q6X/lflGbOfvJk5xR803Am2fkEyFo0UxbbjtZ2Ayn7PVo4IY8Jnk
iU3yYHSQVOzlJX+3LrN2j+V6RJ8gOVl2ztJHBhXFC5l8WACHhpCJYzutbRaWUD25nwKuvTSHwrtA
8OUrgx6CTi8lix6FA00H+gTo7Ou75QVe537Ykh2P1RDrjL2caWs5DOj5dJvv9MxJEipXeGWErCzK
VjH9fN7kMAdinxVacdsn2aN6oZO2hS8/P+VnKWJhq8Znul5ciQLtFFlsFTwuOc2n4Rn3dNDig/LC
uduJNiSGB/00n0pmyhFwCqe4a9kslLa+V3zF5WhaH+4cY7kDjQZY/GldKRInuvLJc8oJL/0xM88x
ghdWWKIyqk+uGuT7JQnLjYS7kpX3UD4Ro3Yy3lW3txzymMQfUnPwR/XpQfjsNahEPsFYSMLBept0
QgnIMLC725N1CtjFGDZrF33EUvi5vd98MISswTF1RPPNFUWHRIocGNWBOjvYVA8kJWhoWSeHxccy
bINNSLnNsebLHoAlkhQQMu/FeUMLy/zhUguPCzaBkL3qpN7yLgCxqPx4JBeZUtPuHseL/NPxMV85
3eAj5qNHS5zeXSKgYPHXVIeR6SDdP1cybIvrKyeKbLPYR/c4Lan9EVP3nNZ28QEMpmIS8IqCIX+d
35mJ1R4LNrbtBGPwgOIfP8eTqB0IRSFdaKe4FYFqGFGLckeFynslKE/sFkbDW7actRg1k40qXHBb
WReF+pa/nfdbvbYgEWtPL+/+F1vntRu50jTbJyJAb25p2lu1utXSDSEzoveeT38W9R1g3/zAYDCy
04asysqMWEFOTrlXPgAZGrlLPlA5b1GGJdAZR5BMZ8AA5k/kcTxeEYstBfg9PV161SfPqDeTxr7n
1Z0jDi4ryG15zqwslUevk8vR5hIL+WCjfaXUKcT3YKrrj2G5CYxLgvsaeBdG6IBtG0cnOWy+EwGE
GIgvR9WDG95uVNopqza9ArpvAJV2w5Fto668iHOyz+x0ZZ1Yfu3B0x89qxY1lLyHFMR9N/yTmhvu
hgarfXcS72yKNAVx2/Q/xbUJtsU6RlJ84U1R3tR7cA3u6g+pDsapJyOe1uZoNw5VW7CxSBWj9+tK
3/El2Dej04PmSNbcoyobbGkX6KqJP7HFO+L5kYBILom3Ae+RXVV2y3DIaen6vMDUqc/Em/Qwle35
CzoHmw5cp1etsM3H5EXkw5Bgem1YSJZ2dMJpsdgSqbQaXpq7vss+kxfR0z8qXBtk9JGI9tfQ74at
9AaU4hePRwB2bRU6jHXyrTB+l8WmWQcb85PlV+WyvLNJzupKvPHC+t1y7zb/qMX72AHlADU5K4/C
J1t6smscdWcey6ck2cEvhlxAs7N5b1tyYBXHRBlHkCvvoePvyOzO+ZS6NFaZR1twa3+zE2f+DxT6
3CvyP7lzayLQOne4D17wyLgDKPAGNr5Vlm8kzcn2OdkjvyErsIWXg5m/TY+USq3mO20Mwgf5l1UX
8wsRwwBP91xl7S3/Ub0cX1Ptwl2FeHSYrq3h+f9CfkHo6LAU6APFu5nhx/BPcaddfCGEdcPV+s2D
9KtV0x5olpblmTe52vlbldJtrSVHmWP7h/moTqo37iHQr/LORsW4ZOb6NHW6X7ZlwmLSV/lO6QVO
hkPJLj1IZ22+TOia6JE7iktx/sIaVSsbmRArBmQFSVdLmeFL+AUPYcm5Z4XZVSwOHO36L+uLm1NA
gvbGxSL/yK3L62c3x+Hh7/Izd29zH99IY+SGcnn5fj7S1/lQ35o7i2K8QDNs+TWiTPAQ/LzPX9Yb
yr3pniCU+GBf0tRz2hEY8M1GQ/nvH5QPyBihvje/qU6E0MnzdR1vw5eM8uFVu5Y0dG6JzEO2Uy63
g/wKzCB96zfdP8TrHMrOZBJexSc2HIjTs50d8r2KHMVndmIXME4ByNTMW2x5i9X+GEBMtcPN6Knn
IqcC17z4Ia8Uj3vnEHnKhoiyi7UfN+PL8JTW5oEEAOJkhNPULpUDXhaqeCweK96N2vZlCin8XXZo
2tIXQZ/9jTWyWdYNO/2SamfqN5TvgcDxiZ6zWWHicTiQEFxmlF5drbnC1dyJDtraWtMmGF7R5HCY
FluPpr4CPn1eEa0nd8DT9ngtERNZ68zcFunKvHWdTci7QvoI1jR4Tg6IqBTb2nl2zE1n7Mg9KFlY
E3pRdBt2HSWyvAG2RoFYesM3WsZd+zEA610RByU/R0dHbrNUzJ28QpOZnzn1UZi+FFAAPjRP3xZ3
Tnx7BgKE4dnGHamQdUxPZbhNRdICYHgtR43mHStnwKIfbAoOua0rfPqb4Tn+Qk0YCls4Vk+hXXXf
7YNsZTzG6bVCzYhhDB3Zw9yLXzSutN5T34hnl9bhy/jARqK1K1oXxU9MhcSjopuvcyATN62y02co
hERaMQCguckb7pWIzUKY/aQb2Pxi3F/yoRU54NNO+UDlI+JDt6fbNB8Uz1ibt+oZ0FFiBEUxbkDK
oxlDm+RFTT56nlG0HZ7RgBkTz5czcenQmz/QSf/eNCSEXNsX3rbKt50+pfFmk8NtSu5Ei5xlZDPT
4fxpHeNXeTD08AMvC0gfZAK4iS7KfJRSt+GyABviVOadSMMSEzpXPsfgFFb2BjE/rBEhcYW1ukGY
I8JqwLLIaHVtfpe25ATPlP6Y6sx0psnFqO2odnHgji/ShO2SSoPUGo6dHPGmc3pqoe5zw1zM74Hc
JW4JbqgJh5uXHFm1U047nPd+phXMwxWzxUt1CvZkE5WevCp3GTcPpTIbSXAktnRVfHYP7as9xD3K
Jzf4JCeLNCeW3+S3QCrz276bQOgWsD7Hh2bX7MMjM9bgV3kFRPfa7Aan58A/feCBjHj3SJFeZqMh
NN+NhgswtPtt8uILl5ljP36eFAQn0JHLPJ/4jWG3G59+vh9JFdK5mWwW67hbCxgrEyBVjqYeVNo9
2AYjO8U3CPMS7e2yZ92lL3F2cnMDsoahpRKsfQNJEwSq9dw81WQLY4vYFMZEBNR26zxYy0sdwUzU
BGLqaLzXLypFubb8r9YT3g9T0wyM8Og2gse20Iyu+Ulx7J+ANtZEDm+HHQUB80IOfi4GMeE7f8/o
rQkuq2VuXTU8vaQ9bOobETwTlj0c4t9QOZYty0022SfpdAGOVtFNmAanZwYcA3pIgELZhoNL5UGS
M07xCleceAw+ZNYxqntPbphw8e5RASdXIFY4PHgEM1G0VyB59D9lO8xWbGdedwzPsXZs+i3RrWyI
BKDSiVmzZJ94ulTG8ZNqOSPCemRGVGyo0axP446MO38kP4FOShBrbuJYnvlOJ8CAXcrRizZTdiU6
6cT4tH0F2WYarmWt+1fO8AwUrfcaTywNk/itSk7c0kPBM/CEf8M3OXCdLWvusiH14Ph32ccMJCpE
+mtnusvi2t+Gk/ovuxKbOG6N7wKzpJeEq0ne+j5AcS447akgd7NzdljupGTFrB+GXZR7be0u0jfe
F9Zq3nzK3le3qldMk5mXGcQw2u03G6jixD/TvTA9ATsM7JxjlrjiY/DGs8ByJDOZmqltcP5bCiA3
G+VjwTmMO43rWrDDe7RqbglQO8lLiHTIN+FHSozbpbwXxcYQNgwXmDhgjl7wGP1Wii/T8LBiD+w2
aiE/oNjgoay6r4Q+z1qnvYN8kc4VR4nmOB3zLcl2G1pHXAtUdqXb3+nLThEsPDu5GReNtfQs79ge
1YeyqlfNG6mfJTFnjdPfZagW5Enkh4imMXYCTPdLNtEteMw3SUHZ/hGZREi5LWMIRlkbkz45cGp0
p5oTCXiSeGj6NghXc+0NOTi4D/2ke82OYCTEmfUT+12Jd3V5rNHnmDokiPCHQC913U8XBuYMjAYk
u4ZLy5JyA9KGpx4Yns4POhceY6wnYn79Ll2EbXauXtMXNnUMn/pecMk//mFgFHMerW1ly8AhcliL
b6J6jnfDWYe75jvpP/9NfMPHhH5v2FbvgDB3RCqDMrKVT5rd7Qf9/3JHhBYSUnlff+Qe4Znb9h7d
eDqq60tESPLbw22EwIDlWnPCY3Aej6jRIUHQVFomdFASuGio7dLX+pVbc3zlImPBk6uVdlOeJgv3
eexsaQtdTZEPffEu0sJ46DRjsOiOeF1X0P1IpjFaqOh2+S9X9mSQmPSEmJWxRfPaL57oTTNtIPyn
LTOXFUJVjeUFIG6yAhAUY1Mrj9JCn9l2oD4NryMKZmSWsUJFRgS5DvIngUW3zB9GeW2SKgScPHkj
Soee4r4XTtKRjaWGmIV/hCbA3zwu1sCtA1BjHm0r7/W/6JZ9jUCl/jEQvvLruWKWNwEHHDhRljon
emv29b9a5BJhS7eNAyHUqm2+mOLy7JT+b7JEa6uyGQGSbNvT9Xvl3eE5LpHDlGFv8r5zjaN+Ribk
iHvzZYkkwT76o8We69OHqMmupqFE3vBe3/ef03cicQ/a8S9zjm2LcNtuKxjv62F4EPghKR5ab4jK
+TV49jh96OwaR2MtMhsRqW1VBp3ruXPR1VJuZMzsWk6z9vRFMpXCVHBdhy5KiIbhidftNO5TJD1f
5h4WUngt75AkopWwZXUQV0Qe1MXBKlbzsCGxWvK4DSq3UqiB1QshvS/wZ5tvIuFaB1nEPf1HUgcC
aH6n/Mb/16947miEjs2buFHujBQFt7gJ7/rL+B7EG2kra+vWkb8bSpQfoJMPGnfaXQi2rWOtmS3e
jQmJrIOBaRcCzngLbiwKOpQY9neVGPTlkHIyj8OGOUOpY7a3uf9xJV+k9fCdXFqGbwI4V1CEdnlX
3lWGPNEtVd3ybn5N8Lpp/uy7V4YnsBZ4PWsw//b0yu9or/VV/FL3ydniudZOw4DzT48yPuYPcm+D
ZdTa0GigL3pjyAxlgwAO1CVP2c1uBLDSAr1hOiKV6czIp8Tlcvj85FgNS0HcgA6hBvtnwNG+VzSF
nJD/iMcY3VQWvFt8n29oA3KqWlbwAg7TVugx/NrVl8XPWIfflBeUqOV1QJq126FdYDZ6y3yXsTKD
W3RTXvpvuumr8Nrslwp5ZONFCGAjIbnTsNy3p+wMhJNkQqZfJTfWPlrVL+UVsNEFzMVlXKtfCgPD
wUYWspc32sW0vPYZvXHrhjuk89f0NLhMF6dxj80f3QttecrOqyttc4JwHBl6Kb7wDTo82iw05l8U
Fo/FtWx3b+1Hf9J5toxvf5aWbcBbzZQSZsBe0IAjMlO3i9DO7+omfdED76D9VuGe+0vfqCARKkKk
7R96MSGOnGbdwUph5IPgkCPYqqfrwBDR2M1XDC/6mRIzqV6tHTmOLJ9sPdWB67LcpXfoesan/sXn
OslW/rFEcKFI74T9pVT2b/WR8GgqtoiKyK3ky9BisAduZxM0DF+XJZtnqAZrhZNt5dB2HsLlEhFf
6yu6T4GRGyfqjG45xhO7VF4BAPWzJ8lr0k0hQorf1YHfhFjWJButc+oHlh2UL9wI+TIJNvfqnsxm
7bN7zV7jPdcnw+uiswU62wgxb+0Rqs1rt0VFhY+dKT+nxhf5EE7usKVSL1n6eIjsmBwQw435xgi7
Spz8KL3T1/03UlUdgkd+WCRigWuOH/60tc7VZ7jl1prppz7RhDC3KZ2+s9ODwHaPfM4rrbOPIhY9
3KN+NhzBB1clQtb3xif8GlgZ4i54oOgQDvqVrgAh3f4HOx3IhZ15RVh2ReZ6bd+rN9EFLp2lq/KT
FVvA8OL0oK2vypkdhJ1G36EaUitkaDTCHQpNzFABVLQrVbZxkSb8gQ55o119nV6bm3YZ9vU6TbaR
6hhUtg8g1i/jGaSxsLde02Crn0QEJOzMtD/mbyFaBy6imH08Oqx8QOsjhzYLVS9wDsVcT2vLZSV4
1oY7Pph114/4Yd05lEIiiNhs7nAYTMovL3C73TP1j3noGtS1dIz5LBxIuvcMxH8jy7GeMaBDlJKu
FqxTDk1edalPMTUHx5rK8RsP1tHEgOin/eSkGvXr+GR9+DcoziyJYr1tCfwTNxWHS3J/h31enmJx
g/X9O5GBFtkhL+LBMFwtgetkR0/OVN1TBX0GZ43BlXg2KHbhUlyGH7HdFLd4k58Ubkxy0z8FmEke
YeRZ8A5QgGkPfVHOUwNE+0M7bKz8JUqvgwI9DQQs8iSn/wfidnqjhojYXz+kgjaWW9FbuQffY+LJ
Pm0Oh9uHqzE1vQwQISQVyRkhMNVvwBQ4q7M1VbTTAIP2G64ycCqjwdyV5hWzpsCmCSYfybJaO+kH
v2uirOLzLC29p+s74z2TPMxFX1G+JS4GQfZeg6FByCdgpZxRwrIgz8JS0QSZhxXfCpcNOLhNm/Yf
6Yr7iDuoX2YL2mvzliBRDTZhcTB9Ep3cUHULZVOkxwhlRmCz8gmM9RHxGRzaHOl72oUH2BrRvJSw
nG7oWwY4Kr2QvQoA6TWmaT48xvZswIdeoepRFGSoB/ZpxtKrgAUnwIn0EsyuMgIZWEX6Tu4AdC8P
OEufko9ktLQFKP0xqYCFS5w4v8SntoZ9TN9V9pJzOWwzYd+P17Z4iRJisY5ZSWYyQnYHkeEsPIRh
O/SXfNqZTLuYQRYMJoiHPSrp16TvyDEs4wd4f1vEuoIdxuClWooElbeXZgglO2U34KsIDxGceRtn
8jAeLDh+iOomR8Z51rs6HHWah0/1xbogT+patLFOy8C62AgC1BM7hwNffAbqthkP2oiG48HCHOnb
/q5/9Ze/wX63jPj/m/P/fSgprOp6Jgn/0wL8fV9oBkt3pEYPxw8Qz5aITgb5C1dluP373ERA2Aq+
ywVrHQFfpugReIkKruFOIL+YqdPstwRKDKTWL/8yShT1wyQRslcfTAHzlv33qb8v4m5BsNnS2v77
nDTnfNlafuLvY6smOaGqIO2oSOyzmIxucYx+JPD4NOGWz9XLX1WC1P7vLyAosA2WD//7wt/3/e9H
TLXLWc2JjXNh6zB7/Pu1GMFZ8ZZ//n0rWdIcTGJyHHotrc9BD9eP0zgsejjA/kbhwUp6ZK7roSkI
QWyha2eOHLdAjwd9cnWyBkDeTcc6mK6j37RuYPKu4bbTznoendM0/LSU7EVRMUhiPVypqQq0iPFG
lEzbCGdezf3a+ecxH5V1iDmTbu/TJ5DLNuJ0XEEVcpKgH9czhttVFmMtLOggWDmjxhRZ7KTEomsI
Ekca0+CY3KETTZX4RPTxM+uLYdtH1Kc4Ttj6dPZNvYsYXDXduIHcvkqj4bMQC3mPAx7ddbCZTBVg
sLqNc14jTexXjWRqXIO0RodL1oJ1tTSmDzgmfkyRWbyprEpi5/BcuWY9feAKgXE5U3B0vZ6RsL1W
SF10szRiZAlb29ZQW4DhgQrXIWtsBjbCpKHZPACYTIvw2ccyUGW2GIwkPuOBzirLjai1NOZwk/KC
5I5WBKRHaBXCS6vCSxgh8prVGDFd3x8DXf7XiMiZdVguUF5W88y8vITf7siz8RNn2mdu0c9II813
Ci1xNQNlwmiifalp38SoKVSD0V6vSJIrCcSGk4hRmrYuDDkn1nMWIrZDEDjlP+aYgx9vmL1FLyS/
tA1qsZr8ToZhgYsfbHC1avnx0Er3UfiI6j5/8WGvunEoXyWRjUNTtOlghEW+BoNFJ65Js12jfY3T
RssFELusgYDSI5eX3GugJNpSRKpylHVPMnPLbZn9ipg5Hb9GsG6M6UC0rbazmAX0mB4iiZ5D3Ubx
KW5Jn2uXtQZoT1ThtpBOcVkhUoAiCbKu5USeQDQyjHYtEztihfNxAtJd4ARBeSxqqylCXpvwjAKV
3qYc6uMp08B8p4W/0UKTopdbbWso5Hv2I+Hj04yaO4Q9QuyGrejFo+JK9EgGow9ZbXFEIY5MWMxi
M/2th7DelyaR6DM9ERNiEjEG3B8+cG50GipDnpTa1fhgCSx/IXj/xHpNay1lb0skWlQyl2xLD02u
BOIJzAmfisJdAsbcJnbxXTDZC0o6aFXLgKhWdcGTO53FQE4/gf3T6qrjJ/BiCjkfrbNR3sguKLCa
5PSVSWClSBAvQczWFivWrVMD2n5lork1S1lcZljTOf3LA3mPcej6EOlVOTDJFA9Q56aov/PfQUi6
g5SwcqsyONCuoiKPIDfrFqPujpIm9gPCC+cicSpEt1iV0RmKxG+3qbieHV9jQy36tFhNmr7XeQH6
iu5h1nGZ9TNd8GAI1Y0pI/Gf6/jQkSNjZ+TMWHmZXIfgM2pG4l3QfYmIDFhiA+JJTWdSGUNEyfBD
JgYj0ih4hgUj5QJCGg7eZD0pTeeQajqv5U7NV405cZugVF2SDobvelYjDsDJWz3PDzW5YO10h5YZ
4phgzpQ6ruCwNu1UoImFGR+svuBmySReDTVrz4XMESYZv7Havo/ELjDOtiZycchK8auvpuBsv/ND
mbeWQEhTpeUoqI9cB8cZ/kmAJgYusYjYNsvR4Gr1y5gJ6ntCuxHm3igS5yEHYb8ikmQ3UETIo86G
AxIE9mn0kXYmcUJQZBXIOqgiZ6bWPQPSMcCW4KMSIdL3akmtjX+dkFuFMXFcUTm0kiK6PSikFZb2
s9zisNaNwE1Mn2NPrdxSKByI3+kZGmNB6tEYEfY319hvjPCcS4F8EuXuWcvdvai5T7q58NqRxBUZ
/jEHrSY8ZSUHUI2h/ayBtBATmu2c5oyhJF5JY32TBf9F8APmFJWQ7NAiVkRwhBr1RUxarmEdfJbI
wnyKCW1KP4sZ4ONQkOKp3YAMIOA0vVvjYlfQu48W/+tWhCYXD/pXqmf/pla31oT6Edcj0oPPvFA3
ZDfxkZbIcha62N+kc1cgNbckmEmmynmpG2hpyYG+hrN7jeBielZoPdRCTOk006fgNkMp1xCIowL5
DbjKUfo5TYC/h4nzkMc6RtxVH6A3zMUGzGU0PMTuZRqaR1O8LA9x5xshF1WoC2tlAvcZK6AWp/QR
WaBlw1yTdnLEjKbOid+JZzQeEpmprtlyK6bF1K5I3WUcweCj1wUiVwPRgTlKZlkY+Ku+10h9oho1
NLXwrBrDM7RqT2/Sa5Zl0wZcqj2YzdrAlOuK4YywYR6IZ8jIyIjgQnq6MWkwsBsMIvySkRNOF7tS
RlxIwCVvxE3vTkubegGXqOQ+2JbYZtgS0K6A5ASpR3OZXGTTESZ6Xwt6Oe5a7S0VaRpkhAS3wkzM
NuqJYmhalEvzpiz7eFeMJZSNIPWKnBLSIqgS3xNd/lLzyTb1TaKaOYUlQhQxQeMIg/BkQLIQ4IL3
lKlOVkZ9VSRIAiHIR4plDvaxStej0Tn79eywtsHgKTSsCQdiygwTLh3zQ7wSfW9XelOugxwJn6Fr
J2KZ4M7urKlnFtsx3wcN58gs/auwxiiTEHfkBoYWbyIG7dKYrgDVV14dym+SSXdZ4Pr2WhpqRTwR
WhAJdyttTNc3M4acwBGqVs1uch4/hCrYSCMLctA1A314DiMiWTxARtJd3oBSbNlMstp4axJNfmTq
aVJq8sqMciN0NDAnMcGx1RY/vOIc2U3rDRP38ISG/u2n2W2UQadmXd/sh2CrjMwDZD0a9pAAUZpb
HOr7jC5UbZkHK88+ITOGTi8yxS/iyxiaxo481vvEFcjFSllDdVcOzRpnK61XJo2xD/Quo/ZCxzXj
vWH+lOnqM8sYZAmI2GLD5+Ab0cNS/jCulfSjJNqjIAXTHYG7jcN0iKDAuD3nF5dwbSJrJHztCdKF
sHmZDWMLet6VIkQNslStTZD2Thbg+VEC/UNphorTV+ul0UgTS8hPJdkseo3dXWB4UAJ4sQRJgPeD
PajVgvpUTPXJF8L3CfjGRoeoMLtTnKlXtRU3AWBoO5OteV0ZRKHCyKVoYbKtQvUYxybe+tG8U5vh
UqVFtM6VcB1GdK+kEBV/EVfYkKIOs+JyBBLq1AupBUgO5eawTsEgkUDU0X2p48JNhN5aiSVD+jSM
3Vw96kIWO/oSRKbpGBlF6Vcb2m9TbPm24IIMetpT3/GClXd/4VtWB2ts1dss6/huSa7NsKTNFCfr
+RHGkbrCAT4TubojK4bGhM9VS6D3YQg1hikVsA8DrZAh19tIo0s/NjKY1/lSBhmG2wkrKTEZhklQ
g1lm4A5nA93VcBwtdomB2U9T6ZJjTaghh+4BVSLepml2QYgwyjWGSwT1lQSxN2pH8qUFcn9w+9o9
sJntZFR7dVSDlzJOXFjpTlMjVTQVMlLUqv0wrHI4ZJa1nyyOK5ZWrvvxI9eOchkdGqzCngDTkQkV
CdmR8RZK2q1NR3KXeKy8TDFqwswHykO46xSYX5HWaxtlUqxVk7cvUtsHh0xlKcun5F1LhH9Jywuq
0Se1NDAZWvleV0iMhax5ZqBe7Jgwk8ivNETA427gzgUdUdtT2/IqRJrAoSTF0qTcxEwEwdyfg5Le
nrQG7wu6t+gdq6VyqvL5MGjhjzEAAxGCLz+hs+MnEyQiiZ22LaeTYkinLBRUW2hRKaxUqURyXNJU
6zj1svhb1VW0mKi0UdGsy0XZG1fd1jIqwQkU9F8YNrW5p4kRUHs2OEQqbXqoY4ZZ0YxazMegiC3C
Lyox84rGfC9k9uEhFdaJRO8IrhNKoYbm2zQJlxprwStR9XSLmvdsjIl0UQZ0k0NirDWE+cle72WO
0HJP/AX7RxvKmEzyjH9NaOfEQKldI0Kfpim1B9kLFH2kssB8i/MckxmT80yvbYUHGjA9ErAJ5I+G
OXToAZ7qE5kLvs9Rb1aSGxQdwHods1reDWA2WuL1qdh4EggrAlSgDI5mssTW9VtCFS6SUdHvalaJ
OO0EdBNjxnjIZEihcEpFwpzNHpsWnIFhy51sQYQ+1IBgp27puKEV5OZB41RmrhUOW6WQ1yH4fAQA
YXulp3AX4FzBchI2is8bKEg1PZCx+0g6sFi6anpU8wRPteLBJ64BWVSGCpJ244RYWtOvOqehnaRd
B5GBWDw94qDb/KUDGaEEb4WUC0/jZodIGw9vmiTAvvclZLXW4pdtHpi7x71corc6qzmR2FpB8l9K
XLEeaeFa0cdr30ucvGuKGV+JaYVW5knR6b0GQnCc/aVYlrg4qUsR5DRHrvPMNQOL+a71BSq/phsV
7yWhv8SBTKxDPdtmw4FNGBo87H11MsT4I1GSZN1ovEJdxuJX5KgEAbXKhE14vdIiLZl4fcXlfffR
kyqSv5d9K30TdZ82o9Du43bxKWY9E8iJsJCsEtZQZZj1icxdRrg6HW+lCpXH0ZI6PY5Ln68phVMd
fnWjtqunNtlbZsPVYaqMdeoAlw+SVpNjRQC5meQN3LaDYmzD+KVIkTHA//gORTQVNc2BquXQYzFX
H9XWFY2/+FRe3ZLmzCroEOyQsBSshYLDhV7h2oKyVG/YBTBA1wo6XfSIeqUPxxBAb2lpw9LKwOMt
I4qLZNi5+ghy3Z/lfNvV6Os6dc45bavOoKAmF/3SBEQU0Yhm9FyoOqaq+ndi6dWscDpkXTpzWcAi
7hrUR2DPfVf1/eHUJCGA0vk4i3KyJ0SvdMa53Ftd27jw69EO+pGnxRC8a8TXwiyTN0ehowEUstWs
eeipwQhOdPXhbQ4CcQcQ5AE+EDFX3xg2DwrWLgv8RhVgaY5A1rxcy/ZK3mGUatFOTxPXdSYAk8fX
MD2UVMeKKs6jE5coqxq2g4CrfphJYxrz0Hc5Bb8hzSjFWv6eq1soRwTCsuobvKEYTJ0mOskAYzEP
RNcCYUcpozAsp2rTJKlbSYJ/E2scIjNzYZ4YGaVvqa6senK5GrwVghLtKQuvdExmxBbDOhflXxbK
n3CuyITPOd3l3SBxB5DQ2ajg+FsCQkFPORrUJE+PLA60pvVKGDg3oc6FajAshMNOI5TFBnOW8U3G
B5oQhO9dAztW1od3HFQtbyJRGpPGkw1RVFdlPq4I8mDOIbThddK/zOAFi0NJT4qwhM7yjEH+EFuG
KcMyPZqexsDJJdWbD1nkWFeuGl99+gXeUixYO7FF5wHf7LMVaQrFMANi0uMiGaBPFjOkbKrqyS1H
g8mX8IuI6nutdIMtKQhPRWI/kLmLX4o+3OaamUarn5K6QArQmMj5JARkQ/ITGlF+mZHqE5GCUno5
x2oc4SRquHIIDuDjVuZAC2RMpYM/R+aNzNM9jQtahDS/AiWSTkYhuYWGjarpkWrCDM9vsyJ+maUU
fnG2+dF8bmlJfwWYRFdTaX7Y394znd6LRgQQarmi6uoN7UwNpB4xc9G7KgL/UrfdwIYaqZh5m462
GkvDIUPhMuX49qF+RUpGBldAEWPAaqjBmrN1MZpQ4XUMKaRlqf/y5bh0ZJTihU91Mvm1j+u634Rq
StisyfIGaf2TGLU78U8LQ/hvsWL45I+naEzfTSD061nPmkM1qibzLkFydUDFCHKqz35Q18sxwyEJ
Z/Ym8vD2ltUvkK2Q1lKdr3rJP7LQxXtTtlQ7KHOaG6b0WloVZ8NsFJB6YorTuiebV3RNiL9ytCUf
2AgsjxgcVP9VczdzGO9ExbljUWFLLZSb2rL+5ZJau2lQkrcjCms0qjI5OZwf0ox9jh7PyNqXj2IN
daTXwaepu5p8tI2B8gBcXLf2BYpQEyen4uesQpDnVhDq6M4U+OSXJL6QFcVs1a2gdqDOg5LEx9ja
KNQWO1JlvqNMsEhXLC+ziKlzkJWRtBpOe3AWt1mWU8irukd638qvxFU/tcwsrbw9KV8DwpOMhd/h
REjGJMVeZjRMHfw3Jc89c1YQ6ffMM8L4E367cTFpR3NqmGy9Nx4W4rsMqx+eF3XytFL4BXq8HuC1
cnITzkZX/wQ03ryiRisxlMq8tlBizCXN+sqn7F669hDhixXEtcQe4JptQN+dzHFUbN9gRqr5E4Vc
RXFgEPNl+wIahElmxZDoXwVzTXoIUdSO0XXvQSA84sLQXIimjJfL/ClPc7aRtWTv+0DZpgH7odIt
IsuWMK0JH78wsJAWsO03SnOpBRMUQ0AghRGE2qr56IRuXzcT0yTIcxw3a3gFDXRSVtLG7SW8PGI+
Ny5ha8z2Z9oRpCUXTkwG4yaWgbVXMq+qMIrfeqe9KE2mvVsCGiszLj9iffwUW+Ek1/qBvfYy8M4+
Sl/bjSLJnWHeoFhpuAezVF3F+XPkVLzxazgyAmqG/JAMGPkJuGEmy+JP4C86QUzhnEfYn/XqmxQG
ClLJRF5cLOSd//uf4VRfh3YxVGlathstrYjPf98eVGTjMaheDhH9MLkc/PPd/75p+c7/PswqHSbC
38f/++ffj/+fX//vx+e+5nH997FhMmEc1pIw/PJfEmS5pEVGy19///r76y+6p/6LQV++8Pfh3xf+
Pvffh//X5/6vb/GhzZT9t1T73pRgFYZWmu38pOTZTMtT/N8//z779/FMaCtFVgbtQ7aKG+eTYvf3
F1cXjtv/PhZmwHD/+xgaP73Dxo2eRjZrG6CeCzy8gSJIK3OXJgSRRabQblUf4Gw5mRt/VKDlmExP
s77SdqEYars59E3XgopKvcaHbTX//y8ky7cYusrkQVA2//3A37f9fUhKJ4K7Idz/fSrSVHU3yiZO
tk5MVPzLcHv+vu/vK39/FVnNf86h8yWOFIzbOhFlnK34f/++3Mqati3kbwI6NQTDVo+7lQxuN4Ii
tqdwgLK10IqMimG+n7IXVyXTXzVub23MgKavp9rRC73d/f0ljy2CiLCoZ/SNMwoRqDP/j7rz2JEe
ybL0qwx63VYgjUa16E241h5abIiQ1Frz6ftjZKIyqxuNxgCzGVSWI+IP5eFhpF2795zv2HnzNQi0
Fplj0v2M9PAQs4GriolZACwYZapYxMDGCGgss300g6KAj7Jc5nd/H9K0R7rd2lW1rYitzvUOe8Pv
Rzo/06eVV2TfSU9X/q+vS+qADXVsIaoCR4OzOX+H3+9d+GImj4juwK8Tbv76eX/8lN9v+8fn/H5o
aJik6H2GK/SfTyr+5zP7/ezfD/zte/+PH/7rOxROVG/ctt799bl/+5k5AYxhXB0SnQIYZha3vxk2
a5lutAx8975XCBeljs/OHptjTOsZnBT0jM7JGIaJkNble6z0cmuXHlOBPNjZ8ZjtrCCqjqLtmSrF
zPEbf9sF3Spqkp3w0a2UOSgvECtLzxXvXaX9WCpICeZiEF8llPoVlQsnTpNTNqQCYVn0xJhZSo+T
p5sZAwQYGESdW288Zh+CvJ0VYRA03twHCrD8HPfc0sDtI53VCBVoYiJI/K7ErMSwvssqhJ8OZxE1
ADWoYXhk6XcHZHhVFWigqAWWbTxeW1p0S+zyqIus/IF4O3pFQPpR+oB1oUu2pOhm3t3gVwwT5e/K
Qb+XdnahvK0XQ6IhRAijbcIWvO0svbppMhg8OucyzQuRUzn4ufL2mug5m1notedBZ7DUMsHUDcZ0
7awGT3zCEvNhXHoxpq1IoCU2p2Li0gKKY6NVhvsxIpR0ClFdc2aLXnQJPFCOhBQjodGbL9OPYd9G
pb2Urn7IAyIaR0VAYlh7e9/BAKLZ7nOMrLJhDrL0/RAHUYuiJyOYfhLvbRsTS5LVH5q9jgkwYdBo
MtGP42sNzxtNQIGGOsCv66EGlQzXDsp8s03jXcYt5tmaZpoa9a1poR0nS25c5JcuRm5oJ+UzLgMi
2h04J1Xj+zelQ59UjyG6Rno9AeTg/iBUPuxKm7ODzww2bsLqYPfizJyg6pqHUqMu1jmZNhkMk7EO
FwyDz32sH3vDISIS9umqcfKTaIxy3ZveRUj1kZVz35anI1jCNEekICegBRmYYYyJvezHTsJD4vUY
x/1SnIKMHhrbGUyhUPCaJPLsQxkBvVstqpp2QIkEZix8GMix/qKBabdisSX3cqHxpSfaAVwwwXRN
hXXfWdVwpfcofYq12EQBZpm2u7Xh0ZQ0Q/ZCaSOuqTje6Q6noMwVB9u7j1Vn3jaJ/DElLv4wefQp
UHDUZ+h21WtXa+BSmuk52IKn5ZgwyWir4lnXazWfDAPng18vVk7JWa8hTSEx2oRIDO5qRqpPDFeo
WY2MkTYSWCKBtSVjLLnKY/vT76rgiVg4VMtuQWBXuC57wG3eVOprj4hOLQ53NDMfZam8XckrJFxD
0OrMzUc9b45J6qKBc7iJgo3GVqfMbWcEzrYpvFMdhNVeKRDsXZ6SbI7BHBPWUHevZVK9aQXPIC0Q
wabebZHr1zoYOPrxendi1ZmUgkY7fumxJU4VZGeYzrTwBCHrToAOKw6RgUem9xKEiKonoPo4p1OK
TjzATeCd8smi18v1AT1CfHJcQ1Gh7TIXg6/fHhQKux5jT12BVOJ2Dk8VGl8hIJ0PUVp+pBZtAxjx
xdKwgO8p9G06rT3EL3G9tifV36dNhcowQijDa4uAuQnEmZoegJ+O6HbMDo0d+le7ZU/2GQspFfrE
T+pvTuRqqGEy9JcyfhxV2G7qmGO4HtjmuQu8z4YWWqubIDEk8q6h5XmVbXQNmwJ84GTgnvVaru6h
65DFjDduR2fKBGq+6npvbU6DXBV20z8QqcHYsn8gj1FDWxp8S6M1CN00iMQy0fwOuiTKzeabMiVG
49LOTsTedRcVnumkBrsMk1euRHfhKcqlJNMOxSitDzXU5SaDUckYHyUswa2HzO8b0HmoSRFybCZS
2ld9hKkCGhCJq82NVZvpThqAhQD/XvKESjQYZhIC07u1FznNrvG1C+jneMOw6rGdEkxN3W1f19NC
OvQ+xkLHXqj5iijO9jOClHoDEeVriEAS9gRTUqVpT0Ira171Cg+SCSmzbMaDZjoY21pyCqKWFn5u
0OAx7BkDmmG2KIf7oZHowVVIt1gsJ1lMhwZxTWL66WkWmbFy7bwLj3ExpasqTY/0SS9C+xWgQ2fO
I6vk2GFXm7ZB/98PU7yfMbVrd6rPyg+B0xSdRxtheLVjNCDJMFxi+vb7vmCwkjrYuIbIwDRMfKg2
xK89gld7GF4TIvQ2mhWd2kmgjx6xWlgSC5NWGQufMKX12I1HwOfJvlyPfXqbFDr31Mx9J8KaZn6D
xdeqnmJHC9HMFPcWQ61sCqGIWuzMqbC/rPlStSQjnDg9Vj0XED07qr1p+PC08txrYwE0h98+wvGu
a1iynRQLchk86G5t6kh13XKHLictESJAAeXbpfveAm7HmBkb1Pxvvx+YHNh4pa0e8rrxD25gvoQJ
ZMMIAvm+nQk2/fygk8OAuSt7DEQQ7IOU7OBRDS+BAFRRZ6Re6lR7yEt4qITpr8wUOUGEDuoQl5m+
K91pKefuoVfLzTAnd2o25X/JOdKpc32jzczP3wf5z7d+3/3jKc5fUAOb3mer33/oyLjj5DE/c6fX
H0RMAre0ew30eb9CF/mcDs2hyICfUz6SUd2PRA6TasebDNKJjrAyY6m7AgBJ5W4ymIhp9Wr4aP91
F53nb0n/+6AclgIxf3+W+QG538zVgYCrpmr3sffmkws5/fGkjLrup1Uz1rfBvMKJgcRXEsXTDakF
wMjmQwSpj+Q3zQ+/b/2Xf+scl33TwmBUyYjm5O8BSRSUtL4xx7LH5tlvwbBTHfK3/OuBKIts34am
v9CYOC9UybBz+xvQ9ItI9cn4JnxRg3dO7FQ3P0S2iZTp9/1wprBOJd0YNzG2luhidPVzXOovmTWt
7rrG0XeWDc/ImR+mBCEvwdbJotf6mVQFLHbfFrjOqtw8BTZx5IjA5H6cE+F/36o0IfdFb+U0M2jF
+nOIVGkYcy1mcuTgvd/n8PuWxVF3aSkkXEF4LEzSr5va0ffo2LvA8ggCg2YiY0S/fhFggk90Ne4C
446xCLFbulNugsgByla/Tj11Hme9dMHYgKx0J9eWni+w7Ni1sS+kbuxrIyJxkD30ppkTm+ZQmJsZ
nQzr0rUzaAEQbxIPmkKBoLRgWjfWSi6MjrMMc8xr4XnhRk9tlpPLkXfVhOLnNyXr96GdTzR67yGm
nwwaQ0Ro/T7YJCCQpUJDpKqc7JB1OvYlwYYG1atwEeKS//z7QH91lzcTYaRzcO40P/y+/r/vGrQU
k5RmDi+3D0Bv/htQuf354A4wVBy0AovJFShwEw5EMjAQlfakMaJ4KSl43QLA018L8PfdMcJTTtyx
t2xr594w+tdizpHvplkrGU1RvQ604cPAHs993971Q3H491R1daAaMZwlMMLJ3dHcAb5JPLuiZw18
Mt7k8SpekUe31d6mr4ADRESbcIW8Gp7jyn0oP8RDfmA0RewB7nR3rgVhLkcUxAscTfYxeJxewYt9
DRcmFt5j8JCi9SAVGcLpIv0BojhflEQSMKAEpIsviVHAeGOoFUMQ6NYR4Eim4S/ZDBwDQbLmpj7d
w5OuekCv61bbQHUMuq12N12az5x3R2SDNwoxBIgjZoCvkstXXyLMaV74URazOORf1Y12hxmNIWGK
GxzhjXUMP3ROMdhTCYRlBdJ+2pI9iHcKHD2VczVscIRItQ7MT8QwwGoKQKMP+ustAKtVeCW+3brB
ZozQ4kHQKRVrbOfRDJpyjuOnf5VH1GmAC1b4YyESJIxevwq2s2Rh3Vtf5lneizdj793Tj6fWq7Fj
GbB3CVE8UjNwW5Gv0fN48b4GvOHPPQzsZuMf9XCnMPC3i56btsVBcq3KpWCKhZz8CHx2Ip8R29cL
6wAH/MR0gqnRMTlEHzgui0XmrXS1JrpTwVECdB9i7AXw0IqbMmSEtUAeByiqv1KJcd9AEu/eHlFb
bIYPv7wx777dZt2MSOWPIz5vp2Qz3Kpy69r3Itn8Ddd+pSLx8+z/ZG16zcOsqf/j36QDz526cP73
3dd//BvCE83UKCdMAp40cOwm8VPF5/sdyQV8uv7vRTn0UWLoGDW1PZlBdrWKf8SBdJMPAtjvoJyS
3k7Z7F1DezmmG9qKZNCdpk9WCHUtGr1kZruM1lIHyk/ZtBPJzEmNyLt3dl52hdnZFzBUl4bYEF7D
jJ26YSOR/L1ANEEZ+DT9QPdbp+v0FQrHCQ/ollyT2+gufSieGjoOC7LHv6M9xNqX5J3EZWPTnZM9
ez86TI0Fi7F+a2xGJhIb+5abGVqDLbIZ7NTIp/HtGxibxo3sF2rJ1bEA84aydFK4o5on+wSGeaCb
fbQ6ohrW31X3ZT2kR3C8wQ/GBAwN9g8OKJPM6wOntCXAtNfoAzGk9kXfGvlrf89g4aHkj47VBlYx
H+GqhtcgkPUjJdthmPWO5i1LtmH8eIfYrHxGYuGc8/UZowReXXrDCa/fHknUqx1SZG+TD7T6a3Fr
PEHBXLsr/3v6sDB2G5vwgcjR6ixfSEsJj+1O2wYbdcYXqt7qYoF9igjkRXMLBhDBc/pMqs+E6wVl
0wq5M+ZIrlMbN8BHtFqEu8wE13rDFTZeZgTAg6EtvgGThfaK6mDZLMLlFpglsE8m2AEGwkM7Gy8O
+BTAqa/0O4aVekClc6RFDl18pjewbJHxncclVcZSlFuIDDt+RX9tXPWvNN2V2+GdIzhPlQ18Y+7L
1/HgvnKu3FC5ranNtwLH0HIGLZxfzTeUhChEV/to46z+l5U/w/3/28K3pKYry7ZcV6p/XfiA7GsU
XbI/S6c741kKlvM9huX1aLsvclaY3oTQut6wzaBswmj0iCOpnonfs1b5f3kyBCH8tyejK4XiWVNk
H/zXq9CMmsGq3K4/h5JeIf9vtF2QrUZeIhBtOGzYP5b47CLoGMzBLkVz8RngYrN8xD8SXn6fzv/r
JItT+Fnldf7T/Gt2xW8exV/BFv8/5V0w9WQZ/M95fvwulR/+S5qf/sfX/Jl44Wj/cJSmu8rWpK5I
6COX78/EC8f8B8cLJTXbtgzL1h0+9GfmhUH8xZ8ZF4b2jznVz3JN07F105H/NxEX0pZ8078vLEWI
hsX/TM1ieUnT4if9/fbuyjxzvNxJtnUKZjcitZ77gTaVP65J6SNwtLZu/BimJcFHTGQDpAFOACQ/
mfTTWEM2CrAQ+g63tXTAspJ4qOocqTExE4w6U4R4nKYxcNWMNupev3Va4Lo9qD9Gh8CMHeOnGudu
hLK/CYDaa5ZwD5HRhesk4KCdR+osqK6XtULyqA8okYj6wzUYlGcjjuoVIyIQKCa6+olw55XROudU
vvR4NxozYY4fMW+zcvNaCIEyJ0aSahn1SRCyBIOFgw1fiYojiuSi9wyY0Sme/1h+ZYOJb45YoBos
rRb24DchRefqTa9GpIj5pPNR4gwi7V0lRGWQhHoDSWqfuilU1B6jUNQ6qyJ3Lh2MqTDGWmUTye2M
NHZt29Q3oaJgiALSqtLutvSwgDouCnf6QZ8uKi1pDsFKw+izbGp8sgw7YGFE5l0U054wi8eWwdRx
ArmVTdNO9Rgw6hqmQzoa5FSodBWOPdYW1CJLNQW3whq/VSKOkU9mmGnQ4kejn02bcNDXfYR5M0jw
WxkouPhPjsltTDqCOZW7cm6x8VpdtXx6IgEMJyEAV05mkP59doSqme16GpjJEtVRW3Hjt62AzACc
WiPp4cjsnK+0C89VLH4kkrVG4CmhYQc715zMT1cSAJ9lz5nvsB6sjd+an7Htw7dpisvIr+VNFa2m
5tlL1bEApRA2ng++jyohIjFoUQ7WMg/bWwwayTJKnTuU7yQgg4ip8o2hjmhDvgqbU2XTPrdedBwl
23pmY6er5/yxuU1XQxgRvVqVGEcYtm7EGH43ybh2bDzqQYxsyCi+vM7d0Oha0eFnXj1O25y2X5NB
gRwGwHIj0utDj3DecXR32SRBtXa6eoe5xgeCjmnTwz2tjZ+G+Y2RCQBSoLkrYwqJQFbYzTxedc7N
4doGIl4XqtiN5N5gu0hOhZNHa9l6OoovU65rYhipmse7KIjSNT1wWCzQ8VU8tveo/pwmZpChO+lt
D3SfCdOhCYcHYqqSrYjGhVFjuRt9kxOh60FKTKhARlNyooWrGfhw9IRCGzCcug5DdCjSJWle/nLC
/cRgWGEOCClqnUAeNNHiJeaPSbyevalbhCRay/Idvfqhxvi0CwJ47mhc3mDxeT508YZGI+J9bhcW
VJNYe8sEyOxx1B8jmoc3oQ0924j2ZT9NR+YEx5xwvuWgW9NG76bXgHDJVdBVx6zB8Vl7EI5EPy4a
BfopdiAK9KDeOMBhG2AK4nGXWrdM8Tsn1Lb6lxgLd9fEPq0kDAjUZNg+8oBYwjG2Dlkz/9LFcHUy
zl06ymp80OXWT0sqDcvZmAl58z0ClKXG8Q7HDQBLFc/lnI4A0Qh4adzgg946apmhvB9GJ6aGgu2J
2Whf2WZxa+tMbooBMHIUIQBvTNw2Oagwy36JhaufTQrOxEIiRUzhkTzDzxpl2cbLJbyk0NrmPS9s
0KLRKP2WorSH7kyeklw6dQ/sDIv1mObMWzoYJo2P6HSQxWvS2uZaoZU4oDcfqlwupuFTTSkYrmFG
yFQkP/Zdysiefr4aLFhfjk5xmtrHXswF88QMqPCxOwpgifahKwvq7+nLozO0KnVq4aJzT1HT2Xw1
aFU8PtW21+i0dXDSqth6woJiL8ntXnclyJ6aOIKhCaq73Nd3fkywkFYg9nB7GsTshQemMQkA+aC8
WJW+remY4Qnx1qNrz6LB/JCP9U4F4RsbaEpMp3cX9uS86Da4sBJD62RQpVtDBc8eudg0odwSGByf
mix7t7XhFA2qv+gOG4rjep9pxGlQq7BOZFVwQhUkogxNOOYAJJ6o1R1df5R19JRWwqB4DQ8ti58J
Q00KktYTaqAVF4dlIK0u2/VI3QjbZUYUdrCaukyualQzazm2EGb9ZN16xA2JkvZ8GGCBkhLar7MP
Rg0OVYdrziUdc+PXw2tgt/kZG9UT8hRUvMzK/IqsviIiMcHUnRCir7gzpzri2KJBD4R424e0JKy6
f1Gyns6qsu+63ESr0PBUdYSZoHcpW3UHR4VRh9NjLrSrg9PqMMQoUv2hTDcFPcY8As6EqpDOZMFM
ADH7VlYGJMXimuVTgkZA6VtRevXBanlFZDBgQfPgGXdZfQnynfSg+Kc1RLPMy89JhJOfgLVd6iSr
1miqV7OvYHdmurY0Rv5+CNyPLTabi+ePZ+kXtP/Mrl3WZv7BXmM9T7Z6HOVD0nQDg2dYP5l077uM
Ql86uKun5LMzPBfUHcQn1tKWXuzaIlJDThxWSKHdVJr9VedArpRlveDxc2/0Ijr3jEj2/d5qpm4T
GIhMRyXiIwaRRV6MEyjxldGL7i7r8HXLxL04QQEdyAVFQk5cunfYjJO0jc9OpE5BWrp7btWSSmQ8
a5nrgKaoxIPGBY2WtnmNbLrZqqTdXeUxMk5nNHhhfZ/92GQGnNiMdSdUenYMzKYtEKKb6LFm3Xaw
b6OgZsvajZEpT0PVb6ycOS2raldN7IGdSMKzlSTbsqugXLmUGWwnkvjJwxCibbNesX1gJMuLV80F
0Cfnh1Er350IbqG3HgoIIp2MC/hYqOrSQqILRpAnKxBJhPuSB+EUDeHAYPtyF3bvVKTJJtER1oqO
GwnR5exLhGMgWAOn6doxuS9BtY8sVO/exN2S/LYNv0OAk/OpDX7q5m0kzHepuXW3qezywadreBdh
2g6QNg6VTdcgp5CQAQ4vxCFzmiis9AIP9EWlm9GywZoTnnyDcrW48ShFNK0+M9fpCGwcZlB9ftJV
wYCNPFSQ6fY7zeZ2oQfz3zhOikMZ3YcEm3l4qm+UtAgB9VmatlboK6tIvimHXBqBaNo0PGQ3ccWL
MUU6m+YEG0Nybm8MbPOGEO26abhUFA2HqoEcXpi7Ig8J5iq7H6kyQKzbrs6CF5UOgJJT9NVFN1Fj
5aDlPK8TVF/dQPal4W1DRZ3NIAx2sCyAvWX1J61rlFiFWWxlC3sT41PY00trzf6U9GdHt5j7eKlz
Oy+ZIk5AnOPGLAWQiimulsJqyJvLZo6YRyYziw1QHtZ7V1ZszF1y1xoWuVRUt2s6n6fBptSXg7fp
Sc2Gn4QUACkQRDYH1fCYZdcqi7DU1bdMgOtrKqv80jA9mPTW3DKte3CM9oExPsiIsaBlqiNsVYE9
0EE3GPK7kPzypHFXus1op+G5bSyLxhqNepslUHww44gPgwWWug/5NNOQAC/B0hSZlBfXesPday+9
QibQpcsMMevw4ufFcUzlq2lwJ2h6hmMRQ3YulBR4KH0mMbJJdy18NMfLIOYUbAWDlu51Z7jkaYZl
cLTfutFd6AWgVVT+JLMky07H9mJWjBDdbDdQumBvIR/FvYuz7p0B004EHkmlo3cSSGe0VNEHfip1
98OusJpl7aaVchf3zofX599BgwotfHWd9jKG43bqOG48VZg2Fvl7F5qIR4A/YYUITfdEbcrETUE6
m2O/mwvur22FqM63icVqYnEyKCJayEiOkS4qYNtj0G+akNwBQDBiIudTNJvGgrVF+0TkpAVpBpJm
zUXhMU1I/WbRnVfeOLb9YbYTKvrmONRA28g7I1MqWBeyuHVS64GdFmZS+N1ReGMjqBkegxprA/CY
rccgqqcZ59DQ7SHdZ61+Aj9klk/zJ8kifiRhfsuodN9E/R2D9KOTEsyXKf0+16sDqdpgn3ECQrJh
pzXcAz7c23x09qzsn9akceUjmIB7XDCZuOno5nUaOT/0o0qYssjI75vcf+6rW99FWlqmDw0Wo0hb
Cx1VyOQfSkN9W+paG7TI5h9YGjU5TZw73Okw8HGzQz8ZqeSpVERD8XM5UNPDgYBqs8cLfLtAi6uR
zm1HMg7J7wxTB2ARWo/zxIYAKxxvlfZWtchKbb5ATpaLdt/u0cCGBzsMd3nuciBmBjoW4XZEBszR
Y+cbA2lpWg6jQ+HlhNc4yfCUqppOORZcx5mJ7u5Tx0y7yfTXoa5f+qo+Du160Mv3uuoeQZrV8Z3t
6fJciAK/8fAp3HE3OW/Ktp+9ACh7kT5kIHtw7b/VajgLqmu8I8egKjZqoEda5x/GqMFpkyeromBp
abijayK7YbzPBufBGjNjI3z5QlL9yQJAEqFsTjsEAKCyKHEo6JksI0TrjZFYdXtlzlh36JjBpajY
XCcPDnpqjMTnzWyHbMeJLMHHQZhHlMNBCgva/jSu1l51FTK91h4rpcBJVWloEBob23o9uJd0b1JT
2nnL5dQ2B+UT2mKh0+kRttx1MElFKq9lK/cWPhOfW0Sbx6cAT2OBSEQr/Tu6dLwYzXCfOuMDw82j
XYd7i7ioqAF/2prnHrqUmoqLVo6XSmL0S3KxbZzyXNo45zmGWWG4tIR5pDXw3Jl0ZxGoBL2J+E8x
javD1zbWbtEC2qOeLm0UfIjd77CxvtRxd+AmtOi6+lsz1EGJ7OSibYqm4cxvCrsSaxOMHIayb6Nt
nMXonE1FZsTwUOnpFZ8TXQO596fHRqvhWlDo0chTjvNV+OXSMPSra/mPwq53oR0t3dTd5y0rDWUR
tRu5vx6vAHtqkqbXanC2PhZbP4vnyMDxtQui31tmhoa2TurXWmh3lhOgu11aXrqNzPYzxxmvWcZ9
SpLK2OcfmgFgQMzipPrBwVcUJxcEMGvN9sBOcdyiPesoDBEEYHFgfOS5/qDnuLVa702DeQ5ayW7K
J58bHAHAKwT+D8zsvhqcLax/5xHz5qOm119uIz78hkQUO1/mnrbMXfcYAdK1+k9fppD0Gg4MLBbf
jF7zqHhvHIq3QJ3Txkhv0uDF9B7gScQYDKpN1akdPIaTyotD0fUCFIiL28Hksh/T+jY3iBLSxx/Z
c8nZpfacDfSnYnOugPNlYesvTeM8prG5qoV7HigmssJ86Q1S0sC0+0V3bmNMKMlrK6J3BFUI/uL7
ds5ZcLXjqHLShNxs04rhBvHEOjXbe24YcHjQ5QtC8gCq7IU1XK24WqRpsKmNcqthVow4WBiko0jX
u4+iYBcpfePL8YR17BRYWKza68BED8NnYROGAWa2lgSWJ+HW7uDwxCU9BFEfhHqzGRfJiyOpRmiO
QcMMexxBxHuVaPCKBJBl3AZflfTXZafIYkDkyIEXYMkAAopqqUy6re5kMB7b+A6d4zVN6zmhjyws
MUAkiJ6KAMik70AMiaNshkHcjlnF3S0WDxXbJiFcxYn4732pGetct5+mglU9FukmC7V1NQa7XLfO
DeEWUXkbmwSa1EX2WoOxtCNGSXg5J6VuJHSCftTueuQXJWq30Kqe3SG/LY0K0yx51nWK5N5IYKOq
EWyK6Putj04tJ0t+ZGTY0p3QIlqEQ9E3G9HUb8RV36InmzL9nIXJJW1SxF5Yn5v+knXikprwynQ8
ejFHo6GEKvWo+vwxs4rDaHfH1oiWo+4vojp7cUeSBFOdANIBFyXRBRNDt96TTMrLCAtxxJEoN1fj
gKB0LvRKb8Jzhq7Q2jbcTCwoqdIC58581sdtJu1jmTYvAZmMOIP9Qd2ZBpM+O3sJUhLdskOk2HE5
/WnuQFAueadutWiNFz1pKZPVoWaNGOSWlqa3j4LqReuiBwb/ldqgqFx2g32i9XiekHTytOqnhvK8
Cus3x/JPFMBUWkyranOZddatWaF9mr9XhggwoEuRjRacsFDcSmaaNi5tv11Fxu/Ct8FAUzjxV0mQ
JpnqW+NE63vtTy1tRMhzgHq+ku74HOv9bcdv17JR6DPZtyN7qvz2Y4sRhdQzFKDPVZmdBmNaJfBg
W6O7WhYxGaUocFVgko0Cf4Fa6Dj/vTCNvnZW9+TK5i2tQR+XmLGSZEPcKQLzO1nAVnA0emrWWJ2y
8Qsh60/IEKTRknfP1hmsApNZukZLpuk8wZmAuKCm6ecaETKzsQwyPnvkFGWplore8C6+sO+z3rvV
CXZ2osi+iQgWp8JC917dk3puNqMOTwOSm91mSznU21hlyVZH0kMnm0k2yTxm20/rrKA9WSXY8eBo
51O5pqFCYqbZnjyduFM3QzDKAf0+Um+12V84uVIwMUN37PE2mXa2m93nNbPhuJteqg5noJ0XG82f
J87ZRRPWayNz9DwNcAMj/YrrcT+03z5CSW7gT0mHON5ISDcpx2TTGy7Xhk7ftJxlNSIqD5VHX6F1
UKtVnOqZ05MZaMlzqzBsNV1+xZd0ylnL+wQ3URMPGNfCztkrQJIiDbUTXWequnxc9SU+nonudp5T
Y0XUR4bj/CTIhW+CRm5rd+pWrfC048T909KpjEBzrJURuNcGtgYNEG519RSC3OAIv44LmHP4CkHe
jdg4BszonAAY+XWNC3k4IVBXr+v7IZdQax0/WJn4V1oLsFod+A+cCD6mQMXrso6qXdvRMvcJtbAh
HdwYThCeZDCC2y3VQ2QR80EA/KZXxtXq1aWuMLUhAX0q3YSwAN9/mMRwVV725JnMI80GspIxtGIZ
NKXaRkVMflCSoyiQOnUzMLw5jkS33WCFWhpsYF8/oT52l9poP8vcM6AlDLuKfatS1ospDMofjnoh
tRzUEh+DWXlnihmPWBBpKduuuvERWqT+zPCoOU85MoM1UzCzRvK0KUuoeW04krw3NGfiPG0XQ3C5
q7yOqI7kkyHDe8XQnvjjVtmPVcEoGhXNNrP5E6beSpN4CRR3tDHeGKFpHUHgUAnNMxzf5TAOm2lB
0wBgVYAR2c+j96BIuYLTdmfqBiFodqF2cYLdDLHczkhKh6hSbdV4+XiMxpas84C5sVuDF/Ei783s
KU/9sMC7VVcmgFvOnANLCV+WRFjWKWoobDFY7m5kZ6UYh+OZ4/KNVxZ6uluTSsbTqyDbFol1Darh
J3UctrtnzNOcAECFJ8ajiNRTHuD6xvR+X88ruaoYizQOEL9Rh6eZ5A6YbAeauo8qMM8IQKnsdRCz
2KqpxxXL9pS2pE4b6DhJ6UqqaxQZD4OePwXjylfXClMrgLRLQeRirLNkTVBlFCv966g7X5PaWIjI
rCQob3LhjVT/uylPvluNDi8kjxaRIQYbJuHxkD0VPfkKwhx3rVSHokGbq8aT1o/DQtc44aoKDbdf
V6dcRy5tfBIQJdUVP9tHKutl65DkSmOZZeFj2vPqO87XyJGb5Km159ZhQeYPDBhC/4wvZJQRrw8y
oQIHFoFSoblNMF1mqQ1OBSa9b+B0UouUCzh1JQGlEc1jgeHZfuhU9+phmAiwvWNc2ynL3Fm+/uiF
qLGk0Hds2eAH0a2gYEX5KputhD7p9cMXxypGV23yboHainP4K31CoqkWZ686rGwHilWvzSKB8Evr
kXKN5b0fEZZWjacIw8DSywATDViHnP7JCDmU2DZ51vWj1rP7uNWnyJ+NTgU7j523bsB6KK5kWtIC
QhBOJVZjgHGDX/ZGdzhdlLhBzdlQ5hlkoUuBSEPb11FxZwLCpgkCjHM4M+R6tugWYu0ZvoOguoUc
nfTOHTOUZal5a01gmR6n6t4fyOpIW5hT5HdEwW3eJgez8Ypjz2SeDnPHKTEs2cTTbCX9ZlGgKRvz
gVGIVe1oTn9ZDeFe/8neeSy3rmXZ9ldeVB8Z8KbxOoShNzKUdNhByPDAe4+vrwGezLpVN+pFvOpX
RCavROlIFAFsrL3WnGMSMM8uCRABnhFrAL+iy8eqTz8D6ntb9fHhk7849hXJLAM/TNqO+nBPdagQ
fvuBbOfcCiCMwix9Cchd00Gd53fUzayw1I1qSzvd0PZGJh0FS3dlZclznVGCT92pliyshPO0Sevx
U1JFuEuTAbUn6pxSJO1W782XBiEZZtZPZWSrZYmIURc9dz+DJ66HYzD0qNLrZm+J0kj8Y3kXUMVP
zBTrWT5hpXmKWuOX1VtXX0/Xs0bCAXZ84PYDxUjduKOQXcAS4qCs27eAUGYp7tfVNcjGc2zA4rFq
qCfzIqIZi3uaQygZ80ufk2kjtUxl1WBltFLDO4w0WEiglap6gypDNPrd48GqE0Aw//GpsHz6t+f+
9unf/tnjX/z5AWQ4JpPC6CkzKUX1lyguJA8RvgUBqiexZpHfWoveNmdWwIh5fs5jn2CvRcEoLw+P
j/56+P94bmR4AoCDtogxRMn24bGbYB85yAKg/ud5uTNnv/jz8PjUMox2axC5KnY9EINFopqKBT/A
HFHhaWEGdsIvMfA/3IUP16A6ItZ2Hx+WmYFm9vHh3EpnXzWJTzYjFuWHD/DxICz65z8fNT4nq4+w
KrUIpC6rral1vN7Hy/zz4cOM+Pi8XBCiAy0LoyTGkhIOwGVQ1CRlDv98eDz3+PTxBcMMeo77f3y5
WT4y0iQF/qmiM1IRptKz5MkyByDSt0w0AR0zQVtQkjI3NnFAYZCE1Y5xarV7fPTXw+O5TKiErdXh
C+8vvjCg1hJJfasRMvlmcjAD2nGGEn3NjG8AnyR4oduwJU8pyB11k1jwwDKab6nIEmc29KrkAUyL
ObBL5QFG2zZtimpfStPkWJbgTjPLpKIRV5iNNfmpieRvAzM/91GJ+FudNlItsrhOPab4sXQNjRyA
nOtn1MjDC7gJslteFaP2LvZTCiAzOcazVpyMjPxmuekndy6sZB3oyOuS36JBGN9oqjurGxY78fxs
xkOyk1W/3YcFsZpT9VXHYbXpcz9hbw1WZchPTVV2p1atLFZUGP0pKz7NebeAOWPAm7FHiF3uLBdA
YRMOZgE4ycPME1OTGtyqTKEBWZQ52NMzOh+yuBUG8UkZpObUa/VRKlCNzAUqNXkmn4yd01X30/Qo
4pgPiIw99TIc2akNuPrB2PiCfsYU8tvIEjwT8tzBOcSbDYCoBsyw5sTGOTKaW0NS/AOOEiogxfGF
8SZZtFHMUr43cpsdc9So8czwhYiE1uC/sTn6dAtILZYSi/ZvCAdosJrPYUR9jjEyPwvNnJ/n6HfR
aXj06rl3TLqLcS8mqFU5KlrjU+KKhDYnSZafgDVmJ1F4Zbo0HrUZUWdYpoxUaLflM+HjvVQPK/bn
xjGlI31czEZBlD/LQWXQyqqmg76xTPG3QotgZsQGuwNFdS6T2kUnr3UmbkyUqtlMiDVbCfoAmSuV
bDfxBJ2kkYFwboGlWl4JsyeB6RzljSQCQ/ANs1sDkuWodCOQ+TIj7yKw0lPSyx/c78QNbbpXChDS
TjiITJRQmjBQyZjJ8V1hzpmVVLriPp778+XHV7TMQIXcEUFr7udok5cYWbMhe1cs86fT50ORVdSu
cfGi1pj+VCBWob6LBf86EoIsjJ96pdzFLn6dsuCYZNAMCWseRuk1alFlt6r0VigJrGqrvBkyfGJp
pitbzUDT+26fpYqjCuJBa6kUJX04FAxgNoJhV1W6KxXgSzl1Xlx5XUjQSAQNAz0xeEURLlph9O9q
IW/6BCpJKsrYu6FSWyHuQd2nTjUE67kKUgL8ImzCudkzQZH6V4t7lTCaT0MUME8apkslNYAF5B3b
W8TyQI3MVnsb/OFogmsawCPVOhtPOGMXKUM6I9VIUxltU5aMgBQwm6yGGMKPppTnzDi2jFF7xekt
KIt1Er2UEakqHW0rMFREpuYJYCSr/B4qijAjE29dWa4zI7PcoVB6ByHpwzLtz8pvjb3dqpLUbLFN
PfsRK/80ksWuBURCUDtI+sXvyVeztMgTZHKohmQmDCfrPzpdeVbn5znktAnr4NIJcnqILTQbKblD
Mvm6ZV+Qch+Rr0uMcEb0dDRAS5qrgogl4R1oDHDCMGe2S/h7rc2fPihUNq71sympeKaeNVwYRf1q
tSjUYyO/TjVRPZNyqCoJJCrgIVMKt2Ubf6vSZehxqEYmM4vCbG85ig886pM3GWz9uvGel7iKaiYk
F2EMDafsGKmJMrbTwlP0oNzMgQ9Mln0eGpAYlqmISXzgbUin9ajJBzGmomzkbccgbMzhlDQEzQxA
ggBF4qhU2OQokcRJWcxIM4DzhNFwLAhQoopzImArdpqRJ0+DAltDVt2NQP0yDETzHbNKsVPoScbW
C27OcRNqMjYD2Ij7KvjsQ0l+7zQaLlqzywwj2EbdCDU4Ed4l4VRRn5UFChS1rn7SSmKZ7ndFGf6W
JNZ9QySvvk4vFsVZL0M3nAK0YgKEWwNWYV2wgRYWd1vNHThs5t1SSjaKuJ80RnayEcGUqYlIqUc6
EdHUfOJMo1NfEo7ow6ALLCbkwY+JMWpv5DlSNTY/OFaV4jzSTljJmPMNfa427Hbz57opryimvuA4
3+PuR1E1zetlSIw6jHHWXfWS8WZlSE9hOCHXY8fPPGC8mmU0Oak1oWv329b7FDV4RhXt5RZSiTtV
VgFqcDxL4di5FdZ7p/LRBSYY9Q/aZygo2LTYUXK4z2Ugab98TbpX4XzWo0ze5noNkGpsCDrPlmBb
S3TnAQKXBXR3pcuUzTQ9QmyuTDQR2WetT+S0guGgCJHxDz5ZT9nM2aUH1VPK1tMV5Jrbr898pjYm
qP3Nt9zna3yv86tAsBcrUrgLpPwEZgbCvii9hBo1s5zluDcKnxzortqELUhtP83vo5DAqYsntsOs
bLR09WOsIdEp/INoqvjpSpRvFqApralhZC7aLy00XUOub90kWmu9rOFgNtZGMaUzmeKrWgufU4CZ
K3BismuJwTMz6w2dIfMUGORAYpQTt3G4ZAhNXbaxSgoXUwPoV6RFZkMg3SlK91uv5rdsyHt+tr7T
dPnQ+VP8lnbnUG1+grF/rdAeUKjVTj+Ivlv74rqLfcysgelVQUX3GUAMqw1pQNTGBE5IXzXGR9g6
y26h0u8FHWBSqAzCluTWG0ULMD+azL4TBuof8duvBP4E0JBqrpqrqEXjmKW0J3y21BFoK6/CT8Rf
ZtetVbuTCadLCO7AQZDXmQTQMxiT9xH3XS8ZmTcl+MyOoSmaxykVHGlQDdzEPmbGDFO4qC18o1bB
TmM0HQhOknFb4Jk7I6dXU3IQjeYoI0zaxUF/ovuSrh+J9eIAI6Oqkq+064Sd2pDI2ahIufq5BDKb
6ZihDODlKyCfMdKDALdg8T4KGuSGxzPLw4xnCSvRq6LwF+biEtW8kKj1uuJWFZTN6HV19f7nUzQn
61oFhjT5g+qxyWa4uBR/U8DEIiEZZPlIp4m86QnUAfTk76LUQsL5+HCuaThnaZA5Si695bPRMjnk
Wx4PRu8X0FS6Dz5rMUCEaDTEdN8ESCPC5aNoSRFuM2U70U/lEsy3Yjnn+7IhESYSavBz/szWvtUx
h8qGTpxcB0gN8gU7sXG+TVmYs2xV+Z7FfR/mRky4kHwoF8fWw7ZVCf6Ai0d4fzyVhKQRoCzJwUFr
AL+HJou2FQ5bvZGtjRk0HmrmZv94wAEs2mOpEeVhdRtZB4Vh1DqrVx6LuyHF2ZbSBnHSUaZVhb8a
cNY64IijBwRiY+Z8QxwT4NHOQbmHslzs0ZYsUdxlznmdfUkBgYw5qaNdZJ66Gm9imYFfVCs8i4lI
8BdyR9GB+kZAWsTpo4ko8aJgJNE4KCJeY/zNtpXzARXpfmB7AuuIwUW8gJelkYaJbjCeUqdyT2+h
3Ldih6KjlNcShj5KCSup9n0pVg7dBTKGgq7ay+NgrosWP1FMddRlQb3PNeApwHqW1SVgEPJ40ohz
qLrgYs3Iytm5Y88xc7AIxhTuE1Olt/P4hREdN4ApxagU+355E6CSquuuiY5VYHXbOhKdx2uPaT/t
Hx+1EfdWuMu0VSc4un4WPdU9V5pUf8uQ1bYWM99UjmqQU8a2LcQRiuCwD1XVgjpGPSPM3bnNeAGR
OH7IjOCx2tbESjRQ08ReX27btwqi4qqpSACuA8q5SdY/eaO9eejSI2Pt0gEYXqATCgSAK4ZJN0kf
Scz1g4Y4o2FEKjE4US2SSf2kPvsDtd5kVesoBLbaN2+gUjMX4oyXlUgu+znnrG1omBtx/Pt/7RB5
G7XT61Te/++/ff5kUU5pA4Hku/23/3N/fGkxh2FgEPET/L/tENBUo7yImv/mH/3LD2H8Q7V0RTFM
S9RlzAf/NENY0j80Udd0njZ1i/4TtrN/miFUefkSz6uSbvAKVOMvc4T+D0s3DJN/osuPn/g/cUcg
cf2b+Q2jsmwomCPwZUD9wMH6X90RkR6pcSo1ITno14Y5NUvjkgHfgAj9mNQa1WiGGEyPqGpwy6tu
TdXvmpVoemoS/ehj+XuuWmFBsFfok4heCFjIhsi6TE2PpDBtrHVHimwvYAxHt38w5YYbaNQJ5JXT
O4i1N9Y9U/oOlMF4GSvtwEiCkl0z2A41M0T3DL+bLOG+07oJNiW6+qxKW0+vmEXU9QRUb257T2lg
yacfQ0GfZhixe/byYUwT0c3rdC0N8bs1WSDGzYAKLS1x9Wpq5TJ4+BRg82PhiuBNlpp2aOL0zZyC
eS8qWypFCmh8Hq2MYAoi6seg74SO0QHqsfpCLWRPmmIR2TNvMx83HhC80I4XpQ69FVbtTj6geqBj
iwGF7FkFQQl4a21aCi1SsRIrrt9Flqml60GChBKKa4U1dNVpClgDYl4RprsmEqfT46HV5a1ZVZOb
iEuLlncjlQdv6nDLJZmFxkqI2crGuAyR/aLHj4RnFUT5SeP3NXU5rzVp2D+ELZgn0DjPCMR1rSCG
gOVGBeFPjGiH7plQ3ImNPUO/6V4P01a0lMFNG5yRZlog1RzP6khhlMp4yo1kvNRpTwtiUSb0BUyo
XkAFFxPul4BlB5Jg7WZwFxHCR5msY0Rrrxmiv0QYyT7O4a5F0BC8UGe8pAyFv5vRpYJar3OFnGhI
d1kBUkLVdPbyGUzwdjY5glS4Wpy9R2FwNrHROAUL/igYHyIx0Yyl1CdhEbfgP174JT7TLxn7CraI
m6+Fg5crAjnFyCYjy4jcqsCJm0VxR3dtQHePYNKRJ6E5JgUVlKLLyPwVpx0jeZHvENk86umfB/40
bQrTlz5K4UzAB2DABsaoPAdy/gsknVOMNFI0eRmumug1Br/cZJUZbcyIKYVCiU0bpGMQ2eOLNBoI
6RohxA0VPZUQGVmMDgyEWXI4t2czYainoLFiv+A1gSJRm4BZaoXhtTKm4AS5bCskCXWCUphfCW5T
dhiHrNSb56kBfwK/NsDW6CiVjG1Diu8oZY65L32pIaN94DZIDgg1OVc1EV+o/1ZwTiZnFpeukogD
vdPZtYsj7Gzd2uXcK7lPx+7YUSn1rfRtZpRkQiPaYqJBcBmRlloWlaPQTSiMo4xBEdPRPRuYQkU0
NvhpT6ZIXNhRPyfu3KJOVOPaSyZdO5gSHYEsDRECkg45BTRFQyRpVr8b+ghRnPyt1clr0bWCZ4no
sucabc5Umu8xfUoOp5/YoWpuzThkQlDNOEBpY6g5Zf5UFhdxIGM8X/QvRWTZRQLboaB6CibDWMPc
BqHmVvDJGX15/hghHKapbCTCOdRBAZbTcO2LHFZMTSKa0PAn6lENKAu5nKyUjiENX7JSvMkMpKDq
thutYqsAILNb6cK45FtVzQncwEkhcZZ+Tgh0XdWI1R4S8OdAtzI7NL/q8Bf+uNG765mMbQuzFmBU
gGUr9dK2+TlFAmInTfUxmXPspmZP4tmcFF5EJYR4GO06El3c5MCVtByykZinv6tgeIFzUgGJpA6C
TVDh5jf9cRcp3YgEEg93p4RfKURe3rzki6H+NiihMsrt8BsYU4RyuPhu05I5D/skVt4RCgjuUEp+
zOmID4lFRieEVtrOs/gSFBj341CCwum/0Ob/TQeIf6VOoB0knYDcor7g7FoLQ3VJrdfQxLgeopuw
VAGCeuqTZiBvKs63qelOetlco7S65WN0afDf2YEuBDApoLiVc4OT3exuGbDnXUmop6nJGIF6Nps9
TAfXlMn8NACAjWz71XAW0YXs2pm5Dg2Gri5/8juGl0sapuNOnsST3mpcyKOyx2x1lI1xy1CBGRHw
6Jhmh2NioLPlktAhQ4QdpJvKu+yntzT1I9sIpp8yErflMP2aSnA/Va98BEnJKLmK3kdROoVhp62l
j1IcEreqAxnT3xTaaA1QG0XMpjS9eY+KeO93/oDxnoEqrgp2kM38Muf97w6e0KJeV3z/SZNEKOUM
AkL5dzGHtBYGy9zQXyrOVhMYrp7OcCZCY0VIh0z381AYILy41i1vDMnWBq19Fq2TiTrM1mWQ6cKU
u31Z/0B0pjEQxzWTbpwYbedGMhzoPjI/oyg69hKsIMlH2MPachXq5kUeuLP6cXtXtXpv1jH0L0Pw
Ris4B9rOr5atRs7KHUeavw+FeTPkNemRsul7aS/uwfbyNa6PMsn6bTLxIqPfUaN9qh3iyjBSr9Ui
/UqKxs2sXt42WV8vSXyi+kyLSKXrbVBdIM+dhAgb2hGJZuA0epWQQBS5IOn3uTVfJwODkEWQXjPp
Z2swPzWhf9NFonuQ15rcgTw5TXBZ0g/NBiDSEyl6iuCUyYTsnO5KypiOfpN0o4wotl38bkSY66ua
u1peGQmxdvKvzO/LEy+P+R+SUcvgxsHO8WAoxE3B56QXu6zhQzddVS4Mh6wEusE/XKozCuyBe7FK
0jCHGAU4pUxlrK16yDfjsjXthD2Cc7ZAfX4flHRrVXj9u6hnnq+LH42vPYP6suugVL+r8cmvFN2Z
dbYv3dKkiqiigkYL950B+2TWjUPZMSLVGEeG52mmJQ7CidRqhaUrlu5dxq201CVcsYDDQ7eM6FWq
nWGHVfaF0+LcaspRrPMvudVuQfM29sDFI2mdG7JL0AEaAPPVTzawAa89Wmi3s2I714113iY2J7qX
LMLaJDsaNXzHof6cJ8LAqvFipeqzhM4RJMuPXOnbppp2cgvjhSZ9p5Xv0oTfH/fSXqzgR1bChrPR
o3sZrgnI6NeAp3IyAc2vvPvdhgTUFw028Wyo6fOlxfdIiyD5Bg6L5hMHmRQYH00O5izQfnRDRmzo
G/coPZVDLxyxzwRESNAhTDXrF54F31FE3jH6j2VdaptBEwIcJPkFD4dhC75xi/Jynyug1ygQjkGp
obFOLNPmXSqAxsjnkBS4htKPE9aWke9YqQfj7Mmog6+gb696LOzMpa4UK2WX/6gKEnCJ0zpqIDCF
gAYIsuVvAi2MtHeOZZVNsrAtWMELgXRtIfSi7EMoEyLnO4DNZESZmwKvllS5uU+myzjMe0h/L/AI
CxyZ4rWVFtRTxtIyZuJrN+GyMfVtMiwZmuP7nBHsTnHqb0zCylaGIcNnA08y65qEP9VaA0OawaQO
NDYSi6PKToCcYJ361hThJ+YD7R/pPa0FqPa95FaWSqRkv2ZuebOS9hgHKBNC81mTCELNJd0GbI7j
a4ZsqajbviQ3pSnMzZy8yImAgEbXXqWa7vWAasjvaWI1sbRuUw4/vL5NrubbOmGhUyPi0iM8dzqJ
M8iI4sFtRHT2ODzXnDL4U/LlJiPGTGQFjNhhNZDM+fhQMzu0YcQ0AEPly2YgVP/8yuPzqKpCx+xI
kXl89+Ph8QUURiFj2uWn/fXw+Mpfnxpy6PnSFG3+9vx/+vWPb368sL99T5LEe0Xu8jXUs1ZyH9/H
HZYQiceHrPtEbf31qypMeqYyhBTr/k4rupfCwHjw+MGPB8kSiV5e/sK/HjCA/OdPu1oJEbraJM/Q
Fe7Mz+zxOx7fpf7Xb/3znLoTqVPZJtMBbFSgTd3yMGcoZagYiUr1RTgXjycf3/N40GpgU6Ne06rV
X4twDuy//fu/Pu0T+DBdC3e1She5wF9fQf+arJG87B9M4gduOKyAM0kLSunxnNGPiT2koOcTfGOI
F5unkcHbMvCACxVmI/Ojx4edEFxy0lmzbl0N4UE4NuqJu9WsoWPcx/GV1rtOMuYKUVm7QjJpj7+G
J+UFLseZ8dBg93sqFxo9VzTBtPze53cqUkyjxTcKeyJXbCrpXfQq0ZIlZchE9wm/Z2ewC7KjVXSP
z9bJR5Dz3h3H0nhKX82LMs6rb7AtcoHC+CBRD9sIU5jE400ZvO7O9ctepWP2QXDrDRRvtC+whBqb
6HNg4clcMVvr6wxOFgDRbN1+55hQyJedbBp+RX9j6AUXJuTW4ihfzdEnlttu1so7S8kqH7yUoZGN
FPqtfE32C5cgdAac+gvw1BFeKsKjuKUd0zVZL9KrqjIoXI8EjKiuDkkkC+xLejYv+JTQByXrtvNE
CZYim9kQM0TxHLRe8QzfqiaLGAL4IScOgkC+rSx/zDmOJvgK02oUmDaiNlyZJK/fe5pqOogmfkw/
btn36LtonTEkXzXCBjsFW1aipQgnr5Md6yiTDiCfikysGWUd0qiEu7qtvjK4UF/H51i8Cp8XeLWt
78wbrbGVffqS3Vig0wue9U1hpy/5S/UU2sIKoDoeBLR/G5DvFLkr+s+flvdhWGeSi0lD9Sd8HP4u
9bLOsfRdizgPMAmzN7xKSM7YYjoEdcSf+PI3NPk/1HPpfrMxDQ7WsR2c6SPH2XWDbHgIGIs8vY+2
fGY8cGjJ8AGIw8ROVRy2h6vUty8Vir+N6VxwZPD0SkUtzt8YOwhCLv6Pue2RkUJB/+W/mltaj2v9
Eh31rf6Tf/HfgXOtficI7Su6kt7k/yx2v3eVXDj8zZfAhX+1ovziDVA2VsN5hWXS3yFo0527eMnf
SfS8cFcshhUiDBe3PJtRJ7r5v76tq3lhENy7C3PaHfF8BaiFnEReydqFJhL+ClSIpZOu1oyjYAcF
bnHFJXJrBdsTE0dxbsXpHDx/aGh4URTbe4Mo1DODwbRAur5BtI1zr8ClIaMSdcghtsHRraXniXHf
FbjQ6a48P0f9VrDvbenWX2WLltiJzxGh4oAp7O76Gjsd/vj9vCrZ0nLhPY3hOiW/AbkK+XA23Zxm
sHFZ92yOhHvwlJ8ntz2UhCWs5k1yHeAS7yNWnPW8Z0qM+++YOiMjY29bXFuaSTdIEv96loaGF+zI
H+2J1cyfu4IrwKuQ3BMWvQp28+xUV35ufK7W1Z3oE85lu91gFMthAtjlW3NghyJbb+qaPgu9Hnv+
5mT7PsaH0WNa5ZGvEZ26Y30Gva2whExn84gD3MYWsYHHa4feXd3Wm0pZIc+NWsdw/5wp98ReW3bK
HpX+uVO/fyfregMk4ZWeD/fvnKFqzEvBb4gug8nAUTgRf4IRdsXJky2XMweTs2xPtl6wW97M5r6V
+PJwBeYGAmwRjqLC3xr0OHZBthd32jdmgtFOtvMTjjN/02EV0zdjtY1O4YW5imXYxZER7Y0mCaim
dzhKK4Bht8hNdovha8c+p3iiYOKdK9Z4PvrsyUMqaHzFVCmueJy3Ybj3CvAKspOdbkV5kZ+633kH
9e1cC17HDH+jh7YOBhQF8wk3Gwa0U/QMjY5UJx8K6U3+YX4pSm9UurSyqt6N1vQnZ0cqJZsLmenl
OB/wDlvqZ/+jgeRsjxUZP6NjrW7k9c22+TsSz7Gy+sK3pINyc4STVnnJ1XfG96pzzIhnlriZfDsb
KzpR7So8hzQ3ba6J7F6sawEDvE1Wwz3XtjMKXriBDAxRslZHTpZizbviBjv40dM1/OiehnVvnHl3
5n1lF3aCIOPLdBBEsjeSc9TpHiBofj5nOpE26FuxD3OIGjv+SHon19Ygweh57bgKiWcg4Xs+cI1g
lcqflU2z7q6SAzpSNQ8YbmHF06+RPETcCNv5/myND2Lk0A93olFW8XLHeFG+uFlyC6xsHO1OwOJA
vl1xYzxEfGng8h5U6+Ap4kbvjV8TlSoY49Kh/cMCbS/HnlZN8Znt5hUG25Um/mC3wIurH0Ov3yBz
zmw8uEL3lq17fznsESVeLD/TuExfbw13wc/gKX2ZuaIAMNjivX7hD17+6CNLz+hvo3DD9baNzZW/
bbwB5sep3fSrP/9H/j1/IbbZB67XXEeRaMEVSXRucgKDbftP+aW4FlesLaG6gYLMO4GuYAAAk7gj
Qq1vBp4r8z6rZ41idx17vAJQ5PCLKcCbwhYnbkl46GJhLTcchuzOnYFl5L3DnEdgMDEqMNnOnOfc
3vwdKlgX7/yG0yr+MX/rjQfBBPGosvc4hRqulWrNDcrjTsofOK6yJ+mL0FSVd0X6ku/gW1nOU+vb
yGwEHD79OShx8QvpdbN2jnZbzEi5ByucYfyOx51erZ2sXZFuCpLUOMWB22Jn85/mbXTX8L/HTQnx
8FQa2FfFt3BRuCznwCl5ZeP91b6LVy7Ue+gwlg92yr66IWywWTxZM8B6EHL1ZewHBvXBygv23ae+
K7dcBh/Bp38T9sq22gee4NAAMO3e4xa7K5pLxWiUUu8ifwZ7NNUjHRAbztJjYXJYnJzRAEtgp28X
olNXNOgq5O1Wf+LgNFeT3LcVaSDuchDREvD3xs7rcppW656u0arcm0v2gMvquERjrFq4jp/Q4mfW
OgzAHtiH2OHKh+W5B9xss2kQJJoVlENzcUPeQ8GzYCizzZRd1D7dY0NxhITcAnyHh761ZcWTso3R
vRjmuhxeiOGAjAEXUtwGHFo93mrqPoZy94z3wL6vTd0WNntHXAPHOwgvi2q59gBBotohU5pDrgBS
XHW3+hx6sXUpN4a79j26WY7vQWi2OcufFcaEEO6Gp/HsD+eg+kpJLPqucLDhkh9/FHaTsmIdBcbr
4g5juRA1GGIuUlcCeWWI+BbPxUm3OZezjfkZxA1sTLCUm9b4TJHbUe+VzqJF9udXtUxdccsEltsV
barReKHFqfkHUHoqMZxrIf+WX2vMlFCS2CaCczJxmw7+0d9Y/U2FH8gFFDCppc5IvfwcQyLcKF+s
bdxPKKQlA5/MuOLy7zhy2RMpVLXlUa5UV1LPqpHG2JZClQvvzMoTEiqz6+6VXV3J3iMYblHUOJSg
FNRlz+Lx3GAGfK6IKWLd1nboOILe/Z73vc84hrTYVZM4krbuGxQbaD+vJI5TWSeuzjXmtPmTHFAa
Y4sqN6Wn3tW7UG4Qm92HtWJSRvwqz1znxjvKya3YrPotHROZxGNez7yiu7LKniVsHVCzW5cmcU18
vbROajrQKzx5zHr1ibXCLhpYRysGKjHeI7CdKCiod2SCQZlF0AmCXZhvZa5WedyN6pmWypwiE/WE
Zz8+BYgOj8nN+EDzg9pm7D3evv4Hh+af94O1DyZul7gqr3nNPaEstrzb6Vlg47EnSbN8oXSh/SgO
20olfYE3DgAPx9Ll8u+St2QXxx7X80RgJn9LtXpVh40WHDTgjrZ+nHai23cuSWBFchn3JOSEyxFr
q12G7kK8C+ohjtwsd26RaAuSK1IWya5PXucqwW9vzx9gbtHrX6Yryd2D7InFMybQKll3iUNTRbw2
CCDBtPEKdIq0raIfleZlEt788ZcZ2TiUWFzSeJXdWnFFRfje0mGmBA9XRWPL4FtH+KKeYeHpdSkw
JihckFl28x4sB+e8dqbRaOw67gIiJUaMydGujv7y7nEqFdf0RUheGersJlgDw1b7argTDJfUw0DL
tB1EnAyiHrntpi83dfakh7uxJJzwNY1JlWQLZ+fOmC/li8JqJlfIcmhwfC0IdjQpBrst5dJJZ8oZ
7o8tIm/wIHfzzvifsMC+duLJgxJUqV6CCiItXvHisyJ5pUbEki2Wrspbc2ZIG5CwbLC22UOxUgi0
THZJvTEypHlOFiNn/c0+gQBJ84VeCJl7tBplccWMDhTWoNH8dpCkieU6TTzfcifhQLz0SOSZ4eTB
+rycfhvrTBJubq0ZxySws77L8Dne5sZG8nRpV0Ifm1ZLEcZ9RHOY9ExPQQXl7kA7GvILcaIJKXt+
I8JgeM4SQjXZkAiknYq9TY3I/+KUXCpqbQ7ADLOI6gBPSZJwX66SC0iLCZdRyCyZcck+ZB1UP03j
UiOjEnfcsiXZLtWv4YZT1voqCeNhL3PnriRr9h0MG5EwU7cRL+hvGH4dyCZn9Qo4VDs639OdxQYT
E53gAewDdBpW6nStQjygXhaumtdmXmht9HKVv9eSm4U/PizbO7ekRRC3hULGi2bNAXmvlLuAXgi3
Igom1ro5fRrhdrxye+D+tGrPXDfmTmGE7SEGXFG/VvTDPeqO9iXb0L+yIWGdgs/ksz3cym2xupU/
ymZ8/wagqxMxZbc/pcoKvpLYlEafEQvTdOQgvBvUNJyimPL4NfWFvewGJsNTXBKlgTxohXg2+BRe
4sAZX3TepE9EuedRd+Nvyi7DVriNGYdXUBWCQ25HdQXH89W/s5bmToVNCKUPJ/FYr5uerRHTJKbI
VKk85ufsmOz4g1btC8YrmgdY/b3lxkvX/SsWPJYbdnrJLj/n5WZ4Hn860HY1jXaU8eIGmJVGM4Kz
ugKydEOXJJQuUi4ssSv2UCMhGJyZ+KqvzA+Xz+CAqdvIPCTMcy+hU4GP4UYyvnBt8ZvYueOyYRkr
nro1FxxRimdSME3WrEP+wsXLFZl6zMr/nb3zWo5VadP0rcwFDH/gzWlVAWVV8u6EkFnCQ2ITuPp+
0O7+TXdMx/R5R+zQlrRKVZCk+cxrqBewp0/sQRud8EnuUW6gCX7QzohIMMvmPwDzvzGWgHTj+A7E
hmMDuiagFvWjPml3LHc+pSRpuO0xpPmG01b+Se/KO+dUh2Df4cVefq8nHq/ZF4jNsxdw7NUXgnwh
9sU1Gq5V9rY4x04PuKl4gwRDiR1odlNTQiAsXhumw5NBQOW9ZK/k5E6gwQnc638oMCmfuR+VX47Y
DXe6T6TDBlkFyF7xHKrplqnVX8lUtRfCS3vbv+EpjwGQEVyBTn4tqNRcqZXkiOJtljSoGl8lomVw
UhpSW+2LwlEKtRAWbxHQ0S8iEhcww+CVINij0Ppuv3VI+9DgY/9D7/pC0GR5j3+cMYh9/WmSAUn7
aOAcvsPnNtR2SHPXkBnoEKOmdG3ta1r+4Pf7wof3MvCY0RzHzQoLyXqUITE38tVHJYAHQwi/WOf+
NnY2w728KZJAP0RtsiGahQ9XR3v1zab2Yd8Cce/+MIEOUcg96FsMZ9iyhq2+HMZd/tGeW30jHvFp
Vb4ifCeNbQlwAXHPwLtFgXM2txGVl2YXn+0qeGm+MEQ9y8fkFL20T5IDk6QTK3n84dxNcreF8vbQ
Oi8IyGv19gNYJRa1nDplsEPTbCSE2AGkzncc9pAF8o/oZ3yovTN2ORoI7moDEB5Jv8besRJr+zH1
gFlStT+L8VV+cJ7xMe9laBEL9W8v4qfsaX5QbyJnM5Uf0dFU3ebvxcNjvTXic3dHNDK82xzXNWj2
EyLq/GVV70FcUGbsiWOpDnR/5m6TIN+7gZe9jBv1j3EKvXti8xOCmuSX/bIbqGHqbyg8BzxINb+J
b2YJfzOY9RMq0dlyBiqiByQTHM/VA7FA+a7P4aNDN4yZ2mypgFDAoNLDPo1ACnWQtdjxJ2vDIih2
3QUyLr9V9ZPCHJqQPkHY96Iu1Jr97Nzl4N72pfMkIl+atxAPxAs1X4GPLBsPcajbncpnFymh9p6n
foFbLYZTjsxfdfVaIoHis+YgaKjBZbFARv2E3J86v1Khq2ysJc5Rhc/KJ/9RkfGA4Kz/uzGiU4lh
rBRPnnM3IQG3xqF2eotf8V7U+0d8z9zkuyh3o3LiMxDfxM3xp7oy67+ojXhmOO072J4OSMsdG9qZ
HH+tj2zscR8h9MDGGmFdv+9Quzlhe2SQXYEmfqNORwhfUfMg4iVbomApjkq0PTDQPTz2p6infL7t
X/oX/rdW3PbWCwSO6r6m4oz1oP02KHsSL+RmNz3BSjhixeH3LyPbD1J/hGHsGlcyDbf6UCGzc1S5
FTewm4oLOyofQ/marI3FnLCrE/6mQbvPgkwg47Xz5DNv9klyCaMNCM9wjcnXKejqJyvblmSbm+lF
ueEYqndsqjaIExo/BFHAZuN9SdUm1PObNIerH0zIczKfuaJOspHSCIMzvWbRnIigw/CUxgTrdwcs
L2y3D+Tq4qEkq7Gzm+mT0RpfiLXY1lCRzRCeZPax6RGXRm/DU/JF6kJcTC2XDRKRAhE4ez07kVic
/qAOGb2l5gMhZkbRj55QR//xk91tei21cOQ1NqbaJxwOuovApuiBogZL64aovTh08QXj3UHuNU7p
Fw1i6SfEBWVrCEozaJbm4YHUfjOlYEVCaBjjiypZaXdAKhxvkz1ibZSCtU+vnesrNwxyCmaWWqGJ
N4Q/XOST6c9HhC+Jq1FJC4zP/gEs2ZmCR0O1hgDUfSO6L6gLa3CmN6RChBQaNStiBJtn8AymtAXV
4ROMaMZey64DqKkNojs/hYd20Sa3t5TcMd+RPkbGTUhYAjIiw9aeqtIfab3gEQbSKj5mh1flgZoo
W0aYJ0dKSlwWDwjsu/wTU875MTkUG1Tk6wAuOmGVzEJGFGBKToqUH0mSordZXoyX6pr7nG1vDJua
vUTEWeTfLhWaHOLYTlE/p437lr7n8YGtYXWffpo+eSe2FQzVqUtxwsvhWoCeerRJarcuDqn12fg0
9ZPOBveePCASPq0zMH+OMpIEP7pk+dWxQt4MMVp2LZ2RIbd4MPaoPT3TSbbmc7OVzwmTkNeL+IyB
bf+JOan3MJ1YyBSrQYLduBcmOJUm9K78WlBR9Fd6URuWhFi5T6K+piNgN6TvuZvMo6UUqvmz1b6U
c0irjWYo+Wv+yGsp7DQEF7mvWwHPnacxWjSX/ImSEGl1AxbrFi00vuHv5LAjQN9DyyCTkAxTG/JW
yLXBZaqtF7oz6AN6b7Xy04OOmWEmAmg5Umuf7PfKC+x4j1QBkXNnnErrRWHr55qVaFe14RzDfw4n
dV4nT7pmHmzZpNaAX4BIMCsrer8+z8Hcqv11GUnb/EQB3LzjaC8eCExwITV+Jfm5eq6Vd+YbQ2M+
U0/n6TYUSNHRYkaKoDee+EB2MsZDsKVMj/xr2f7KsaAEhhpxuyXlqp/UCebZY2YVWxNz4Hxbs7yT
bzF9M6iDfOPP+Zw1XcEbc4MzOXGWcWJYuSPuSxDujDyRHc6YXJJGv54WGP+8AK9Z+znOeMtZyIgz
XiYqOl6QYQKEgwH5FaIUOwdTbjgS4Lt9wVOkRPnO7OQ98W/n3MPdpVZfueuCYmOTP1P25wcun8p6
v4Yj8MtgQNYXdkpOPlJqTXDgrrdJilKvs4Rnxr2SDUZ4nLBgicqQUIJgzkVT0EC4lBVPxxtoi0D/
eNfjV6r7zC1szTyoRjZw8PURsSswlSKLHe5O6R5wQAmbdxRIuKOvJACfMNZ7VfkxKdtf3BhpuPXc
pk5CqRJ97nXSur6tvTJX+JGSq26t7/3XJ/MJmBByCSZpNUg3uFb0x3ekJ8KA9u2zV3Oh3CuKDSSy
vOskDgw/H8/BXz3My5Fh5e/pjK8PNN7yR9w7CjQ8Rm6HSW/4XBWLiH/hJTwO2P4JreH1trlbxDe5
NJSdGTqGgGtEzID7X3C0j7fcOX/E9TIJ1oeEs/Swq0C2Yfi3QYqXpDFZ2zfq3J3RCtLp33H2ECVR
aNm6w26+yHc+eHygS6CQMQV8LrfDf0v3wBvalHmsGx4PdeGcrNk0HxzryqqwzANLvjROvXUY6ApY
UCVoAqs78G88RN5sXRjploXaWLuhoVn36JxM8h834MGyQPgMXshj5w65zdUTeTfaYXMX63t0SZrF
X8o7DKZ4ERodeE4yruO6lLeaty/FdkHGlK6ut9Me7eJE8UTJKSY8MOf58AjUswKU05+d26zfFiiM
ObfcD1qb5DYGYjVnHgOvRfp2nYsAUyg/49xKcgr0lYo74Q5zFVjnk/xjtXhibxhlroLX8Rg05Ast
CKDwDzatc0lATBpP/EGinqV3pl/H/OBRTphVlGGjIRu4o+eeFATc0GB3vE/peyfEHKHvkfZxVVz2
cqaxwbLIxbYfTkyy/na4p0Eat8h47mL07B/xkaLqIRDxbAhbQOmEtNhgmHgBnHQDZbcq5OpYx1bi
EzmiJohXh+pBstHw9DjcL96O7cQb7kb0aYGJdRDKsU0zL0DaVD1woTbpl563XwI8wGr1QGvcM3wQ
Y7nmx1agWi88Yy5zjB5Ze073wI/c7orgElswHMTlkYZEGdREZCKYt7S51oHFIA2Iju6TPIFwXKDZ
r8O/KX0qOJWxYU66zZM5Hf4aYQDbSr8HU8n4IBxCLgw1WiKe/zwdwLpxZ7OC/eS6FhkfqwtZcNXa
ddq2t+YzNTxGAwNOtEwQyWYWgilw8PlTfAas6vZJGfDoGCi61kaCGGtQAPhkYNmB+Lm1/DWRquCc
Yy4FTByjcTQWILoRaKyTgwXZbYTYBNTkvrk/nivTMqJvZ671SVmcvM/mLuKeSJyYjOmRgSXN45K4
/xUQ5AAu2ia2H1HMRxhqzU3BR6ZYopdPy3Li49dJMFLKRBRn607Q7UGchCZVTrIySMB0sfzJw6WN
ktpmGOcNGizbkN1z26Bfo4MFuk/tVxajd0q+QKmW9+t8VbBcRavgMNuwwN7JHphkJLjkwCZZWy0f
cw9BoLM6QXhTXlQwnr/LzjUDe1xHGstbdjKqfPjytSGhhdEBhUOfmsYYiqYh7omlhioX+yWWmQgD
b63nhNyBvRx4Fx1G0FO7mUUxn0bjDkh/80idDSSH5540BTWuigrRnVNEaJ+vWyG3j6iQou8E8Ltb
jOPq4cwveNQN6lUNScXOo3EOhuUmemZEVf0Csiujcq8jduHX7CE6AkR724L/sG/dz3VeG3c8Swqt
iJ61tD0bvHAo1AN6UYqAlTV0AYBLKrnsQBVlUuBcpbeO24x2KPuwrnvs/qT4zY0Dvh/rUm8b0SMf
95YZlv0uj32259o8Mg25izEOSaAVAnUWaOtnJCXvpLtNdvCSmz4GAI6wC4vH7zN0YXGFg8J2crND
LT+ULxArbGPmn+aoIJzp3pe13zGmhDfeq9PeCUSAvO06k4YDyHJjdXvZqhcPl2iGZ4GZdkNnD57m
mJzmameNr1jOrl0vSgmJn6TECBCG4cxTSL9nM2VesxaRfzI/KCN4tGlC0eyZmDwKpiyIf0pSVRrO
N6xARF+Z9PyaJVLFTxxGWL8z22niSRdyHSXI9ZCZk0N3p3zys4tMD56/yaPNLYgDT42THE1exT0q
+T0kwHJe74JX1mK7/rgyxNhdwwoDb8DWSPl6GM9u13WvgP18oyLCxzvdjpXHO9Nx4twuOE63tc5s
pOk/rxvIemYXVNIO7CQAlBe0aauAaTNYdyxLwOlRh94XYquBGI86b4XWWYoZ8xcTnh5IZKB2CbKH
zW7HhEqy+4kbAuzAqlC63YKg2aopeIRbsllGHhgYmOFkWPtY7pU5UCmdx/BU73g6CMeL8WQuewo5
DLdS3UVEXGwsv5sRi1XcFm/MGZYUV8ZOtOD0wRX8budsRuwcPKIYo7XiwENj5ykBrdhwXGkvAdTa
dR8AQtigOO8U68DLBwScNjbxMn7KYNbKba1d2caG9NK64IyJzXcxal+CubPGPpx9FMv4kTEkOGO1
qBM56i0dHMujbL82GXis/FUZQ8wBM37xNA47KDnZJDeV+YxRMf3MNd5b6XobMw/ZQooFeeLVQzLL
qQ6PzH78PdRVaXZPPa0wPu7BBNCSIRLj7p0vNvlbaqMk6+Sr6/EN8oTyJ8iiYmutMIO+A/V3AGlB
MZnDuaXCFBGRt8hMa27gTmhlbDvMeVEsYvP4FYaJG2z7jKafGMxVIwbFWrpFo2Uji1WxwTbN0h0h
4eqghDMiJFveLG6BpxQKLEcLK9zYyPBYyUFyzlJNQ2GbdymWDkf8ro2j1+DaqWaAqCoThVTVfM96
aBTo6OrHXGFOIaN2gG9Lo1uB1IK2ZeX/Q1sohvKInqSus5KkoSKAzCY+eRTOkJGQ2K7mV5HaSoAM
xhJ00nyStoS8H3UOxAqUCXHBMPB5fGxMl0RqFf35lQVyFuu7LeMPGXHICIPTOVnKcHD8jLgGpjjU
akDTG9l7eDk72sPkIslp/11QKLJRXIhy9/r7qzY3SoIc9eH3rcsyn/cTlZtqpQVV+tQfyw5VXNmk
DNkwnlMdEGX+9y96vADE/P25h4Z6RPAc1+GGhdua/yrOY3ShZdUcJXJuCDfU+3+8ILOzL3e2Eelf
lY9+v7Qo4RQoZPzHz7/fjR3Tr6yw4elAUaa/lp2/3/4lhaTUIsPkdzkpDchOJW/n3WROSLU4aGsA
3+0BiEXw9n+v1lVAhLZN3iOhtH77+8u//nD9a5Cd/Ms/finy6DC25GB9R62ndUBC/n7y75dfOab8
93J+v/39pSWaF0+lkzgZsJXiEgrwYHLSiXVgf7/I9cf/9Lvff/j9nT4keyOz0xAZyXPpFFpQjYgs
OkuDKVJGIpfECjtA89yqeocqCpTenv6GHndyhyKKtdURZiFmHTIXA4LCqcNOEU+SyswCWMxy1/J2
RmWgmn66Qm3J/KLP2MJS3R6bYx15PeKPFo2RBUxbRgktc/B2FGMVXytEygcDdVZNrES6BDJvIVwY
62gZozQFjh/381WeYLUBlrei50AeVWs7VIUA0zyTEhU37bSyCV0EPLvRXfbe5H6W3QMcd3T3Wq16
VGmFpKTralrKYKX0h5YuaIRQJDFb+w610VvszVcnIICvjYwQYCE8mcEchlaLfJ0HQYuUgPpcPQdY
ueBsZ3KkIVR034GrFFSt3LyILmIVPRwPaqoZNOFalOmmga6hS66Ftvu+KyR1KGH6HuQ+v5wY6XgO
uqrvdy1+zLvWOecxzlVz3nyjH8kBHRMG2VTbYkEzPVNyuvUcQohqO1u6Cjh2ZGSFCl2ZBc0gRDJK
BnV0d3KkPuqhsyskiJBSI8NAUe25VvsDePrUljRoM/Ln2nHSAyLwoHCoMrsUCG2ZR7SJhvexZtDa
Bm2B1H42PHKHaiLaVPE6h6y4G0sYbdM7/ECMRZwRxL+xSYzktZnx1UyGVZh1qM2wqDGypAJkabm1
nwxshdBohD9U0YAZKFbZEf2ohdqOmi4STFsWQ2kaqkvZ6A/6mnVBhTi4lBCBesGgdUAeediUYo7V
jooTqol8qweuWFFyQIGKex76ybpRObucITlWU7wQ2AP2FEn+5vREo6r16WWedY4HDrgSzx4kHeIX
zSYzBMc8HBR9Pg3o+6HhV1UnzxghSqgtcDar3hXaGt5rdeTHsoJ4XvzIWo6YVo7GpUIjHzo6CCka
vVBQlpPmWK+NbgAlGJVQDGnNAnLhtoeFHsd3srp2hu29pGsJ0fI9abgnhAEOWVr3h0FYmzwS9clS
2ovjWHKfN/27HVs4RMgGrAqLd9sozt2gpZx76ZzuithN10lEnpM6I9Uc57sSi9wsEm5bZprfjUI4
F+OU3tvEI8pYVdtVs803y67CyFo9JZjIHSRIWlSwSpBKEvJeNrzlqUIXaOnzINM4f2fz24FNv5ct
xD5oHzfGmOtHI1+OcV0Q/c/Rh2XY0DlyeenGGCO4x7JxgtHUvHMrmjN8mv4Eb+VURNqPMXcQaASF
M44Aeg0AknrrZFlaFioZEgoqzKNSw+ttue9tyLMdZvXHCnAENL+DO2IHgp4MSZJAUqUt7A6Rt3LA
mcT6Vsu6DBFZDiPUkH2j7Z5kW71LDCyMcdDCxShu1pkOUxcFGARP9LOTzJ9uLtKdnia+m0B5k1BU
UHAKJ+Jv09srhraXKf7oqg3VpvLAeiAFip0w54jXj+luiSB7S7LiFbQIDMRpYMA2lnNQBuItS6/V
QI+dYylGDhYnmnf5kOD3FHcHTVWWgzSq+c5MEgRjrRNTpPwsIv2C2dRW71HF0UryuAGamy3prMmO
smHSvpndtDfdXkFeC5iGshIkBXYGgeF2T7NaTAdDNc4Nj4aSI+jvOPG282D8sST5DYwr5Gg9oiJN
m28m+rtyVYT0Umu5Wqbx0npaR+VjSVF9MIgJawpR7dyTE0LCsgUm5ko7TqtqN7jBhC4yhrqRZqCJ
Ck1HbeyHGf7rcY5NGaYRpn6zXlXHBdFFu6jPQyqMu6HJHiP8ifCH6PKDnj3Zca3erNqYXrwYJ51+
lp2n+mM/jzR1gGJ1OM+cpPM+zd432pTpvpTpDwJnGyDqyVO9i6GcHmr3XUmX8eyJ+hKtmsYZpGPY
A+oHrvJk8xH9LFe0Z1UIfO215LmyR/I8OhlzoV00ZWHbdEcZKLmT+FopnpmlW4Ho9MUue9LzESN0
xbMKP+0UuoCx9WAqLQrVlu1DKf2TTdE563QDOG1ZYIlD2ImiaX8uyHaLnLZLY9IGcnPNRixkfOwz
vTvEMHRoPKwlErjDcZullzRvAtMpfzpEHEOI/REkdUigUh46I0Wd29Zf+jKWfmJaUyhHYQelMx4a
a+aoNXU7sCTpkdOaQakWz9pogNHo5jvFiWmKGePil2658+oaxxTd68/6ZBDbsrUM5qgHUtWHsy7K
WymXt6nur+2q9e7lk7FHkuOMnnaMwUiCWYktH/Cr61Di2zJ4dYh9A0LnfezgfmBVlDpnIC6KATNa
jw76NBakFkp77C0ISZ1NUaHp9eIR+s8VPZEz/o03Chp2vrOUsCAI6BuBT7cFWXKj4UabZEr1XWW1
j3OUT/xufkQq3Gcm+z1GIpTK8f9JidD3ZQysw06GszJ79xo05LhqPVombgWAe6fUXbYXY/fkob8M
QIGqomaTbC2x+5UuRJu1OwCVsalTtXp8sFVKmnnlWIde+rOHhhDJoTYCNekTkKZ1T23ObVgzqjaE
plODMs/GC6zHKa9+IO5vBsbiQyyvTYtYabw6L1Uj92/DeFkWL73MydW1SrANw9tsToBZZ7IB/TQv
2alv2umMWJIKbvg7tmwC87jtnxPlXlrg0XOva4IoG7/T2YwePDpLKi6HyAm47iWOx6+4c6JQORjI
RzeC1q3eT5QBUFVsSkL6XEN9py3NOyvvvrQePSGdcKNxKYK37vKaRgAxGljCYp5Zxu9O1/lmvPS+
pY20m7WII2jJkRa8zEaanAdBC9VF415qHg1ChySHNLxffUGWPDG2U11jwZw4b23qHaQ+YGOm4TOB
ZFy9KkqIULJOfWzfLQwci9OkLT1s87XGpNYPk5fWhwwc3FxM3KQOwdeiQG94Ju3BzoD/jDNd25yt
VF+uTjo0F4QJKOvPBCxUCDAiRcF/EldDw0c892i9ThBx8gRJd5kh1T7r+adbY/zYRgPooCzHhcii
5IryNF0qtd5LZ5foO3Ik66RNShfg8PFi2Pl1GaR90Yr2Gdo656QLejODkK7rbDkTjoZbVBdvMS/I
TghFgGrSDZyNE/qcqhQ7W7ujYtYXJc6ffVMiE1BdKrPLqIDjbCFt1BuLuDtiV9A8d8AWA0F/HXUH
JJxbyhfmKgFVENCNKl36RqsoDbdmBXkPBfoM/48OCcEdjC4E5PAeMj3vtmvUdD/gV7wG31TOnG58
JDUVYQcNGzgwP2LG1vtFbmHFBdwtMduThGRM0VJ7b83mWtaGBwJq6bfr4rHz2Sd5ZHAt21wxuYSk
ShlU9jQHZo8reZMSRijsTMWAGwDa9gSX5ntN7OsbpfqnbCt69qpEsVC2yQk/RcdjkQok9HxpMMEj
2rWFHLRDNKKoa9QlfDe2yUrCtDBcuLIYSRpq4SKGTGW31ut9na40BACflYae3hQtN6o6ansdcYg9
+bQhlzUqALqex2owmQtwRgBhJNRHLW/zuyH1sjAZaK7nKy2yrjEcWDC9OatRHmolgkRdk0ZII04H
W0I/cp2BpA81hGNRjCi65zk1KfRxTW0xCE9C1ygQItbn+Nm1RvCmeQV3rNZe49fCgYKfEdTvbGfJ
zx0OKpDgKs48XY1uZidf+QK0T1A5e1JV6iK2qWm3woUMaxLabMy4XPypc2HKG2hBmE4cAAPMQhEt
FZpy9Qke459mdtKjt9TYCUzd+2CLw6Igql/2hQyWWjtGLchtz8GRtqWMVsXcrOrG197g4XYL+7O6
kBhauKBLVwVGNoPNUDLVCuqqe1WUdOboHT1iFkT02xk4OlkEJSdEuPN+6Y8L/Jeuv1H0Mb64anbV
Tak8ku4anJ1fS9uhXd2dRjulYuPSaxyU+7pyMHsnUXAGuppqxPFd9HTRK+eGZGhX5caXzBMbXDOa
cZmJaDaUV/Bb/esYTc+UHXCmyV12Oavb1w6OZhJRzHM0GJKGRHHI0Tk+OqJlb2mSY0enX2nVKMwb
DMKKgscJpRnTrLLa9HLVTXPU8Th3BsBJdL2HgdC5wiVAagbsE02WBwevmVtTjoeR8sgYRymOQ/ga
mV6D77DrsJ1mxrLLLDQGidMIt23lG6Wy7ORq6euUcqyqCauR2cKCJoSFPoQ8WItEZQfstdPYRmc7
tjciNl1e0L7VhjT8fm7fVWm1NBVTlqjAdCBZXrVUfUoyWoXLSFve9WQE/J9WfzRjgqRUzXuSNppv
TKvKJ1jzTgD/Txq6H0kyknaV+c2UGg+KI8dQRX6RvgeKpZ8yBn49JwKohmIju2q0hd8m+E7Mz8sy
QyHzKAAPdXlTdd3TklR7BffCh8J66cbxa8o8QLQJqaSgzLHjcsVGp3ardyiqTyXsEBAkWj2BV3CP
o4upTXs2NPW9XZBkKLEBc1AbwOTBdsHejvedV453uSr/GBIaiWvBChlTDw8GJ88frLR4teWzqGvr
ezEfqjS/Q0G5OQzVQhsIbw6aznSCOo9ya25eJg4kn2rUz9h447736OWhW4NNXIUzIQpKOLVrIBrR
b/lQFjoLaMj64wz3TAHD52s5ZmPJGCB0CFKyYn8XY/qV1sW3cGJcYdHjaLVoOFdgKUdOVWdxv71O
1Xx7lQZJ++X5Y3C16UYdFB+7JkCCSHeGDX5/DVKSRarfau24d/KSnEb2QcUOvh206TyOmCbpsUHA
n1yWEmtlb3RoXYhlP6GusZ3mGdrBgHBEah9Kfa25rMRE2VLEmHtBQXxodolcCKZ0cYXjS+uiYe0m
jflaed4fo1TQ/hu6TwxuACClkQjnxb4ahUZFOnOCTiEqcsjthAuVxlRgAw5VA0UfwPhkogTiwdvi
qbN8zGTXTQ5Yjxxjq2n89dWAKqDkc3QzeuI7pU3Z9+WPFckYhDwcVBSWFXaayFM/lBI4EXLWsz8X
9JFTmnGKadOlaT+RYkXy0w3mrqkPrVmzvZqkctGYvAz4o03jslwL69YrYRrng4KifDVWYBcRVVIU
IuaOWrrHeyhFd9fnbRIkshs2/yv09v8l9IaKAAJs/2+ht/2HRN/kX2Te/vqTf5d50yzzb65qa5Zu
mIbzD5k3zVb/ppuccKbmmpajGtrfZd50/W+6oeEEaqmOadrIuf1d5k1z/+apHuVH3VAdjX/R/icy
b5phouJWF3NcV6uKnem5hmuh9WXrtuq6pulyfeLr4z6t4g6Ru/+r2h7uHFasP6giU/bFXAzsdjVt
jUq75CkCvUUFJFXI6qT1g/nkLipqxyTNx7wUHrDC5bnr4JMUUSXpf6oamAVzOvYqnPC8Uag04YRi
UwEMR69DRr1H8lj0/UEOBtDMxorvpatUZyPvHvHMC9Qemy8Tc+0ZlfUjR6XE25O2hwfs29FxbBo0
rK+ikbOHgsF+1oA5uR5I+kJznG3hibWXIo192uNGNFfS2RtVVLGhdHhtTeiLqHbd7xBCygPUcO8a
BDO3i4pX3iCxaOi7zL30JEpLZz81VbLTve6hqalH2JHw0aOxTjF2aRRA9wtn4N5btd8rh/oE0pIa
ankBE6PdqmkU+1Hr5GDDRxWtsdVgZ5RfKK1R8BUmIsliADgmaVIp9mdvzS/IdLY3MnbudLMV17Fv
gTbMkLaavLybrb7AX9CxKHB6YCdp2t5Lke3MxulfOjf6Qbp+JGz1ymAyILGpZsHBBj8HB/tdLvNu
r3vD7Ktah2YMkM9slANOfPGlnKLxkDl4qRS2eazr6aeuZX6Vg/KqpCokeH25L60JkYW8izl82qB3
QG6zr4rL2MaI74mC2nel/kju8ZQm6lfWe/ZN6xTA4qeMhprawztYFuR0HQoOfVKFonYaVJIRpfmn
NXf714z9P9VQ3tZp1TM1bf2/TmTbdh0WB4qFruaymv55IpeLaaKz3tkPVYN2uxoNe8sYLD+ZCFYj
a8T4XaPJzedSw8jeVYueqCgxnCpMrFESvbuOVHVJpDUHtGodynzU7pxqgq6yjMYtSbHtxY9aLeAO
zm5MwDXepbmKvEySzVRJhgB/rzQkrr8ptFwchEm5WukJ7oFIcXY6IU7UBAYNpH9DgRE1elJjlfkq
9uk3ddmFRFkT4kwDymI9HkYi/3DGpXvpUFn2Fud5LAbrPhGaPy7yHYXBmHOfqepRwRywlLtm2nzf
EZBtjQGUOX6mUO2gyIPhhBBg96X38N8PuL7KUP7r1mGqSBQ5muuqqmlaJnKY/zziwrVdJB1F9eA0
+YDENP3CHqsgJMyNixEDRIsAkcYI8RVn6uy4Rc7K7STG916lD5DTQ9w1M4hnMbRf1lAhVl+M1d7Q
yvY8ExvQXLqkWgrm2F1Zq+uXuMHpRSN48zshtSOdVwto6QD7NzNuNbg2Q9KBT5o+48rMj4UYX7p8
hUUU6W2T5LDYUsT7F7d8bimNSCRsn3RRaydGqTorhHzUSJxj0Upw2MgOWW70HOPwHuLYhqmm0CRw
GEncky7aZnHEGyrbZyQjq7AcFsRm3XMn1uSgbnuEbSbEnl3xlqqduzpsHT0bdyR1Mb4rezjLVgcr
xOY2G7iVl6MGKZAi0PMcy7MJpsIqVcfvTaVHRK3eIHcFWj4T8HAyHObNuPZOM1WoQZI2pqtkV1Em
JiA3jQasfVOoSFFos+XtDOCRCbLAZepstXHlwQv6+l0GhmJ1wFyoFSY4SAjzqexqNLJMZLZ6kAhF
RyM4NoAK1sl97youpRHcrxWZeb46QMspvSHM8Hzu+qo9V2oHE61Qbsakg7eHNcdJ2NoTdsxXbKjo
ZXY0V+YJIm7RpdA5EjdHoQmwqZc4JbN5PqkLgAg9HdydAHbRFLl5Q4/JaWd5UhKKev3IkiYDmE8N
GZIh6PMiwbzDh344mArkKs9FaaVAh7dxAFVUBr3qWCP5WyzTenDdgdLYQMFnji/jaAHsqsV3byNB
0er07AYduy98T76qpKPOVlCQRxK46Hv1wrwiJAepp5PNYt2ySzJVnAY2Ex116IuUcxXMmhZETRwH
DcnldZrBO5QobgxphYi6FU7Unv1htkRoew711vWLg6CmaIbmOHNnGIDkYl+VqFJ6Vo9ROmX0Rbrv
KDpiPzq0eaAJJC6pKu2HigLnDOpLweQZMRZ92meq4W3HLM7hBkLWI4wOzcXsdvPicDzl8TmRnI66
K257u/sa2kTu//ttQDP+deO1VNXVqSqqhoGHsQEIaNWR/acIQo/HKIpHBzWAguqITNbiedV4pOCZ
txut5bB4ZnuXNy7+SLSLWgfozjJsE4VGHYulA9rqzacpXcBpVSyvshqf47bDk4Dj/TDG0/cSq9ZD
Wh7xuRPDMJ07QB+F1RzdSrFDpaWmhAMTQJR+2JbJv7F3Zkt2G+uVfhWH7yFjSCSADve52PNcc5HF
GwRZLCbmMTE+fX8oye0jhX1s3ztCoRCpIlnceyPzH9b6lqNvtV99ZZSabup57I6DyyfZUFO8HlAl
MIeH/gZ1LLoztechCm2QAtnWhSkjWJ621VsoayTSOcWHDJ3uHCn2tJFtQTioQnA+Nu1nYzPyUMWl
htq4K5sMGVmEEGcY8Y67JkZIpil2+GPMCTXPTZGfG6zG3cK+JCfkZGaezXCHs38wIDS6DhL0ij8e
h5phbycerItTMXHUJpj7pGPPXspM7LXh5RvSTHK01CmjosJwz/VkvvZ59K2v4h/SUMGeqQRbUqnO
OdOOqld4CdyJbEWa7ojA7F1BsMXWEy6amrgYTk2LsbjCBjjzAJ9lYNt4oBE7xwu0lqwpcR0KpwK6
k5tA9ibqMojn51jx9uoxAW05ZgkHQApFlnfUjodDG1TpVY8g7ogUxFKihiVQKP1ZehYa1+kxNoKI
LQCTSNMx2kc7MbtLVstnBwWcKPOLVcD+rqv80s240D//dRj77ndq9fv4f9QHVNTP+vZP1cJf4MZ8
aB2KZw/AsrRd1/f+AjdetmCGmpvwsQ3HYBP0KjiHsgrOs7bbgyns16rJD4Yxj4+9+57MwXQVLnLr
RUMbz/V3M2RAWwAGNMyMKpggzE1sl4B9Unu85ANtmjE/GlObnEaWk9i6/QfDzaY3v2A8Arw5elyE
AIh4EdQIVHdx3eZb8rmRersNyja/6TeiyMdrXXKWOV4z7+Z4zC626gKyl4YQ1fn8gzW6hQ45XWZm
aLda59qPDwXZN5cxJBJOFh3aNXImH90wQyIEPkDLxnwNIlTUHhjfwWHmSSUoL8yENU/OfZKPObnE
mbf3gJnU4AV3//i4EEs/8e/9xnJaOGLpbSxGfo5Ht/7n06KY07axIuU9Ak7U2zFhYFBXnJ5fWTCH
9wXh5bhlEI6VvrsbMAAFRrRgvLpL5bLenmjPEQPeisg1trXOpt0UpxKHZfVqhqZ77mtlrBvRBzcD
OT/3Cggk33JvRWMakBays0VlcAxLlRGThO7MLlvvUNoZPYHbg8efnPTZMt07tlpvsE3BlfVRxNQ/
LC4y9ZkCmu2TRn/EXDtjWQjS0yAX4fSPXyPgav/Bi+QJz7JsGwig+OuLNORN3MxicB+pEbkxk9S+
i62HFubuiQmNuefP/CrtRWzQj93J7OaRdiVhMtdbyNN7jjq2ebDh2k5T+44M3ELiDqXA7115WDII
YLdQw1ioFYP5agYMhZwwbzi3C7bQVdyfUh1fvTr5gqdNHMr2EuX9xfQqZnhVRO6hDXvKVzCiJDvc
oPV+sLHEe1oQF+yR89iMTsAIF4an38YMePKNVfk4wE0UxxUV48b22YZZfjLdMsEhl8bwPgFPkFs4
0eEEiEhr0NiXnN3PkjDZHaeCqGM/hUESR18Ny3UPRfylN7rmEncC0nUaXT3pYByfIvFsWhPCvnSW
57xFLkghwUFyUiru10mc01+BLV1F/UDW8EjYowmaukW2x9Id6XntMnLjsRzodbbjwPaj8SPcsSVR
q0MurU1SYAMsj7aFiEcFOFoMiqZ7SwwQpYIGKijbj+sA5sKOFmViKS/kI3aP8WzuDI1Xtta1vM1l
6OGGMKMLiURfO6fl2GhHtgHpD5tQ0+9+ajNSY1pJ1LF/yKkJGed7ZBg5cEHX07hMc6eQjUAOodjq
CDT4vIGQodz7HFCX0qxvcWXcZYPl3zW1QWxIlJEbjAy0yNqbcAE6mFjoy8AiG4qpOTCQ0mXFaCee
caoieTSBsb46aY7+f4qnh5jZMqrhJUPH/ELOm/UyjAEhqA3j4xHspimQJ0523G77nmm8Nki+SHzv
XlcvuZ2Ds6rpcmyNQdcN8Iy0nDwq32Pzds4tCIS8JuBqEHEAK2X48KyOdM5Sql1FxgHhCHn67MSn
KDYiZNCq3FUt7KvPHxKWsffy5J09SnmcRqo4HinaXhs+vR/geU952QVqCKqlDN6lfnKcCcP+hCTK
0wqiyqjMKy+u//u87D+9YjjM/voUB46gHbV81/0c2PylIyVeOO/atK8fXUlxMLKf3FRuh6WbicqN
S+lxlhz9JHCKOzDST3ZEkJJdw9TJhrHeT2HNchHp39Zdwogc+KZOImDuhvdGXjwIOymecSJKW88P
pp1Eh9iZAoYNkf0SEMq3jn2wXX6PMaK0K3byvrs3W+7tz3PWadjzQMQcjlE48U6oboAjHv7s/f7R
zJzgWakC0Iz2b32KHdO2IHCHDFDW3JnMLiuEynbvjzANXZxqgdGtaJwzJJogUzxDhofQqqL1CBmb
A5xxcjaA5TEm/2zMvn8L61IdOrjkq0rWBX+wKu7czjmD4mQ3GgSoegvVvXnVfEySdH6WFuCtTJnR
th5BNhTVQ19oGPhGGb04c10f0pg/NzPG5DkPn2SwfDVLnusY+hBxRZuhBgpAAYWcbqanHli+m1dG
svMmR0uShASXDz5aUyrFLy17hHXE8vQiyf079pHIN2oyE2zI3nu+hECpzsQUBeH67DnkCmHfLcDg
n62lnFEJiuAMld2m6ll7s601HrWFTpUZwr4NsGjGLjdXXHRHB0HTmpUw1Tw7rh2rtn1BsbfKvTy8
2XUZrAxCItaRmZCSxk4bN6xBTuGYMtcYjNe4Z1BehJW5byakeZ7saDMoOtC0uOfCRh8Y1SQJLyDg
kBzksERf0Emwjk4EtS4fQHN3gdqFIDFZFcqGjw5iia1fdekhCxaOiEq+RAny3Ho0HVLZoGkXykJg
lwX0sC04o0ROD7wOG7dN39lOWk+l1OneLR11igk7uSM2D9Sexr4z1Pm7Bd2w0uF3pArTJtQ8kcoa
2F6VMSr8IDyHgm1NDBuuJPv4hXDlHwxsrGu9/EjXwRn9zCNBdw6Z3NJ+Rj2XbpUlMGjEr3lr2Hft
kqcQRo63rhr2yj5pZaiPc5B0UZA++rYHOKik/Rbpr7AZfsjalw8JO25DnaKWxPLxQNxM+RAbP2NE
EGtNbM85yiAlKq9w9lPv+hvLLP0XMWcANEvMkEZC6AGZAu6aa+DVIBuVeGzuylRBWQ4R+DsR9+/Y
goGw5zx+zibsKXoskqNyi5dKld2+M4EuVeZz7+B/KEsnfvP7/FA3kIZVCRbf9Xe61D8tJ/HPU06k
mKcnjfgg3imSKW4mA+6HQREBavRyp4RRcLxW02sa8rGjOIoijUZjnPjwpD1yQBefycQpfiF6KCV6
6q0ac2hRxIoc7MS99AIKvrek+hn9mN1XonnqNFaeLKihLbhBdp27useEx3iyj0dqMoPgdQX0uoht
5CvUUPj0AmRqLLP5tECFcG0rwk3tIaQdeixpbsXMAe8QgSi3SFXBZoyRzBQp+u7Ay+Re9CjOdWzt
YqX9ZxC+rvNItXI0iJ24+CJ6YTll4NI9ZImGYjgNCWMwNz/LaqIMpH8CeivCQ2747c5qAPs7idU/
WhWaIfIsTI3ANINZD32pCe9Hl8Gp6AuMYMCWkR874UmkOQBzN4Y/aJHaXLQx3s5xQNNQD0+ozjIw
1NO4d/rplOdwHz7L5sn9rrOqOdK8P83hlK6niZV7YUz2jW0mwW+oJZP3LBmyHYt982LXJp6kRdXq
hREyNET2cgovxlDPt6HHShZUNc52IShmTQvgseW8eQtNp23fPGu2Dya5lEccCHhE9QKgjb3hZiX1
t5lh8dZEhrDq/eGRHULAixZAsE0bDJkdhIwKbkhdOL+ymh1zOlrTFzEV6LPYZSFI50wTaUOkmtwF
wasVtMVXn9k5gg58johJWctRu/9+U/7Ln67K9m//yo/fy2oCfR7pv/zwb89lzj//uvya//81f/4V
f7vG703Zlr/0P/yq/Ud5+55/tH/9oj/9zvzpf3x3m+/6+59+sP3cCT10H830+NF2mf78Lugql6/8
7/7PP3KC/osIIdogi77zP98s3T6Gfzp9NMA3/n679Mcv+2O75Dnsg2zpBUIQqBD8/YLJc3+j8mCn
Ywvb8pfN07+lCFm/OZKFiE+tZXueI1gKtaRiRP/3nx3WS/xupsn/MYVlWvJ/tF6yvT/vl1gtYVXw
XN8KfI5YNl1Lq/P306EaOQxz+ObQkoDaMOO+zhrOggpGAnEaZq2tipllNQ5D0zx6NhqJGiPO81OL
pQwddP2sAv3YqdrcJDpJQU+hAoyXzjBtIHqPPr4wzmGEBWNlrfxOfhPsNc5hbN4awnN21jQ7p9CV
KFIRZBI1We2drwkd1hkP6LSECC1pvh3yN93nO9EF5MfZkMICyqmn+jvpJz8av0weWoGaVLTerchn
kleb9NUuSQAdjKA+Z20fblomH+ssMdCKk4O6J0TmHguNvvl99uxX83Vye9hHKBWOCmqDYdKHuxgz
o5TpYzROv+ICfKtad3UHl6oawWYYgkBn5qR1F7Z7NebkJQe4TwvxziT2W+0EJUZVv7+vE5xItS6P
OgOGbDCc7qb05KVY2kw7TtbXhj1HaTvJNSE3c9Oa1Ox+yymfjmUOqkwZ7JyL52S2vB1xHQwinIZk
knreBCrJ940aXqaOcUgx7P0Q75TNTIjKDXakWsKz6A6QTZbmqTfUV1WhPGqb4LmRzJIi77msSSdB
03rJIxplyBEGx+9eVg1QZEF0bcygqyoZBSQ4a12LhRqnYLUtOnedWBg30LKgP0aU0QcBP82LCDUE
J0Omin5Tt/Y34O7I5xgfdVNyYEXPf9Q6WbWaaSAhU2uCRUk/HvOdV/GbZ2F6zhz5pgPY6Y6zLgdd
PpZmzOuW96QTNb1G84LWKTcnFMH8ikF6xjYhkhm+CGjRIOHn8rFsN9ptCV2ZDqbNy9EEeD7b0YjX
vQAh2ryaBnblOjpOmu+TKT5C8EAc5m5+LchIXrkzfr3EQ0g4ec2TXkCAcXi1Zk9e/FRfhgG5jJjg
Ak5uqFaO1dMYkeFupyN5vF5BPcLL2+cvlDWPNJ3YWic63Tg9TX6AL6i3NCmgPBpoQvdYNy59G+N6
DA/pjI20Iw0vml9tFpnYkLI9n+Fx0dWE63BFtrN/0jmgJTXXRyeCnT0G+Ipxlu3mGu0fMhsmF4jK
yxawLA5lOTjGHWOYrwz8S+F756yGwYE14Ubm4xIZ7eEwBhCZBkDO6yHmM99Tf2HS5Wp+6owv0P6T
5U2dSRozeFMZmCVNwhBL8yKlc/S1axPjhMptXjWTkkfhlAlD2nIfJXb5WnvpzlOtZNK+hGKUvAU0
FS4i7uZJ8VG4+OyoIFj4OytMmgebELK8sfq9zPVD2XT2Hh0vnBY0iriL9XzNmP2sIokFrTGqfdhA
AHHGtRXDOCjD0tmT7rkeWPo4+Vb0wJwIAZkPTV5djLBhqEDpmDkjmnRmOFvdYeUsCS8lghVd6DdL
uw+Nw0ESN9nTNMzqwrfirdX9lBvdGh1c++SzEfMmZoCW12fbsJtAnPCWbgi8+pDYjgASQEGnU1G4
ygd3h8mOLAUPLMA4PGdqCX4ee4CkWdQy4g04FltmYBZBXyS/P4wewt+xwOLa57C++whUzJT8LFWK
3VvVz2kL0hx1nmYrztubNNRxvAtQAlrcpw2d/s51iBOzuoP4pfwS1efA++wH82EaLaTwn1SIILtM
TCPXlRelOxRjT1kGICdzqnnbN4JmovRfDaSG29m35oeUOfhgfJA1+YI4hirb6I9O3gPIa1tS2she
qssPvywOVVhgIzANvAzxD2MZgcgoO2hidI6yxYZoMzxpWrqrQe3Ig3I2pmeAstLY8d2KB6ix0zvq
dkzay7C+H/Ny43b+Lo0BEzesouTyRaOiHxqL4qBm7Nt+zXg3dUGUkfK2cYcEI/qhZ+n/zXaYMKio
I8hsAo2ZqfzZR5a1G5zpEjh8FIpyaxwLfGKccQKuh1d319QiVyevIeQMkG8EC4VdV6DGLOMBNybL
hw1B2x8JINGuWw7V+KeKemJDalREBuAzw0Lf5aOHJ/ZpAvXDzqAd2Qz0AjmYAu5HBxCui1LdUtOB
tViQTyxjENSeYV9kabOtLhY4mykvDMDtHbkJUO2c0EQmV+8djDNIXwmpI3jduoTxHK078pJ2ua3r
e5upYltkxkE11UPqierO6434UmRqj9wPOI/darwVcLI6sz8O/E/m/oA+LRSobHPAqXGrGKVR74Uy
wodeT7fASehRvRh+Rez/HA3npAw7vE46Gvd1Z/+al6YkzPlLFDYQT5sp+bVui+Y0pxxNmsezsPG6
IsFDzeh357Yc30yFGC6dlyZ7OOTI49ZjEq7yHlSVWO6tDudakDABm0a9NUK+bqLtZe+LYp/nvpS3
SLIIckYEfmH0g9ueoeHy2415/zQ233uTVrxPCX3xe3CEM/5WImxHKBNl/BhgKqIfunaTavaUZvyF
4+ilrVFk5RofjzKJ//18GGe8Zn2l2ZKQ7zMiSIGtorZVikdakE2BqxiD9Gi94awiBDkLQJGgPw4Q
ZbeGR+IZHrOJFXvZcNQQs2HwKQaKHY+3rjDngyXDd8Q+9GATXmlnQMBaDGgyLcFWkNeTIUNiHpw+
fmROt5FO9+SN3l5ILNwaY8cawdD32fafuYbQp2pnwIk4xOjixnHro2Bf2kmwebWBbI01JEmE1i8u
ZsS80y3pJmPXyO6WJ9YBnSmBBVrb+FKbN8dB+ONx2uIEu7RWiqCaRccayeUP9MVfStKfL/RDn1eZ
ExX6ZANoMCoKJBcBBWyyBdifZRvPtPeE6hBAEAnwFThYwilgSxUbuzh5a2OTCXcyWjvdwaQW7Q0H
cLQbEAuuBS/uOg2Jo55Lg8DHSnypDEJzB6PENs8g7zgyLp11cy0tVLeRfTKZ/zOBzqhNSKTgYNhG
gd1ts+qIeV0KaB/RZLKhWGgfktaoqmSJR0PyhnYYHE1ZO8hkA8atMVbbrIzLu6a12V/O+DgmX7/7
s3iSbBbvLTfZNSiQHvPiqdSA6Qjfas+pFQ/nAV950LmXkrs55258LGYHtkSqg0PDuG5PbEZsolBk
0R/TttfdSaUzJyqCUvREG1uGw3Pj0wymtfMzCYv5KS0v09iaTx10QmJ1nz//haroZRqn5DYsqnkx
Fmw6JwWqTtXZVpr2vFNzaO6rZknni+AaseN/0qIqHgyDi75kulzKxdHngCeo6DKPYaXd1VSaXNpu
+MyVWN5EGJo7RgPApNzRezaV7R1TgcHdT1JgJrP2jk5ou1ddz29ydIOtVcA8abvBeqRWBh+Su88m
O02ipNKdWVjtw+8/tVhFGDuQwDxVZIhr8ZwqHg4Ulf2hjJjGtENt7yfDmLYO+Zu7LtJY0AweXysL
k52b81eIRvGOlwFswMCba2t8sPV7WwUurB4bI4OJaFZVMr4FuX1i2Z308HTS9oTTk13MiLhokWR0
yiW8EB5oYYL+A51g8L6tGFyTbGRZOBiF7F+yLCOBzWFNwK53N9riAXn8ndcNS/wKE/ihWegSljq0
LiDoedDPZLWug7ptX+WInqNJjwRj9lsMmgEFf4XFtYhfMzU1B2GDj8yNOjpwxcX4Kxc6a2l9GZC0
imio95lNBxB25VeZhhmIDq6SqLcPGqnLjB1PNeAcO1DywbnI6/3IrXW0guIFAPW4TyUTsSo6uB0h
MpJXyKJcOBSN3d1oOB6Y2+4Y93DpBT2p0Vx2K/bXpvD7bVJ1iLMJ2t4lglG87r1n7KHZbogbbz3r
sgZpqXZYaeDe2RaY8hDsgIBjkTvQepConTueG9ZCuMWLudqBKkdAHtSWu57mOfnK/p4CsezG5WCF
pBez8hslxO2x0xvCnfFKj/3P5Bti2fyBWgQgDB9mP20urvMs3aA940tNNnqpUHqjggjqPRd5UN/V
c7F3I/cHxbne4q4A1cHWLQ2GH22K5Y/j5tzUAFVSe3DW0oekFhCqfaGbGtGAUvfYzgFLlgbsQV/p
pb9y5LmAFngEZJ0+mYm9t93p6FObrHz2divl+B+u5Nkw6SZZC5EGWFcHdDhw+yAIxpDYR5tHd0FH
Rw4ZbF+VK5Bcxe2+l7Lc6LY5LjIp3Jxmu3GL5MmNrK9+xTsCx0Fue+Cmjg9qMMTDUMwoxMM+ewpB
jBpN+M2XNCvx2D71Rdhs2kn/VNy78+AxFM0J2+o9+6tf06CmlUQqOVbTqo0iND29922qerrY0e6O
ume+xG75XiLL2AQZ4Xm+TiVObbqI34dgFBL87VS7qu2ku+BvxARqeMeWjAqlnMea2oRr0AY74VPL
qvgXI1MAzHO/x66COygjUjX66XkDMDc4RjAxFkGMhPOEXr3dWJKrO0wjIiJ0Ya7WIwSfRkS0t3jE
t0MwoFDrwpdU+d66T5vjOLseHdQQnBvEW0EXoevnknjuZ3g2ppNt/MCz0J7mwLSCinl0dZFWru+G
UrwtJigZR/ZN4K45pKW6A89gHFGTXEOzw/AuJ28jxDL/Dbz8DsPOXT3S9AVW+Z3y4D31MI2h2IgC
eVgGsHC6qrPptc8IJQfs8j5OI2FUqyzt2Na4Fo+8MF7dwoU5w8MFMZ7jIrYjbvw855prJFULzogk
tTgk28wmg6EFclPBq7PSvAP8FoG99LR3RdBybfHaXtzmhySl7iyi7uqg1oHDQNlgy+hGFC1cP5HX
xyDmfOjq2T92QzduGC0NQO8oqX1i99gzgW/SV2nU14j76MgnMuQTal1DwwMgbcljZ4X+4jKBM2Sw
h0bN8GIJElcpsD6KpPoxG2N65ABGcc8Tu2HXbXK/xxgFkj5b5YH57NbvfiNIJZq7gshcIDQzUEOj
4pvD3r4vW4nUGEi+pJERGINWajbf7MIKTnBF8CwPjr1LI65y1VE1ilA4Z/xp98rurHXdZG9lvGeU
XK6NpoQJAi/Cf5y6Vh6E6WHSbHzcyBFkGzOClEh+MFb3FoI14hA5q+Y0EpJcswKa2nOWcpRThVkm
Y0KYzXaziftBb2pBg7eEX88BKMkiKUgUbNFa15n1cGsZLdO4vnJz/cJ4nq2CNHggtHGJn+uwBfJw
h6pjRDUwpxr94tCWUMr0AL/DMMUTQ20oBYKSfDYjC9fClywyzT0Egb1lMUFrNEFT5vwh7MLgSSSg
iQK8MOC2U45871leoEbiYn9IyvCb2yNj8Qs2QE5GM+G2PqfGLN4xI6y6pGu2joSHaUY/hJWjBfYh
mWNNgJCJzmmLrnE3a0pDWr9tSQTwru/uXK970k15ljgeDxal0CYRi97KchFno9dIUmBKUZ28xi29
TEdpAIwsJbAuBXRRet9mz2ze0rtCAMsIy4ZRvuz0bjbeI81YqiVnyeE3CKjzmb0T5ThU6GOd+d4r
GLX3pCHNPd0rUniaA4UUwceCBYgcvlozBVu0vmyTIv4G1kzR5CCEHEbD2Kos+TFHCxXKZBQzEcJa
SB2s8y7Ml/kaY7QqfJ5cEGhTnH/57OKSGi2j4dxCLrP9rCA/uhqOJq/zZytBZje/68JPq190g2xx
LL0Aq/p4iuYHNtfB2ig7QIJAfiZ2EHmLU04lNXgDr2zQC+GdWur+Cl3Sfq4J2US0sAs1jy9bA7Q3
sLkX5UvOqAaVUQWxkm254urftjWiY5nL/thqAX4deboezJOI6JELu8Qshv+LVAPL/dpMRMeaHi1x
UWfMwkD+LaPKqSdeZTQVEvhcPgU6Rco7ADZQWW0dlKifJ98jzCXJ78OJJJAsqpGvtTnc4AqENo3T
tS8h7KlQvRODHp1C0idFN2VnO0ketBwuHbaaS9Oqbq1pvLdMSYAgjgxdgjSaHnMn/rLsoBitox1p
q3Mbjz4Bdx1m/LIm/87qTmFIAnOUQzkX1fhEyOl24DOC7LW4qKlAzmG558+x/P9uMP6LDYaFf+Qf
bjAWWtvf7y7++AV/7C4C8zfL9TxL+H8yxgTyNylsiULMswLP/rTf/NvmwvnNNSXLDMFMSfLr/n1z
IUyWGt4itJAYWfCf/882FyxQ/iLfCNinCEfi2mHB4jnOX5RqU651z3DGP9VO+gXjyko3kQu20eAC
DHg0wuTVZyhy8Y320sZzS+4E+09vsr9DREMLtHAaIJ5cOWlgt/vfooXk4GySNo1fYqbkXZX9mhbi
A8vCn6P3TTeQIARICEY/Bj45KBGEy0In851zZSJ06gmh7oaXsDHTY15Aj8e08mybpkPrwPixHU8T
Pp1TrGJGoIUx7CXjp1M6+E+iAvPSaC7hFIa7avyLarxVuLAu3IV64XTUFm4o9E41Du2KB8LQQp5b
pLDfskx+iYLEvCtt8pQyB5Zbouab6yGForFchZVwHupCfnjMKRBG9B8xjhWy191LHOjxKAB3kPWs
dtx6nzoznsvSMc5CTIdu0G9D7MAKx0vdD+Rpu2gbw8IaX1K44JUjrrbo8h9OIBcV4EGV8/Qwsls/
Wp0+YkSu0Qun5D6UdrIPJ//EFmfpLqGTNGBK/IVXkhmkklsVRde2iEVCZzLGm94nsWBy43NTeaAr
BqbprC7nM7Svg8iY2pOE8UlKcQ/I1HF2g1AJFpaKH00obVEvTAtnxVuIK9hbb6KHwTICY8Fk9E0A
Z0EK1W27UOzbLMr3NEk/64Xk0i5Ml3ChuwyfnJce4su0sF8IyKFst0+dhApjzY/dQolpSfdZ0CyW
6yf7LPbO0OpsG7RHgJJ661FjryohfjlOcXbCQXOVN5dkNIJLOPg7+Zpq8lnmYLxmI0OjOeOqHup+
09ic+AvjBtAHSjB2QIUbj4e4/DD49tYI/HFHjbmxN8E3FAs1J174OT0gHQvBD2GcEEuACR1bD6ou
Y70CpQ8SytkljypGs9L3oHpKvMYerejKVOFPC6nqAZMXZN6F6pMufB+9kH4qkD/uwv7pFwqQS2m7
82X/rTCj8ZAJfU3VXJ4BKKwcNjVHnJxH10OrO9tyS6SMX5bhl3K6gzijHmTCRAsqbtSUJ5Qexr62
yHeq/K+u4cznqaEEYLp4hBH60Cx8o34hHSXWL9EAvY+MLty6BZm9eEOgYhWA4zxAAWDoijNP3Mgs
3DznouqOVdCARdTcQxKNk0ilWGNkkBezfDfGFj53n7+pCf205xMUaDfE5nKj24Hn3kw7BH2Bd0vF
dcinbnpz/Bx8ksZbYrjG3bDwoHLAUH6G+TQyj7lPE93j/KV4uOYWgSMImgcER3InK0EkwrTMNX0N
e0qhOU9Tbs2pdQ+urnejl2F57SFWdYj74oGqECXpV53R94G3Uqgf1tO3OFuWBEWKG8N/bJjcbK1p
AuiKQsH247PbLmE2IZ8auKnW7MaHIYG3EuWAP22buK+yfcjs+ZcIoWjDQEJjSa73SAPpmh++BDVC
EDVZoct8Yqrxn+XvfN9kpqbeEc077HFociSZwpDwypJcXRKv4KaQ+tZGex2/jYjY0pChfpsvNRx3
+WhGLzmHNrJEDYwzKyH+6CpeMWOe1o9NCWp5DkH0usxjbsajIo7RK4oYx0Z2J9oBf7Mr31H1zusM
1Ng2ZFm0czvwVFPaESKvQdgjTgJEndw3rcSMnKUEKQ3wc7WsUYb460EupiJxJwMwn3RY0bovgUl2
YYq7nsjtoAa/ofOv1Yx5g4uqXudJjPWQPpul6qW1ifLMypm50PTTVUAqx5SuCD7SLhfsPybZfJMj
nx8x8resNbuddva+5B9AwrJ9WjTzEfXeJsXhGMUl24YYEAB2k/dyhMAceukNi/C00pY2NmaPZyIk
kjfiWy77Qa1EUwbHIrfRoSIV2nXGx4wgYBePyMLK0UQwM3zghmaBNSLkbWNHsadGhTTG93MTxBvW
KUvu1HRJkogzqch/4P9/MczwbA303Iq4HqnQsWuj/1KPHQJ5Fi9WQgoumy7CnmxEVbgJcb0/1n3h
7uYROKwj3JSgsNrZjVHvrXyS4yYwasD9cWN7rWnfQQLvXyfHD09doqEmsffcDBOZS20FJSdsRX4z
PeIHHRs3iGBxBLiWlKpSzPdhiiErgMRthWQtjK7J0jXxpntYMSUfdrAjMeElGn3EKlRecPIFgUZw
M/RqrDCbE2zfrL0adSsEBBs/FeEcRL7h1zgajOA3mBGJMWmBexYR29CgTfSpB4cksb7caJHqTS9z
QL5ld45RMm8/3VyBkb34k5+tjb5+Mc2JBZNqo623iAbpAftNZ4LwkTY+Nc1aftvMVrpy+zJjwDBx
+IZ6h2bvGnfVJZdKnJ2mQZtptxfZ8pi4Y5nckW69l8q5zVXA3hjKA1K99FzEORk88aEPCW1kNGMB
Uy4Ij8vt+oTYeU/FzO6/Ko2dbxE4mwySG3kho5QRgy4Pyxe2r9SAQuzp/BDAQiHioku2fuOR/t6R
jpqxgA0Ki09uUiFMi7iAYwKw2H7zQfAJy4ls/9pVwj40TwYS5UPk4DCZYvUcerSe3PD1Hrttvx6i
BQ7f9Vy5KXYfaV3csEaXmCTuVVQ9KVrVrq4MhNMuRvusd49dWhLhNeCd4LvM79qYMiBI3Q07J6Uy
48mPI3VkE4wrwmCMiWQyu3QENUzYtzbYM0yIIrXHAWTlpygJ85OfZQktK3xVT1U2K0HEVxjNmmal
FDTvsJLMUdHYMVcC5tk1/k+bwf2mt48qjerT589+/pdop5r0zW7tmWNBCDurJC+cT343kdlZegOf
MsTYlS0JxYTgg43J1lgOnW9JSopHUvTwudnvNxxiB1ObB9fEz/b5L5azFnO24HuaD/+PvTNpbhtp
8/xXmeg73sC+HObCnSC1WpZkXxCSLWHfd3z6/mWyynR53p6Zvnc5KiMBkiIJAonM578hiraGH8oS
CGfUISx9NRe/dgZgbMbkmufW0h+AvJDtkEqAyiJDzOhNTEVTyNqIxPZd6xKviZ0XsE3qcB9ILRRK
ENwBmSica1333jEHJ9mpxMxCfEjAZEIcdLtblwE23lNvsTwcEFsa7dcmt3dBiC9GqDRfg1QY7vVZ
7buWW/lwy85JOYd7uRVW7llfBoXsLU5E5J+1L3t6o/zVk5uyEYwdo4q9Q6+NjS+b9ldvhtB5jMNt
MwTxKXKnEob7IwAnZkVBkB4HxpOid7W1VYB4FyA229JSoUcyf91pZnUvP+7oYGEdpcRVCE9Y6Ssr
G2PsEsJHhc+sbOwwcrZhYL9M80Iorgi6H6owKw5IiYhwjBvc4FnLcG9tEFoLd9RWqXnigDZ8Jbut
yeFNcbXDCIzzTdVeNMSgRxcXV38YNGVey24GxRZbbqgb8mdNXaPgKPYEIF1auUMzy/vFVjMW8tO3
ULj+cn6WvuxdG0N4ADc6B8ZEo2/jIUHA+ohYwRmwloUB6luikZvNnH6oVVtvr7tSyLVYwfTMs4T3
rDwMljws8li1unW2sNjY6U9F0y1+ZDWmHywm5Jklwc+eEuVJNtAqo1PrftY97J1oRLGcqmZFWiNr
lLKoMYAHqHOZ7BwCahD+tfEaaDAo6Mpd6i1fc6USaoVI8bNRnHMx12et4L+p9K0vG3dwmq1qtx8w
wkcVIKVewKudg7SyDYSzrWykx+2lV5jYH6mLbm4npfsmXXtl42gFw6VLNh8TR8a+vq0FuYNk4Zpv
ChZ/GzRNuMd/Cb+toG0ePWecd/LBQVzsRg3lrYPBDtNiwRS4z6CDq2XOhFyMHrYYIhrhESx72uxC
E5LbQxc+x4hdd/JHkb+F/KEG4UxsF86X1sBHjNgkhpzaJs4yRmp3OUH/ef62IzSDqk0Izvj1gEMd
iWnzUe/rYsFrhRN5YtSgeDrXOMczIcCbgAPCffyvQyWPkoeQm+pS0kdHlhOXQyC/pfy+Jp5l/vWb
M2yTPtdExxy7IxACPLhU42eZuahwpsI8OJ32oLEidkzEvhbg1KoyPJgbi/mtFaY4+mBvu46g0bn8
qhQI5BO0FXCqlwn//O4DCxrXbUUu7Ti/NrhVbTMXYUdRUPVKydLcYPGY3lybyWuA67X41FoY8Zi4
adqLlwIdHajxTgiRrUdoPNGm925qpb7Vw+C+sVm7KRE3ehNsNdGIn9TBNFvzsezKLwRwcsekMmyC
Vjgpk3ctT3eLV9xMw01SFD80R3tWQ/L5MiVl5TfGL7n6nEQpWgG3eg2H4lV3AvKUDS4BLU9um6jI
DqU5PagNsGpN8uSUn2NcBFY5nF6mFga+MKw8G2bvK2Y7u97pYo6Xle5CDDzGYGbq44DqVnp1Cpvu
BgjfPUAO+lprABFioqqamHGpEIchRnJ/xanh2LsQyzRDR3g74TXjPiUQicn9iE/uu0KdYDvnBBv3
EIuhzTD7cge/Nc2brPkx6UQLPFZZBh8oouZe5+kZdPedBQnR8Ipyq/Rw6nQzR8Nvslp33ZpKBNig
HTghNQeFX6z5koTWXZHdz276M5ipq1ZzxACahW9tz2RFmfFdV3vUpNbkriccYa2kenSboyeWeij0
yCahbm+V3X2Khpgzi6K1mcOhGvObvqxRgyfDjTo9Bw7BPF1o3wBWCZo/l4RG7iki9og588apqq8u
nhGageWZCkV17abxEXySgjt+4+lbaw1Pre1+HzgIC6KJFTp8TkTb+tJkqe/m6mOdgeQZs7GtmuVH
qrOmHig+rpKxfTARgCU26Qq43ImiafzcT8ZmGvSvcxAASsC4XuXWR9MYzaY3cHrSIwIY2v4ej9Vt
VO4wVzl1cMu54D9bEdrkdV60qWDX6ZN1rpNs21oEJvWRict4jOO5RfZ7pbaPeQWDcYbmjysXFOj3
RU8fE0/YK6X2TTabpL+mxRmWCY4pMwTA+ZSa/S4VZPTBnH4U+FpEefN1aZwv4MHfPLsP1jrX0VIu
1lE18FWsavc+q/J9oWa3Y0pOAHPSPUSQ17LMH/mUK0iMM7r8xCXYgIWXmZH4bhQYZqlkEgR8grxk
5Y69AhI6YWBxP2UmE8d0qx60gbRrY7CdXUwcm2EOM7pVC0OE3LsHqnxd5sB3rGAm0qB9bcIIewfY
vp2OCjZ3XYKEG6gZ3ZQOJ0hE8R77LOSdqbcJNOA65diz6HGQgu4ClySUqB7eVL1n8FP6raV70F0W
hgO7h8ToZGTTtK67DiB+wEBGJsNcWcnik11oT62LgN2txwyjgHyT6A3+fs3Q8PZOzTw5JvVpGE9Y
Os0btwsPM2aGq9bsIEaPar138f3vkwJqvgU9za5eXQEYQkrblpr20c1eu4nK4bZiigXvKIDMmnnZ
uq88GIRDDUAYzSgBHrHOwfA5Hyj5D3sjnagR5eTTqqldrBzEfclYK2dVxxpAJTQvHNXkHtHPvPYa
JEqW8+hFDZ6mgz4A75GRlWGplsz2JzOLcGv0Awnu2b2jhxr3CXxk4wfWxctZM+Nz6YErK3b/afRk
snhEEPMn3yarUfdLo37DMb/cLgswvqNroJOg825EkIfx04R+t12SBXJROBLSXa0naF2x4d5g0bKa
AmKDzcUmVinBNCLhb1dqoRBvUXyN4/m+LajG5qmBxVtnaj4T2GfuGi2nFIXAuTi34chSzYG03auP
XoJsGrbwDapwHD/Rqt2ibbjDcQlHbgXL9RjBY9MNhyEdwmMeURbo4AEGgfuZJNm0ZRlirXEMI8rK
weIPRQ00luoVbMw8M6yBm/NrWmHzSdlj3jUiWsLE3kENAoyE4OWgv/+MsnHdGYB7ed58RFRRYMV+
ooUtNzghuSpelaGZPWBGS0ToAPSHGwgpUv2dWWPFZlJAYCDb5Uzv7bh77Qf3g1s6sdwT0KxnmT7i
NmRzP1N4IwAf/Xi2R+6NCXMyBC7Y1LlQl7E8bk2mstzSuJBae6ukEwUvUhjTcmlWHlRuPyfMxfXu
tQFyvIVqn7QRyiyGOkISMzEwrxflHf6vtalm14DoRJhqEz82qZXf2gUILzBTsO77EYERN8TMuc9Y
WBMxSgSoYo5wLMxt09+UAeRa0/zewGpmntmP+xIlMRglfq1EpmrezivzEbyns4h3IvSvI/MH1I2g
sbb36zL6htSVpEy4hzVquQEXcmPBFjiwcL2Fn74Id0ACdoGJVqZxh/qRWMba4Qvr+apUES0Ouv3Y
4q6CBjBNDrV1MIx6PCs2oTmedaOwCoPnlZPfYT4VKS5zRZI6FEsZ0MJ+EIrcdd8QXRwH2Frn0y2E
KbgYnNWQgvYLKPbZNEaL25fe70hPxF9kM7UZvqAkWSg2LHwtA89ayvAlxseia80TBW8cavuVaWmP
Iac+0QY4Re8sZ/yRok8v+5u2cK3VAJKALi+Cy9vrrJm8Ho0pEUqxjZe32+3jQInv52GPxlD1KZMV
q0FFoqCiGdnEjf0Q48gX5WCTmfmSUt9eYW5e+rJxBtyj0iI4aEX1ZDKwjSiVIM05HSyWhOJQ1ZPd
RC04hqkdbCF/c/MPPxFeVKdgNNW9E+jDqsWDisFwwmc8u+E2t06j3rvF3JCsmKn4kgzvcXcK9NoC
wAbmdKoAWNcwvjaYYzrVjG7QSd+8YMA1yYmbw5wN3xZtemfeRJxV9l1NcfBMM/chSMqNMTBvaeIH
I+Pz4Hbxc4qwpgoxYM5dc5s7IKiB+WZZc+V3RWWzUD4uKsuruMs+0CE8YgE0rDoYrJaRvFe6+b5Q
8dhUHa6dk8lSUyRNua5yo8dDsu3KoCZijKhFfhOG4bTIKRAwe1d6m58TtbhCIOo4o5akZPpo1NjX
NDXEkxysHjJVYJcjfPuk3i2LKCWNOBJperntnRaKR2ccbSMnU9vqTzMcPD+yEQhrsIVyN1FWZe5h
2BqX1V1HHruaYmrGaqBbQRdnhtKk9TmyPbKMgFwpqLS72HorkGRvVPVHjf4SAxmyqKsIApytYU6s
em+w2bcJMQW1yJEylzWXOECwKJj32nx26ttxoWjhNeVTjv0266sZrw/NaP1uztDAVyHeK3JbrUM4
m2Lp9Zy1hKI0so6Qi0APuX1t4ipiuLAY6ZXCwSJLq/aRRt5CSeF/M4u/oKi8QSzXbC7nWxQnfiPe
qJiKBzCRaceEh3cQu64Nkn6kro6bQJ3mTZPJIodtMIkRURG/LPk3l1LGlryG3ndxm+KN+8EvugKv
2cJdUJzE+AE5ZQrnoQvD0e9BHfxRNHyA86KFpMyJ/ar9LdHN+RhjxeEb/TRSyWEiiPpO24xhCQ+k
bnsAN5ARuQlxTGD6lS2KZbUfiyJHpNZ5dYDnh61VnByBu9pVXCzjxhHlEeThLMIz9fcm61Qs+fVF
g+7Cwt4UK/kpMB61LmOmFkNRHVGIWlMw+rLBH3vCwIJ8PzJ0DoFYOCdJN1LaopG9675SHe8RzwCb
ORpFebECD4N5wLZKQ08it687C6gXJYLfg5qM/LSId5rUrg6KxeIIPhjME1Sa46axEsxGm67zM1Ep
qgtXXwV1Qhg4Zuf6tgfdwhq9OtiK0/qViCGSPVNsyp54Rq273cHwHHMDY6FBbnnvGg6ObV0vgj8J
b/FVXeMr2o2JVlLR/RzhkV+J3pDU4dEB+RxaF1vgdDTJThk9Zeeg9Zb7kpCRU/a0ySScoSerrC36
D41IGrRGNbMJJdJ8Mxi0Y1q/yw252+yK7pjyi3VCwCub5lfvj00mvC1ZBQg25OdTysnglN1oLV8Y
d0Tj0sjdc9cFx4lw+laQmlgmpPsqS241M2IzEx9WfuKUScIauwsNtxg+ozkvmm+LRm7KxkYDtalR
clbcifOMn4ncGfn+v30IcZBsV0TKzOJzyEdmToQ4YMocjVgdBu6TWTd33oChBoS4kDXXqqwxgAhZ
rCwO3I44amxoeiy8ZscG40Bj5CJYairzdsk9yJslJW1loJrdBt1Z0wmIntzkLZ2yd+ZAaGXw9cDf
wSYqPf6w0EWXkMWDdMbFv8QWbUnhPdlzD9Meni3FUxJEglmkbAEeDjGuORqFip0xm6eOFQ3qamtP
6re9acj//MT/m/XmfgkQjOlNiN0J1iShSfqD9hUa/oeS8Q3swSWKMCESeXaIWmOmiBjJ8UMcwhhU
1S+KoqFbsgkR/x/SiBTP/j9IIwY2Uv9X0sjLXKIbDH/njfz1mr8dVVXzX6plaNimqhcB63/8r/Gj
7f73fygEe/AQjuoGTloXVsnf1BHrXyr8L9vjn2oiJcCu4y/RK9QRz4O8KcyJVNVxNf2/I3oVtoe/
Oxy5KF4hLXqWppu8j/GHoyry7JaqUz3eGvVrhOm3RVAwOSITGYX3lJp/EwT/GyMr458mjJb657uJ
x3/T19ahoVbTyLuhm/kEYbSfsZ4ume0AqyPYWlkvZXoKb4x9+RRXMIWxBv0I9/GRFA0yBomPXkfn
8Vk7Q+Y8IvFm2sLiUmGKsy0vJKl/qLx/99yC24xt7T8PDV6R/G66AaeG9bn6hxh41lotszJTuwHT
Y1kqhvxCNN5owAiXAz+BLjg4dLqLwdmT0y7TEakTpca+thofnJyKv+glqIJX4dSYm0jnplubxbLS
ewAu2QwoCneBqX6Xt0AckiffgHgPDluVa7mvCHDA0Oy52tSJh19M3OIBWNfDDnvIatWJMr1s3Dai
DFQszPow8mVgE0X+GMd1Rj4rJVhPFv1l3JrYrNThvmDOu0sFSGBbMXC2ViHBETjGtWH23Pizk+DZ
sJTAtYAisoG/qe0rKzxcdzVaTB0Y4IlYB3SFG21qKurfTAx6h4Lbqu8pzHXYq65i8ZZMSPVDUVe4
cwNdmMSPCJhPtHIHFNnKXwToEGXavMb1BCexYdgRvFCDS1D4V0QVWfY80ZObbXMuO00/WqJEnRsR
xetWFKplQ7Ba7RMgUW1wTaIOJkvqoljsyLrxdbs0Mw+j1OClzmpiztHwDFpKfJ6YICyWeqPGXbCT
u7oFW7UVnGpyYl0sMUgFZDhOP13u6OhQ2JK7ZHPd1OrkFYUelUK00Jeva4mDkHThRHqP+ObyV3Gb
8Oy0eSy8JipffkvZYyUHEiq7qksycb4kX67fkDgb7hVy2+lGCj+q0f+sIqXdBjV5eFh0cpJev6zs
aZS4MDTF0+/XjFb2YjQpe/SuR3eqQ3wvrGc5283wDT62wHyD3gL+Kq2yltNFisG8tad34c7ty+fL
piEwoHkvp4jXyaI8O3RL1Q8jPhpyv9zFLw573+OcD72UQ1QLAKgOMpxhtAgRh9sOmNGECg6uLKNZ
eXaEkUc1QLic3Y6jQzcsZsLpFwjLZJdMfqw1kz+i4U7LAsK6mLDK03YQU9xLb+kfcgus+rfztUoc
zlr5odqydHdt0NzIT1PKj/SrsQRg6Yl5rnw0kEIyao2HYeakCVzmiHnJmSM3ZTOJB66bfzwlMytK
/C3orFnye6kzZ2iInzrllaJxMOcs9/i0Nb58FI1HA0L5j80igIjleW28MZMBV+DMYP6JUonYX/EH
bbTbrCz61+ufl72ujYtDnw2XZzVRy1WHxAqTOo7X2HLlz6KRPblvriaG76KJ4UoNFDLlzkVDqm3V
BDJcHv7tmZ36oQxKfkzEmJUK/Eb2JjOpmlfZncNCW7ayK5vatd4ibhnbNlRcpIbihbKRr8ZB7++d
178mH1ZceN5khiYbeeTTX4ffNkeNy05/JP0LoRv3WfDnkXEqtMQQpeW1dxgXczXKr+agyr58X/ml
deLW9l6oInITX9y0F8a7aBaj3uVx+ALopQ14XqxC7cQ4B7OztcQfuTxXPktulxrrquum7Ml9lz/3
22sKpRe8O/wAUfnsDfSTUyIusn/3Z6770PewmtCb7qfT4hVteN06EqepO+KfSIXrTW4lYpcqztcs
WrAEEpujxvUme9fmz32E9TFWWwYcCo5GjrE/R0C8rlgiiKJ8+X/7Wvmy6yOlfN11W/b+fKt/fqSw
NyPV4zDM8HYaVf8sGc22g7jNGpG2dSZIB0qhvuLUZwEocJuTzSjuevUCzy1T9KnCBVPlFA0x5hDa
yvUi4G8VNhqFaRbgsnGJNQWrbHZ/BJcC8f6Va3p9oIjrjzYmsWEW76NWJXi9gC5lgigBEjiSoi+A
UBpCHe3FOSwbXdyQr5u/7RN3Pcoj6D9BHjntnQB1uclBRhqrYRxIAm5rLQfK4/lO98yjm/WAzE33
ncNBIqimnhPUAfvYxkmq4E6r5gNViuGLeWemaXp5T2wWCt+RV1BtloLZRUmcWK9yG1scnqYBRCNJ
D/PCuNtC2yc0Xtwvh7wdmbKJbqQxMMmm6ag+RzZ5jy4mANM4B4dq+CEPkGUoBbFABQZprX4roV55
lCSsC2f3LvGWZB+2LRXF0frExrgGdodTOLlvdRshj3fCg5e288EDlNfK0DdDcla4eCWTYhLTE8/p
Qf+GKniMywE2odgnTgdDN7MDCik+cKssIvfqPEI1W7U1XGEmSw9UDJ475rrzjCsx4tWy0VIW2bm9
t8LoiOW/7muKoV2axezvKAimB/TgBzMt3VtcEFaRjmV8HgwAD7k/jNVjrDHBwZq9oRINsBQUzkOC
spUcwYnEAUr5vmzEYOt7eJheNi8PCHuSFL+rC8VC8iwuZ4DsxnbKJBgJA4pW3EZ1R7l1Ikdfq+3S
bJrIPI8B9U7kWZQHl/aIrVJ4102WRiUBwsEkTAXt3iEqOJv2lWoN3FBz7bOd1Hyri6mabDQxX5Pp
y3KzwJ9jv9jgYKX5s5q0ewJ4sNx0FYpRoldjw7oiwgZEsuQizPkG0HEW5r6/bUNahxpz2Z0SMnt5
zGXoGKwGnuCvXfKFl7+R9wNQPqU5b0XuK0CGuAkRngyRI3OJOJTd3qRsE8QYYjkmkbQrFa0RLxLP
qiAdXp4ve9Sx68u+6wPyeZeXLFP8M0v0div3OXXt4YGPxKYqKL+JRl0KoAG5zcmuUSzF4Jo5m6A+
8bCjmDxcNedhJsdT7pIPRgA6vuyVSgpzuObjkcWFrIrQXvT07hH3mHsscM0dZwq3dD06UhYe96Md
phB85b6u+QjdsNnqFTNzucvKNQiTBilynXjG9YHr5nhXMcMlW49gJGSm49ZVUKVjtr5y9po73Gb7
MMGd+aR5WwvVyUvxAX3nZoSezt1x327sJ0I6V9qjsg08KKabIX/Emw23gw7maL7Sg1NtMz3fzM1j
O54bDN5YJSWbJPTn4bnX3wZq4dSEiI9JdZyDns3kjmBRstZy5QTlz0n2RFkk897RTth2rZSA6/tc
JLf1dMY2e0E1523y4NQpR2qqtvUQoq7zICMf0/yYzuW6mXYB32tn+wBRaxKM8VrqfizhhtrzJ3aU
TbdHaOMo38neAYAYvyDWtpJkrc530NTy9EUHnAXj30TkXq7qd01ZQbgf9Kc+2kYiEmrdg0SRrwU9
dEd5xTT2jrqzc+Jh0evuoFzW5p2br5KvTXLfqu/ZjbqrVmfLr97cVXILRMUluo7XkGl8qrXf53O7
ST7JL35DITxsAdDuLUaighhfAo/W7lH/qT1gL3JMX9VN9VxvcOE5wNiJ7ozDcCDlaBXfO1sbqf29
sA1codfe5DfaoXqPWVh2t7iWdNU2xd4DYgNyThIOzwYUln6nMcPGNFhZBZv3dmXcFUeorE/E8Jjb
9EG5DT/mn9Fz9Vme6/PEyn/dbPNXrGSxBXC+4ldg3epP7au5+egOy+nYfw+OfKp4v+zJN3jgmsOg
5943poODGHE1E0MHT63klgXHfmXsC7xK6tcuOcTRI0FDeo1Xzc6uD8EOM1LCAPaERCE0Xttf8J0h
m0n9aZYP+BjM3xDQKurWNjYL2d85vLT12B9AiA2qchATKA6Q3RIiNMTxf1tp8JOa783p7Dx4fK3i
SOz5F3vyEXN7W1KWCWcJXshBKVEZkI4GisXJ8bXfLcE5OngP+KDfhLvpO7Xv9id2jwlKNvIdD2G8
Ifth/pIRE+fBLD50iN+CI9XU0n6kBF28GYhfl903WM6J/oBTYVXejjv1R4Xz37LdRtxJxf9wqud3
5yeFzQFXDeuUOitHPQVMhUlwuEMjmz7X8/pkPVHUV07artqUL9bPiPtgm6xRbSKTeAzVjfONLKWZ
UuR3r0O0Jx4EgzMPw/f5iZw13TyoZ+ZeD9l37QOrYCoT6rtXrDMflgBnJbzics3sZ1/gwoVM+QiZ
D0u+aFrP7irWWDKu9BdwA9TN1cp5tt+Hh/zefa2P0w02fdW4qoozlz+mN26wGb8M9iqHDvEzXDcf
HpePtsWFAUUCdhYZllDmnk/In88w7AY4vTF8NPfzGl8OL4eav4o/1JvxTfmR3ZtbuBN+/KS/hj/T
J5Bt1HhCF7vq1sFt+lK/lCf1gbpAuIu2/cki//a2PEAnWl6zo3n7PD9aX0iovU8+inpFeIuBm+lG
xaVsY/vTjrp8t2Kgab52++FBP5gn9YhRefOsR5vhjdVxemw3uOJvlVe1XMOr2JDDuumfoAszFmpr
VgXYgg2ECeNDjXKeIZsFxMPwPT9CrtVJwCQMEEbTOdwwpr4A60NR+lIGKI7W5RYDlmEF5LkfV/pK
37mH4sH7lm68Z/JTNssh/Z7vra2CTZx7Z6CFbLeYZ+2zTegX7RrPehObq/LM5Qav6tY4wEyyXjgP
z1CogFa2lCRGcrpwQt4vt0m0dqcdMQ4PP4JDeGbleSgOVJT3GXF0991BPWKoNDQ7QjsBp3NwcG+l
b+ovHNNjd8JylPCIcl1wpoYHHFrCYZNhZMdlfe+91iok+xUoIrx3wGqSPgpMam8dKLprl/NwD0Wg
34fbdF3vk2/jTdl8Ze2VKGvAxcLbWXBF8V1bV/naOKOoONbnYJf79rPJZ95jzHCY0vUdUi7nVFe7
6mBwT1mb3NXXoYg1hmqy/Zjv0rP3Zt5jvXSDjw9BZGvrdhJi/evtz0WiARNR3BMNho18yLoDxSNf
NZ1mT37IreYCRHVipRKUApcSa6N+BM2LWxu/Yt19tROXuTUxSqMOdbfqNwYVMH8QL5G9UCxIZA9j
KzTKly7m+Oo2yQaYSG2yj8VzMrm6+a9fbaRQn3GFY1HS4eVQgkCnXUk4svMZEcPIgioC+wMz/6tJ
GizVgacHX/bkA21bfVewLKGO5MI3GRvTD5cFa/8UeQiVK3dECwCPhZFSdieV2mNL5jcBwTACt23E
hBOKfrkO3QFJb+UQwpgXUcK4Sw0CpgHbKHAm38FUYCZQ+GA3SDtWapFTCnUBP2Wvi8Si4LrdUHTc
E7J0QtOTbaqsgQcheMKqaJxY0ofpXfdp3jDu86a/D7COijVOfhv7NpBqUcmqCyjgc6Ip+yC8C21V
FYgocxBoTMckatp9L+bSsulS67aeFXxdRHXh2oRiKXjd1EdMXFHs38kq2yRWbbLXVC5D7nWnaRMT
A6CPlE3U5GxY8SqZJQdZDu5ESfCKBcapTtoMFAfN1r5kqhHsXCTH3D5ANTG8g23QV7hvqGSwmAbj
cf88CZXlSM6MYk1Y0/8qIKlugdwphSGIGKjH/FqQdvOFSozRIePRsQqXKKXdk3uONIpQHQFaqmMM
o4upkoc9ITZzqh/lE/B4tGhPVeOS821yIoADTL6nTcbeiOFZLuIXbkzrJZ8rdztkGDpAWaVeZ8JS
grfkkl1TDqxUxC93ba77hkGdj2jFCqFE0CRd3BSpTrNZP6nERTmsegwYo4dBFOJkiU6gIGtrGBj1
RDmZFHWKKZfi8bWYjHbwu4Xh1kpVSkgKAoks5u7E2jdiZK3f4cmC9o44he7K1niRyKhsVJibhYp6
pW1s5AairCp/YNlcN92ujPmSLAxV5uTy58XGjqLyLIQTWo2DTYWbx2qW5OZaFJ0vjaghW1VDzScM
tU2OM8LKqDthhQO4DWhMgS3Rk8a/bLvqlG//B4z7/wHjuG50fOn/aw/a01vRvrW/Y3F/veRvDbf5
LwvjEwckyhKomgbm8zcWp+pgcaaOINt04XBZKKj/BuPUf6niP8cmL8jjET7D3w60NmCcSoAbTGbb
1WzzvxdwqKr/p47bIxqBvBdqZ65u23+ATmil3AwmkH3SguBoJJl6Hs1ePVPFhx1BPS9UY3tfzNVe
m3EWOP12+ciadu+4VD2WuGTdHGfHa51b9q7FbrmJRHo9dI11KYcXwfc4MKujHCM1UZiSPYkZNX1v
HIf6cN19fUzuw5ED5On6MLcx2ABGemocPVvWkUCZYjPcWnhz5Ur8bchLpogepka1clxESQRHxW5t
2E2+vqBYcjAv9AFQKimj7WJjKtR41ObXufpUhNN00EwFKygSVzKc17a2bX8OHUZQjoYN/rnJ24NL
0sRmyS3Vl00bMPlGxvYC59BczcbEmk7leB+rcCOPIxzNnUKC2P4CTIgyiMQC/ticUDotLTQ98L47
J2OlgIEXoY5LfyM5QxrWsZWttXuJ3ckms6CIFqhnV6bZncmvtVYIk/ACFsPEb2OF7KKUqg4Z37kk
2HsTDDGVSfFZ5MeQDdkGv2/yObpdq44P1xuIhCFkI/fhV7WZ0NgdiqQm4RYNmEQsEiQFdpkh4WF9
nUVbU0HDabgu/DNJaZGNimBTK5PhgMMplJYcm5Kly5QdYTNfJLSCcXHskxciIRY7FoNjhBVIhBAm
iJkf1xUFywUl/rTECABwatm76KkkHSfOyat3jPIw3YXK4PmoUVlxawlpAb3hMMtkMaG25I6l6uKT
6kG9Crc2EoIRhVeE7JW1V0Dti02K1iiEq1p790r3LO9fWEQVTPJodIqDB8yHWZqwFQskx+2jm0SW
VkOhZZJNIKYlslfif3zUskfEQC/ODAxjc1XhMOkyFdFs92jYR2hZOxdrzkPhcGZ6Sb/1grJlKZBx
5xMIGr5LJQRV/LkkXha5SbPtdO/Tq5l4JzFytnwRLJjLs6s8nFlUCB6Z2X5M7TdKG3GrsvJPzICj
2z+YsM53+GSrW+LtfiitMUO5aoDPNQezHcGSqtF/+z3ThE1FogG8OUItc+IDVpG4ndu4KzLdFLRJ
eRisFKN5taqIgeBrX7+7vI2HsPH2HX6yOBaySpfoMqjwXzizvDatfESHIruo9KAjFdahd9a50OeY
BBM0Qx1hAYbIk9BhvaOGM7Zes6ojEOy2phAVzGqxXYiCX2cKFmPRwCoNaxSUin31ZE/JzCnm2L7T
4D+n2Phk9oRxRUW9J3r8gF02PnRBfmiFJcwoJEt2tm/V2j7KO/ki7uQXLFkPS33tAlyJk1wH0KLI
wDKh5AMEDaa18MZjJpGberDGg4POrBHAPf5XyjorGCkkjl/lE/YuefiW/2Ly6Y2X7ZQpfA9nTtBy
8JZt1tmoVZlVpUMM79Fi0a/g+I/jF55Gv1B1yaiT+Lrc547asE3t5Ie8+l0xfahrgfVBs8XIwGZ1
F1UDjGbMRjgnYJLVhoZMTDMHlKzYFF8+UppNh5o6qByD5C7HM4hZV5BAD9mbJoh/cvKF5If67So1
k3zBZKstD05tUcks+DnluXDpmkJc2tvDQc75tLT87hWYUKUGFc/UEwVzHcHHAiEcqbeJwfSCBVnq
YdEYDrdRxQihC91nyhQJcvy9p1U6fFJxZEn2nk39NMb4ks5W+NXWH5Ycl6MSiVHH/HmjyuXCrzEP
o4PTZNrJZVx2I2iu+KxCEmhAK1WtIrIsHB/wYWfBlBYrs6pucBBs1xVpS+s8iNM1UwKsCxswDuIm
ww307XpjJc0ZXRTGI0HMskoF9pE9I4Fr4CjdIe89OCgCLpXgaoS85gK4Bnr/s1bLfhtFJL/P4q26
GPqB5Rgfc2pgIRXn2WmM1PRU7UqxeJSo3G+gndyW0OKlp7cJ2n6GzUYUuidR8r6ggIQ8rEOEJUds
+fLTomb5adb6/NSPdrUtlRL9TQecZxfUwYqZwWOq++QYUJH3EP3iWxhEic/SfUF74qsqI2zIWbQz
0/yxaPFD7QyKI677gC720CyZvpdgqZG05dFhAerp4l4g9yFf13HGU1F1jUDpaAjmPeFjR6dQJ9+q
B6KZOq74feBV6KJG5xjb2Q2ms9NhHKcFwGlYjTOSiCEwKYy087IKDCvcuik5oDp+H4EZYqOrELxa
6cPJI/unnrapp8MhwXjYRriCk6H4pXKxCpY92URMhPaGw7IGl6sOFjtmTI/TLEZi87aLB7J7anz0
Vh0qYR9RSkY+hi+bwq2SnVEVzz1Qjh+L5SLAwl9NIXpulSdHi3oI6JuCrFvsw82CYQHHhOyjmca7
3KnGs67FjF8dJoO6XqDN0h6TkuIBsq83Hblag9PYqsqGlzgs3+aWyZsxNilu/Kzb1FlFhIkmcHa+
kFGt7SEW4/45Oz6ugdtgGp8z7BBXgd2TEzy+zGnWbq1eGnMMmLvhRoG7ip/idalFhnJorPolH+yn
NJjSFXyPhTSe+d0iY7lFnDJyMcL7jW86bDD3OhBSj2pnn5FbtbZi7znX/pO9M9tqXEu77BMph7TV
7ltblm2MTU8QcaMBEaBe2uqbp68pn6wk61T+/6iq67o4PmAMAbYlfc1acyW33bjQ4ptmoGbzC6v0
pZrxTPWh2E2DB63RSJbXRrI4jawhMBdYCW5TvzpDAkY0f3W7qbhgYytMkLBlQky1ncbAvRb30mb6
rc52jrCU+BdJOyiQSWg1qZ+IVc0kA9LikLpwFR1mFGvFeMhrLKO52zG6nnKftI31OvCuyDbbwuOz
j10lsi3wzHV21In7OnZeCuxg/MtuTHBamCB3t7v16iO5tCwMK8tw0qHMAiShXO13bgYH2B0RkU1W
8ZwISbOerOk6y2S8tlyTvEH/wk5BLlSu/e500wmGfJ1fM/ALF2eG3UH1Nzl/jIH/ww96NvBHbFD7
RvuI5Qs0fbBDC/tbOS3OrlgSBuPdPhpaDjojOk3qCOV9FcvidgKU+Qv8+ds8j8bDEBfxVkGUmzxm
nSKPENf/qu0qPgkbE+EMZ1Gy1odD4t6J1iyP1jjz9Mrw3avsG6vDG+O6KRy6Isl98x5DaPqYJUW7
EWYOR6MAW+vN8H9s8gomQJ+O7W3UlJ4nh94Z4o9iIsGUFbLQi6hrZt3zkgPUZjDbeekRhVZQWoTs
VqVjBvnE+mFxE8Y95c8Bg1mSpFzy0hgcemOg0bZzv4h1hvva8MvrOyuQsf462iwRUudxxDV1sCrv
Zzaj8XNti7hEyTzx7Iih31qEh7LTr8ZzD8+khK+A18JAzuR1gbHIn7k3nkkPVJvhuY8eMgcbvdOB
u9KJkmrihgHeHL9YOH5y1eqHhSZ0kyTVfWeiwq5Ict1YRCowkE6B7yTtL5f/RkgQ5A7tbAU6EfbG
C3tq5aslve1sKLhmq7BagHsyCaSEIjk8zFEM92PGMtkIezPZ8k9LQs0+tPAvW5Wb7Z0V3arpk+NX
44FN392QVuzccBux/oAKq2GO7VycfqqfcILJbBsa9p5I9Zj+xAUsiac3YnKbQkQZAXvjOfqjwRNX
Bn845HsMN+kuktWPaCo/oLzza49oorE8yU3PC7MRbvxRuQDA3aH/aRC5/mF0zvtA8thIuww8o39r
GAjtHJCy267EuxzZro+WPp5VcTTAVUEyZk+taoeeaV7btWFK08DiskGLZauQZc76gO+b64O+Py2v
33llVVzv/NuX/x/vK5LmLDWVrGayzqQ6+h7NGtPKlbh+fr25DmS/Px2vs9fr52jyHCQU7vk6NL7u
n68fdY6ujhE7TewCZ62gZ7jefb0p1vX290O/77t+5Dgt1dt/+eXvH5OuC/Prp/NTNjA9+/5BumZH
sEVRYayj7O8HXj/96x+4fni9IfZuLRcth4Xx9Ve73ltROTOV74448ORuUfWPdL3Gkd/GqDREGpY1
QNfzq2b0euf15vsx3/dV89rdf3/+t8e4A6mYJfiB3Emrf3vY334ezA8qzL99b3zVgP3r9yp7OJHb
vx75H3+zXpowKLwSYcz3jyOlqguyMX1QVmMuu2p07w3MmUG5SqyGde//feOsWqzrp/U815sxhH4D
4Ith3nCVdH1//a/P//PXrH/9lOvjswZAbTdV9LKWH1KT89s57PwGHbPOtRXOMeKNd9cPF8ulqZhq
BJPr2Pl7IPk9pLyqY78/1SFa5ZxMD993XT8qtQiSd0tk6vfA+vqF6/f/p/s4Yhhvf//478foUj4o
sm0CfZW7xMXATVN+ak4x73qlefv/P8L8PxthWh4zvf9mhPlZdv3v7H8J0WKuuH7TP4eYnvEP6UrM
JxIclyNQ7P9zhOnJf9iucDH1mrazTjCZU/5zhGnKfxiWkIgZKVIc0l4ZfH6PMAFjMti0DQsVvPF/
h6I0/5YjSn6XbjjCI9wLzKEhxN8GmKZjxphhw+hmnHbpVQucXQdAzqQdiRAhyTKiUVqam9y1nguV
U5h5ZXzQp4dEy1F2jtOx7BDjyQYTsO6ucZyyItu2o1xwxgYco1nQbSrkXjnktjhLnzKNfE2gE+TO
OPS/oc7QQibhEdXoZyOYS/UL3M9/vST/wcggLP1//zt5plZHA5gjsMhiNVb8m5VhAsdhZ8JzjiG4
Kxb6XTAlWXG4Tv/DVVGeeCZdh4xc/yqvjlapXFR5Fniu1gctC4fe0F/L0Fz15FzMG1xTS5Ymp7Sh
+3PCHTAQFn/SeHE6F8xvXz2Vmv5BL2PdX2/yInY2jpx09DlhYIF/nsR4TLS1Zlb1eh0vd8BziyqY
l2w8aTmRs4vWH7Aj17vZRXWhh2IkWQym5pRY75nJVrDJgAvTDD9f7WPOaiiTTH9uinnb/cszdp25
zFnlHhft4ftu6TYpaZ0RBs3O9FsploO5slWuN3FCfxQaEmPtvxwE13m0GYZQ4hkHh3bHvMSgAg1g
Vf+sDsoVn0MVszyzWHtfvXnRXL8RgCV36brvinues1K6oX/dCSotAnzn4NqtMpq2qfdsJh4YrSM7
X4j05EzWVQ95NmU3yxh7AV36o5MPTGurIkSfa6odS0IkluunS6fLf7u53qcp12+t2T0oNqT7xGzv
p/VRLW+/1bd/EFOs+SmFG7mjAJwzQRnpGjx4w2gjOmZEB4S9tG5q+F8314/IAjBu2h/I9YegY0TD
iAoFelRSbOM7UNHCxPGvUarE39hyOPijhnHGSxKH4niRm7Cr30UGVuvqZ706W2fTeNA77lp0ERQ4
8W6l4zKIjQe1u94oB2uPGVXJadCgivZVi0NV9a/Xu643UTTxxWLRAmmbD/C54aTkfQ+5aL1R3pex
ooDyEupeZP1SWT4A1711bN5UtT65MDgXm2UyqkSCwQ32qYQFN8spMWWPVtc8NVVzm3P1gxYvYPj/
1CHE7CYYD6DW/6efVjFQJnRCe600qg81OumxUxb+QMLr0aFAxVqw2Q6n6yoicjG7V8MKy2rlq3TS
grTYVL9ZadRdsThHSHfxqSSRKwAq9RylDT2BneNCv+9pe2+aJDvnPT6LWiIIm2rvIKQ9bjg2Dm4K
v0HL10UqBi8KHEfDgzN1857w7Ntc15otwl0TCDvLXLYovdUbqIqIEE/WWffVPnOd9gGiJtWmFuW2
mqqHqy1WyRwBqUZ4t1P94Pvd49U4uTD+hAnbTzuI1EiOZvqpGFpCStQmmgYGAnpVM/+tmWOnFnqO
aRs6xK/UFVFnqnttku4dkad2MyGYIrfqGHrEWPfuwOCIvXyc1E+RmocTxEDYdDR7Y/lSF4vnK6Uj
D1i9qw6VjFUQnxyNcuPk6qc5xmYg1u19baP2iOJmG2smugGeIt7Fci9MgzOeUZevQDaKYMry5ThE
v6vZcW/q9SaXjwxr52PGqHArYY9vrydKrn31wSoGvCl2vV+m4qF1e9cvcIuzLumjXVE+NznRgm0M
RKWrVoWspxrqrcne2gYcNhNa5nUgXmHDOUrUwYpl8QQnjozfLxllZMpT8xI0ixRx+EwrPSDOLA08
kZLsMzKmzuVb7FrbEsdeoEf5Ky7q6hiPimlJiBDPI/tutuPwhtQerFup8961JE/1Cv1rXGtim9bZ
84hkyqvNF+KfbogG0/Zsoy5VX69Ul/CT+Y4Vlb/CjpMvC6fr23zOmTYlyBccr4Aiqzu7Oo/IfpcW
KCFYtnBl2OGzxX7TnIXfUpBL4lod7wc0AdSwod/H2Kha5D/CaYOoFa9hojUHzhOPrvnakinL6Fdr
oVJQ3/KGeBwy2J3CtWHSzvWWX2anMLGzl7hCs8qjbPoDyALdl0DM/KXu7YsBZtYqjDVKXq/8Ofcn
XpzRzuxDgvRh29vkC2kmYju5ADWYxaF2m+4IJX04leYjw4HJLx39XMTmTwumKzQQhPKfzhxfLE8z
/KhN8b9OpDUYpX12bAaqRV+jeOuVn3kM1hXfYc6deyGzOgZtDLs3zJbV2dCgjEIvZQoWGVA4YURn
ot5jlvmY0ipIaKsfiDnoYfrqkATs4U4BezfhUdfMqQM2NX9pA4AfEk0gCBuYg7FT8yEtiKA0JAT4
ENVfldQ/hBGzMiNgknmCBGRF+RIPzYfbYJk0I0JNNCxlLDYJIkzyYcEf7xzSSEGLHOedhwFvxW0a
hypczlODQjurM8Thtd+aOJlM1U7Eg0vORwsQ7o7lbSSx4RFkzJSnt4JhKfg1Zu3FhaC6WUpNe0CV
wtdTpnOFQPy7bD0t9zXndxhG/F+BNW4FjbnD441OITYekpkxv9r12Yp0tImDc9FTsi6G8FWXPxOd
ymx8nDiY2QiaNfO38H50RE3aU3623H7Xwe8BiWk1u8bEgMKpLDA7ot6FU7wgVmlF9sOR6DEyBw93
ImyCW5rmfqnm2q8yogKA95dZdF5QCI+uUXCc9w+6jvZb61V16pF6dPZrsmY3RBbaSDvhbWlYAPv1
joxzJZd9FTUgXgn3qDpefpWk5i7pnD6oAQNZOuCjem4zgot0Qa7BnR0/hl033o2R97Mu4WW1C0ki
CH8zcBaQ3N9yyZzHAkKNt9+09mJmu+567lsqJLynnuiBuHCMe/ZG4p4MnL1VhW9xAgBZqfG5HiED
QLL4yoEjVnNCjranB6mkIsNQ1vtzRcQOseCz37rkuKes9/z2C54DQCEsaWkX7jvPNo5Rb+5KcotI
Q7Oqd2QszWbsiPhKnFQSDwnDySZVdh/l5KEUGiVwHwJEjKLu1pU1l5BnSxTi4Kji1pjqswdlDj5s
LbeI/1krHQxWM1vcq+OvWT9boze/elWBka+3dl2v+Y1DVkhqL0BflXtykawx8/nTempLikP5xqqW
WWCGzMqqzl0OJbXUWlZ2iYeLKDPnnXRj593dNDVa0SViGGbdlAK23dW4ggToVrlhtqf8mzY9Pr7C
5kZTTXF2023dwdpqig9PeigAqd3T9g8v+lNlDg+ZHceMXIt7S2Ovnhdl0IoUe4e0VtT7S3ut86L0
QFyHP81lx6EwfyxMkTdGFu9L2wxqeE6gZh/cRdwtJUk4RakbhJIyxc8meReF5aFaTCi+U0rD4IXb
NXUDHWP5iZnIqCPnYZk8MrpLcdYYMXoOAPuqg5DVxTIQYf9rQtbObP9tztVGc9N3p0OvGFuoJLQu
6PiVfVDbQHeK9t6ownIjxsj2c4+Rn670fo8+u+xDtoaJgFjaxGjMcjDQoql+dPOfuSTULyqdy1xL
AmJK1PdEXL0IMb1Ok/tWqvCpIgEVnNrw0bGkD9ylaA5yelUEULqT5R3MOWQcq4H/QQIPJWnrNseu
5whOzJI1nUEoC1mbhLLVyOYthr8U+gmHUxfYs0h3WLCgEbTdBULoIeJVDkovL0kqbP2olispXuHX
bE/mkr/Wtbq4prULI6afukGQEt6lW6uMQKuWojwZQFpi6X1W/fvYiheuN3tTwjxw7P6LVc+xXibe
rwluz3ZZmiM155fb52MQFXDiR9StZIaeZRWdtOwB2cX4SKgBZWHj+GWyPBoieWSEHm4cPer82P69
kBPfo8VOQsogaEnbnsI0stVjnLKMzfUXwvuYennlUWeszquR/qh1GzH3gF4+8pZjmQ7MONd41A7v
Vw9bcwMtZY4jXltjOXHdVw9hdsHkURNEegtx6WM0ssfGMfV9QWwolujkDN1/DuzMuRedNe7GseY8
XJtkDFM/gYlB3xwdp7SsD4uDjmB0NRqnOiNIkhEwGNsKT4uBVYHdxKaLwYFn7MNmQku2oUcAkakb
lZ9Ew84ZUAKKCN3vpFNIRl76QtDUg2mP47Ex7seMerzhb7Yb091bpXuRDWlEDvJzTYk/C0mdYYQt
FRBvfzMpNuLEQu3dlvl7RMsNk9Bnw4O2Pm7fXGKippT3fhXC3qGIaWL+6KmwAr3iXNjpxN/KXP6y
TCXObGjgtAo2h3IhkuGOSJRXUUTQ+WyC65rI5kyOg5Er5mevHWZzXbwQ/7DvkUqXqjO2UrfwrUnt
MQ71JkAmiUZYNkWAWFFtmTk/Z/X6lHIudEimaUOMB3JCLVy2COmzAvxl6dxVGrPCiRRDv2+bi9eD
xp76hnF4It4JZJ52piHuyoWzF1vIU63ZL7ljnvXG+x2yT3bRvm6dnLOElcOOz7LfqeHaPouun7al
8c6JwWbKat5GV9sj9S78y4TdOQZaAllNlNJKTze55VQBvRmUJWu4cHJcIirHyPB8L+kueWlSCsIr
0aavfk6Il4ATFQnjlZhkYqda1L/jb9UR4KhhfzOtZC9HO9xkZbTddWlC2sC4FiXo2TbZmP+GQ38r
C/m7AqRu9rSIVV5FCIsJwGIZITU2OZLTnzDMk8ue2Ki+xrydnzWNmgMyjZ+0xGB1VNwFwVRNXv22
Q7bLmTPfa3DomADYO6OFWBvbZs3+xdk7Ex4Pj/P73AuMEiEGy6ZPLKbWMAiTNGFvTaZ3rGNACiVU
AIZWEwY2Sni3QIFh2llCaHK277oYbf4EfQVO/QO865cSceo2xYvYZvC6SvVpOv2noBexikbs9MBy
518DoZA4IFwO+vFX3ntPCfumQcsuIoW43eQrbaqSCDOdXy4VvD4ibyonl0SKUHvL2+UAVu5Oy92S
DLL6iR9M2URayK71sOC0405lZCGguJp8WBxoE6osDroOcV7V/UzysTwi2rkxZk0gT8ObaHGu0qNb
J3Nhx+P7pSiKLj293DYdVb8prxFwaB5SfAGzbsbbqsZOgOELkQjNJcqhlHfJWAIOdX1bKmwDDhr6
auoxOiyK9ElWM+DZd7GR2hBuYMvm4XJZ/yvQIyVse6aMtW+psqCzfzJB5O06JdtuVmrTU5DM/XIk
DOyt0khellp1yr3a2xAukis0wIhwMyoGDgfKgp4kRLiBqnA5/NcnkuDiH97toBaeDNeBGMoS3BYh
mVqZSmm6J04BJjJ0Scj5glMjzLBnjBXMgpGEUyhWX3mcPakkUHH+qTELIFIuJWZXhH5s2fewU3AU
DJ3HKnJxNgIsILX9a1q5MLfDF2nCB5yk91xSRKLkIFEvrsIHreZCNoUZaLNV1NPnxB96f0DJoXh4
lKRB9SkspRk3bj3iTNFTaD8lsdEsKeAHWzlGCFwRYqigJJJ/mpi/EyOBJCjQnlkuFNY2E/TyXCcQ
HE6QsnneQjLsKCKBarZhCDfNwpwkajpyyCYbop+wVvVmElipSfStHUfw/uVOAaeFuqo+IL2EwAqS
x3A9ItkEFzup0lOMDGk/hzHjE8EFKX1VkfWaw5fYT7K+VaP2exxR64fdrwSub6LcA2jBc2Nju5/P
nEOGXnsiaE/f6EnxPEd3ygEIXZAsHw6Sh40H0YeXZgoZ2I1BCIH7F14PE4BINo9flBaxVj8CwCKx
wwY/werM3LIq39SZh1hLM+lDTg2L8dnkCaTKf5mMEpwuzEOPCyVXPYtVLq9dE2ES6DiJLqBNNwmd
QF6TM+pVZAaM4Rd11XAp5fyIWjo65FmY3RSowWoNTkrTHlpZYWCims+rAeebsbxAoX5iU3XXeZbu
x078qfAUOWhL0ZLYj3ZeYx+xHjCAmXb/WtnWXcsSsAdHN1FTuFN+stzsqTM5Wgaq/rgQj0XjZyHh
eGWBu5AEhZMEcd0s26JMuTDk4c+Q7kbrE0ZV08leg+fi7tNoRroWHfi3ifuv6g9S6+709Vgzq8+6
KX9ULr3Ewh7cHnAgVpqxSQ3gg3Tl913fYk9HGtCU4iU0njQHMItVaV9tN5898mV4LyJT4t0z+XkB
vTNqpt8ZoD13wcg0gCpAJPY+aTrQvFabODLMDwq27Zgg6Ojb6K12kiPBTC5NdE9A2pDcI+xxUudL
DNkFPByzMiN6j015H9Jxrig+p7S+NK14qta/WRu7F6eCktBzIl/T2sE/Cwy3ZDK6qYUuPsc3X3pn
bE7GFI/BYHV/DGs6ImKtLko/T1EiECqrY0aZui0bLwyaUhoB2QHoYTQnQF0yBlPD4Iz5Ph1IPq3y
UHQe7ZwwQky9BajECYolRkJj3okE81mc4fqMNPmU0CuYtc5VOn3VQrLrUTxih1iQFdQhSZUQIY9T
syBeIF8h0jP9LrqGfhYINCwS0zvYh16C5UwQNZhTMntIxTZTAQYs7Ls2yBfjZzXrKNJUhrBQlTfE
ScWHRGRM0/X2FDpLuaHEZoS5jL+Lzlk2Q5/tEFmUTCTpzZ2CtEv4fVSvOj3dZbTqV0J6UdTQeBsi
0BPr1bOpaEivc7bACS51hh/P1JaPXE3kefM2Yk9YYtOllQi8QSFQANEtl+xHm0I11NpH0CdQPYs4
f5pIJ5gmh0wGFEXr9OlQV9WvqiteAB5WQTxXfyxq3a32kDvx2VDIQGbgHLhDh+nWi5s/XRzJrZVY
xh5ARYyQMHPPIUU+tdbyPhVyQpCSWxdr4Y1Qe/N9sVjLSY6RrxUiPSscQV1DjIiYuYZwBi067440
VVoMXBgbF2X7Hm5gssvNaNyGizEfmkNeTN0lWTpmaYa5iXvXASeMHHckLavPELLnX2YMr1p2pbXN
ZwaVRJcBdGkR2bbdwJ+JLiWcGTfLxUK+WZEi1of+YuWEIJDJsSmG9H7WZEgHMj2PMdK+ykjAwrAJ
Dtl/7DjHeTiI+D41jn5UAt9enEH5Uyonv/DsJymK+JREJp779EZ15XyiSub0NfcEYrnNR1JMfxRj
GSBB9g0co/u8BLI2LANGtVC39y4pR7swdT9QX4Hz9MLX0jMvyPs+JmY/p5oYMJTtZgsWQdvIFsNh
iLaF0z3uY69p0zNIRYIeJ86CVftOiEYIVGfqtzSO8HO94jOdbcjgJlMp4dERWKFno4DKH1rNsM7r
0t9ifB1kqYGoi3dvN+XqcWw4uAkkOhLuPF50LX4NSy1B0ja9d2ld3zbI3zZeBN/WmuzCdztyKjRd
v4vH+ThP67DSwupkbMwOT7wuCKbNSWDDe4uyZp7Nu6R2Ca4U5Hjbhjsderem3I8l4UNYpNLUmh/n
6k4biGVMddU/JKW+0xtx5DKB9FI/xqVlH8vmq4k08LUy/DPWqdqn1cIyA+hhYmi3rj4kJ9d7M9mJ
7Akvxreu1cu5b+2XUZjVnVSX0hQ+SHzq8GKv66wTiihD1FKxaoLWDHASs6NT3NVejheS4GwKTueW
0WwbmMCJOGTrP24/P0Zz+gi//dwtzhspJEhj+7dMm+x9PfKKuvSgRMMRUJN81l1hPSjRv9Auh4B9
voaFBSXyoY2tEhIWaOknUK9kiPQVpFmUY9rSYxOO7hkdjXtOhRsbi8FTOWhhYC/ecyjLeCuqanxo
x+QzycpDR48E95RL/JhVr2NCEGbFIUkEyXuZEfWxbgv9ZJzsXaLLt8Spng34jnfhBFcd/fGmN+fo
LQrpOPTMelhG4IR0dQNLMLCGYZL8UGwJgmj+ES3ZqYsYoi7K/dkbOC7T2Ed7pVHbzSFZ3bZ5poLo
PWrDqERAm5T1QwpvlR6oWK8Tw0F4cEWHEXsKc8zcxu2pvNHaxGF742ZZvGsEyhxosGeAIAfbjryd
p9p6m1RLtiMy2/ONAg1VZgcKuojf5ONlFAvHZH2xbzSQoZs0rDHpg7DdCNe9VeeMtcRja7kYxhmB
O2s3GWeTv0TK2sKG9Ih5aT8tjd8zRsNWDWnow9c7A6y1/MFbfhdo5rLeiw9mWJ3AW7/BdvYQgTBf
If4FQoPNObGND1bv3NvjXLFcIgJAGKnDIs/QCNCiKo8JIENStqDVRYM8E3MQfoWVUexcdnZGb83M
67JLuBS/aa7iPVp/grXk+6RIQxCqEowSIXJHcFTd5jMfh9TXEuy2uoASZ2qWe7HJcChM6xZW9GOW
0eBls8nhmQ53nux/RQQ+Dy35P7Pm/aiL4b2Kx/g2Y9vty5Rtp6iywOTZGoq6Ye+hGO50+sC8vLrL
aJt3dRuiCnV030Q0NJjdfFQ2fv2BfD5evOnZtX9l8XJJCisPWL/1N4YNi5RLicjKOnDlLIDu2s4h
KlhLm+Q5oIEfj92iSj9X1VOvJa+qHw/Smq0Ng8XcH+DYpQXjmbRf5/arHhJtjxVkIet6Z8KK/rNi
VP0jHiy+u+13DULlHb7H6FLoajx1nUWgXdlv4tHhSj/WuzCrbos1wgunU3sk1sDwRTI+om91jtkz
qGEIUtDqnRHRNOaEKej0uOdEpYmHGdGpM8uXLLfaA6k3+J91ZFbaXO2F0Nnc6MlvyobF77yk2grX
fMjqsPXRNGIRNqhAFPlpwA2Kx0wjZy20IbwDLl9Tt5CkIzH/E8GgJrVAe+xyiBMdZdy9m2GBh5jP
sDFFmJijd7ecuyVRYlsu7qNdcDWQyXKxaAg5affbwXLdG8sVv8uRQn2aUN6GQkQ/su6u6b9CavOH
RZTy0mrkRK6K/AXRw5whnO1Fz9vtAbnfkzkQYteFjOXGyGzvet34KOY53yWZdtf2qCup+G81g8sz
Lun4XKvsQL6cr1tj/dpAh4BbLfZjaaDnzvaNcG/zIWa8LT+z+H10ifXUOZqUVZu7SJEuWVmHaA3F
7I3R2s+ibDBbEa/lpQW8EcJIY4sMg65KPbLFYYp7uhH0P9JFfZUNRI2hy7d5Y/6UdlX+MZ3ixi52
/dxU5zR2U2iC/d5djHrfaJxeVJOflsLwydOKg8V2aYpCSu9x3vBMeRwAIVHCCNK1RXf8oYKY2iTa
Jh/Hxyrk9NNN4Sayp3Y7t+gkCI37cGdirLrBIPksXc6Z1jKGn2UWwLK5tQlOClIiTfo+I3eCxoH1
xtT4c6Qdc9UPJyNb9n1vZ1BL3pqybY86tRHMkARlbazfZgWm+aJgrkeqWuQry+tO46DFtKTEibiz
9ouRMf6lYnlwxmz2h3H5oNrQ4C+9572DIJMgvbADrY33D6dpTiCfmKw9/g0ufrNRPJhrfeN06Dna
JtmpMXUvDuNy7C002IOZ303hQtbB0O1raycy58Bu7XfaQM1En5uCP9YYidF+GCFxG9ITN25rHQGj
s21w0jZQZf6YtMs9cObhjrC+lNaYlzOtlw/WlWfkveknYddHejwuZtGORPTZp8BpH+c5vtVV6yts
vB9piwig97Kjo1fRxbZ6rn1k4tAyrsnvZqAzKjpz1YAltHR3jtPw8hkc0ll9bhL+TcG5otU9nyGB
jeWlr+5FzOjETTRzl9femhKnDmzdWRoLptolSQzMeVpfM8qfMi3v7KogKhPmS9qlt/lkZE8uxsBk
ym+vN5qWFre2G9JZDMKPFe+FFg0HRSxSZDtDvSyZEBAL0d80Fc18UoiEzZFHDKRLuEjuDoGrnF9J
5bK7jRfzXuo1Z032iqgG2ES0tX4CxfQWdeUJYS0RlXF0V9pp8aPIea0J7WBNitUv6mx0JOum02Bf
RZiQeMFkbs53DStCDPcUXLP0Ms7M7cRPrspT7zgbmdTPZg9qrlVS85nUYV650VqGXp4t9rXtmNtx
qDqCNbUt6hNkzG423WcCfvrUEU9STXeOl1f7rMXYJ81xV1MGUsR9TuXC3pI55tj3w86UbA8cAkxJ
9rQrmCtLuItnCpSGCZFljCd0KctelsWeVMX0AlrsEbY7U+tl0CiTJYO7zmL4hUb7gC0eT+i6OazI
s1EZMkNHHGUb1pfrje6muwSG2wBk7mgpcuorM9b3Ckz6SmQEcyPT5kdMReXMQ7nXQe9va7wGfemF
lx6kHYksvbiNV3uEycjVJEZzW4L63njugufUlLdmQStQls19NKBsn5ybyqF2mjo2IBAwvLIUgYGe
YI6WE1lqr1Ft27ciThD3t9iekLS/YzOGNpQrsg28aCY1FMOKGNMfFYvNOc/0XT0ImDqcmCpVH7XX
1EK7obRiCJg7j4ek5eIuzJCDDDvlPjcmNm8KtfdE5R2NA0h+OSyPZt555Lybt1GfuaRRLr+9jeyF
9apMylqlwQsFzTI7fXGbdh6pvLw+ZiahvxXFjZW49xE9QiO8moD5ot5CVNAO9qS+zCz549a6F9Rk
ju2U21g7O5ldJigWh8BSqf3Cu6kS9kdeSIQ2JGhtSuRnuubetg1SlDJyj17mkJaSMF3q5Bn3YfSU
snhMSRmgLObMmL8QTTxeEH8JIlWEHd2xCaGjK70jvT9XGU78rGFJjYzKLRcShoXVHFSumLZtkR6U
4EVv6RYITWShljR8Sx95gZicoFui+54FGeO7udX2bY08sMTAwFXs0oz4M+K+PUWLIOeJS0KvY6Jr
YmYoqkO1zrg7x4K9x+6fB6Kf+E2JgRTFfGQNyLKa8kBjsxs01WOUhEsgkwS4DtFCvjaXPx3vGUgv
FPYhu60IP9iEJdMN5uoSx5BZFr+KXNBtr6yGbn6k5Q+PXco2xpAIHJpQbBX5a4+up9MrtUemLTDW
05HnTNg3YyUZxbOOoEcGbZ4BrFpizNJp/lC1JZ3SFN/EyPn20lqxnmM7sAWl6XXQ+3mI/4kk3+ap
PvtG3v10ILUddJv6oU+0u9oeCQ61Oe8uBWMz3XN20HTj58Eh+cRTy4M1tckOUigqzAoSUW+3lG6L
PBV9Eh7WkfekUpwenfVHzvT2uSwPw1gZ+9Jq8Kfn801aGq+ZkeKMXB2qcr25fmStZsDOibG7LDq4
rylkYWpMMJZWEvD15qqERpoAli7XJ5bQMRqj/8HemSxHjmRX9Fdk2qMNswMLbWIeyeBM5gZGJjMx
T+6Yv14HkVJ3FrtVJe1lVhZWHDKIiADgz9+791xpJTOdYabfsuNg4BOXFKwR+ynUYUVTz2x5oinm
H11/fn1QM6q20bwnDp2R79UO7BP+uAkMdbm6Ya/fCmlH41zrd8msasOf/hTNWX12NjGk4p4xJ3g1
G6rO9VT6K27Kc0wfD2gKEYAkjs4+DNTQNZjhmtNwfXgmFGM8eLP6rNCSRyFbAmw6lwDN+Vu+j+H1
/7XU/ystNfZDKA1/F+6u3pv3f0M+HTfjzXv+4z/+nZAkUNjvBereX9/ef/7Hvxu//tV/i6m9v4Ft
MH0uFc8Ws57673Jq3/6bjpyZ/9BNG7+U1v8tp7b+huLX1H3Xc03h4w75u5za5Al9JGu+ME0ftbX/
fyRCfNEZIzizbNOyDUegzxbs0f+oM45H2bcl5/q+cDCrxZGauYTjYz3R8MHRTd/I1dZFxN1+lIQ5
DXlPWAsKDiwDekS7JErNzShYdXyXNDoUKduiPg9N69zJIH/iQqVo641ViRiL+W0zxy153jaoaosS
KtrnBrMcm8qRtjf0G/mW2XW+URL4KnG49aqVDFvli3erojrdCqlI0skbSt3XzI2nTZFYHcJDKD0d
AidINYzIAnGa/L7FZceevZopazXhdF6rb72i9BF+cxB1/l5ndrtzbfkoa/Bnkk75stShs3WwHak1
TGx0DrAVWqQGgNwfDekH+xbNVcYCvRZYK1kYSbTMBSG+RfZe5TyBrEYcsmO+QVhRwrOqh6PhoXWE
he57/a0cFX7iUif/18KP3HFjcAf0MG+RIauVL7RwaSeuxjzDtDbpnBVBXIy77A0rXIXsjXzblZvc
oBdS0EFeUP5MuxYltxcK/Kie/W1MHWv32xn9L6Toxj+fILaNBB10CcEiJg2sP54gyejJruyqal9Z
/qPegNm6PmSeYkDnktETji0Ci6y91VsOyiZ+eIrFf72Zf34sX4j5nKtAVSzdsm0oKsLQv2jiTbCz
KMhSGCKaZLdcFW+kfthyR9zkJTTzJ80vfsR29lfvwBdmyvxnBSI/ohCwHcDr//IOTGQDTSpysz1R
Z/RMcJFzYs97mWhGLjSm3I5aEq8SNJ8AOjHMa6ovtkEPMInre09/9vnP34cZSvN7dMD1iGxf6FBc
uH/o+pdUhUQ3VZ8XCjZdxBuBftheKp+okLFvtkNZWgutRSrv0sKGEZ0e+yKb0KAik0smFMkWwcqo
bn90QwX40p2MrV9m2+tTuQEyacsE/hskD39+0Neoh9+iIK4H7WAB8WyyKlzhffn0Qq4APLgJB+3L
aRPD220SD8l8pyHxSlzQtcKJV1Zfv7kG/aQ65DqMAwZutq+XtPo+a4hdaHvA67ZaeeeyUUZo/JQF
1pocWcp3EAY0d5dZnXw0ZYU0guyJAwQY4Hva+EFE7Q0tFN4IM/4cNJAmgVPSLo3MeyrXZo166fEv
XvF8Ynx5xfDqeaVMJnzbsL+84iElZDRP9RjHSb+3NOo/CUV+G/ZPkTeZJ0I71n6BYEY37eSAjklf
Eq8SQHpxY9pQ7N4riw1s1+X092g36dJhQ2MRqwfSzRz8x47ZHNvrmzagK+1W3AT8CllrkQXvfmXQ
kGrr9ACHQ98UTvtel8O0kxrjgRIwRh2IZRzaiKmCv7peWJy+vGyH8BAhbF34PIov10tmKIHG1kJO
L/3H0m/Bj5nTrQyyD60N2m39syDdrzANbT1QVxNy7iD6XAsVUgQrJMUIIBoGhMucxuDNX3wk/+rY
DMMxcRB5HoyNL/YhCTXeaiRS/3rc6TIVhykrX0umJKtauY+Vxo520pz1dTkwO4RbLpaAImTHY2Ut
JLturbErWFSt+U3herWnkcAJ5HyclqQ3drW3LGHtsZmSPx0bImZhPk7+eHCKI2Eglzo05E4ze31d
Iipb0fm+KKQkKy2MER5W+QFJy7fYDtzzn79s459vYQ6qCcPwDdf1BS3pP97E6fH2cehWyX5yId7Q
UbnYavLJKWxqwjGIraytlV002x5erx/wxTQiZDLq6D7J7RxCN4LBvzikL+sKmSccBtWoTinjYAr+
ckggXOCSRH68jwIowwRS3+qRa29lXoC/FPY+arx0F3b60fQ9Z9UIeRMLugsqN/7qSObL8LfL9Hok
5NNwOnhCJ0fwy/maMHbVpMZl2sQBAZCfKsJLNvtaNnHSA3/kPpSizztMNB/ZQK7KMqp2gIqGA9B8
F2SeeMo8k04FWpyNYzrrktDBP3+3rPm8/KdjBAHmu6x83E3md/M3O1jrZsj0y4FbiXJu/MbwyddL
6RmVz5rpqW+I9qZQz48ihr9URR+im6oFCWj6jRPnNxSUn+RzxQuv+kwdP3kYDMQqgHu6xMsvppaF
qyBmgl36drH2phxIhqk9tQQYLMvRVOdsoNrzSKrWRPWX7/68Vn15ZQYJRTYrgzBd/esVCc46jWus
WXvdhqxQQ2MgcnY8xp4XrhoFCdVqkOqZzBIaQnxRnIHqDCxQ6I6COGwKMumKnUgT7S+uGedLtTGf
FqaA1eBaHvt03ftygnZsmsspEPG+T/ytaOhLqqRMWOvHR0dHXDPguF3G6XTvBZYxv4ERg6mYYFYE
hRChKEJDFjZmuis1oMeFeL4qK0vsbXM0dlOmNhN9fFf02a3OKGUjOhx2sH2MhYe6nyzr9tGa2zTt
lGjvZV6x7e8UA+zmc0jtam2TgrEkJxh+m4kOysnvWvI/N2NJwwohGW04kwRcv+zlKfKazwCz1TFt
25vCTGm4d3yOTbqrnap5J4z+PJgH3mqU71G28+cgHT/0t1o6Ibws0SRc6U0BB3L356e1+Bc3AZRX
bI8EOyRf/4qjo1wN+klo2s6m/Nj1hBJkdR6hRuOFZ63jXqy8uwt8slO9oCuQXXvZBnthtXGhaZdG
CEdcZtbCTwdIMaCwnChnWO/pq7Erq70six+lZdcbNDEvQeYr8gx6bxn65LSalJnYOPt47zU2zaM0
8GlTVbdVJ+23CrxlQH/WNk9E+2UbOfmvSRi5jIlMUl8L2HljZ5WHSdmUHdCXMzIeqJ3m+8Nw7OmG
MaH62SvRrJzemVkmuJ1IiIIwjvbC5Fp+jxRdFzLa8TywX7AEpgzlh7smZcMfazR2wkAyRqybneGR
i1rBmlr16F+dkCFTUY63HDGEcEkKtlYmB3uCRF05/q+t//8cU/VlveQi8IBdWCAIHWrVf+IF6n4B
ai/jXSJirsXzqW7ToNBprrb0iY1xmzgNfnh6ILXHLJdIukc3o8cuPBjbjkHnXJjMO8psacGtXTC9
aH6xKv/nI/xSZF2PkHWcesP0ePy6KYg1k5NIU/Rw51q47ruHPAghhOus7QiOFj2XGZoXvDcB7vNM
Uv+EdfltjCmTBUijRYkG3Z4E4/+JDdifn+AG/YIvdzdPF8Iz2To4uKBnm/Xv9+3RU46yB4SqnjRt
sL26vwxbxKSJSDeBWYVLVH3jUbOb8VjkscXIbEfUkglSZl70IqbWf35A1q8d/R9vuOTB6YIUZ7ZS
HNqXqjSTFUYvMuJ3g5WZK8dS6T2IdPqDcKe7QnvlRxtE4cUpjFFr59UPPzOrd6t8o4Go0yS35PeW
vqKmRUC2yQI/2uUPypn2GIi+QBfvZpsoti4EVQ/rPqq9DcY2ruuOqwKBu7Xs6HS3MFO7qFl3JHJf
pIjZUnFV7/koz8mgPksCTs7AHqqdaqZLYDLTViFGWsE7uYnC0FtOfmdtiSH8kEkUnQYHdUhaSlDs
CVWw47sHKxGXlgrjEPkcZ8c8jeCF7zqYYABnpGUcbALEdnURHskjsrYogdXGQZO5SPTw3ncnb8/Y
m5A00qeJIsjjQ5UEkNTLadhGnfrJx62WNdOvDcaeT0uSGptlkheVM1CbZW4FlqSdbunEIHvOsQxj
YyUiO3k0vTfe7OhsFf19oNvBRkAKXhHoBWmBDTSLnGcg+sfyG2Rh/xzQPCYi3d77hVzFWzc0V55Z
ySML6jfCGac7a0CKJGhJOBPAnbyPnEM2dy7QnMRbo8zehKENx5ho5EU/x3mzbSrIQbXfcnre1Hpg
OnyxqlDSnbGkDMccleuiZvXd+a3LitVmw8KPgmhbysB9nUzmguZWRt24b3LzJ85vgo6y5F1MY08f
aNS2Hg5mZh3zGkKoByNye/XKTfCGQAn/jLCY4IAmuMnmKT38IuibQ88n6XUwUhIT3QRRvTIKCKYV
fo8tf6iJXtCiS2XmGBPsYheYqMvY3ZjbxuSqnooWwif5TitLCxBxluI5NBjLjlVxo/oBqY8Lz7/W
GcciKnjzGkBDSUhkzZwRvXJ773tkI4zDDZme6AHNBtMMySm99Ee2zfnGZSTCvwS/Y2gwWgJYJMuo
KJu9K/vPHuDNNtRcA3FIhRcZ/+8K4PctzYuz7Si4nwLp4YBv3x/7J3vC6EFRFa7cqV11tdEsFLvm
dYdhEmmDe7R9RVuoVxgWldiatjzrSRYhSoFrYibphkRWbWUYTYrYhqGcDTRw58b2nWl1zUYUA3Vq
yyxoKvFeJQMatSzIQ5Lp68vUzn/CFSeRlfqdXhvHqGPb2DAwuxbdsghwl7UTCPocEaOL2TEtjC1b
HHNfZlUOdMRYhxpipEo61IiiNddSWAPZ1ilGdzt7CYyC6aBCK53CYb5kGVPUSbF8Wd4zkTnxnTQ0
ZiQp+d1BqXdn3xiNZyvggozMJ1MLh2dzHnrZCk2TScGEiDkCcdaF5qZ01TYNwuCE9IP9mIfm04KG
lw4PXTG6Z2qgKslJ99CcCcOAfeuj7z/r+fdOx/Qz2YFD8pDPIHk+6Fj5t4RTEfRYIn1ViG6WLrvk
TWoR19BFYb3yI8xHFVYZKwpvzPG7ixBgRAFyTrtpTvAoc+LKGOdpSeGcdHz7bAYNQiSn7tHGKxfh
Vjl1A4YlQCcQ03X0cop5CR7VU2cM58DtCTsCOXinDe3KmF84NrV+a3SeXNtJOzx7VZMi95ueUsM8
UT9qO1w98tYzObiUUdFL1EzPSA989Gq+cZ68miGO3gFLjJ1t3k/W85xdT8Jy1B07i10uq2EcpdmS
y2pTKac4uZZErhqn9kthhu7KspLiOJoIFEtN6W91QIB2grdIIYjcsnXnffLoTxhMrOKUQZ5hmPNo
xfte9uR/FKGNfT1pUAm64l7CoXhwyapZyDExj4aTfIPBwUSTy5VS8mYU8ZpCg61/Pb3akltPDXQL
ox2tieBH3tE1YNf4aZa12tSO1e4tpXW3GGJ5C3P/rkuVy9mHtJRtNjucAvyeD/+7AAbOZblzRPSY
94O81QGhrWzcaOzH8Uyl/VkEt3yUGUEdGGt9rN3k3Vd7XB2Ic7XOuqFN8mpQyOROA1w1iqNzXmRH
YADbKavvnIhrsJQWw2/fGbjXK9LBEqUOWY+SMgYRKPt3EoyeG3Tc5zQBZgipvN4gXznEaYJG2hlv
rs86KNyJeuwF63To5RrnR7SxjW/2ILlX9Q5oukzHLSrVoiv06jwp5M9XJAn2LniSULJM/4CzgFMc
f8rCM/oCz8NxShJ5h4+pJL4Q5IdBdiacuAeZu8kmC616mfsSLJ2RoGYjWaQapXEb0Q4XrdcumVJk
h36C2xtbUt8bfqnvQswD+E36tdZnlN8uPpfMzY6gjPBk03QNSoiIbVGP576UTyBBqKGt7jVr35uc
5g07FmshvfRmiFBWJZIPOIap0ueOiyExkxvuF5h5sgT/SJHcltI5Fa6bnPool5RrPUNVi1E+lhhW
NRbBOi+th4iRsm0cNR9vqF5LYv7KdV/k3kl10E4ssbPrWco3ZXt49a+TL4xTJMjcSKODLmaSX04J
iDswwfBbNmwj24ZQIDCa3qMfsXvwR/IuNGUQt8Fyq+uug5nGI1aNTNF1V0Gks/JWHnV31jxKgosi
04CLWVk7bEvA01JhoKz2nvCAIvyMirNvR8ChaXK1SdViFcTokQbjceqV3GrEqOopurEucVz2Me2y
dMPhNrMLUP3AAfMODb+eXNJJu89sEgJUzgxlxE6+ytJxWYkuPUjlIIsdJqx8ybS3QdlsBTOcBdOU
aOPlJWoXva/2KBmevbj/1msvQ+4ScRPjpGnHZe0FzkM6Dzy4j++5Cghp8akMHRk8Vf1SMosuhNgp
pB9LM7SNk5mvPS9+iFvajFxyikU3xp+MZJuxzgR3stq6afMOh/EwsBIPY36r0f9esPOj7YTHlZDp
zejhlRlAO4zKfQ77CUSoIuUDscedqP1DmiPgdxtNwyICmGMcwk3bVDeWaBnTUDttpGEvE9t5oKRG
luf2pxbHZoh1ejN2E9TUNvsY10HRflQhRBQULhjdrLdQ4CMagmzn2emjpDWy0LX2te3x6HQsA/se
hcWiaxCoMV+HjzK6aqkFlG0mlHG9ildAJrdpDFpCn5Ka21vhL4a0DdZMBZydZeoxStS1PmBa6YiY
qF56NP+spym+tYylGSjWYz+9mphH12nYkpxplR2GYtsibShv1n09fla9Bc0gA/hoV89JLyMGbgrh
uZZsNI9yAk/BBi7OGiDZWwwuo05xkWVSoQF1uL+j1QBRWy4jc4DVOGjLqddebfJfY3d8Z2+P5qP2
tpFiu50New/6+YIgj2y2IUtwqeopYgNHWSHW/N6m67RyFUbVh+Fi53OBO44scjRgonNX0LJL3G1i
YYtSdZSvZeLP6FLAKwzuphD04qDdpsXaR/y7RMi4ECIHrIYaZMHQGwZtjv8/wB7VNSjEmqxfpZOB
DZnO/4LV69YKt2QwBaNMiZWzCdpCHTg3g/zKfI/b6lyPWrZskGlKLftuIqn3w9PozhT0Ece8oRdU
Cm16g/64YbmW+jIKPgAT37sif6hcuUOg/9TQbwCxSZODLAZIxog6UjgWBTBvIjj7tU9bZhFkXC6I
x7+DAF3lfUFvAnU20Q7EK9kET2BAVzhJ9u4MIv6myry4yz1/F3ErWJGmx61v7gbqndltZRU9VJK8
9jFw5JkRIJdEPWircZLfKI5YsjuHFKjIf3JjnaXTKLbXxEY1E/WuYYoetr9lDBwIgS6BJNcfXH/l
+uWvhyvrTtA8XXTX/+2Dbg0L4P36e+4Vanf9RZ/x4X/9zvXrsdbj+S50vH716xdxfPkbf9BPv778
7U/NT92nXgjxOwqCnQF+FyN0sq3qnI/ij89sNpU5rX9/2lHNrF/EJddvXo/z+n+//uWvP/bbs4S+
+YBDB7nwldd/PQwdMz+FfIKHaT6W6z//cny/PeWX3/nyxn19a349z/y0YVs8+Ypm1EgkkMN23W70
nOhn1d0yFd51CeqAXgzvfgYIpwvb7YANF5F6NB00KVDddnT20c4igeOOtkkwhOLn7fqL5VHgJ3n/
mkctaTrxe5cW50zSBlWVA2Wx2UjyUVYkAT73zeByqrfeWm8IhYtJFV0bQ/cSRoV/FpANap3AMNVE
BUubDSAiRxhYpJVaGFZ30acU9HKgkSUVRAdF1OCpZPbuiurkenl+sfz94HopKl+2YGxAojXUeWPh
mvpPFfnhfaJ/yB5JnJmCHS8kiWSBbw8bbz8V1OfaML1D/LtLh2iNnmxp6GBpXYTNNd2+leVxN02y
4Yx0v99nBrQQ2esAyKw7Oc5zCIj2JEqdGnAMVZzpu7KbxLIeM7ZSXtNuoUptI9tFyJnhmx4H4uOR
eCkbKZunXVAi17RIihUJkuS0VIIBOQFWjqbdh2vJjo1oKDtY1hp22Rof+loFGtPNFmW7jcdGf4hp
da/kJL57XUsIn+WjNodZ7PZ7l1NnIczPjJrNtHg3Gpxp0FBr+DhZyMitOSOcsEjC1OLtULTyTGOC
uqfD25lrN/lQ+7eat6/z/kxf4103um2pt6swRT6VK/ZBUU80gmieEivwTpGfb2LJu2f541tl+Be0
g81WJgad3FzbdH3Tkq4gZ5Z8AuG3Se8q7AXkkPkC3Ot4sTNuqDYMX2A9m86VN33hZJCieuZY1ovZ
4eUiJSk61CItOVra6QC4T5Id9a2HbTEkZUsPQCqMloNLDEPaUHr1NsiJ8QkV6nBygfi3PpQAuq9x
NQRLa9SfUqRsS2/S4t0EAg5uPpMc124PaTYuDHoPgPfJ9CSWFJCx3M95CFbEJHPEyCwK/Gx5yxo4
ai2wMR08wbVedDW3QypvgNFGZA0zPox3lRF/ApUpNrlufQZjEm2HcUaPNK53E6GhMjqOGJ0JNgpy
nzCKVxdemjrnTBMK5so3WoLRNBY/VIbARQvwAZpxaywTx2l3LUFUSOeLCl1loKGhtup6b8QD3g1O
LK8OkwcxfNq60vf8owisJqicfPbelO63DucTASQfyfSAajDb4Q2mgW+p8+gtqy6W6wkxLmrh6d2x
qSSLuL/NiuAxDck51Ve2FIArxIyr0g5B1HCQeRbsOuFpgD6gaFYhwnI/cCw0/H61ZrF7HVq4cN7s
XEevDZWuqW+tBD8UnSPQD2l6CoxyHUkmArojWIih7i7GWh5Nu0QEPX14Oq2zgtjaHBGDxG9BGLl4
AamCMBDfJOum/ahUejePB8a2H1i13XhjxeoxVeHJcT5wlQd0TbWLnNC1RDkQDjETP7IRh6GuD/CJ
wu4Wmta4zGB58dFWxq6unW/Awbhp2CAaDAdKmUDmvzR7FMhW1bxCVTk2wkAiaU2fejKLB8cH3HTb
+GcbhAb8ZPfQtb4CIGz85ATsl/2QUUMk9rMhEN1R56NgtxH0a2Lc+BZByA2U8cAyOQGRokRZtsTF
4G/YJmNKHA3ac2aWr7MPaoyhCeMjDqjD5GbYcRuEePPwOTTlvV/Am+WGASMdUngaP/u6tahMcrow
YxLClhhnfBDbboKRZPt0Ue1u74zxowYka8lMMVyJGvG7p9n5VkKfAaRfehShDo2WIiEKT8stsW7z
7jGhbWHVyc9c8+48zCSA9e0BxoW9ju9VXtebrFZcI2N2l6f5eXRMfc2wwBLGZ2NZ5lo1zSkP6xd/
xMOXzB61ts8fqwnLaJJjiIC/hkAraFwyUqoZB5JtRDlRz5DLLW2aCUazdg3+TDqq8oJiLTxr+k2s
4xOvFNMJq38PkE1g1oVrPbYjo+spfE5S+4dZj8FGza2naXIRZ1JSADQS9xapWYIAwAE3DRnP1klx
BURS+1DwCxe9eNVkwYYF2+65a2C1O86zMAjBrSEJ6fUS2z4Rw2hlQ6Vd9Dqut56Bmj6d3eCTgCwm
mJ1FgWy3WuE9RzNNsNbzN5dCr26gEpqtoITHkbjqB/cRVsjOCKAHKK7QdIJf5ALYLuPShhxDqivx
LTdOmQw7PQEPnyEYjtvgPSIIfJFaTQdwozzHrfOtpYG7IXKN0YfY0hR97YwmPhIi8MOFLYgzLlpO
JZvEOCDks0pq6m/6wl7MmRn5DqQuk/hIBHnVLjc3bsF+w4tHWHGtKjadOGAmRi+OlnhFmV97QBXS
OB3JXIZ6YfQl1Ki6uTddehq1nT2qdqO55F+S156wVUXpnnVyT8SwcZTRvMVTyjw0ZfNY+ezrPcBc
y7Zy0Ni7nb6NbSp+lqqDrgBbJfHIflCSnpMUYqXpXbZzmvBngI4doYrYUopwW+6ZbE8KAkbYzNZN
uomLuUPV20EOp4SFU4/G45DkJKB2+6roFjZWam6cLi6TVZEixIPG8YRKO10W5oCNJh4upj2CXOho
Clu4uEudbh637x5zOMTKlHQ+C3VvhI1sKHfS9Zu1k6PUThFad/NFCpA+W/MXcaJA/PLDmH4bybpe
uEuTKOeNTTAsGZgdvBE3BfAgIsAdOiA0KyRjGFgwbX+qwx8kCZDkJIW3TswK24WX3ifo/LetUY0r
nE5TaRWf9MWzGlgdMosKY0cWv0Aze2ltPJForCmOjPqozUbwAuz+5FADIdJ3MKHc4n7CQKOJIxfR
p1NiUyRIxDqMRFtgBzRvtD6PcBeDdR46EkqNeOORspjbO3Y7NOqIYMwVoaZmWd3EvkOCsXD3khgU
ojL8fqOEThgtsZlesmuqLjms2Lhhgs516AO4qsco93ejPt4PwRb1nLZWUm7dRHZsZ/Btxt+wtmFo
WsfVyNtjtNUCn+J93vjdSlptBdrefq79Hr+teq4jxtkEIbzgmjY32nTb2gHgE7M56xEliZ03ZyR8
Rz20LpiceAd6AXAsuoX44SwZuN8kTpdzsdcB0EP6nUq9BK1L7uco8AkTicydRF/VczYeAiGs2sO0
dhSiNWEU3cEIT+XQPDInSJae5ueYtJP7ybg0Mp8lmyieaoC4C3sMVjgzSXjF5Dpp8oQ+0F53Q0fJ
5eOVdtz6JtCr6EzE0H1rdPQ+S/qRTN4N7RaXwUOu3OZwteLQuqUpXcRuuE4quim/vtl2jNcl4iBT
lAyWQHcuck2rWGIr6yk0mVG1oUb0skpMJjLYxpqpJFreLoG/goZJdm4k1uUcMnV9IINyQH5H6ZQ0
mEnmBzeYylUkoNU5rU749/yAkeUgJt3aAaiC+NrCNyuxbcLkMg89EUdEkJCE1fQqPvbuE4kxzAm0
bHpDnUuqTit2xpyeUw0SBZpVngIovIfrgzbjhK//x3JFiAUNoeX1e7CCnKFODqmZyEOD8/0Qz/+H
x4UhqtGHzbYEU2WrsT6EtKUO/fUV/uNrq80FPjYYs3g5rfbotAnW86qx6PxAJif4oORtnonhVo8B
ZtF44YuZZgFy+PWYVFga5r9ZWBGRq//48zHdNwVeA46i2x9oWSdkNxcTLK1Je7DnGCL1xqAZBf38
8+svDUR+rAcT2ttkBdygG6UB/0lnKE7hLN2K/Uco9GqdGUTPgIsuWBXpRshuBL0YOZh74mJZ1KQ4
wARrl4XeEeFQUFZwBmAM0OeHVOW4O29gU5eH3AZzsJhAzsRVEO99Uha2tIN2v34479/5IBkUDh+T
Z0FXTObwUMJywitMVm4Ydt8N8/7z+pCwVKwG2lYLc854GmMI8zlMLNS+N4mbo0GtmmRFFQecKCzl
YZgfMBkimWFc3uxkgue5GU0yaKi2e80z30CkNnsvTndouWEOpOF77dba2io4f5sm37QjprDrA/3s
ldEKSuWewKYRmB0dDZhe1x9e/y+bv5RexSSl8bFAtQw9Iw38pzX31kQ3PKusYpRTQ6WaOzhmRPBH
+1S61kgrDdJROr5xB8SKukAAhYimy/A9CxO5AKBGuBY/w5JvT11/l3nHNNCfAeswzQw6urz688S+
lhB182IO1othGs9OR1pOA70DCtx9EHebcRpAIJntnpr4RxlSN38LnfYVyhj54RlPTQTPrdD6OxSY
zwpOG3Kdp8GlAiFgB6swf9uoScOuP4RtvyO+vBuky2az0oclmqV97hVHjSb/0utpmZsmpmCoBh07
Sq5fG1pKl1MyclcqoX+MJ8zPbOrmb/3jQdGPYujQRnsiSBfX72eirrdawp59/tmXX42z+eS7PuX1
x3rbiLUc7Jcvv9f5ZKn8er7r703K8aCF2ecyzZkKFTkksdHKlowafuLdOdsZapfaj1/h+sQrSbcp
r2YwKBXAQuR+c+ikvvK0Y54E3lESp7R2MxgtcDCWzAXvNOXdBrBPEFnAeKmJB+tDPpAcIF3cBfe2
NU/CHG0TpoQBWBhAHYsfKY/RRhcDXBuaSjxwyRn6zxY74W0FM6kY+rVTyrPBzePk4lruiZzx0mg1
+l1yD7QioaKnuCnKNDnANT4OKh9uHODQSzn37sKMrDqtaj5qZJ7bEsknJqwdjQQT/1X9yLZfUNPV
W8eBr+U0+sZEo7zK42Jau63xYCT1gF0/pOgOWIs9aoyR5XpruTeWhKEZ1eoywFWtlQ4wPDD30omg
a3mAFRNv2EVsWSgVUVxHiMy3dCLZ6zfGTwEf/ZDCdlIpk6TESl5Jh6BFY09rwZo/9i+64XUH+Drv
Rpw1G6I8v6vMOwtX3WFKurhN+Gk7hX4Enb0KQxBOUffUp+ZWT5WD8Q0/pk7xO6pt43jdnu3sUy49
k9kwgzojHz9L5T3XphVu6nkQoEpxw9XxFPsRegMjbBa55W28JsJW279yt+cllnvbMtlLRNEjQOiL
IL62Zd4/ZRCd8pTrrOmrTVfWPTOXqd0i+fqhfbLP6olLdB8NNwRUGIOrxzvxiOOkOTj2OC1hXEeg
NMXPquzBcEwY9xSyNUmW+3OV+xq6YAnKIp0ebDYruWMSYZW/WK79XRSQTmdI95K52rietdAN09hB
cDxWEM9aKii3LUOkFuvuNpb5hVYvVS6bcyta95q5a1V7Koap3DgaWCjN7pa2Hl8IqPgmrOjSh90l
QQxAql8LxZLgOPC3OLf9mtZ1unI0fY1bnJ3muk7d41jhuLcYXqUoSUwytGggDY+hwRC4kNGnZk2k
BdXakQBxhEnteciHNxv36iKy+gus+zvp0qtonHu9716irHstogjz87BL6Nk7SYU/b8y/eQL9GWSY
haVxWdh9eSqL4p1PnwwoO7wDIPadWmsCXh7tzTE9caPXmSt9uqo8tW7/YzDsHy0jeW7Q70OGoE05
AAHj9jIVucQrqeaQVPMk8vEjV95PbJ8UxA6mGalzdRoXS32igfnoDPeb+Qh7KqG9w41yqsvvo+7y
7kc/Bi+leQbYbwlJ4ibKrbd0mlsBJjML1T2PvjmwJ0oQC3ghl2hDhwIcGgL3N87LeJ3oxKhScN+M
of7ceC5hzOiE6cPrm3p+HvQigIUNjK3jkB4tTz4YHq4HxTSR1km+dAKgfWh1ZhmgoNaDxqcTJc+Q
HWW9OZ0sYTGk58BTBegEGMFjUjfVtpgKRv31MWqbtybTC0b/L7GXpniwjUVukKlJDA2UMnBeqawW
jebcRv/J2Hk1t41tWfivTM077iAcpKqZ+0CCOYhKTi8oS7aRcz6/fj7Avm1bt6d7qrpZokTKFMIJ
e6/1rdGodlquUwatqFGgIdfywfUGbbwaPe5QBAbx1CW7vq7O1khjg831XRjozOqgorENieq5pshr
Bea5nahd2fOYpZsw7/3woIYCZJ8TUFoTr4OKDEePK29ytNDTg461r9o9OU38MDTDCtCmNpYzxZXE
vlyh9IuTh9GKCxBQGOW/rNorNbGRELHQCR/iobnvDOWz7zoPHGGyF0bm9v42BQw9WblRJti04MiV
rr0Da34sAnNPGBobBn1TZMM7CkyGrX5D/Jx3Lh0CO3koiumxb+X7coAb5mrpEYjLGcRjt1I4Pb2J
/lGjgKVFrwhDktS4NxIsKnbrvmim2qyjHpBsOBjbJlJR1Jj9usyjZpcbBSrXBinJ5wAt3Yrg8U9y
UPsNIYhZyl0ZKjcTKA7xrQhq6Fd2xguliZM08SkJv3wFp/heUNeJy8Zil/G17JCh1ZZP78o2Aew3
78LIeqZrQRGto4IMdvErabbMmZpzDw9h11UffdXHK2yrVzVTLrGGO5osu5HsTIdOIYI4sHmmZNGQ
v1NqZtvCLV/nyK6etd+MI662veNr24bC/npy2Z6K5gPNJLEeYqfcY1XA5tX36Np0ldXDOB10vf/i
t+xfkk7eagsymx9mqodshmJ5/k2lLMrk2t/D1uGmRE0wxRV22PBJNq9KhO2oS2qulrY9aaQhrujc
Uz/KHrNawzhWIWorQoIJcH+vY+guU2BHl8it3wc5OGgQCOCLqaau6CW/aDQF9rifQPdmgJ1DxhKh
0IhAmJB5Ck43TyoczxhyGmpQSqBSN86FpM6q2oC5+1C9urOMXi39Y+CYV2e0xGM1QQ5JUOoVyCs0
1HhEUsT0KawNfyW6n7m8BMXr1WdRc6pkwyEe8Ip0/rCTXVDtDTZiROtFcPwM8gb9Evl6YbG/JJxG
o/3cfEu0YZ+6yJ5ITGF81fXSs9EyrmSNtCrvsvYYQfzbjg54DqiGT76Tlo9tnFBCEU2/Y7kZbdwO
CJjZJtEpN6f7in7e2RWtfbaiSt/iLQkRipnFWcvc0gs0/eLq6UvQ2/Ls46M4jPTEBteuzt384BRR
uxk1Ti/ePeuoz76TaUxPxUiJXC1lDg2QDWKSzJWlOQagTjt3O9swpzTT9tTP7qwY9dzy4HRAn/TM
yyrT3SWmPR2jxkATRFk/sAbgWR2TqCbAFw1JQ32MqeS6PGgTyj3FRWku5M2hcQ/WYZhdiYg+gcm5
55lgtU2tcY5pBfPVo/rVq0KcRyZD/OQd5ItihHXXNeoja9X+0cYorcpHxyQVNVVN/WR1hU5iCN2v
nhTPp1Ybsy2uCFaJcazvnJhLLmhN5d4onoOugBswP7ECbdpqcw+fwNFVL0wITzq3lyd0FN1J08hr
KEPmVYvVTKmCWnBbDo+l5+Ic9vnXRrTRztBr65xKnFVaHe0tOnRrq2rkWg0R/9i+cXXtEdlcR0SD
lWCLSKkEr4U9iA0c4XanQ+BftTFk0KHHuz+5Cs31rOW39TSGZUGXf1KpubTudXR2g1ESqKarnh63
0IUrOt0xiCDRawUyvJ6UlcHid+6gYWnnYGKKA1+PmFFXyBxIRgVnXseWIQQTMXXq3u+Ng+JiMQpZ
TqSxFp+6sWfCgp3uVg+tNEIKgRr0PWrmmOhoYkgFzr/ZeU7I2t3qUN4hj2k9bjPBkOrvlTGWXKTV
hGB001bMTFHDmw012Focsl1pUYhXSuqKTdM63tCjvkA8gIlSkNSMoLIxGtaK9pFs2BuUq4NG4Y8V
lAKzQH/nqOw9FkNvV4porQYNhCJ2fkB08OcxgW6EE280EUyEttSXYKzsSxiP6U629V0pxVk2INdH
u/6Y9MoXVwwCLSmwyWCWtxRgXZuMA4Feh62rn5zSHPMxi8Bs5YyMMLJ7EdN0lX0OYLIHReWC2yGz
k6wm1nBGwbSZY2qJbGVj1kG0cbIpmNkO3xKfENqWah4Sp/Fqx/5p/l+azL6xDU6wcqv3ISIx2pph
PQAQ8vWncoqmO2dQ2H0y/huwrsYp/Agb4aFolNWoBT5ClgSF10QyQcQyRdA7A+bEUC0KIBcIoNbg
HGDBtt1MCAte0hiuimtMlAamQl7i6DXNTZfkpJwCqtXAb64JcBU5MszIx1KsWOYlyauZBIYlO3Ap
gtXJkcIrAEEjhrgC95gRVKVHZr3HJRPf2mD4UPksP8Ku2+cBGzY5xGc3BgXbZ4Kgz262TMMmdFky
WRqolCAxAlYzbbg3RnbWcUZqJ3SsrV4N/tGwUu5KNW0fwFnvY/HFT9yQNTiK65HW6smPw1tn9srB
pyfdBhrZGlGOTynUTk08Ol7hBAiw0j7bZNQI52tc3XQGpWHpJtVparVtlTNhTKNzCLuyPqiYr2JT
0Ozp5X2qpbewyqw9SUCwiWwCZHOzVIDs23fMh8/qWH7kFoL3p6D1dGTtHuw5z7qgkqfrxTudLtTO
6tqXPI7JLjejB1TFs9tkPE8xbMMuctgFs75o8uFdTSCMtAZUJ/Q8RovirEXkSggJd23FdEik/FT1
dUdZ0Tw3KvYBUbKjItoEXRKQHqyU8ZHrK6KWV95MoK8j+SYENJS4z3Nx6CRSmuA+L3uBf9w8OYBV
TETLdCXM9ymKCMPsHRwmPYbuXLxoUlO2eeJQQ6cjsYnG0vPd9mWxxi9HLMtbcr2juxBjkt9gC5XP
pblXwQOuSsc+NRxaL6+LxisES8RUg8KZsLJCYY77M7Lph9cUKRxBRo1r3vcEqqwXC8Vi9lOH1jxZ
XOBr3xzn3FRT7k0U/ddSPCyvqtsahaaLpxVMAWLvnDVIHzYooMLK5aQT2Wi2CBF0Z2cPlrvDhsGq
IHaIWWkKz61goYg8vtgqfZOK7O0yIVvJRRx3KdzG4L3gBdpqu1gz1UB5Cabsib0+PTMZ7um9nBIt
YbGJm6ZIXsIhUPeaRTG4kdomMaOXXCBiRdICuX722mu92A4DDdw8Q8LkcwdAUGXfKdt8F25m8ss6
m1ECGMAxaSLTU4SJZ+GTUQ7YvJGNbooJgp5Pg9PJMc8F9seUYtyaHeYTFJp+DZgfBGLlH1KDI44u
6phhtFo1OGA7C81slD6JauSfTrAaUzPZi7K/dQYrLjjhPa0s1JJ+TYyy63er5ZU2abPfh9TErLJ1
IPyPce8/Be3ESEcPCfkau92OwJzBVb4ZPTTqrIKK00s6NAkG6hprCDoruMEKtStoMRUOnSZOblpJ
LU4fcmOlOfwbSRV7YYgUYtCh/sf9OTKNz7bGeARx/lqErKhVIFuBzjgf0j9Gzsi9YN4pg+Ak6eZD
xUUy8amcRnkCDequy3j62HbsxQgOYbaKONkCgls4xSyMFFRmTePNR4ZmJOxBh8VdM0JyG1F4UODc
2YgLjSx1vE4LX5b5RFZzcFV+mOJbr5uvANpQ1Lq8ZSnfkcnJhjB8GVlLjnn/IZScO61QQAsVOXZo
RChAXWZq+53QjHxnlWN2il0wQjUGgqZrx20Wssl1dJbzTjooz1bYjsdBE/tKVa+ysZpLXXXtpaDn
DkI5PdhJPh7mNbCVDtUNPDUbh0l87IJB3HqWkeqo1xj+0o1i6P0taecOj/ToteUeaeXxPu+sj4T4
pqflQem7T2GoBCRLl+aGPIGzEnQqwewT8mqNTcgJiN/7cCChHNmIfplGNdr7Eic44+gDzfZ+J3X1
oTRba8tYYp6Mzj8hRmE9BP+mZIu/r5zqk5tq+rpqtPsQDKzXTspmsJgk54tKnbEOYSc+KCRFeHE7
Hz/Ka0dzwpkmCKsTFEH5K8+jS6xF65Jpz252bO0VAif10Dp7u0rdHUV+EgPR9wErVL10UOsDzEAQ
97PsVut6Y63p0BE6zh4LAzIYWSYM805Nr/Vg09CAaQtaf9yIAXT26EPcowRNbNwMrB/vzYQgkDHA
Uia9GndPQzb6bAHiWhqUa8FKBokDi6bUSh5Fa+bIcL7isHM8i5BnZsMRvxfaIT5bOa2LGlDlYL1r
S6dmG8RyKUDdkzfVu5qV8boaGYOWgYjyCvgn13BBQDMd+6licrO/yHzejXY2e/8IfnjF3W/Tl6B3
z+K2WlUjSDmUEYfMputPZa0H83qXqSBLBn+q9iqUiDkSxut1gaIDDiD/GqNx1/TvNQXDtc+yjMBN
6t9sD4lYWrdpfcT1gtq2Z1JdjpNlfVAGtGlCm6MZcQwtHxiCPhlHrLbUIXiWLAQ9lq7M9TBQNEhH
EU30bcglgDBF+wpBb/S4Jz2lELixOsQSzuCzaB0pZOKqo6LAvRrBdwLRGlMzYMDSNYaaBLlP2/Yd
qx6aDiHBT459IIWQaL4yPNZ2+DKb/9smfclyriaEtIi9NQWy82w7d/rHQGvfTVxWeJQgqfy4BNWa
pneM5xs48JNGiiUjVgLLe50D/a6uBGozPzqHSAs/4KJvvHzAiAYVgmUJLypaezdlJltfv4ZCnahf
VQzsVMscT60Z8v1rJgn3bqzhQul6WtvgYEjUaFdmgMgEfUAz4+w5AlhdtOyBffxVCTAI2gDFlpG8
b7Y9ogg0+4zkzcSGL+HlombJh0GEUqUev7jNdFlK6thICKZnF49MoqAEF0+eIqyzPdcpGdrl1i9n
ykWS3Uq7u0QMMisleyGkscJGzF9TqtlGgqyuhNxnfhN6JuVzsoA4j9/HxG44KloybN0hfiFvBuCj
gVmGyKJI741TGiOgMAeXFFPudme6Y08SXiu6UKuMuu37vg8r3CJFsE1tYL0ZnkN1cOZyRvc1oqCz
rwhvvzmF+nUcHwO30D9RqEDxnEt5joQV701D1usAs7qnUKAqVNimRVUcIlPvLsbYH7KezZ9LauwF
FjEMf4nOuiA2yCXKAjcvhJQc+Sbafi7nEuTBqrIJUAmG1COxDqq6kr+YuQbAI+V+nK+QWuteW3d6
1vX8AlPgOhTgQPx6TrNi3lVrcaD2zSan02jrUWce5qvHVCsGKVaJ6jwSjG7CNMugYhApxy3FHScC
55MEHWan+Jwtkbyfx0PuE1QHNsE00Uto+09FUt3nUnxop/BLmlr7cMgZ1WKwbFQ1iEighA85+LFi
eW0MVAiNaK7spyx3xXwTVSP/UFNQ2JPmbIXMyrugBGqO4ofcC5Yd+G7JqZ0ovqmMyG4KUj2198uE
7bO3VfUTpjkimwga9WIaHl186k967byUqnNIhIs7UD+AjMae1ZavfuNwzXJxqZ35NDr0ycm1ws+c
u9m0IikdoCFmFpkz+RKAxzKWRgqTX/xiYaZeBdLdz/euHjdym/FxRsV5GluGu1qNk5WitNAPWSt2
83JiNEiGrXArO8WdX3IzqDlu6YZStxmIa4EOb7V88rrHpR1bE6hs5bHrhUI7Hvsbq4hSuld99gZP
kokArnCzal0GuRCv1WhDs+fyX0BUy+0SgKfEIHFR0E5TW+T8BpgQuo4sI7NkWALcu8Gw8c6av839
MK762gB8yaxS4K/1MsAfheaup0lcwRRyFIRdM4BBWI6EzHfz99UJqRVLV8dLe6RCSIZqv+JMCjqm
EylnfkciPf/W/NqGAQ480qoIQO0u253SVvW1bnAnddEFR9RcpWfSCXNCJRyjRUNFOSRX6JZYDLZl
x0Xh4GlKrZqTlzGHdVn6omfGsU4c7GMzJyuO8n1qU1EEQI/AzuLPlm48babsZDrwqcJ5b58pgGUL
89Us2an4GfNzSAnaDkt3lyokP7LyedcDsVdqNndc/eSeYRlYrLkObHYuoLlSSHifT0Rf1bAVz1KW
CDYBHTbwI5o7GDKUwXisdDNaIW+zmMXruVxBSAfA82qeNrk4CjzpcodFQ9nICvcZ5H6uuU8FZw4M
q/vcYKzRIuUe4muAlN2layqAdKK7W/u1UHcasHqPdI9HMXTv2nmXldb2qe3Jx4kCpmlHpV0eDrcY
b7eXyuhl0Lnpa2Htuhn3aiUsaytcHBiQ6n2AxB+NpURSIl1KxvP1OCx8pKIXfNpvy9iNl45Cg4aC
fSz2PXx+1o2cstEwHp2qjK/2JL6m2QsYs/EDbVB1gk5p5gjxUzS9OJkPcC6nY6XVCe5n4Xom0U5r
ZA3JXUztAVRiSRHGsudYMpceeOE80s5Z50Ooe/yKLUZh5EG47zTuoIOI083gjs9JN4WeWyeIcKaG
Fr/aRmuKhzC4oYeqg+ZfFMmIpdvTk2OgieLmx61B6JRTuXLfN81N4zOeYhsh22TWBxEN1bae7hoq
XhLdkhP779xcq4Fz11t0ONauD3ANyhKeBswIDWI4VlO33rZGxxwbsADC3FDAvc/ldqzaG9gjTC1T
kj5oBsqbguEbIw3hlELv4kvDDp7oyswjUzq/jewWHyQCzg49yXekz3/9RgBo/vnfPH8tsKVFQdi+
efrPpyLjv/+e3/PHa35/xz8v0St73eJb+5ev2n0tZrRf8/ZFv/1m/vUfn24mAv72ZLPQAe+7r/X0
8LVh5798iuBrMb/y//vDHzDBp6mEMfj5C61mynNtTWfkV86gYQLS+sX8/290wvefG1z6QVvkf/K2
H3hCTbP+4WqGSXnccQ1a3PAfhq9N+z//qWi6+AfrdVq6mg6z5QeZULj/UFWYY7bm6BZRLTPF60fQ
uzD/YQqYDi51IIQQpL3/57/++tt3/sD308bR+PH8P6i134oobxuwib9zHQQ7bcuBVwTqDbu2/m/w
LFnIaoa1W/cJVg8KGcl0aNrg0OLMoY6bwSI1UL0jVWW+IMfIGgDuq2qxpVmQHZvSqbYu/fk47dQL
6LNvvxzJP/l0+u9ch+XTwS4CwQbYy+IAveHxgPcWDMmtuKertapkIS4p8WcomBTzEKXaPc6DB1Mr
UFMV8RzXiVtp5jPtu6AhoR1WIB4w1tK+REXtmPGZ7Zy7YmRhaUJg8F3nR9uMZmdBkgjQAf/lbz7+
78ijHx/foCHiOJZtcf5/x1LU8AaGutDIb3BZG9WyQFSIqw2DVon5WVK5DLTQvS2i1uEjndj21mr6
KbPs8GygTj/rQXqsWicnAShlrQYEy2m1Z5f6XVQooKYzRKGRXtWHvm8edMQ8J4Tcq8LPiDUtVfuc
KenfsGT031ky899k6+xZVCgbLtfg279JN6IAWxqdRS70fFc3dH+x4AZb9kF4ozGhQqk0z8SzaluK
TQ4G1ko5mlo4nUdBbylyqmdnnKqTnRlbl3o++cFPeoSuFsWqeLCgO7AH0laji5Xkr0/Hgr77ieT4
8dG5dwR3FHeV8eZqygknBC3p6vda6QDlUuKHSdsN5Cus0gwmlQ38kRpANVcZkksPkuFTicTJGbam
qfT7ONLcDfH1WFECOW6NjrrQkAzRbpZ3VvwJJyXWL8psRZpsAgz1Og/vHLDmbYEbJ8T047HsmtZx
lLhHv8Bsy7XRsRgmlNigKMIlSYIwuAeXuiFyi2QIw21lFdFOGcpibxt3ZkDBOyWGZI+dLrwvfd+r
fBJ5OgzqkNaCaxRa7mV5SGLP7q1sZ1ohYM9EpZrBVtKMiDXVsob1MulnQ1BMn9zCalcgA9+jZu0u
sSLSDUPFuEN6b6wcuiRbobYkVsxfDQlVlhjbvGqQZ4QYrLiq7AlY6e2cCqvZQHF4sJInSwqIv2Oi
bUi2oT4Y19VhbNTaG5Tyy2RR3cii5oOeB8MKGIa4DzUatFlT7//6fP/ppWoZFE0t3dRUQ7yhwjiD
Y3QjbIV7VGnnni3dKnUQ5froHJMuFQfH1q+DIWCQTJgyqcdtksyRrDJB/Uvd1y4h7OzOVdZaUstz
2mn3AyqgueuLhUiiZHYvrpm77//mY/8OIft+mVouAzPcaD65+2bUsBSY6aNZa/fSVFDKWOFDkFh3
oN5JbCKoikK+jpfSD1wQ6E5+EaCMScl+bNzPoI/oDqrRN5oBcJ4cYRwaFkOKwDpqVLn0JtIGd3/9
cd+QS5ePa2gOTjrISgwLb8fo3sXaTeipdp/5TnVjWb92puRTNKRnyh+Y3p28InTcQfApzprMkzOi
kucocdrDX38QYyaFvbm9Dc1VbVCdfBqaw7+PtkQ1tkxNnKUu7x+rRBPn+n0axta5iEiswob8Lus/
JkUuHqnOXALQjut20PW75VBOTUtOxJBe65ycEhqG6wB1bqwfygrjTd1oJkVb5czJGQDRgsseMxuz
Uk8Wuyiu+POPFHTcbQCaeg2RQD0rSg4zO04/xAkJvn/9p+p/cokAF2IzQSqTiZTmzUimC6VwK9VX
75sxehXdEJ8o0dBKrA17ziZ5IEL7GyaYe0Wp4k3pj+mn2DIu2tRbJLMZclvG+P6Iyq4Poa2f9DZD
NiORR0sXL0eloPj66w9s/ftEbtssLmY2k8u5ecs/JsNMJeGh1+/ruROqZ1G/Y5DeSbt7LafWvoPA
z4YiRT3Q2Ym56cAJnLI6FrRIdQ8n8404CW1DY/wVnZ1z1jBUo/4rPglMf7MiAVErrPxDSPEZNAfA
OoturyPeI+Bz9mpooAIEJ0h4ZxTuO8gNoWsJLyubcFurSMd6zSYZJJsygi64uYPihKjnIVF159wC
Wtk4kBVo99qESs3Mf6e/Vsj9mBWcu3iU1Odz/ZaTjPFNidEtR6V2r3T20SCK8VjE2qPmBsZzNiqA
4/VCHEHqQTfLZkqJoRyzEIX+/EfpNVGOf33cxTxWvLknbJ1bQtUEdkYGlN/viTgN/M6ZXO3edcuU
/GjZP0xEApykXePOVqzxQXF7+HqsL87TJOdwnulA3ry76RV2dtmMTuoaXFuORrdUuXad0QJvBBcE
wKk/EM/jBU4xncrguYOb5xuOuy0rOgsWwbVoFFgbAg15JAXb3fZxfJeQ6Pvk4L1Lc/0kjU6/OEWJ
J2/yhwv1ia0ckn3pFOljX8GwcltBz6Cji808uBpiu9xkZoJFsqA/+NdHSvsdkLgMY7YBm1KoAFWF
qb45UlhKut7yhXY/lvl7USFAxUz5IUm5EJtKEx40lYnU0BpXVJRREkBAHHZkiiViLE+Tn4IuLecQ
T3v6G5aY9XYVaeEiFA4bB/DlEOLefrKsxeugUv26H0qjOMXoTW6uSXKhmzz7leIAr1HOo4IpX6Hb
5mlWSr2ukjRaLFqfy+VbGkm/N6earqSuGJfawV8cdb16nnz3IvVCAYNnwSbWS2UrEONsk0YmXtuF
E4blfdAJ9WEw3g8W86Iy0PiSpSX2id1+VvJ0OMDSzRUZEZtNzFpBZDgux3I3UQtYhRVOf9Goa7OZ
L36D2r3al8Y6iwju84FytEhhtxr+jnUusNeSa1hujUwdvcE0PEPTpmuSzFl63TnqiJ9laGbtUbBW
198lmaah+TIoLJUlNdAAwWKIOnPdBHpDFgoaXyMiN9nGdvR34y/UxDc3FtsllRuKXrjQYe8682T0
CykUrhaSo2gK7pVkKK6UhbB1k0G8RhFqA/jBxVl9iWhkEuo+OYRGREfXyMOnFqPMYSCIhnrJizPW
ydUkn5Duri2lJ0pKvyy9D7ZdOwg92okg94Adfmy9pE3A3oaq6WYiipc+DO4XaGY3VfuIsU97SPzx
ue0t9UKiTuwmwC4VUorSVt2Fcf0addYO1Si9dohq4cPQ69Zj1ipEqgQdgkedWpnYjH004m5i/WsU
UXfJJ/6kXpC8W2D/B1Wpesw4qGbimEZI+mBHaerJkFVSb7l7C5Vp7AB8K0PMiZZD0Zg2g+rh1qRk
B4TmbFjJeP7+ld7dj5k42v5I6FTk+9RBSCdMxuTOrIYNPBWCiTH27+w098qAUn1j4iwpnVFDRKE/
uHLw7ycUtMiKrcH32ip+rw12vcfseRxr0qbpvoBGkhNXWiqbXZhnmMrs6C4IHXdFRGG/s2PYX/xa
klqbmD7d4LMZ6wQaR3PE6FdMBEKw6L1W6QcYPtqhY3u9lo0abCwonn2lTGfgzxA5GprJrAdqfxjv
fQd2gRZ38RVCEGVbkJobNBivsksmXP0hfyes5RGUlmLyaUDudEF9Z0QQYCmq04kxBgOpoZUTRkeu
00gCSGb2X2MdnYw6NNesB1pkOf7o1ajJLal098h6BPcydy8hz1+0WPHBxk3KRQ6I7ny1v8a9a9zA
f3xqDPk5p4GxjZPUup9ypCvslQ69Y91E7X+A8CdvEUZ1UVDBrTUuiFgQols2xR7hdbo1i+aLSHX9
MNqSmmTvqE91WxyKRpUnThtlSac4sjDW9oaJKjZtkmsEuAC3lswIMUzLUzpZt5JbZQ8Rvb2UHvsf
GhV5iHKv++pQsaOWQI5mijueCZykTRIIm6s/Rc01rV1PZh0Od83JYBVPG8oZFcHZzLdu5UJjA9V+
8cvmQoYu8BPhjPd2YxF9rSvYLvizLPIm7px0loE6YblFqJhvC7OAyTNkc04Y7sneZxcWyANE+OQ6
pN8KGJvED9nuXlOJM+Iz+yy5iqAZLyT5BV5nCos2EDUdnO8wrdyEMrFiwNW2ANYNNZ5PvlXfhTJo
7ogjoRJv6BxWIodOdUq5sjBFSW62xaWmju8E7zorKulvpSQTEKhe6Pck1TUECiZSqLe0bdXbBALw
RjrNnJATtRykJi6pgmeYOxBJ5kCYouBaQnFsC2Ges9D6DLc8ojkKGQrEBVi2vtqlJNDQoaHJGjiy
BI9rlBu9dl+nkPDW3vg0+o6y6+PGHzxCJjA4ceVvxjGRR0MGjLWkKdsE4YBI5sEu1RwwKUUh9nYo
lUJgLf2YfpmyILjJdmgPiu7f0KrgNpXiqcjp89d+cAEZCHfXrfu9FtbvsirRH61AP6GZJ7ZQ3dnU
Hgg2JOwA83H+Ekn5ZfIVomllBnoG3+RZlmChQGOuNQxlp9J8Dkv2QokMk3UmaNi60r4ta5kgju5m
7cPVh28dgFncB2U22zTRwFPKYH3XV2LNQIA4tumL42DDx7B80JbF+IlMtmNKWM+jSIjuNlGZ9Ib8
YIZTtc3gNaxoJQIg6u3iaRB3ZWyvGL60O8ap0OvKeN/oJliesAFBSZWZSLxs3UIPR6M61vuwV76G
LelUXe3fDIjXq8btxDPot2d0i+NmdOhsTpFJw6ib7Wa/fMnunee7Ef//kd1shRIcwxrbIjxy81Po
fvggly+d2L1jVJaAR6ISSLoj1Y0cZzjn8hw2IehhPENuSYRGpY8/HsJRueh2Y2/HP9JyujkyZ3mo
3aMaleCAc8H1MTLK0sTQv/izyVEYrIss22+978LZWT1rB3I6+iWddksn71ij+c90dwyHvt/penaI
A2XaZFP/+fu3w+iMmyfZkePbHev5IZvzETvy2qiYmCQwVllzxADo2Wzp9+TeIQ0Ec9Gg7uAB5U5z
VFQe8L1gOBgIkMVzBVSlIZu6UMHU5ulzQFRQbXX1zgELQ28mw+VMatQxnVImoBAnitFr0cnOuVlk
3aurUgJMQH3lZXqWshQ65h1E5H52WUazt3B5ePMUVWCOfnuWFroNQgwBuqVv8nc6tAAWB7jVlgc5
mxt/Pq0nRdBeiNdujOMTf1p1ZC4uj8vT5atggJ+1Wp7HY7Gl608nwM7v6lF7JPw5OCj4PEnLtpUd
4bFE+YWwKELd9TqLpMNiDpwlAJCmXNegAJhuahTXHiaCU10VNKS0r2ppXUi3J21XNfGd2b22Thx0
e20lgYUiwvJGYanoXodZhDKgaIiLK+kOLTX2bQDpbKPo6efBbXZyQPbDWDmuuj6xPB8Dk21BbAhL
f92FIFqaqRDo76IcBFTGgaJecRxq9ZviKp9dDBGRYnN7huxwkzZFHzxs6jbYj00i6MUMG5p29dlJ
pvxgFuHBgaxI91Kr9lH+mbDkLf32zmtRw7KMCLq1UvRnfUyXvXq61lLl0TLpwgBDpZwZlKaXaUA9
JqM5URra5/T8j+nCc4pmqyg6ifzI9HVwA4Bgy7fiGRy1vG75avnez9d+f+//+eOfv8GEVb0mpgNv
55t/M2sYUlc//5mygiHlTuPpl9+dLK/Rqz7dgfw7ltPEW37+8nJeFflh9bVuZkrU8oOC4UnCEW05
I5K93vIblp/8fN/yUZanCb1X1vwAjINJ8cyaELk0H7dxzB1SYNHg7mOD5BTtlzj2d8poqCvWaeBi
XB9HmYXeGbs1D1LXMRbF6gxhbhnwJ22rTxh9c83B3kMwDOrAhO2laeO6I/YMcG7PjkPoFMNK/TWM
I+sQqfB3874yj8lgxnhxTFfdKm34ODgOd/Ly4+WhYx90dGw3WesV2cJujmRgvfyEWdA8TnF8quOY
eLv5dcu3loflaWbmYq+YSEv/+KE523iXV5SpStVAjd25e20yJPJ+VvIpMzGdB9yczt5ESh07SnvI
klYezZrJE/d3o69TSfZQJs19/CEY/EczM50N5afi6AdmK7+btnP4iBK6hYNre/nZ8jBYKgK/eI5a
K0oWYV1l4JbTmAGWB7fof3y1PA1jP2NCEKgQfr7G+ePVP7+3vG959ZtfMwZNunEbZzadq1LgF9Ep
ImBm5j4QhiPnNTtSySHa6vQAWABlY3b8+YAIwvr1m5Np/vrjN0+X97UzcO3nbwim0AGv/8ev/bO3
sBzAQqwllYcS+1+vzrLC/fFGaYx8ip/vbKKk3ZlMOaYAORnCYUQA/q8P//NlP/9RJeI4/ny6fPXm
dUs37Of3fvnDl5+8eQvWRtr2Bmw6KByUT1vx/ciNnW1oBAvOh6n0ZdM+qvOXPjCaDLwtR6ZM+jzb
S9VGvG+b++Wc/Tyjy1MCitiAZUXK4/evl2//fOny1XKio6KHLPf9RX2vodXK7Qy8ZEwKq6qz7h9m
IlLTFV7FRrybh7l6Gky5Wa6AUaJd+bBY5+GZMdpYNbsjrRrY+DTQwfM8O8CRBfGgjz8e6u+chz+e
+2D210oTmoBbrXJjS5MdBhfX8kvDeUY1daC/QvdPqUJYuanUuJwcrFVz93E5LzULXxT0xVPJru7g
zysYfT7Bsn1OsQMtB/DN4V++98spKpfL9PtR//mln5RcNlHXfXK64NUGNnQ0zag4YScYV7KjK+9W
dn7fjf4JZd+ASMIcHwrMRcTWsOMijhO9BtDmuLTRcfoEQs09TJEMuKqAlm7+l73zWI4cyLLsF6EG
cDjUNrRkUKsNjEwBrYXD8fV9wKkxq65elPV+NmmpSEYEAPfn7917bt333X4MBiQUlJKrVMztlRHE
dWpE8+bcG25oX/zyIQTkdESRd4zMyIN7g6NkiK3v2erkXVOZzw50xaNALISK+BwU8qGB13mg0fKd
EP4EDVeSWr1dTL3seUyJuqbdVqJxIe3gZGsNjxJBPqegF/du439XLFYrSOMk46ox3hoJe/2UBJ9N
W1p31aC89SRtZGDaOOdhTWvMNT+DGFb0KNL50PvWh5NF81arZDWIwlhXUV/fshlNxFBi/kDavSsV
B3pD6q9knj6R6FTnJKUDZZocnpgwCWqDwEXdBHzVzlB+gjCdjoE1/ZoZAO9UYQT7MOqie7PbYgEn
U7R9SCP9SvS4d9Sl97sMC70zEescMMfiVjWDR/jzWBK6udkDbnnBntGjE/XzjaXraINJBCBNoZwv
MdIwIw802ndRclQ8DLeILJF1grlr1yTVNUjNN0dLhy0W9lBSTNFmEW+XGrhv0pa/jBIq8VhPBO2U
ZJ42wz0LUnOWsxsf8yS/S1MXmoKbPYDtK56HMUKBL+X3JLT52uYH03aqc4XbYxcYgFx9ofeDi6yy
n/EGhX60VRqxOwPk4NTZ9Ay4Hr9mz74bg9o5JyH7YDhlO6ZDfwuEt2tcz7B7OhBOTgPyAuQu0uJi
8MtXP+MsZj9PXet/5REh1ZEYxMGqonwP9anup+GSQStcOVbX3ItOk3HVWfu8s4IL9v6V3xuE8hjh
vG2q8TbqoTmAFdOPCeEigFRQTzrDg4Apz7UDEoPGKztHPbgIL4eQW7DRGb53BzI8OpYpQ8y0RBga
5/uhf+iHNNugXPNJKa9fcfpZR1klx2YMMcxreoimg88Dv1Kx9kftnCdlfA6HPJMP2JSDC0Fgw8os
QHIn1rdhGArYJ+ME3UUaf9kifnIb52i7zj64H4PVLHyD5aLGPulTHhEx/rsAb3SXBtYr8xsqWE7o
O8uC/gpp6G5quLHAEoAnbsuz1XpPcW2LS/E1M3J+xWMrav2okzJ8sBJJWJCciAAOnVOlEatmboH3
P2URC8yRzJTJXC+onxaH2ZNositGBywi5vSrbOlRRUPsXrVRqM2gmCMFZr8hKR4rsoFuCXbbtiwA
TpZd9apsH752MyEPNyBO2dNllJr5RQIdirmJW5XtebTmYCtEyqvjA17BPzAOuZ5f0jpvnzPIVKEg
RtreRW7UPfgFCYuVy/Lq5LSKmYpCcl8SgMU6nfW0bxP0YwxtpjXFJiYgIzIvfuxW+ypnftAA5z8H
CZZlh1Q1wb7aZr2zIfhPnvs5eAO9lF9IxZrXo4DPZs70CLU55yBepX2mjgIxUYj0gBh4DWxyHVol
CfdF+q7BTC2nfWPltP27UYE8EmOOPssr/+i+fI9r74dEtQNqxt1tDvW5mYbhEenBE8J3+gn8cRPO
tc20xeiZxX8H+WzdlbV/N8RZd9Se8WFyKr6D8wJ9Iibc13YTQItzAZjV/yXM6jmYuuceizQydu9Q
ORjLivq9Mto712knwquZtQbTBwBRojiR0mzToIVVyfjRsv+Y6VGh9Pqy3kVYzlcjJiwZXZg3WM+J
/kw82z4il/tUYnAPQzo+9k7618nS9jDlzE2I/q3zAiDX4vjsFu8Mk4b2WOhHP2lMdJ6uu5ZuOT+p
kQ6jDfq5RGm99zi15hhaXyxhHjzvIiCXPcc2Gl3GARenAbnA5MFbA1aKVtpHE65xGlRxuxsd/TbD
nt6SE97fOWOZbquqCbaB92Qq2V6isqfRv+ja8ZvuAT6qtTa8aJ/Sj1q5EEHKRF1KMzeuOCjx5dVP
ArnjLrbrWww2b+Mn1nAp5u9K6fbBp103CPVEKeduFdODKVf6ncyUq23nl85O46cgclGxx2lzarq2
hlqj4hcDzNCDR6x5MpMyoWd3eBj1r0TI9tvo3GZTN3Oy6jNuWrqRJcdoJUDeYK5tx0jRA8rqB92z
p/l5B55uGfTxQLSHYX4Yga+dfv4mtKOWcInyT5YG+cFFRVlApdyDcL740jEOM4F6azEn8Qa6dn4l
UmWf1PwcmY71NUqnYaccxXMxFEA00yx90ZDM2qiK19ov0lu/GH7LuWDiEbT8MpW3qXByApJzwvps
e9254jx0bAyeiz2o7vVv1+nvdGXhP9LJF3gp7xiVy7Jd0IvWS9BhS1FJ6dUGu7yfaN1rRA8g2Gdq
qHsPy+zJNivnOPmGtzXHpmfrlcZTnuHsk5LUwEG91g44KpN8RBnmyWOXR9Wqw6VvVul8D6L/y451
de3A2aw65tSn/sHwGAK6pC6lLPR7xi4c5aW3b3QZ0e9G5NvTFRXucaxc9UJrhduXhL9VC3azsiN5
IhRpqZXUF815c5+nHOH9RgVXCfDaWRK6gymbSAN/iOoPfuR8VHwKcPbn99ht5UpjQF5nBgZHev6a
wC5apiGfDHgD7+Unp8s0nHZTtKEHCzx7i/IeNJorQIMq0e1aV9OaM5nt1iFUKrNDoQmR7F3K/GVU
kgqWFiv+/n6jE+VSD0zPmVMKxGUyw/AW3aaW7mfq8iJSwybx0c8Pytb+nrYwzZWoIqL0i+GddWdC
K+aDtItCfdglPj7Xif5ELZM5fKzyYcK1HDR9fPGC+yka3Y0o86cq4lYmsmzcdBbLPyUMd4Web6T8
pCfcnQyKvO42Ww5mTnIuEk7NdJDn5Dl0h2sUwXxvHD3vZx1gCJAHOw1+J83iXBl5XHsEROB2uzsj
61sCyO1t2knvzZR/qepIKRPK25ROye0y1H8Y5jw6gzB/o0KmkRy4b+xe9Xbxo1gSXVWdey/xXMxf
ceSSQpKCjO1seFbTmPlnmbktWM/GgFmDmtnANXHsohNbqPlqNuW3V9fbIOkU1uiFcyBngzZbOFzm
KA4utVvcLNejrkc9gs1vSA5dxkmjpZYmLJY2cubBRVoqL9jz5F9m+wy0xNyUmJGXdok5J0zZrLra
5TnBZvAqNzH2F9rCMKbiQiGASEnUCrPU/Qii/NOP8Uo7udtclEUkmJqis4kvYZVlygR5g2JdQd/z
SUW4d0q1Dz06GAR4nRkJHmhl01eR80cTFNW5YTHoGMfA91o0z7ZFYyTqw1Mz2I8EqiyoJrc/NEZH
texm+ZFhFV89MbDLKfbj3J4AMIoLogT6xXKCuvJSe3g9ehO/au+B5JgD/76eyL/ELP8xFXm9yS02
FI+hajmNF0oFrPFsfIcaym7jWLdJ72rlslYXXnhusuAeFehNWDRbrKY8ZrOXrXsshQQZefdNWkFL
zs7g4I29uRiiDVy4q5Tp257kH2KI+yBFE9GPWCOKx1Qb4zGAg0karP+Xgsc+G20XrtpAzsfJAvrM
3nYTbnBsG0VVMfqAiv3py+0YwEC9SF4cM7sVsjtNQJevkYs9ImmbbJthg/Mr2+Ghh4bf5+5dGduY
1bNPp9ben7ILv2T1kdjm9Oim5i0f7I8KaenNC+q3MsisUy8AhIq6w9xUQmJsUsc5GNZwrjJVb+ME
qV9cWsXVbTgBs7EgtxyLO7RYp3j5noUDr1RAOwis5zGvDziKoc3Gsw+xz2H0ZfqPGetvrrEcg2rD
7UYICKeVpgA9MYq9JScf4N78l974YxyXfFiVx+XDBOHWrj7MkfUBmulKedSdfNsFTB3Nd6QdhEk7
4Xa8eFHx0Uhl3Ys4qFdQZOuNU1XzbeJKrGq7xc5s0Me30Yhbvb0PdX+ve384Zg5gGfnkEsR9tfoe
ni/a+KuIx4ccPHRWuckVvCdBF6imsDXVpyiwAOeB3tj/yDOjJBdbCdpix/q6pl/SMeQgSnaaSIYh
/IYcqaUYz4zp7nvEGsV8OIJpwDZakJHgmyYWIt39Il4Pd/7oXkZfHUy/m4+DW5GhAK2cEfBc8p2T
zc89jkyWAB6SGFWi/iJD3MdWw9dmkmk/w5rVJBhXJxM1pSnPzZD/gdQ+E8SE/WBkdHxyUY+6YWE9
Qht8jX3jwpSmuoumT6NGqOnThLxHEJ1uoob9/ueXDLHrtSn0m8IFeaDyI1WycA6FjyuEeX5BXDhK
pNzvoYvp4sDx5rkjAabP3rtWIpUM8MKHbo1HB93IVsFbJoscCQ0c/VOqQvuahs3rP1sDeEKOUWac
K/5yyi78P8h5yE1npw4uJecRvIBgRzI2m0MW+L+Z+B9YDIZzAzC6yTLrHKWu3IWpPmvb44KbjnGV
gZohKwh3Y03Go1T6D+fr7mBo51tMJWYmuFsHIissfEUc3B3nnQGffwTvFiDINX9X+BHQBpXGjuDW
7kwkac+0oj7UIwyYuMNbxVQlxIXco9KV0KRLojG7ih68bHM8gKrJANkUzZEWsDjiC8no7U8SHYE2
T4YXYKeUWIa6ktgKMk/VnhMxiGEeLkzMdX4uK+x+upjv3bzAhUofeWiZ3ZRJU62sYEKMhJeHbJhu
HA4MIuw3p/ptztRHulKXntPYkTr8jXumO3f2Y09X4wHIy51R06XpTVhwQ2xO95ro0L6P3TW3aYLL
S8oHJzDO9BdWnUzLa97buzIq7IMLdpo12o93cx1QIoRDsRZ0Xk8iNQaC9TCtWsi6dlFZ9JtOJm8d
PcWrQ7rX2oHrCPV6SrZ57AX7WJvZGh2m2pMix5tF9Xvmm2lJDAXoHn2AIobarRUgjJYGSd53v2sY
ftepju4FjO8Y8MTr1FtIlEvTOrPvEhpV4xJLOC2aCANPpSShtMiJDw4QCm5tL0cn5wyAfLLmrsir
Zt9nRLMZui7wSUPlJR7ANXrxKHX6p1LMWKOunEj+coZLUGTBgSROON7A80ipsq8ePIt5aJubUjhB
3SQ5zdyl66n1oV64jM+zZbgdh7l1h6E266r4AvAkRQi5IIKhOwBjDNR9PEMNpD9jxOqmOlBQtXGF
TJnspGf1myEwj4g79LVPA1BvRTRcvSgn0wbQtLscSKIGHm8xD28zgTsk8ojfavRWRRHAwZGDeFEs
iUHvJs9j2zP4HXG0dQIvdjHuWklyiQgizuPiqXEA6WdAzvYisJNVATr1YXCpSPox2oVGHWLunTsq
c+z1iE/ukV/axxDPmJfXMXliqLzS3k23Hr2HNWqddIOWcjkyqCFpGXmCc4mVN17FhJWtrMTWC93w
0AKMoZfF4FyB4+aO1JzWl6Iktaz0RJbpsGN8yaS9bg+gf1k+E8SOta2ebYzozGZBufpFKLZTihej
z07hFAO/Cxfv8gB7fLAGJhhYGLpeJszvzK+ACsppWj7jrH4foRED5RApFiKGIfXWl60m2hFLAum/
wHsIsOd5jcrNGEXf0slGxoyPEcvFXWyUfwstAGhwJPczPJcdMQpbTebbqhvAIPhzDuiLo96aOQq8
zTw5RWmHM70EhoId1tBxyblRhys3tua9370Q6BZsMz8xjozgbdRMsweGXfQnv2Jm3xXSO2W9pkzL
BrEjAMZi4CR3PNElQkke1JZZXgh2pJwYXbVyG6XmcDYzn4h51E05sKMpPtbLMqu0lOseb96+Gpun
jDg6ROBXmxH+AZ33QrOVZP0t/TWze0wDKuq2DvSNsEUDQEKeEnoYvukaXEQkfHjHed3dgAiyG4EO
6Lz3nxZM7imJv09Yh+zDrnKLGS6CoGrd87jNcmKIOJqbLspARLV/khYz4JSALyjH8bdTuOcgD9W2
S02U+rly1t7kPDmAh9dN5SCbaEhDdqvgYSTG75jVLWdWm8w+ldV/edsPdpO8FCVZlR0t07XttJwk
a4fiaKSLohYJRxyan70FxNaHVYHstgdoZU/cO3Hp3sRgwqoF0DW3yb5GxE1gIq4zIw6bA8hl2n8e
lbVt1/mjsPIXf0wegymSxyhKpq0cKUBck6gJM6jkriqcO+CAwxnTf2neySokjb22/xDrWELvIhvQ
SvtNAH5pm5gtt1vgKoAABjStjB0uoVLZzIkHqHuAfY9XhwJjROMIze0aZyMgiSy8qdKE2Vs5X6q+
ijn2L3ZBH6lIcZ846fw7IwpgXZgD91M7N8chSUJq7urPjxg+nPzvsna7txW9qnQVO364N3mTIOPn
Dte23jjixZkm9XdeIrM4MSGOk+NhtL4puJJbPwv6fu2UX22/uh/dhGZjldu7tEKemvE0Q3Ahx1QN
7bVS/sWJrBKmFBBkK3G9DdXUS582yZ5xM+qBxPEvCI4+ZE3GaBPhkRg8mWzbPBSrtMv7rW46FA8+
vOoFuAVHD8tygSYprc7hOJhMtgNm+0EUP2tGEkh1FzRMRdpG4zobVMXDoTOtywxT/BoiiwYDpKR+
0nlMvnVMthdtJWf903pMowbQWX8vsokuvaGznezT94bD8CV1jdcxZP7io/k8R1l965JFvBjAF7AZ
euLUjE4qeCQH0Tv//JIbknuuKx7zhQWWEVwQc0ZFOIx6bqWM8kund1TJ1aXM3OktSzx0p/G2tGLs
DeCnnmsZPOGXVeeoC7ZuFyxPdUYzbsppcWVxf0MJ191E7e+D0MxZ42EE0HY1MNl4Qf63CUZzC92R
jayrr3ZWmGeGLP2R5CcKEtj5JwfNv5UZlyYf8pdkSrOH9lt0zb5MquyF3dm6lDrGd9vspSHSJxNl
Pax2zcjGkpowzRYuTtaBwcx9RBw4cH96C1b7yBHFOJiqTvZzgsIwZv5h+iDSzN9TbMTnZmS1z2zj
qez5k4BXBDYouOqCOLgqIZ3RaJsTBrjPpIH7ZxUtT5SPbV35dHmTiehxilpPltMBjwM9rFjY60xg
35cyOegUw6gTW6SayBq5kC7oLRW+vx7dssS/3bvksTRPZkeQqLJiUodt77H09N7u0epVvnVXlNkn
gFVGzWPdPZbwoEulKmSnOODryvGPaUmj0EoqSIEGGbWTMG+ks77yESwR6ZTg2gZaGvP2SyaUa8Tt
BdEKKUzYkkhum4p4j0a3PRF+VMdThWQP+qnOjW9Dje6+9OuZpIyWhMXktY+IW43DBedeuiON1QRW
7RL5nY/9BVBnvQqnoSBD7DsA5pf4ovhKWU0J22k3OH6ia531RM0IO905VspqRE7SxpkwcRjKst+d
keZw1r9lVR6eclA6Nl7+uy5i3fKkFe4XumU8BfNDC+fmPpz+lgzlt2PM6YKWj7534zC9TZBO4Ke+
E1jXnSosY0jzTGQ0BLehkS3761DWYjs6nB+Ev7IAv10xHTlXEmZ/ESCSHytfGzeG/U9BzuiDdl17
B93eN8PVTDPoiT0HRGFTgJcSW6AUOejTgRys4JG+d/aEo5qA+mrPzHDBb3LUUXV2gSKFdhIAwxp6
MndbmsQXN7NvKbj4W2B5xV3evfzfP4iR+wJJ9tpIEOyR5+adDRvBqlFC6kuk5EPmcPacCMVNYkXj
xe7hd8CuIvgOBtfhx3AhFBWU6DhRMiqq9v7CVkhd/9KMbKkiMqqL0unbAGbQNy3zvmJg1cUDHvyp
MdZebbV0osTh56TIW0D1mxoHr+u5vinrve/0CGyxc4sFBe+ZOuSMTvNuSqd7J+LEGYUPbWxNN14B
Fbqvd7kS+TYLqwlLPQInLtaamsbaoA71ru7cfM1FOu6mAQlHE1nuTrbZR7SsJ54XkvXRGw9RN5IZ
OurpgI7RADRIKOOomyXA8iEvbXVlbmDsGwXnvFnGjnXHtq9wbAcSnkq5VKwlZTGSGLhJA5sDzS4f
MKsOVmWfUZZ21dk0XJpP7MMN8Usi9sptGnbnxhmCbVcjmwMwZax5T2gS+3HvDzTkosl6HSuOZY36
RQMzO2ip412oCn9t1a1HiiZyflv0Nnhq61yTm3jjnFxzFEgcjOQOs4iyrjCLkhfY9o71TEN/pNNN
j5UkV6WfZSrTh4glKwLEP5qeflIdESY18anoyqz1WC/lWWJtw1lcaC5gNEoJpNQVNKqwHdDlYKHR
ViyePZt3ioS3kAJ7DdG+rGD1H8hA8mhQF9+VxMDQiNtkYDE/bTyKnjutIVX3LEyDfwaBGqwKzxwO
JtcNmta6rbVL8WdlsIiS9iAqj/5dcR5R8+GijR000ot9MqFFyBALgm4Du4p+xtqdaPV2fdqfauQW
zDTdu9rvkw2YKefSuuItdD+nyO1fuVgvCYBO5hUtZHJ7QF3gTpw7IQPvYileRrv6ljD67kJ/L4qg
4/zMAagG6oukvXicYwzJU7svnaH+EIA8VJE8FXC/tsbg9vczQFdJ5EjlkLD6M5nLliCLmtiuQ29p
rp5IIjYcYd0JmZ49/TwQZI+VOQ9YIHN9qyAGsqWrD8e3eZNBuBGVfTA4KV1y+W0gx91HQ7RhKNGw
bQ7ehgkmhJPcJeypAhkHvCZ8LWKIajHukdIiK6tsZrWFnEA3JELBnM+SPG1Nfm8JlDjo1RlInbp/
jhArnR2gW0X6SulEZvPCEnayFrKgOx/80GZUYrj2UZTFC1Lp6UxknTprJkVT59inQWXNFexpsQ/8
+duzo/JsCqj9P7+rnLo8q8x6jZq2JoS2mk+R5Jef302zjTPU0PSS8u7qGTS2XYy2vYNOoLXA5QuB
bMxPIpTTQ/WosA8xSeYyl2OMLDENzFXllfgVSLt81m1ERIqHjb2NfAlaJ56uLeP7H3tZyXj1aU5/
IcS6NeBxPjrOK3FgfdSTNzzaeVKfPdVgflf1qnbJlrGzxVSQ0Azs4EqKsVcPdvqJLNF56mW2l/C8
EJjBcijOVU0ogVUJUNb93yop3mMq/z3jB7q6qNfZlGdvR217YmRG/VUkpySa3qVZsMzFPuBIn9wR
ZN5fP/qIKQKNF6qkuc5SRaB3BOpyVdLIhBCx9+PxOSax5WLErJS0ob4GXkiKVm+FmuKv1TtL+BOP
cWu6i16lP49SvhbW9Ig8L9hEafUrTeZibwGp0sKxTs7sXGXoVxuQCc0xkMOG+CIOhv5ITKs0iLQv
LvUQZRtVY+OVFVW33Q/YNYLqxMz4JcL3fqJMcoFoda90T9kdeo/k40XVM7biLqm1vUsWpXJp+DXj
wLxf50PRrWt8dFv03f6uK+ieJMo2lhQQZsn185D7zZb8eBZUM8R4znRqnZLlsM4Aaa66iYY5YWy0
FVUfYkvPwJ8XIKkGkC0PSeLm6FPB9l/RQIYvdke8uMNqvw5cFCmJt2SdlfoLaTjkMOcUGYZ7pZVF
2S/Ii+9M8eLn3p+iQRfFvrkvmLwUQ0fQrusDEkrp6c4OScalrkhYZL6okCCUMY3nZjzYyjQPgKcw
ulT7sQInSUN2hbOkO3RwaYBl7bMh9X6pQ1e1WzWr4bESpJHHqt20jgF9cKD/CViC4MlstDdxFlhU
2sK6NWN/TSW25aJ6L2iprbATeawvIL4E+HNAaJzyFjimDspmewhy8F2dS0zcFAEnHbwiv07l8GtK
LfqSxBPb2ntpLEYk5BjCXpUpbvG+UNu+BujE3AKLYCU2rh9YVw4oDxBdIKY57Udkm3ei6or73hFk
2anoCmnuXg/xTKM2D4nDLvQpBm7Ym6XJPIz5E+e/RfOo7gzpgf2du8cfP0EvrWcEntWx76mLpEyf
0rYaD3PpvvaSwDHSKzQuFeO3o9gpijhrIKkHQLNChU2PqdPazS37Uvb9V9Q2/TkZwZHNqHZ+HIP/
n4jyH4goAvMM/JL/8/+oI/+DiHL9anX+Vf7+Vx7KP7/onzwUz/mHKT3PBLglFxudiW31nzwUL/gH
4ieHeHfH9P4bE8UO/gFO37KwETD/AFkCluWfTBTb+4cPAs3yXMfjVvFM+3/FROHd/ItpFkGsaboM
Jnzs8kEgXPlv3r7SHNKW2wrrzTwgwBkBOA8MpLRnAiEzijXnn2xDgBKD1SVCa5zg9+aZhzCqYRKg
3d9BXFzgk4N08NL/ALGweJf//uI8GyOvI3ibvvxxi/6L8bDPMd/AJNIHgxbBQohZYVIo106vbron
hEAWLcQ/by8LLNYFCv8aJ9V/MMsuZJp/fxGoQgR+WceVlvjxp//ri3A6hAM03A66p6lByYyFtyby
U9d8KJDcaocQkci+I6Xmz3dK+bl1RpvzxZuZ8RLpeWHOsZ4qKGSwveXa9JNiXZv5Z95/Srqw66Dj
NRux/x+Nm47zP1+65ZqCvRNoDVc6+Dfr/DBonwXB6w8OXvkwGN5GertbYduHPIyKdTqBuEcCdcZU
YG4is3U2i9LbnT8Sk3fZG/m9msBd/XzWc4a8xkxb3GoUBPy8AzodwIGqeBkt83kScXtKAnJCxvCD
D8kmS6vHTsKP6ePkAQuTYsQC52tqsn1ksgkVg6C4afzkkPhltZoPloe6oZgGAXMj1ZTcKdGYOVYe
v36E2y6QOljZDuDGJoyxRaBh6teMr1lyEW7Ocu2X2XUiI5VuPEyrED6ONQJjBUO3Jht43EROeZRo
c6LIuDemqGZEyf/JCzCJomScmTn+2ksQ/re8eVKpIHPn9adHm6GfnAbGSMEQmSqzn8nUdgIi1Ya4
2diEjxJXwP9uCStx0/s6oKjpZ+ATqUHqDa1MZ91JCjkri2gdITEzzADCmutv7fwdOUtyiGPoYpxR
sPeK6C+TQeRTBal2nN/iPbqAz0jJ98pHGtIsN3goyD/DQYL6MAD1F6T1pyJ5clVki3DmV27KbGOn
frbRBuCM2Lnx5XoVS2dhtzRq4xUg92fyx1ySwlCivBJG1GwSzziEAY0RWdkXL8WLxhz9viE8fGUA
HgSQQvcimBdjEbH33SdnOjv2b1Iaq6bp9J6ykWm/8tfw4jBj0dugoyn+AIT1uZVCvq9vrfG+Yy1a
3sSSwmVA/yM/+r7hcQB7+NzAegD0od46N/1kGnlXE1NmBNlnC3rQJtNlHRbB8w8ytGESXXtA/loO
hIxNDpCZlyIjOtNlQQ2cTggy07fJyT5//qWwuEyjUrvJkU+64ZoHDKcG2obrLpuRt/jDaozHlsQD
lJel6l6k2akNSO9XI8q2OOTy3ViOh0yWqFWzcg2glUZOzWPdzPFfr44uU5q/wLli4uQQPDLgSKNy
AGuPRSjzgy1mEMCf/Q0aMO4k0mzWbUJ8HCl3dyFaF+ht/kpZHD16CbmNEdjRTssJuBwRJCM1zc87
iBIvWlWlfpJqgg4dcKfS3uTBHJP7bLnuM1h65Y4MK3Ehp+pZzYt7y2og4HDpqszF2FvurZplqTW6
jPMEHQWEbUbsHWmEoRp0210JoA20YH3fNRNzHc/fBA7j+oTvoH1ZbiRlyFAtNwaymm1A73/FyB5i
ZVvlG0fNH+moFWNEUaKaG2+cdH0KVv5/tB00ymThOZyDmqXuN/RtnPPX1LGcE12Wb2ERCtswJd5F
RfXStu6aleNPNNB8+xl0pEq9ltqhdDYchLRY/xF4oeoJYcVVNndvEpSKTL3ihUKO1NWcLyxKfWhJ
hdo0XcAl9alGf5bxygSV2BUiYxTMMbon+giCGPNG2PRMtDZeTLn/s/jRVyE/NBS3yHiVpv8LNyxP
IMrdtoEG2Fprr8c0HAyvjKcanhQk6D/Xph64P6og/9QE5+I421e0iBnXccAaeEhUssAnI7aJ2IWl
btXW1bTkd1uwRRB6LZA5+PC4axQWE49zehs91a/Tnu1XZjzaP1dk6FmYlYqxORp/nCl+bCceL00K
oS951Sgqi3Vy8K2aLJKId1eGM0mYY8/qxnePVbYvipCkA65RhZz6h2jo9S73cc+HUlcFwQmopaqX
WcW/JQczuBWflt3U258fRJXCEz2dnIHU4IabfZ+byWvnNzc7ZXv5uU3YG8Q2UtHjLLqE7GkejRFC
vhV8pSqG8Rq9/9wis2I1y83ob1dhBieJD61jtPMtWKJe8hgrXqFXl1CnW5RoVvZXmGxANZP21ZBO
E7wRzi+jld8ARlTrMXG2zKKgay2VAt0LXu8mq4JbmI10EnF+YjzfoE1XG6PQm94SvyjrkfgkiCCW
e98O8UqXMq94D3yguJYX/Q8Rr0q+dbk1sSuEx58bM9Rs3kmU/TXC2NwYnKq1jTi9mrvvPgmZ1ooW
0+zw9HMX2QHLioxmdIXZrW19xqbsEqbgcjbLJK/LmJtJdLgaKvJ6ICaG/iRms2HmoN9ybyOWKchw
qD5FHjBhi7JdO7ofixI+ECwqxbJEVy35jIVrrUyNXa9xfF4D/1YXGGaj5hfchmDdpDkM66QLTwQq
I8/kwnLCZMLFktsv34ipF42iV3f5ybqqs9WQ3Qq7/KzZVldjqMEqh8+jyVVxCgN9DNhZ9gaWZBNe
EYs8z3swNrs+n6FHR+w7KVh4i4RXS5bQLNP0N9IAbuK6een4bEPwFvTHsnrbOPyxF0SzsvUhNNy0
MluCn2FrwBHe/OzYlmSxG4L4T8p4uCMPkOZ/ArIV0poMHXwPBR53v/j8qQOMift+MtkmuSZEgQvW
+5I0MJBNoQfE157eenqUqOJsHnh4Qlk9fNTSuy8cAhWq/qIXMYfF6jKn2d9yehbIg8liCD9BqbAm
evVSOl/GaqowvbIm/xdh57XcNrOl7StCFdDIp8xJEmVRssUTlCVZyBlohKufp+E99e2ZXf8/B040
RYIg0L3WepMPow06PLkOLGRizo+FPq0jqpaNOmemHv6WTPiWD6LBKcRhYZ1p7EKzTiFdN95nqZQo
PfNDzu48cE5jIfYuq82qajm5f0sQI05XssYQ02cdY5RAqeURHls5/tZNnioz2DvCxJmb2zwc6hey
tN5854QbBakN1qOZFgT0ogrHI2ZBY6nu/fpgEY/WKuOipuFCUuk2JSbKgZ0+NObjVGtfNCWSu5Nb
pQ+6dJ954gyWxT1ojXBNEbZUalkF52qpfTg7TVnd/ZDVrjb5QfFIbhzppxGmK+pctL2ebkDHWXyM
AOqGS3YcvjeUVRxCMp6iEYHqcssKiGxhYtfYvKg8sZAXs9zpK/RIqnfgzmLayJ1LIWavO1v741sp
Dkb9eECRgyl6oErdtT4jDgHgHbehpb2V+B64Hlur7XP9lLFGApX/Tb+xg6AUbRq24KkQv7rm4E7K
18ENn9sIwJ9KedrPqo4frXaXd9mtIhV3Z058yALHuqjHWFKwKmu266CaKXfdRPJyzvlMIxZQOTEG
TdLwqXRwExA5F0zR5p8tDH5RA3PUMbe5iVkV5LOf2BJ7iPAfRf/eqoWdifs59kp3bY09mpnhLe0h
xdXyO8i4dWCxQzcee2x8WZMi0QHmIjUOsugbGSaNiiQQCszL0QeEHk5+7Rv8spLiWmkf2RjXaxH4
T2Wy7KMluS8RTHqMhy0nvQMj4sJYsg9pTUdaLE5fSamLbd5b5wl4U4evuQsNrtXWzCFLl5SIaali
CFh9pMV0DZJrSXAT8EQ+h1tuygdXLapLPVeO+XUpg2LxnuFFu14W48TwbksNsiziScvmakAGCMyO
H0thl+ppcxchVBa+yr5vX/0Gxz/ktd7KLLxblcfXsWjvSUVXI/bSHR/H6NUk0zicKTP8kN051wvM
m9r0c6l9oYyDQjHl9kwiSSU1eGUxBGM9qEhWz75hRnF3U3BDsn/3aW/wNqCEhEV1ivv4OzbSOxny
rJdO/ow2m0C2do0LljE1V5J6d2U/sf95dNrke1erMUUOqUrUWS3/c5oewhrbIPYjqg2vwR7FeMc/
ntYC44iote9pzkZqTc5L5qfPRcK5lnF2J4MAD4JmbZqqdzfWuK7f+ti/jYXJGqnY6JN9X3bHWaNx
FU7/SH7qqaYEp6GIu01iX6F/3+OWqqZ05y8KFALNuZqzPLiJkI+sPvs4RDBz5RX7dL7RHD/jsOWm
KpNvqkTaEPY920oj5KfUB2oL8NPywuSDIqC+NEz+GFrpJEMiPiv+9DGLxFw65yITV7wPtPTPcu27
avgdB0w9l2dk8caiVl7Lniqm6NsXHCwf3ELtL+lM0RL/UvUCY45b5tF0y5h6GPOdTa7ODVj+Q6wx
O7ZH+VF2d5jM2Xr5mnGUxA2ZtDKIpzviVa+h4R3wg7wMKDE3dV/cRcuxNgKBg4mosY39cle1n4CW
xhQbLNbJt2qRYHmoBe1lmFntlutY7cO1ZR30icNCgLZB0HqVsCQG43nSR5y2EkqkSfR/KDXvluP0
u1aaO2QQ350pybKWuHA3qs8dIljJIUbOdEuYHo4/SOS0jkN3qfQ8fqiq9KxVfBEWVjI19jgH/O/e
zdh+7XTvd+T7j25WXoleo2owVFiPk30VpEbsQRnS3VOqs8TU8hbPDrQ2nCn2oFaq+dNVlxKXAo7H
sJ6HjQARHmdYjQL3C3QBa8f34TurolLNAIyWdr0kz2dtERmxNJ34/zt55FPmURAaoNywcn8hmbj0
BNpsPI3SQjjBq8MGufJdjRzElE1yRtKHGXS8ry1kEjVywIqks75C66IH4DKEIfiHKDSfisz/lqRf
r1J8/ZPUTndo0cq62weSu6YPg90IAYFIueLCZn0JPSqxds6OIgSm8htEMpCisAQrxokzM/0mxwFb
dq5z15Vo7xJ3pTsg0l7evXAzospVviGdW+GoMWYlCqdSAxAn5lgl2LrlJvGyic+RSTg0SXMarkUW
lYiUcs9A2ug8OnFVnv75rVKWI3oxgnMPAnuxKizjzRLijans2spROmNvHGGBL19N9dbLQQSCYuXQ
qJ9dHuwD+J1QOOKtQMWFTD9mNh46KPZ6ecJ0TKKFB4UITbffpLOyR1gUzctv8NoRFXh4AyqR8/Lb
36d4i/PDondeHkWszA/qIqYDVoGY9fjvL7M85Z8n//NiUrlGLKrm5bHln8vf/nnsr4b6nwf/ec7/
87H/9apxXjCpYlLzr49HDAfHKu0Ea6J/3mc5vBbMe9N10BiW/1h+g1FzipKpZGoIY/+8vHja+RBL
lwNYfkv9r9KPxyPhK9PJ0EtSdR0tbdd6bhFF15hEsCGt4guRA6h2qsxUln+HrvPcV5hFL7pzP2jF
fsjGfa2MXfTo3ncAFZxLtB8Y9K7HliRQoredU+9aRK06XuecOG68F9SDy291nUUbM0yQA4aYKDIF
Q3EWpJDv2lEF6iXeafkby6l7iit9LWDRHhC0XjvYmLtyIiBWaypxihjInIJJPgugu53m0GG2Tf2Z
UvpWAQ3HMSSEoIU2sM7dfOuQyIYeMseNUE9Qvdl8QMzC4DKTch84xaH05SGIzHnvFCnglYVwyPWt
10xz/K8eQeBE5EBDaGeYeC0cBhJlBUxB28nJDkjiB1nSyh99mwhQ2CDpvhYkAAWBqkG0aueTItFF
j3YLfTgqSBfgRJ64V01u+pgCgkhe5om3JJXPULeBEdviUUPcti4a/zHQy60bv6IjPw1Zh9A56BMW
NC9HVjQHBxNxHvTch9QZLjF8ZqIxyMIO0mtlYlBleLCM4RXS0hDVLNKwWPf2TB0ehE/kJD2bPVZP
eIVtcBE+zL146Qn1PQ9ZjPys9oqdaXp/xGR9evCBsIFCdi6H/Mtve7lq6+4TlYQccdUfUSlQIcLY
jLurnfSPbWVQBefjJYwm2hWHhZcA9U3V49oLTPBQdMMGWgVNqTmgnuu/MA+TP9q2hQlNKAjdHaGN
EYfscEEA3x3KwMiOoz2QS4JxSEOOGHo71HNcQC4zM/eQNzEBSSheDnni7zsH7x/bcwkoBlHeiCb6
MeaOQ9GSWmfdbrwV2aEQJ6weXKxNCsjeL8SZolfLp1+ILNigpVmBE4Sr2ENkOPtwsYfQYuabT48y
14yDm0ztZqgJ6FP5GoSf8n7he63UCcSknrEdI9dGmtNRZs2mrQaIZSJB6CHvBr5tTGCQJ/kvAvue
1aDMXAdpMLcdLlVneqB2nr4yivpQmTBec4cmswq6L46AfsUIfEhp1RnJ/qaAUoGLWTDTWkWQVqa9
pUen1Ne9TRg1HYcBEy5Oj3MYd7fEx/oZmdAF75iCZNhVkZa/mceRUWt5W6l39hFzBNyTQGH7tvqk
NTyElbhbbI37lEqMfFxIBFgs0MYwQ0wa3qqOsVl1ol0UGudI97xHyeyaC4gI2EavOYW4jOjyYDvz
xh2gnNpth+7LNu6ejQy5Ca0nfQh2Rat1XPeE03Tm8OZ00ZUxwqsDd6M3WSycqL6Wjv+Ax88tCBiJ
NF5AvYo9mAYRBsb7B40rIxUHn0Ot/GlE5CX7bn+t2pFZlgFDn0S5dRlL71j49Uc2oFQeSO1CdtjD
2HIeXdRQWHdL7pZmsDfheKRT+WA09AEF/kEayKEyh4uheHQerSjpd00ITmKoENgQGL8NLsRess7E
46oYtec2J5m+xy2+bUMu24ChDZJlpIErPObYzJxhBgqHOkZdfmhq9+c0utmTsLHSY+cvnLkliaX+
k0PaJuuF+1VMl7RgipDjLhb4McYTOIFt5sC5Nqain/fmDp3EDfoybgfI6aZezR5942mQ8mFKBgx8
WLjNOEVc5s/cqFmwshO0JG24nYNKrPqBHOOe3J2W7A8ET+0xstt9kOr6pQAkf4BTdkzwYiOMNL0O
hMezdhr9tnSi5vxsSst+IeoLWzZH7nCSu+odZOo+zJC6Tc4byQivo8o1onspWwnFhsguMbxNk3+l
ktv40gEgt20CeDyYmO3vYH5APH6rS2vPUneLUSnLmdlfGfx0AffWri1+dpJ5b20fOsc8+bIkUnBc
m1LzYZTTnJZwHEKzflHkrAooKJgOXVzuiJMA4aBHzMH6opgwmkreLOgOs3Cv6EfaNY6cWBmNz1kb
fcIk3sZB+Qg1k6nVhMIUP8oxX9dGtkmVF5qX7YeaWsXqP5NoZDZRlwINnn/BbO3DUrMMjQkjo3WQ
Em2DBTsoGZF5Ar1xdesc445o/glsy4HzdAxk/uGDENrqkoYVuEN0pUWXjgxtrYU+TpxqI/NLVyHJ
ad+JpN1Cd7vGFXwDy3yI6vQ2IWhb+SUiJQkNTnxEgjKYnIEDIpS3IRTPrlPvIAPAl4JhUjl2TTwa
ZTlRGdDA63OahOAA/cGShEBzzvOmPMSz+EV8+tXIwouIBzSAzA9sPEChBsDcIuUwznLU3NmlCanV
iLgZknWY4AU6GwUJThFjKkvlrGXuDyyaJTEo/ZXsvRVy3G3SNG/4vZ1z5hEFzBb11aiXit3hULOy
eUzGRPOQeL8skrTp2AlVaeR74Dmf5Obe2o3l41c8ju5rxtfRI42YuIeGed56xqsdRB926xx8L9wE
mQ3iBUcYU4RjODunSsMcyIDok2bKmm54YAa/Irdj5zEC70dY/ON9nGS5Qaa0UvSVNAo31hj+Zp7y
A0OGMKNn1BOczIhADiwVohvuoxmqZw5CwbLU7VGs0qqeZw0H94ETP2WsbLH73Hr572IOcXq8egx1
srY52kl9x4MaSlyk/W5ZybqEyZLl5XiaIzZZgdw/mJq9bx66UVwGDbesJsHz2qjTH1gC/GEm9pNS
ZVNX1WcTn72Ey7Bgu1L2XEdE5+nWys8jdkRjpmSp7Xme62DnGFgwwdZ+xtHi7g42zofdcOgby9wW
ZDavM8O9WlOhK7e3lKFofglcOHGIzc4O4zVcEU4aN/OARUTiudsCavfInjQh/tzYcXCvx/pPNZI1
3akQIiN0NrqxrXMN/49JP+B/yWpQdAplqjadN360af3htOz66NTgEqZArHhsudUFwtPWYMrtRdMm
Kt3L2A7fSBjzfYHvWGsjwwqKijbKDt8HjWsN4jvAKuXB6A/bgWyHTe7ZuFb0CDx7NyLmyEH05iav
5kR/VOdij0Sa9iIiEFMbaanyJnuzBhOSLZQaLNx+MOF+djR0/UnGRu+MzGgF8lxrGk5GYvyYKJLU
5IVUINQwMqAdVH7CaPIPiaafkzG19qx+n4YRvGGeBCeuku99YYY75kvjqhn7ewmAGo18pfEVfSiW
FsUAlZo9vZrkxRpQmmjs2Ja118rypxRcI0OS/+x9Bqcpzig7xDzxymHcxub6ICaTa37o3yfCKHo9
A9Qqa9TxEB/wOddeQ5wGN3lWv2pyenDi6BXj2o0rEHJAum+gzfXnRNj7wRHYJoinNGBu4urwi4cy
3oKW4TAwy28yYLIVAoyBNEgvutXEw8JufYXHBHX0w5qpr6n1HJycV1NOLwxX7jkZ6/2AnN0S1bvs
nwxsyT3jo55BXvmF9AciKWDmAPuuwf3Vli/wjYi6qIYdbLgVGC9Tsbpg2GUTkmtaKx1nJvVjHnu3
+Nf/Qb0nYRpoMmOMnoA7eTmmbKzfvIXDy6tXi3HtrCtjL6PfjUQa8a8fFVHFagRZRD3FB7sa8+Xt
Sts/qJfoobSlOJVMbr+deDkqefVPYRYbM36dlRcvfKt6Wgn+VE8OeI8+8lzM3FJWQo4Km4+3OcV6
KL1B1GvII6mYnRHHsDPYkKrI2aDq2ZkaEQDq7+r/+FX5zcrnyjGrfrU8TpFq1P22SRhY6B/DoSm1
lWlGy58V8C5dBXScfYNYx8clBLI682sNipm7U39Xt6PP66Prgu3ZoijYWe1ZWE/KC99gYic7/Vu9
edFNGBPwCkk8PFcJ+X343Xf8hJGcoS6uZe4zwim4cfYVUVvqGer9qqg6RVD91bHabZ1t5zy4m7F/
UG9eNdiCqw8AcG2m4xEseSSIVr2cOi71tpr6OBhAL5+d16jtfUi3pX468vSnBiTbyJmY8NRmCNbq
9KiPp07hf39UfHU3AsWx4lzWM82ESQUHsFaO6M+UN1TC1cZjLQjY5CqNFQRNfpXg/brzodO2QMI/
6Ty1xWRCPT0O9b1O6IyKJkr9gGDAbm0wx2JCUUfQQnkIZ+x12ZKgw1OwpNnMcCwnvWGnzT7VS+ka
s2uUoQ5Ddyw+PoaywMWTK4rn+Fhxzk/qGeqYivJP9PjfBxXyoDqCEA8Q9Va8xcMgE1ZqvJpbY3k7
9XLO0B94GRPtDC0KptsoiNHb98nWKcpL3vzSS0AsryB3TDBYbML5BDW82ZABvipQjG6kAOkIzfjb
pdg2uauSQYOIpznVPgp1je1+ui4AftUl32y3N23kcs3tejdH+S1MhH/Wc/3Qg5gLPBSQbelcS8yi
dcTALOHwHoNg3ENH+K789jCOoNkzgbbEeSM3HOz6QIgK9JDkAh2WFI6BzUY80y18qNBMAHf3aaFB
QM9G1Zs/skkyLFOgiFXfrJIAeZG77abBnZRGvi2OxXyIRB4dYTK/YLV4C2bsBgWC05oah3FDdmpL
+ax+5X4ttpWiiSkqWAtpCK+8eSexum9BsNhE1qT7fOuBLHex+6n5Xb1uMNzpgkaC1DCi1mMm3zMV
GzZKYms27qs5J1iGuB4eBM0aq4njELFDVPfJ7l7SkHpothmyO+RVYmnGnmFJ2ji85EfMOya1YTUq
RBCCvAqMpvb0Qv22jLs9i2n6IkPSNk2eXzSFVxoKgWFgl60bkgUIDTngSBsf/AbjGmasXN4Mhad8
unZ9mmGiXD6EGYWtM9r2Wu9gULRF+mk1+LpjAXf2xcDxF39KrwSsNbN3+BNbHRUyoIvBAJd0DT0H
QBIxjF892NYdpg2VUVwGiySjoEKSZRIOYQC0oBTEDaDXXyqM1DaAafegxIEYpw9vpUCKMgziAzGJ
3moBJ6mdD2idAEAiBt0CXh9qU3M/B8Rf+hnbMCFXq0npXHDK2olRnvWKaKCq0c+Nil2fhhgjKgVm
2qK8LCP87JiXHObCvCqhiq30aoD/J3cxCkjSy5ll442SrQcD3ltWvoQBRepyoXsufkl94Wwbw7e3
1hj0u5xOZnIlwqkW0A8CfkuFBe7cq0u+0uD7zlic7uz64ky2iYCabxXTjPWQUjdq5GsV9jQ8uFRL
wCr2E3YVfqm9zcH4GXuIiGO8OZa3rkflworuYjsKQmylRc63Tn1tF/jIsafSk5nl4xetoOorXXiM
3KzQ3BQdrCgekjkekLF65zzmuhh05y0bvWaN4ERs+8zeSZ+6ZY6fArS+uOLyky5aZVunooIRdkP8
7K8G1ugk3nWjZixMBiQT9S0vGDWjmSayZQpOpiWgOuORh0nxJv5pY8m2wgboxRmbeYdOsNgPygcw
KLdTMok9nIZz184owsQv3QCciIbsQh9or6dxTndw+xGllZ/g3dDHIQVuSQs+9UF97Vu8+J3k28se
fOwLYRk0FvZVTJ3VvRD0XNtaPr7CdenXlcMaYOCOJCRNhKGjSzKOEOuRY0ewtwheXjmK0vcXTlWA
4sKSykuOhyJv3c7x3RlI36Hed/Ge2eI4BVEioRpsuZQY20R+pK9IGtHBFAegLly4EoTUvYf9M3DR
Aho0Gbgc5ccdXxnAX8VcUP/SrfIKVf8HljN7wB6AG27gvhKPXW++2QkNXIFrC5BjKsuLdOot28FO
Txwwn6FPdwHq3BkFK4nguzS4jnrPABejoXmGF1eYVGXqTZASM1s1fmZVeUfG9pJG8IAUy4utg+oR
sGzuCAqMuYFzh8ss87JdkOt/FH62EHNmyTrMm55JM9ZXzIrJbg7AaenRrCiF+3+h92CKpPrcMWT+
ZkrvXCfpXRj51cSHEzg/etcGvJlaQG0BUx65F1RwMW6jrtc3dsCGj71cf2k7OlB9/AnT/B2nbjpM
CZMnjuwGcTgcGUgoN2NmRlTwCZuxGulJzJSsU6QDTgixEv+/LwhiWDwkRrEKGZFpIdJ6KnAizhtY
/X2GsQE57ITrebvKFhcrlT9moG9Gh1wgjuRDxOpLsoKCMiLHb7Mu2y3eNS9V69e4s0+buOzHlUP2
36pM7OxIGNGTWdqENInPqm8/9AQM2ZypAQq9W8eSr4CEEtJL14br/oUZ6zw6RQFWylEvB0LJqH9J
JgtXxDJwIhXMhKX8uLJ6b0ee3yEHnGvC9i0d/T3WyqzqLpi2230XiXf7S54a2t9F9a0Nz3F5xNT9
nGaKF6sgvyx2SIkxTrqidbaK6ZnivNnFBnOTCnNmvW0gjYTFXSF2jgLZR3zNt9MUfytQ0PGqt1YM
L6lB4JbqN+TE1csgOF7HlfPMdfOjaLSVrmGmtWBneKquqtL/1Qzzr2FkASoTsM/aj1iEDRw7ZZb8
HyFm5v/MSVKUb8PBP0pArXY9E945hOd/IzQ3ghsNDmx3CCo4FFO/gKIgv56Hezs76Atx73zBLWNE
C++lZPZxJeZWT3pOUqGBuit6lN6x8I1s7IqrVMdcDWVTXjXFZHRDyqLAd4/Lv+xgVJd7duecYIIf
OnsRdRg+mnQ4enUiTpP+TQJH+grAq/v6RAP6Y1ZeXv/GzL/+TYL69/xP+z/p5H8/NjF5Bp/9f4fN
QeMq8yrBbIY27ZCxcIyz8eC7kEc1tuYVprSYDZQT6eHCQN1SewaeOIbiXJQJNwSdHKwAypUS/h26
RJZgmABbkKVvipDfdasKsNn/8GpEodLb9TZnb9lFGbARza2dZca2JqL8RTYBNwIU5ECLv1XZFKnr
NFVU5NHk+/jLtVcEh6JgFBTU05Uq652YDQ/KQ3nPHUFLFMmjp9eYfETn6g85ik84OVj/x0kz/2f4
z9+rhQ8qTEflp+Ja8D+vFmL3UldqJg47+E2tZlLTZzBKJGasZQrLHZuXTgCLLWTKhR4B6nIsLcZx
amuhYbm4pU9qqa29SlK1wlrsFnLMQmuaZxYP18EDw4izc9q1nDmHSyjSo2fGpO9/2WyW+SoFOO5M
i6TIDeg3D3PaPHdyZFONcBjdhRFDaXUH/v+vGfc/rxnTZtFAheHBZPwPCULYE9Xhx2GLDrgVuzhD
yaaiBlDhMssNwbck6euKTK+LhJmgh0G8IumRjMLKmCsSuGKTB1PwZFfzBYO4LYvfYXZY6nJ5bCso
lkvBMNbT8wjToFSbSmjl98njzBS+fyuynDc0GLfAgWD90c5BPoAR+QTHqMLVTiIoc7QVWaWHq3xo
t4NLNFCIzBNLRhgeGUp6vThgaLrwkJLBqollq46Oh3eRo/Y2KzL8vR1bx1IRsbxQVmQFAAOZjI9i
WvC938D+TO96APconF5TqAmz2zroAdhdgasqCnIkYkuhLDCKh8fNAMzCHsnW/o+IMKG7/7mAYfaD
aMXEq8p0XP1/hR/avYZPxzSQgVTmrJAUq/vOw+1HoNXLi+HRmR0T9yOXrbTGid8hr7OR0Td7ctVD
bBZd+DopTl2leFZFXZzxeXnw7NAhL4Ef0uLiZ0MIMA76FCXLotRizev0q1YSMUjM8W99mL/cOLzD
PdsNbXwTODJgGQPbQ3thzsKG2ggwFFhlaePoyCdddGv9fc7x/ZvqgO/Dea8Vj9MKmA1pMoq30ZRt
c1d7DTpEvnnVD0++S0Tq3J21utPRToqN1xQ2qtbBPmPegTufmR8aYJKIl77IfDwFvmx4pDCOwUAQ
eF4/tczqDuaYpRReLdllBBjBJoc7u6mIK7AzPd+ytCHeKO+Kg+/WDsNOFjzFDFvobGYHA902v9SK
32TUSKpIc5rsO/PDXeexNtl4IvxlUi3/LyjkzEZ71mX4TcjISkuQSYv2aykoca26OhoIZlP04WrR
WSjiVoPJ2Bw0F9UXh1X8y02ao18Gr6yUd9Wa0kWb60nNhqKs+zX49q9Ar7Ao6KH0SkJjZr/ZM4a8
1DMVl69RI8ylJNyofFfEICr+taU83eAwfltyfK6JtBN6RM5HAoc+NqnCZ/8L9863sMkOC1O1i36X
Yf+hCfVaET2ET8RygSTCzvORdlPbypQrZY5A7PS+3GopnWhcF6it3VuqKecbSFCq4mwzbA2W3hJS
+cXLyOwIbZzM/vLbetV3FJKbTs97+siGIA84pB5DBDdi1KEIdFYE7JTqTA8xOEQun887sCeVdIpG
1IDPX7eIm1UrTCW7bSFG7trefCZN51egViF3pkjRu/otrsWv5QaPmira2MX4HCUSBgCmt+Ad4lol
I/Z5ylSqZfAQgujFXvPTC4erbWosNvQ9K3tI9pgtYRjYUMrllH8GMRZbw9V/jHX5o4rL66R0Ex1Q
ckd77Lds/nqQDZvYCm4aw3MyHHCBMEl/W9rujuAUIikZBcyU94aiP5YEUUB4PyIhvvThbyb9mrZc
tlF0Jv2I3QPMKDO9c+XA8E86Mz43nGRrriBJFMWvIces20PIhv+8dQYZf0UTa5x76Gk2eXrDkMZX
zFWO04Q9Xyl8Bj1uTprvLIMdFn6MLPr0R1lI9hPdt/Fvi642veVRIxlsUwU6AKA3YPgwf9jpJF7S
mVlyKlEjowWbEbF07qsX1SxHTa4jDGDiFMP31KN807hVx3gL46G4i61dEbViPQhTbunQCf9AWNH3
2d7pNBv4v883pT+qKSlmpbMFcNcpYg8kzQLvCBs7P9hJBDNaU7xK+Ca2ox0FJ1hlJzOt6h3pkyeM
UZ1NM+rmatQQcDM130eSLBqzKI55N4nT7M8PEWmEWyQwV603Kl6uwmZoTvezhQ2Imfyqprpm865D
vH3b71HwqK0xYyiFYZ6gpJkn1yVkdPkbsCEKfNIKhP48G47YQV87VDqxppFj3hwfzbvfvQ01sSbF
DBVlwHsop4Lnrx1gUI+dbhmhre/gGZ+F25yhPIyHOpi1c4zxzqmZv5d/tOqR5W8o6gBBG5T9aTEl
W/ZxVMmm9zBDXj9Yluufg35O9l5h/oxrH+OQEEMLc843vjJqsoBUMBIoH3r6n0M5zI+h6yaHLMkM
lCMI22Oil4hjwKSqlHG1ZoxonyMprpDo7P1ylMtRmDjHwcpov8sADkuADTnkhxhIxZuMdUAbui4H
097nHvlPxHwclaODg9z6Qqabv7Zj3k4vYxU23x2qjDm9AXi4NQ14vC0MwbOXv9X4HpjEax1Tt3HO
lSpCAqOETze2RNn28bOFG99hsL29azBSSak7AVrGN2z8d3M8bXCS/DKHJN1iudicrbprzmNkfNaQ
03f5WPZnTAx7HCzycFc60zYdpXHEhAcwhynheRCWu05CYEPW4pcg9N7SWOJhGejQWdA7S9z3+4Ie
0jST8zA92930WLTcLtgLXIVGa8HEBP6g1iaH8SUsZgOPjROBip/9HBYMhgJjD8lJ7lsjO4X91O3x
86dLruu5Pdma2zLJMFdyBkRRZqPXJWYDgn1yTMoA7jHKBWaERormn30FkQm6/JyvRCT4DanXCKHy
HgZkGWvhYrJENO5jDEN8I5RGhWYsxigCMK7F00wxgNMWJUpZotLHFW7dtCFjdTc6LBKuEp+lVZPK
79CBrwNV7LKsWoUq+6BXf2WR82rl8+tSXeRyKlUu5H4QwHlh1/6SeBvsPOA+mNxY704sUzOuF7rS
M9glg/bEwiw62C7U6Gwc432EoGqyiYPAB2gKw/NCzy5E5qxdCmnguoabEdHa4JBZ65m75SgXwrQa
Ec1Bfh2jDaTGkxEZj4ZF5iWgynrufeCvlggrNrJmYvsYsNcgMCWinvUxfyJcQJGdDQbea7uYn9X2
uXDIEb/A6m9Y+/kUCVOKH3PA9Ddv0/ugqME6tHPK9OY21/ld8WEV+9wxYaAjbAJKHDctkoAYEWRQ
zuUyNR/CacOuTylNEBq1CdQcQnpbglqZdCDFScHhKlIe6uyUMFdc9T3v00F9TmtIZ1pf01rxyCKS
mcNKX90Xbr+M6NzdeOdmzAjydNgb/XCbO+IC8LMj8MSMHppsKHd6SxYodfdCEB4bZASNTi+KDzU0
shplGUTKb7MK4ZS0zDlzk/62HmdvFTv5yehQvia4CnPPi8Oo1Y+N7t9CewarFFe6W7QhznCzYe7m
Wfw91xn3KhBUr93SkYmD46AdaKa7xNx+1en1Vkz1tXYtwoQdhCY24Ursoa5iG/et+wRb4mnIW3Mn
W1hcndscs2WapvSAvnZsguaKLxKVaDghiSDWpS9PrV9t5sx8ydRAs1LqGlLW/JVe++ch6ilazIst
4E3R6csW5Qt/xgOzysnFcwMgdJ3odbqrcZpmanwysVkDkEFFFQZ/ZITh+3JFzBG2IwvIkIjqkSJ6
WC3DFrJvibuR2U/X7/YY2/xCmnYMwVfQFafDRk+wv0o46PaY99BVrJHqiZAMuXYQDJg9rndZnt9b
Tdu1mfZzeYPQDiD0sD6YxYhHqN3elGjHYn1gta1/qtpzmR8EFpVIbYcEc2XfpMG8pEDXiGSofXOG
NklCWx9h3hQ3WkWmm/sjm8zHWuseYhcWdNDAdMZZ/qaHMaRa8FvH59T5eoVwJnm0heNBkGcu2du3
wc6w7Rp/6gZ8aOFyg3QY7K5COxbwEHiiwfR5rU/uF8Mt+PyDEoGR28Q35PzxJIFli81ep6SosZIi
BTrGF5oFTre0iBov4bvRgyfDLy18KNGcM61+1c3gu8KmDd5kui+R72xGt6QmH+brUHCswYRBsRdh
2G3J8ikDb2X1QeoyZttYCz+MgnOoqlQ27K0zufd5qO8H7Hzf9Tz/NohiBfuIvjsjena8/CC76o+y
zcDNme6XyS+6Xv2YTs2XZHJqqmMcqX8rt082iT93HKIPc6ig+8jnMjjNTXUkwgi6mGPpNBp4i3Dr
+IFlb4gv2USSvO2kr629HcHWNcfke5mIeDAdQi0gUoVB4MYCdF8exv1lFUjjxUu9397oPzKD2qp6
KZI9Vv9eoLhWnAGl9ivDe4G5D+auKcah8zlVDfvftSzkix7K5I7n/m8vjP4UmJUwjcYKx8HhJcAu
azcauymik4ckznLYopuYQEPNgaLa3FdlT4OjNHetBqVR1u5OiVZUP65aEnuivaYm403wdavhzyxO
Uou+PjF/x+mEYFApPJb+qMKqcRVGFeKZjlte+rdFOLUoMAx1UdWT9loIqEnIqZcB3DK3FqpqdltE
Kd2A+gZDBXilIZJfCr9czZmtoUjXJjdqyiDy0I8GMvs0+gsALPocHZ3jKgj/i70zWW4cydL1q7TV
HmUYHcCiNhxASqJmiRHSBsYISZgHxww8/f0cUX07Kyoty6zXvUhZZCgkkoDD/Zz//AOQv4vX7Np1
2Bg/JW0wYlYiHOpeKvvB0DAdgdPh3/VLdygqs9wYcE+uktaAjCU8pjhJjs8mcbNl8trbgpvh3KQE
NBpk2m2t1s2DVAj6MYj/iHS1u2ERT12tzISVqkzrBuWi/3NWuywhMnDmGtyCG4jn9GvoyQShr0AZ
9oS1HpRWHb9J8p52ZsddXBWxejJzEuG6ipyWDKh2a5Q0+sVIt7e+BTtlxx1D+WbHePaqh1ub7Pt2
Kjld2ZHSgmZR4lHJhWKPaykOMmziZDg/GHixH21UF/3il1dWTS5ZNSMkQqxxvQpERxyinZ7WCI/f
Z6mVxF3Q1axNrolnX225p17LmLMr456ierM6LYiq5a5VxvKr6jZ0mVc6RLcE1o/en158TP53nY1A
LZlK+yrVRyoT8VEhgwi6wj3VJQTa2QXIr2edRJXwh13FYA86uXtReFxtOuZem29N+5xHDj5N44Cw
RCE+RG2j+Wu98gQ2fY1rMfkmbKFEnn1V2JsHjpvx0FXpNs8fMEPaZPiJgR7w2Kya5VV5EmM8yo72
4tvybR25zTNnndfNb4tvnFJ9eRwKgvugwquo10yxFModPsJvK2yFUpRzNe5/uCHG7vC2x8p96eR0
tvNy72biZQyH26ZyDp7qX3ugClhjaLaUr0OI4x5elQxk1LhZSMSyvPm1n9R0/BpGLcL2tMqAfJIK
wrncoDjwf518ad08tD3TY6aZgVIgrk9XZmGzI9sbrzShLmWv2AKyTaa4QfVw6MJuk6vyTnZsz+sj
V6iJzDrUUIOifvjhkngGAq6TNzyfc5vevWNxWelD4ugfOG9BatTiYBDsnH6B24FCjvEn3ra6D+1D
HcleFv3Q0gqqMlf510jawKUNSpRQmqh+0U6h5jyvk971HkK1YFafAjo3DPOburnqXWYTrfvCoImT
RdVIFXFDzLWQy8G/vpomgpTVMF7Ttc/BHr534Uh4FfNKmUXpLj4mgsejBsBYV4PWJPV+fS5WDEFj
wMLIh18IPnmYdYw1qZkhbWKMpSYX6wCrcy6h1z2vWiIfafNGg9ToLMSOT140AyQu53jSoDSEMQbk
VNLre7UBDTc5plSMGvn1GRCUzHG00LE4+wVidlQFK6g6LadILci6p3dWtXRv4adAD3qlNeWD7ylt
LxuvkbP5ttRMSaTBeIDtTSE0HS114mFISSXX5Q+qHrOqaVdgXaP0gnhDKOxLVVoGped6ldPY/jZS
d3oTdfIq8TJe3QVbXVyGmUu2GqdYtomodoywv5nt6EvN+pIYfsoiCadOD+vvctRUd6mZpKaNfKHx
/yo1JNGT5l573PntKiwu1D7Org9sR4pPclgxoAnWyYo3E2YA4ZSZhJq6wD8j8IxqjwluHaRoD+XY
LYEaYUI1Y+blcVuK5gF58/eW5naR/ivSBwYXYBkw6s3bLI+/r8+QJPQrcKcGwYpb7SNCCrxOJfsB
CCpJHAaBLH8veliFtJ4S4Cs1r6t95IAUqJj8A9oSygz1ZHpD/g5wpC/0wetO0TPQNuZpn1EoTamp
LsZ5HXEsBaYEtXie49f+05kr7O1szp7QvUOX817SUm8ICUJHypBXlvmX5ZbvSTE+JGRdCj0y1vm3
7QbSgnu86icxnwTcrTk5i7Y8zcpMoHAzjFaxFkYPUNn0DWqxzpi7bTuFTqmyhRlZsiNxNFhVhaqe
w3AY+WiB/FVpFFfaiGMVQa7swWqyKLANZECJ4s5yq61AFbQvkxDYOGXVqgeLsQ/mu/ajGTEv07WZ
mHnEzmNNHE1Ufa2EASj2zEzLbjdaUbd7bxrNgFFePOD/SYESiXe0MBh3F+/sdN91fw5UO5Moba2N
61jsUh2r4bfa9dKajAJCD2iOImszkkWuMMixp4ZcFdycH+cILx2cHFjXXoY0WEfrA9wL6+yXTnQJ
nasRY7ft+hHiYQL2xrtdVoRlO/HzOsEgqIVW0wtfVl+LDJk1ZyTsX3IRKjwBslrvt5ljvmNAylCc
54pcJAHvZnmaNAZn0uRyr4ZBtCG1iV41ajUBGRhNi43anBZCbiJDPmHmKOl4af56botfo4/tnc2g
ISRmWazFCkqoh7L00NHGX+qKqleLrYaOTCk6WpORiMKk8eXcMT2r8QLMTiUI8uKUebDC/DqNqbEr
m+Kjz5NbVTktGSUatW2Qpwmq4pK1w1jlrBvAMCEa0cIYx425fJPkF2CQjE5LFRKOaRv4dyw3657R
Kl16mkJoytBPbtCx3ITNFACL73m7NHoM03/J4qlsyD+ldfbAcrHM3TaCFq+alnlLtUHszkC3GxU7
5XwBTMR4Rykciqb71Bl4aNiYbMkFSZviC+oo4G7oXvWGD55CB2Yrwa3TDTu4ZDiqY+0FG2P4KdL0
oJb7uifil8vL9WmwzkOEjuo/dxkpUYKtZaYee1D5nZ9ehQSiL06pHcdbzyvDa2aa21FqYqcw8NWy
wEscgpG9u9WqwFCi+HgG5a0cxFIFNeT6/ODCjIADmHdT5IW1b5bopGov22UeWpP9Mo2kNOK4DYvP
fcUQvIbG/bqCCSuOobUzUaCD+byaYzT5DNs2a2F7ogcaMrZRz4/poS3ya/LqUaWrzAuHjcDKPmhf
FpujO8tQZhUeWRH112xjgJRpSE+l4zzHTMA3pbYcp441UJYc7Lo/GEGVHXtl81K41a3WEzXGmPLi
jZ+rSj0kpac1fK55D1bj0aQ6dXKKUep63sBRQMTJwR9xrVbEAEz8emD4epsPPERVCAwZsw9ZoeS4
JuSC3NvY6JmjlcRPPS+6C/o4UO5OY33u2JIVslJU4DFGfZR0RmQ8M8ph9a8NNGnfz5bVn4dxsrcm
9yfL8uSweiyFjEs0prZjb+2mccIqW0K+HWkwXJF9ZnV1Nec6JaBYNrarqL4KqIdd9jYnxcWM2SKY
zg3bcdHZ66BsmS7kDA2RTiL3dg2Ra8wFYZz6DKXOfiwU4yMfhzvZEDY2m8md7cHBIuMGYEyRp+qI
4t3hqQSc3Q8cLdEsiC9fQN8kKOlOx/B1pVx0wqPzdKKToEjZSp/9OFw+XQpbuDmoXkq3LHHook7S
l+J7IVFjOA0uQI3L7yM4YscTCrErE/uVPBRj2rybI9rTNmRTsvP8++RYK4uhNYZL2rXbPuEtu807
gYo5t5LiWJ3kaia2Ou8kggGIdPiluL5/aba+XwEUbrWkKvm2mqskOMCSt/6szk0JBx3gvr/BoQoZ
uWrhU6ZDJIfSJ0b5z6r/tm6h635Wpu+JoCmwariU9rfcTw4h2WCUWipVtGluXWavAW3+u4YJsFHU
j7H8HLz+Ukvm6l7KPctNSjZsO7Pt5CLAtLJTq2Jw1RhvtQqhGK83uPmBv76r7q6M/KOX4MAMUccq
yS/To4NcTuYQK3uAFrwG/nJg1/6NpoWHwsh+rKYchcYOVyhoGg3BplGkjyj0XvyOCiy0qMA8tnOF
frmYAqycjnGJr0cv+Q7jEHBv2qwwZ82oZ4ue8OAPbnJcjaFWptdIAkPEObASB9TwLxOQaL0o+4Ty
RGUU9uHGltnnaizkCE4Uv7J2nMDf+tT+TNv8VRkYqWOT8D5EGlXz4VXtLSTKj3VcB9vvMLf1t8Wj
DsJ1p8bbRfk2gHIqztDQwbZsmezG6uFruuoFiebVOgA2XCZ25CBsbN9/wAvwPoTut0eUwVYbwXnv
wmfVPk0T5X2FIRMjScC8wVUOVlSHhaL49XZBRIlvbske+lzBYVMoOfE0AE/1WyYkEFkd7rvRwoQn
GRWOtTLXGQjw0ZnPISrqgwHyGx6trCcGo8PWGcS2aMlaZhD/1MewZ9XVZ3HD62EAWXT1CZjwpLhK
qBeOa+239m6VdpcU4Z7kP9KMROKgGXHRfzUQHyFmE+6xgaKbHCZsfrtUfCMKDdlJFP6IFaU2Npq9
35qMSKlDrMZ78uhpr5Oh/tYRbL9jvIPNbHcH1wwivLISU13apCyR0PvZeHhjoJp8DQVhW4BYS6Dg
9ap9aW0412t70ymnsXWM2vfmh2Nj7d87H7kzoShUdhKqs1HoaMIJWLb4MViTiyyRli3n266Szyoq
iA01JB28+7nXb+NqgSpg0Z/ZjsSSlQLeLd2LeiDSAmqaia5GVdErAS5rqbTcJXmT92lDQ1GoDxqr
CqDr77WjaIpyT8gGLiFG+7j6d5EMVDAuDeDNe3SAJt59jFv3Amp4W1kxz3KoBSV5ur9MIOse4aYp
XhQ6vlTkOGvNRTlaqZ6RwccrmpajzOWD8hSpEue0AHoAIlMzTrby0H/GtvQ7KkJ0mOzkbHfsKw/F
or+s3oe5evu+dpp0Td/LDA0xuebgO4NfHEILmm57A4h5WVEWQrScbdwuNKLNK0byC8LTBBpgYu3U
JSQgBm9dElo9ReapqtBigAIJhlbLystzrq9T9ZVCqRrP9cldlLue6sFW7AmM4tqieiG16ael8FN1
lb16uS1q79qtGdct4mcxSmQyUHT14mtWnkeu/WEm06O6PZYjsiBmvMl2zzBAsA65Gypsh5mNdKkP
uae2fELCx4HOGE9926REm1BpbKSqrNRlXitiBaev/fXk8tCvbkXqX8+4w8EWp2ReO8AOewWUx9nN
rDYKdYKjOSKTjxpkSiFJ1CmmbJrSbYJsW9reKeiH6Rre0SW/OS0br9YICm58argSiyq1PQXf43V5
Lyb0aorlufQwrhvpPa0nyQDLB7sjnVKe+f6aesUSfRMYFhZLcU18NJ5tbFH9bVb2b2qvWc9+J1zu
iCuK9/BE7TlQVmw9dJyNGSVfIT4YG0dPbowab8OkrL931fNsOS+rg5QqeoW1vOelf4MCT9kPEnGw
RNG37k5v47dasz7qRzvI7MrZNWTQrlXFethoHmrQeQ6gRHqhKlUVemHetZgl4Ps/EKAxXiGTuoei
f25Hf9qgrn8pSQIsmCQjiXiRpmkxSEzZusjiUPWtVtratgg3pLi/Euc9/kLjDAMwwHFQNpqR9X+O
xp9ll3Tzf3Q0dmzrDxy43aW7/Nevn7y7FJ//+NvtpW0vP+O+/WSO+a+2xutP/tPWWPh/xy7YA2PD
h9sRyjX3v12Nrb877J+QLF3LtE3+xd/+q4Q2Ev/jb7b5dw/zYtcTnnBw1LX41j9tjW3j76bl+b4O
JVUZHmOT/N+my/+kdra//f8fqZ6/uxp7MGR0HxKi4eAq+m/Gt741Y9VRa/VRb8a7ytaJbsDFkPjV
QPMqlpmHjPwPF+lPyKV/9oqmrtsWdDUL6sNvpNq8tEt7mSjQibjCr2CzePWrKdB00A2MYdz/B1rm
7xQ49QF5Id/SbdiJtqecf//A4Y0wVGWaktVHIw+wKIRI787neskuRHqe//qT/clLwRI2bR2zMj6d
+ZtDNJbBBpXUUh8V2pDl2ZfirCbWXuGVf/1Kv9sV86F4JcezSZoT/r/dtU4ge44djr5QGwnf9tgu
2hgcLpuS/3T9DNZ8/YsifPXxj7+xKngtYfick76D97ahPvUfL2CNjUsV86msrEGORy6vJ5td7ZEY
oPfQIiUhuZV3ZTSEmVSzDJiL3FmRxMW1vP3rT/07wXZ9J6bpm9xNQ9jeb9fXhRymdf5Yo/EjkzIL
b0WvpNLT2dDmM6T9JzKKP0PMRf76ZddP+G9XwBICyNmE1+v8dgU0w6ks16hYQlrGbKG7Ml1ygavx
SXbTE9NpKBHRKS2Xc+oR8FdpyaWxGyYN2PAldgMK6YmXVGQv/5u3ZVu4oruuLVCp/euNEU3Vmzma
4mNnt0BCuXMULq/WWSNDIK/7oJZDcMdfpBTBCgLvqvxxzgqJperw7DkYR1Mnk/h7+es39qe3CSow
2xO1AdvLv76vpU/xboM/foRt0GBlbaJC7YfdPFMWjjZPBENW1+zearOS/2FvMX4nIa9L5A+vrb7/
h8VKar09aLDvj1T295jxUH+AkW+iCSVRM50nnfNbT6fjKMSPJHktm7D7D6vlzzYBDOf//6f/7a6M
GQG31Cj1cYnpGNA8n8WUXlYD7ZQt4a8vtakb/361fY9nlHWJY5BprhTgP3ziKiwcr0A8f6z0OoCC
cSOY5oy6mnTrYDM2JjpIX4lgfO3xKt3MMV7guTc+OY117PwB1oM+33j8zJzP5HewdizNv55GP6hb
/VxHCWqj4Q4f8ifbIn4ixRa6+qbKKj9JL8KAwdsO03nJAx/9Zx0delEUOHzwe9S/74VycaQUHqtD
NVvP84yWtgJBaL0T5KYbKVigGbZmGwfFzsbq78qlkRvwUtaKAwI0wJ/jgZqG8cm2SYo3mZQa8RE/
hgJ2HkCr7pe3K/qv2cyV5HwZ2+khkfgJRdY1uU9XFbbxKGagf2blQ+cSs6PjkrQtit5SoN9VIaPj
HFpBmy7nTupHu/0gdOOSu/pNZuEvPfgB7TtsxHHYm376pVpE1T2r9WT6LGGMdCyqxkfLaX96aitW
V0bP0JgTi0ykNhjSZP7UXDzrdEWujhOlMr3FjijcjHwuYxJHOCkvedfDu0RWxvVcN49OTDe47NDm
N7W2nebiYvCadsMFMtnxRp+R7zjPT0ZC7a33l1Hjw3lLD1eL7MChi5kRsA7Gzu+2lcFouHC5LdWE
625RwRNjA1OXP3So+bNsb1bai4MZOdzu4gt3yMBvYDS40a0JowuKXIGNZawTNVj/JG1gY098VG1k
68GX6jwkw13qf05ejRLEG8/xyDlhLpgM+OyLtX8tY+MeCsBINCvvJPSWx8lChcQhTHrMk4+QuCig
DGYDP+8T9PdIaqwi3UcX3+ESlKFkDP4hh+nG1vOLeolyoVKGo0qb3Afq9ZJZvrfQOHwtvyApu3HU
laL4uZtqLHgy/Yyn407BUlmFf05aXAYXdog1naWEXAY05lXRo1WZONs2xlOKQywUCtZURHpmGPWP
WVHxy60WPg6mPwwYwoIW8TSUWJ75Xnxji1xChJjPC+9oW8ZdIOtE27YyVUJjmJGzvBfR8OklvJxp
cbMa4c8Hmd1Vn2SdGQ+OizUSAXeE/rWn9d27MHM3kzE8qXM3lS0qg4sSS2G1cBkhkZJmevI7gNiJ
MR5ezdYGM+izWsqkoPAo6+IOsmqDI1dxTA3uTcJpf8D6FOuw4Ww1aR20TdVeZen8aiRlc4LoicVD
Hvd8QX3IYDgkiUnq4cT6IOMrstL7dTlCFvpK1YO7qGYFPc13y4weVRAhTsG89LqVKDPMUcCtzHlW
qiPbLdOM8WzFnFPYFCLfCbGc1dBbRBXpysKPL92gQtGyiofTzw7z/Nwu1ITrtjWooz5W08yJJVRH
9naaCKlNu/mMALPawV7RfzLZGHBB0Re6Waa8T8T8YDpf1RKOMltf10RYfmSvbpNdNGkfZdK9O5CW
Zp6BgeViRLBbNMjHOhRg0XNk+SMl8OQhGgTOtw7rP/D7AzbNKqBzONPZZdB7eFsYkXHJLV7K4FVC
zqFdo1l3OHxrW2/GlQTACLoeeUeNayNcbqYbvUm0HbL+Wx1h3sZftP4w6kfHH/ZT44L/WskUjGSK
kF8QJYHTTKgv+mo3T+YZMhxPF2HL/CK5EV0/A8fypP9i5RnY8NSkSe5B3HaVDPNdSJp45JzgLDDP
AnvfA76Rrjte12YLVyQery1LXrkdu2hbq2OyQnCnwegKhK698Gyh0BHKDY6u1uzaWxg2GIfGxP1G
tf0MEgjldar9fV6nr1hRobEs7WLv51y43ND3qcZzlWOijgh/Pq/Eu3VBrsULkZJf6jjQi/wLdclR
07k0bHFdh3nh3OkfMtSfyVLaDrrxOIb+zcxIBgC9woSfAPZft2ju8CspDlOBlZ1a/H0x4gh8bSkM
TEtYUGVaXgwjm7HqA+RpwW1nibLWYVnH01DtMVT57MF+9k4lEKf489UIb9bwrTJIgIw2OYbRgCgh
85SoeZU9VyRqk8CDVdH5mrtrpPFD9C1Zq0sG/8nPyAHvmGyIFF0NNE+SXyKSAgF4uYGMLx0SpCDU
81DWC84ck4gRtEfX7sibhznODhN2pC+Tbt+nS7Wrq3pnzgvyJMwbEFnNO2l4BGiV/lVSltYmhhPC
gD4mXJaHsBHVLflsTKPI1WL5fUqvwxqZfWvmzATi+hQ64FwhuUhDhulHbsXb3pvqwHJ4sYHNXKYk
+JGLskexxGBb3bsq5xkaFhSi9hl95/00sVy6osHWzTcveDZDztcTDQKyhNXPxC3Oue2ua1z4wTvT
ZlRfYr5EmKSGpy1jcOzlf/qpQ5Pko4aaNZxmM8htdQ4fhnS8iLEq/UU8WpAAO23bq1o27ON0239O
OgoTUjQqhD6b1K6eyk6cy4lHgGz256WEsKH2ckfcLbqTbB0MWLfRaH13yYDCCYnb4fTo9FOj2Mc1
pAfXZJhU/6xb5ww6/bkmUlqe/uqOrr5bypQAhQXLyCrxweiI8ODNLPkOZ6GTpD1gBlBc02h2O8uO
sJcB7O76HldV09l1UYkdV53gYN/1O5Gi/rU5F3fLLKqjmvC5psETTmHQ8ywjtJqcU18m8aZ8Njtv
eC4lsxgTgN5cvJ9zMT4arjf+SCNvG2fiOmI49E5ehO4GbaeNL2lln4bBqo8038kuHZPvXjvoN4Wf
jifNc26yJA8PBHvemHI4SGwUbiM5YfCP9eq2MyN7Z+fxvFUSeRgE4FBIrg+lttcT4+zDFhLAjltz
IimXoxRHCggR0Jtm2XAI6uR3yUXuWdAJrv9lcmgLr4J2o+mkxMt5N5vznmiNqya2bpEJPpejwPrn
fe3JbZY99Lt917vK8s4g12LC04LMroSxW+OYD1BDSrLzqvtMIIBwNO9Y43nPxJd0vjwu9snsnY1k
JiMMTpbMumUbFf2DbjB/c1xydMw2urELeSPtXga9gJshunnYw2LAfkZ2H9oo7voS34/J7IIEN5nD
VBc3DrQtHorsycf13ynOHvRv6A08nyjFqV51IlNrKB3wqMS+CJG0Ynr25bg/u4njQ+9HI4DiSqZE
dd9YBiZXdrlNtKbaGulO96i3hsn+bmvMzeaInZwQFQqtiMZEWh2PvuD5n337OBQEH09VfHAtXtDH
DgmNqaN8fjgCBrNHfkY80DZ1WZfz3vEblIezj8phTmr4f/0uakj77rsKzFAgJsHhyznGkFlGd5an
GLom9qc9J9IU9HNLyqjf3DNfzxj91POu7Oyd0WXuvnVnhzp2eGsTnrRlGQe8yRrKKC/flV6CAtJE
dePV+s514+aoPGTUtE22Y00GES4YY49xr4apERapkPbicN6JWkfxwAQL+ai/N7TwB7MYlpPiydjq
1UXXkfOIF6QjYDI0eLf6Q35YT7rSqmgyUY1jyomEREWRLw2qnAicgO3MP4Rl+WRK2zwsiOMTL7KO
vQ9jmFPhAOECL0YzviXrbwN74TUPZRHMQ/sjl1oYzBEsWkJPMM8ieZUIIizHUaSbQ4APLEVRl0QH
G6Gt14kXz82SgO5NBGEy3Iq5ffWxSSNxeZCbOFHWCFja6Sa1wdJ7R2+KKBBLynSjt3BRYxHABKR4
N8zhMPQ+5psYfZCmd0ZKhw3QTJmuUSY7iYpdqPOLOjB/oUtIIKJqmyXUPymA8IZnHTaY/Q2xJwxa
2EZCFQWZuwzM2rWbSpOc7yZ1ltDpzHCsx+GKTZCsVIRMlK1ZTLZsPSu7zG95hyYjpJtJh64OGjhF
E1ntW93F/sCYeKcWN2jUkI8R2Lpek8XyXqqyemBP+lZ50d1a6nYpbSZWRtOmJULJxGeaWIXuycBR
yfzsZj43bMCLXx9UpYww6FzmmF6YDMFFqQ+HRG/KTaK9OewdbIIhkX5RuV8sxMH8R2QIjssN06GG
oecA2RXzpfBeyzHw8Ev+qh7J6ShkH5iUdk1JoaFSEwxGDEdY817TnGJvb9OYBnVCfIzN8H+we34/
1QUDUbYNkh1ClOehi1SPgCDYHNzGVDVbvcJaenUVYg9dSJ+4r2Gb/sBvCJuNRkO6mF1Mm+s/Li0d
J30aNnopScMVRrOEiuR0JAez5OJW+YM7THcoxp8LT9xhxfVV21BzU2KmPXlXheoRc5azwzm9rRMJ
5bJusSSQz/j+FvsRA4tax9FVk3keGB4WeaRH3FgDjHXXLoKICKF9mMBXsKHj01+6hMogQFvR0Mij
NbXUlcW1GbO7taTqykdIthuYs1RgEuJC3ZLAtnCgqrZUdP672WEEn3BPofasKzTq22zT+MtNWuQ7
rw5xnoM9vb7t3sM9vTKi7WDQLSDwPJqWfo8BSrUTniKIKr2FKdznJPdVhgAU2GJ4sgp/3BSxcYys
8cka55ukoTjuXS48lT0NGoabDCJ9H6vHfnjKJHVPkUfXUVHdiooIBAerXEQ+5/Ue9GqOixk1qRPq
Pah9taxUb6H6Yz2ev9nQVvqir/APS6D2hT7p6hYMmrVLtnJ4L652pzuUWkIHrF54Dsk0YHGpN2G2
1c5XrW0piltVTHGd4EmrZrVOl5veeXVT9EdaNV+XpnkSkmeideZH+M8n151v8qy7N4EhZmO5ZmSH
NVzJv1C/WuEfTjTg5PVqk11Q9zN27qyR0ooffCA9yxTHqvfeaxUaVxvTycAhinFncrFUiz5GlGTh
txV+W9+8oc6c2ma9msTIoiqBhZOYX50od2PFT2pZAc7r91cgz6rfRTbcsuCzRNyFyGk2xoTMznic
jEQAwUy3aHz6rebcawPEY6Ko1IZB1Dl5A9tMZ7dxJzjviUWAqWrbNEmj4+XtiUKDIphej+y2jSWf
VzRZRux0jfOueQLwzKS9zOz5Rp3LkG8Jcyk/m4FnWjX1Q0XJ3htMK3BNONkQUTqMfbddiAeejLw9
JYa/7+iEWcGKtmElTKcPho63i3pqF4WOMXD8wFzN2a5r3rMkesH1QQu86ZoQhfdsogFRGy3OU8nw
0cgBU50+UHc1XvqjqJzLlMeX1PiJeIOUB5HBAy/ZZrT7GeYoGUHzbkn42AqCGFqenmianhz3Jevj
n7g7LyWoSiPMiFP9KuzZMuA1si+Hj9MyfVcfU2gKU2ZTrAmrdjzATBev/BW47FuTbhIrzjJ9NXk6
pACoGJHH7fHijHfrbMDqGPyGHfyYMLSg4BjLWWqoU+v8SZLUsIwki8U8/tjs09yTVos4mWRd8D34
BdDvMSBMdUCvofw+C0JU7Zy+QwE+TgSrygbVECPvOm61K0Y9B4Mi0VVLe/2C9w/g1CZRlCypJ+Qd
zfFR5OJuUiPqVjJgYmCxF+P04Ip83q/AQvySO9gkEN3XbuXIwosSGvDOVyHALHADiqdJxICqBPre
MKjMwNkzUI8CJ58V8bB8HFCb/m7IzWAAOxGO6q1ZlSYGb5ApD3CG6NZX+IzYCt/K8PwLb0doLnPL
ru5zcVKTj8lHnJrxB+DhXjakwPQhbAWDwq8wiu/dYNyuz0NHekkjGjp7vPb3MKZ3+LZ/OAuxPBkZ
1DQ0XRBNhCp63yxhHr1uYYmvjx88ACvErmBttUN4MNhxXRtgjENFzzZPiF8xMApVe895P8joS0Rs
3E6+7PuRtgi21lUz9k/5iOFdbWLkC/hP5rodISeZCGRRjSQo7NppRQoqyyd2hrJGdNUV3s5T5yMD
l82KkRbEBNsJoFvp4AFLe5TG7AYionorUfUPNQ7BXcwNcXKWpFxMNlKQu4IpepzUR9pTDaXtWIEM
xgcJCRH6BX5qck6eWyFxGLoaLfQuTZZr+OLCHbWqxxj/MiwgkVqH7Z2Z8rsl2+uQvnYR6qyhZYvJ
HfI4msG4W3vPchFIyrx4l7dcos4tXptuPo0pjKg57LVt3hVkzDnuxTUKKoa7yLLv7Kn4WlEaTeND
NySlyBr3X4GdOF4e+taJOdpQHvw67CgVSTEkBTpxaI19B4OwNKU8RZHmxvAefQXJFaHNokm9Ty+j
5W2ge+FIiQWpAsTqGmpnY3HtMh+OFqFexMj7D1VauIHaSlb3tNpnhhQb5Td7El/9hAmnRzJUBYqA
1hKq8kMxc4SkC4jSUn1vl+6+1mi9wyqjicodNlSON2yW8ZJC1b/2zJjdAzmrsy0TlNGdKz4lTsEw
diiOFDRlOjyYJN2gtqvuQRk2DKsJ4iSPvIn8AN+xlH8Ca8nui4tya/HmAHfw/nZ9llvNpEetl/u1
mls/KKXXvKsdm72ZJg9ktvDVTbc6fqmtHYbITB4jmMqtV//wGTAecnlrzPobsSLgDQwBwggnjQTV
jhVbIZADzkIKExA21fUor6oyyrdq1U/Zk8wwJdZIENmxQg5tOb+hc6O4c5O7xX8cXWjudRx2N1ZO
H9oJk7yO25azlK20gRBWkqfOR7u2pyvdq2kKmvkjtNxvGgFrAe35wYkwObP9uYdEWXyvZXcd1TDZ
8SlV7KVZEaKLEmqT/Em4ogiICsWl8QoNzdsSeS5+rfS6YdfCJozqqzJzMZsV6bDDwAxJeGLeTvrQ
P8968VpkA/xCh7QtRZ/U/GBxpidCtLS9C3y3TXQC4ggyhLtVac0Ze8hlcq6rELufarFQUFt5ip+e
fYPP1K6fzD7QB3k3ZPm40fKhDjITPyWBuBkOaa+iiPM2yA3KhrSf7luMiU4mjNB4gAVMYgCgUhgO
xygdX5reEldFgrqIcpv26ALNhfxY79VB3+UUsLzaWnvvKl9hpFF6XGqSOms9+wbPDtE2pKeTgZkK
pLHygYDOyMDmXH8Ssu+CVYNetKK7ztQXnOkkbDN0IaYK5VBfQoMv/RtWEsY1a0H884tTudddOlP+
674G0IHWIRjm+jGXKvBDfRF4AhI8g5ApiqqrNqr59Xl5jzdZtJ8HjbBSlJyxgR9+E4MXC2XqYMio
AyFktwshGe5Ehai5zfOfra6Z132hv5U1AwXo7ca+wNFkU41Gcb1+SbLwzW9mf29a0rmevPiPX9a/
S5E+72OZ/UhIKJnzar7iatrXJGza1+uffvtfK+6tQ+QQCFzhrmPb/bQXPsaWWpnq1//zpR6jHECx
TveDDIFw5JS0sIeQs4eEKGtDf8RuC1PuWI6y2LjsAlZyyiLrGT0fhuV+H0zWNO31ODmtbhbrl15Z
UjSteq4A/Pf/84005IXyDETD0Czjev0C3G/++lOv7HRgJ/Edd1TYpG7aPK2JfPA1neFerT+1maE/
Vdj2BFkJNBiH4iqGLn7KzOTVEo082R3Oo6OWFEeNVKpr7tJT1UXbguTBZ100J7493QmDmAUry9Mr
P8dixEvKZEtOLEb/ZWM9OoZmPiaxXu9FiimQ70N97AynDWwqAiWP8FHco+diQan/BWiXiCSj7fp/
0+gYexB+jZAMMgH6nrcTjXP9tFhF/YTfsws0Dk6x/h2JtZQfvXiwtfuJjLpH1EqAYpDI4D3aepXf
J7uJ1lD5UcUD6P5iZzYHEa4hba8J4G/1R6eMP4wpgumoTEBK5Qmy/mlQd+EPf6eLNhgi+zvS6xhJ
ZdjvRtN903SycCY/kzc4TUQ3BbYnkMiuB/Vl/dM0xM8AZ8umrTnB3VafriORf6X/j73zWq7j2LLt
F5W6MsvmjRv9sA22g/fkSwUIAeW9r6+/I7d0+pCUrtj93hEKBEEB3K4qM9dac47JoH2bMjY8nv/q
/MVM1Z/fVg3ASYKuM2wTOcFPzBkkPcmjE0EjEHfpwFUuyw5jSGZfz3eqCwamTXzx5/md7cheud4S
PMDcLMfmwUEaGDTlvCcvYCv1Xezpu7OblbnDFXBZ523I5YcJwCi6CzrueH4FfyNDyfnfMbfddO31
Tap5kGCgG9AKMUvNJqr1+bTZzp0AI6ZvcfwPsGa7itS42AQ4FYMLTPrjkLqEjRDU0B0zvdCUQbmL
017tLGC+AhJiEIGGxapjUlPuskleR36yZZQo90F3UXmpf4E2G8SkgHjkDgo+Bv+Uazr4NnL/pk+6
CP6hWNbxMhGbuhjIFd3ivYYUfJx3dm/yFOymPxKv2bOuAcHhSMgfTd8m0MYPky2tiGldBDFG0sW0
j+c/nb+QaP3nt7FTyYtc+eyc/YHYEfxtRT0cI9fmQcbozz+d/84Jn0htWA50jwkHDSba41G84AvG
grySmAu3iN1tWM/tV4wmJyf22KLn4baK4tcsqlvEwM0mqpp5L8LuSaYen/y0iubZxDxrZTQexvAy
iP2jhG+2JuS2uqyUQ5PODQ82JQ/JHbgGK/Nb4Nu7xDu1ibmPyumrqqvnxele0okToyDgfORcSuUr
k+MsOcKHs/XkJFjm+7hJWEmiG7OghwG4gL6H/dWUDX2Cof295lDeNVm/QzhcbT8tAMOxAJM2jr5z
iGbpboWHjAwPje961aZM8fgpr31NnPxb6/rfKEygEmKPc/rwGxmkb7PdIPtv74vQYVlfHOYh00Vo
RAf9Akw57kjx9bklpggWsPY5JTOHWzzuHIwknltQkzRZ1tUQXsQsyFCxWNtg3gvLu84iVrvG/Rpn
1pdm4R9pCLv2J7a5sQdpGdFqFE7+EhJjxkzDf5Qq/IbX5xsGAfped3HqIv8MOcE5DuX3Akkbt+Tl
Yh2XWjKMk8x73by5cBYNmpg7eUkE3Cur0FVqRnCfBOMp9LY72fe3sq4w7U/9vF+ybpU3hr0lMA9j
fcwGt2AvYBY3rJo7CJbjltNsc7m4dMAZRX3iHpj+6PLYRk+GJbxjXkakC4EseRy8BsopM2V7QibP
vC5QnSTbcp8HzZ0wB2y1lE/njl6iwk/dCgK6Q0Fl0mHxc6LAZUCmg0a3OONzo8j0dEytJqcN0QUU
kNbaodCRBnWLncDca73mFtfS1nLTt1iZDxaHRXqH1Mykzq1jIln9gb4AknxOjUgJetpCWZy9ydo3
Vnu7Vsd/1tvYWmL2gxRMmVQFyJoUU0FL2D/pi9plCe2+pX2l2YTFTK1SCTPaCmDsEzMSr8q/cdIj
AaXO2M5y+hO61aQYqPUo3VWUwB3j1E2DAp5triuD81sZ0ma0CdezxkOo01s58ui2cHs9JS5TZofi
sg+otxGBj8P86VpcBH3CmdD09nHpoAin21Mmrrho6y/QBd4m8t3WxqhbB9kFQPKZI3+yyXvjEm38
9p/fFKEFXX95U9CQCs92tP7xZ11eCKrJpyWyb3Lx3CMnalJKVv2UYpJLhXdaxn2oSMaesEX/82PL
v3lsYbqSBxUIoAie+lHw1dqDk9Pqz/aVnnjnAfUXDySiZ4c2gyGd61LO9y5qkXkSz74nDwoou67C
GIveB4qcmgYpOOcIRsodjBt1mGxaPv/8LN2/iMIgyZqeo3zfVJbF0PDHZ1k0MOxJhuWy8XmWUUeB
6LftuGIZppjEaYPARRCD4GKww/D+piVj9Zh+ajFHHPMp5tBkUWT4FyUVMVqDN0vXcn6G+tMrizcM
jm+AnT65Ji5syaEsTCKAgDGH29uzBDE0dd2u24FdbV/Xr8kMMngKKQrPOg3KBFzRpbvxMpjYA4W8
TLNql7Dhhst0gpLPg1kRaSgDo7ipya6mxIYShdU8d4Z7Aow+oNjcfFFudq8LNvo8b24z3mdNq50Y
L1I3GWO3PjgF51uQgQujx8aaH7Ip2v/zey2sv4hjebMdIXE7eNAh/yJYraa4NHxaH3j0U4xPpr1F
o0r1q/UmjV7J7FarovLqQI9mWIFDw1CAL/VaDPYFMaAl2wEdZd8jcMrIqha2Wjzu28HYZXrnnkf6
OUueeXgRQ/onjRru7YABcCXKy6VV+cVgLp/5YgwsbhC03XqGZqA/k4iOhRVG6zx6C1sDIZygX40z
500PFIuYJlkysvaTF0KCMiniVs6pS9IQtRK5rzy6b7QZSnxSa5ctdJt0t2PEYColJwzTdvbqLVTE
zLTfcgnaARPUuppZeZrAg3ficSrU/z/K+HKet/bGR5aM1QU9B0N0GHKL7h2Dj54y5LnkpIABBpxC
ZBZvvWQcmVvmjnwFRl7AMItwINfN8vRoJIZ4V5hPHPToV9HxsWnNpbK5NGhyoWHgVTuquz/32iuj
vLa99BBVxkcpNb8IgNGmDJwvYuC4F9gLg5GUAstEV9aG7bph3Evm87gzckl4c1JXF4xLErBM1aF6
k1YyH0dkU+s0c54d/icTgmNYjt/sMSIDo7gI7P6KXNpDpUUCxCNxCSh3D3fza6iDMfVTrQ9hGX0Y
43QP/XC4md0MCJFG2g399GwFDmINPDfp2DVHDEFPv7hc/2ZHEQCQhIkTwFGE/f64NIQ9GhPbaNO9
pV+y3g08/o4znPrd6E6Fl1C04vZCkRPDy9PDOz0wK7WSztYahrrLfqHf/aviW1mAdqTDfQTMWMqf
nhKRaqNbxSLeZyQeVXlyy/H5oFvf2Yh/tZkPgVaclePwrKVX+KrfArN+sXznF+/N3yzulkJvLbFI
2Egif5ae93EPPr8o432no4umnrsKb29CYiLKlm6NUvy9oVQbFufdbZi/hEjOW93fcLV+DD3FuiVi
FYKV/2j28aO0o3lLJyyAMD79Qomr/iKTV7bJmoNCXglh2T/rcDlg24zBx2g/pUmwgcQDezTemEOb
4P2RephNWb9kYHgcPjYIhqdIBuPRM+1mK/lFGtSXcxqP2z728y36CW8tdTcqBg3rW3a8oc9qATVG
mFf26hmDLoIHc8wpHguCaapBtYcxnZ7yOSmhSqCKlTmIvyC1N8pw1LOiFpLmvWwejDRrtueeeGjE
7D7NspeptaHTp7bDSGMte6mcLt1ndUGMTh9HF9wW6w5l5ZObSyKL1bUbzcuVGpZVPDO3MCxY83bl
HpOG28YCNIerTIDuVMZLU7UZUJ6B5qoyX+cMsa5h7XXP8SwVLeip+cp4jBjgErS+imR0O7gsyEtR
PID7ZtW08pnoHOOgTOcWGO6nU5r9zrX2QZI1e7IGaGiXU0KycxOt3aW+rFVV3WczDEU3ZbXK527a
N3H80Y1x+cfp4z/ep/8TfpS3f5xx/nDTvCMzaIiV7H769j+h4vLf/9W/818/c/bf/Pu7q/gdDWX5
2f3jT+0+Su0ran/+oR/+ZR79z2en7Ug/fLM9m5ru+g+GKh9tn3X/cgHpn/zv/s8/DU6/sEZZeHbR
tf/H94/wgzXq+QMuU9F9b4r683f+NEV54jfbs1hmLNYYl8M0B+l/u6Js7h/cQbZw2cldHulfrijn
NxPjh/BtIFeWkOz8/zJFyd88qQRSeIdAL9Oxvf+JKeqn45pUjgORwOMJ2qw8tqnX7O809b4Y+iUu
ffo/rnr3e29lxVBax2mV6PHkd2/Mn5fQ9wYs6y8bgMtywatSvqVM3o+fVtugH2pp4Rjen8PMpd/L
FUoAi/QtJpY1yRvm721rHnqGEuZ8RbvqtTamQ5bTfNAZEKSJHcusdP4g5Y3YytNpDjdnxpcPWwwH
1yPZNc4aI9opzhxFCwQORN+wt9qpj4QWJ3bixJdl6O/HFrM2oW1A9ozm9p9fqPcX4xcv1GGogl1J
aU/WT+8q/iSmT6mv9nNo/4GQOKegn9Pr2fdTwbgLCuA7lcRnRrRQNTW3Jp17JmBAzuKKKRoqZmhk
n7hIL7MM4rSfIgd0G2ebFhJVNhIzFCIY80vO1hQjL0xZy6PcpT3hPTg2DgOjhTUlHHbqzrrywvQq
S5BwmdZWQCY7AvcrL5SXPMe625ItkU9Hr8hHUtMsk9EnU6eGkYLhcdAhdBSq34DEEXkgrEMowisv
7F6Je21XUVjvI188FVrWEBZM85E37gl31vN00CPURp8imfdFNbLc8QFELTAUyXBz+dBu5tRk1Aed
dQXx4YGB/0aOmmjNareZ7fQLxwBWdjW80aDDG+rCNfjFZ6Uvuh9KOj4r9lwlOARwlnZ/uijNxq6s
vFvU/sxdEHXwCK3lK6HDq0HTEouUAhQ0OSgOG4jEUJNUoy3xi+vsW8MrQS11O5FFe8w3/tpjOruH
OLFlPiA3MkZyHBF35NT+6wT6do03kp7cANwyYvoUuOEORBfikawL4b/eiRf0Is5GO3WdRDEFjsnD
rD09Hiu57mva/M1IIbTY6lsW2WA3m5rCqrgkXU0rf52ELBmCmJ30xMH4WUOn8hLOhcdYPiX9MBbp
15apRdDO7QWzlmE80Fsi2SK7TgLjppfdpeOBZMiPHNHYCIcqWvEDMJL4FO3CdJgeqztTgLkJZpzR
UZLcKAWm1c4etVHGb9IjH9T92eT9i8/pbz4m38MFilmUI8f5APXdQtXaFumu3qj2sYWlv9EIM6Dp
GI5thmDyobPT139+QPF3NzFVrIUv0PF1Qfvj0ugMos0rwo33FoiBynVvibhhYqhvBrfoX6A1XDOK
iPAZ9K8wv4l2KPmEPYhK277wD2yxn62AyB3uh/7LPz+3v7tmtSuWq8VmibHYN75ftSW55qgp0A95
8lK1WigZ8dTYyXSaI7SDviSxp1jyXyzgf/OwNnFk+uhH88Oyf6rtVcMBOhvRompj0ASY36xYD3y4
Hm3dB9twSndp6z/+82ulPPjrR+9I/tpz9Tb1lz0qCYUEm+P6e1PHy8ThTThOZBfAgwp0WI1XoW61
hxSeKZI07zFNAPTUE3CQ0jM/hVCnXCN2zozVJIK3kZQ0vllkAjMlq4t/BjPrbibzBdk8JDieCM1R
Ha6mUSnouIGUzPELET0k67rHYuCtnr2Q4GK33CIA6baU9gzvbfciqcaOa/PWtcpx43H0o1jLCXWh
vxrqgzBAs/LrGWfn6cQsK5rqNWMFqFoMVFy/ee/Mp7QCxhroqIeAbsiZ87vU3tduJAJYB8KAkAUm
VTPyCVSq1nhHP6FhnYTGLSdxh/U+p6JPM+bOKGphOs164clA5CHW3pYm8BwI5xD96gvgrOQ4TgAt
rWwmobB8gsTGz7K1rhRuKzw6+FaI46J9rR7P+MMzodGprVd3BnFf691B00zHGuedVAxao5TemAZJ
4XGbbDrAWZP/wnco5Ln5+MOi7ZsmtYfjSXzj1E363v1uNYDgk/URrhKabfR3R+siKYabfl6WHbNy
BhbqzjcnxBqiurIspCxR510tIymjWR0e5slWm2GbDRyoKfmh5fnmXvioBLI80Yl0bEScVdYOwc1k
tiHkMnsSw6V4oukkyEYl1SS76FnQN11PPFJkM0AhVcSAsPpO3Q3gKYd11NLgYOKi42E7yF+es4Wl
t24tENFkLZHzns+f2gHlEfq3sR31rQSrGo0wK8b6Ih4EKsK228nUbq7Kxf49NVrEW8H8OKHApoXq
bEsup1aPJZYHy4wuM6e492tkroTF0awtUyJEhXxVfTZeSKB4Tl548PQVsvPE2Dj+EqDA4ogVivzQ
LYKkegRHRlHgMBuMF0p4ul/RvPNz66klNoOUQQfqufPSzLRVoCQ+JAlxg/irajcwNkngkWRBoD2E
5ut66Q9THsSbofPueNwWo5Tah31zQIuDZi0aH6wE1f4Qb30zp3eXjlfNnPQbHO5rD17L1n7uRvif
E6V4UTufWHLKXY49qyDwdCUqlWxcZC+HIInuIg7W6GD0iC4VFykQzXW2SH4Xaf8UIG7ylglKibvJ
5pJwRcPh3aNjtA0sdcA5ua+qVEMwuZL53bVEGcnRDN8ZGRAU/Zk+nWJ5EMFmDhI8/CJCTRTBAyYV
7aZlAHUxLGShp0mzwUVSHiZP4WaouSTiinQSgvXii1FjAC0GrshmkgpKpDw1hWMeKr05W/g7/Szq
tr5NBEeK3mp2IKJMdfS8hNlD4tSnmBYQYBG5rlOUaiiY93lfU7VaGyZVqNqdXWRzMVAJ0ibXzTVn
AvSY7WsNEg2Y71JgqzsVutU6N4aHsGWSU4nmKed2XQ3CuosIIDygRD+JVi5vRX+krdATTu64uyqw
aTc51xDhNN4sQgPtWLsCyBaLbM0qyFBzh6cKEQSKlRKnMWENiRg0vNUkzzirniZZext4Ii0sZroV
eS92Xg6x2E7ZS6OUnAA8RRPGRu0IiIlUhdUzErjM4NG7KePqBMTuZgbhjDDoLS+nOw6tqAtR98SW
5PQ0YfQWwfBlkMU9UeK8yMbUnsjp2HrmQQ6cUB1OK0wP8ouiNx6sQIeQ0sVVpEDu2xi6fRLfJX7B
/eSP9y0qA80TwglqyMulaaMVBgqiNkSyp2+xrFGvfbG4bVZTSrsqmCXm0OQqBR2+SvEg1+UXNFFA
l2OJhyRHuIR2gbluZr2p7gj34XfcTCNyNu5jNbW71gmus7p+KJj13SFhiK4qFJUrZsdXJqYFN+k2
lRc9p/nwUXuotQYz2LOyXbfTqXfrL13dP0JeIhjxmNbLsQaytopVmWzTGZxghw58vXjjS+Y4WCIC
Dt3dDpfTNQEDC2+C16ySQedKazFwhMYsG7yVzNRb6teMm9LpIVMLEVKeRZITiSheOQwXGUt9Yfjy
hpnlspmHiGgY+NmrdBI7Q2pKMpmRXpZhGA0eRxhj4wTUeGjx1BBY+iUpeHci+7miqUOQLiNcEiTM
NUdbqGnsJkZipncIhnBXlHQKlaih42PIQ2Eq0yTaG1OXbzABBtSNq8SbEedKRNeZzSySf/PJH1vE
a9ZwX0fELgKtZjVE+lfb3ZOnijujq25wXiWYOAZMQwwiOt/f1i2i0XbxnjzqmwNqVZKiJ9KEFyTB
qzyHpd76/cHvomwLQqLQE663IH5sWq15n1k0I+uuCE2Togu5mbXrJjvaiSh59GpW0qRxj6nqELNV
AXkepZrJiEMHMNDmJGPM2w69pS2rSHLH8alSaAVb2RcMKPtjLw7xWLLdzsYO6HOM2G7+ZsRfucvb
bZCMycZR6rlvFUJl9upQpU9t1ezsibz7zkTYfGc2eXhw23yX1jFhY1AzGYaT2FMNiKpy89L0qfw4
R0Ky65khL9Zrpewvvr2SVY4chaZbRov45LjFsbLCd7Jbhix8JzWVXNcaGRunqaeuIsihwxKJTm48
yqB9MQ31HkB0dauRMiIwnlOXKSB4iQ21/lBvywmaomm/Ds0M4MpEe5b5Nwl5vSQYZHs1qE06Ukam
2bFX3meSaIin3/BEh/JlVJaxgq+8HYvoGpjWaxC+tvKUYUUmDA+UXGKpnaiIxOoiuT//7jjH4SZm
e2sXtUVxihRbcTQYhTOvI4fIpHQipXB8iVwMKY3hJ4gzDVoHnu3vm355Qjp0EY+E15BbmNHTI+XZ
ZM3t0k9HO0K9LB33AMFfShKgNrXpbLHiIL2xWxicaU4vgljq2PdPU6M+J/1gi19yq4XZc1R1SO/R
3sx1+BRJyjVCxkQyfumMEtC09ypD4bwazR0c0vt8XJqt4XVgHgwyGUabJR5qaf4lLY2dYM8dZ7Ce
7oALAgcF4wMlPqLEbI79/IZt8HYcjWQDAlcejGp6xfR+iTHpOBQDWAMjgjZnPM3oag+T2W3nsRpW
EweerbAXGz0i0Pfes2/T6iS74mA3Rn00qFxb+4LYaAK9jajVBWDzxxfkb5jny3zYdK5zx3F1uSgt
9BUoSUmmP4tKNHyaYNr6wMvtYTGg+jj/6d9fQt2gIBG435g9vdUJNPhx8MPdXGT+znX86mhlREa6
Nefvbimv5yldjhFU7mOCVGatskXo97I/+p30dn027RB47W1fnUI/98HSAqUTqmHtLJ4bzf8umq47
xoFk5xgl8WJehMw0IXselXvlmFeAYDfFKIlF6uRVIjFupvkTlzjbro1mvQsxt/YhpxFnIMvcyAmH
lN1p8ck9bwVUaCP96Jv4dtQZq+w5H47IwDrcVTG1xzKHt2R6X3FMQpzgRbcjY5iiTR/qND7h1/ho
xukUSwxqTL793v1qwxal/BwUs/O8/JBZeCs7cy3kSDo7cZfrBFU6p4yroXfZ1/unqc8+OEOdBuJE
V4UdbTSTPfFphvnoE5rZJ956hu+WdTzKEufOtlL5V+q++eiYPSMoi8yswWv5V12RY312uF0lJPoB
UeaxqnYTc4gjCTjF0ZVTsMXD/YzdklSqISx5kw/kzDinENDOGqdyzIzHD47nLwVs1yOx39ecuwPk
w1yyS88ylo3OjiZNfWyQc6FIyhumY035mKTde9txVjl/uuc/na+VeHHEJp4JJ0c13Ee7QOTFkQyb
HO0lf2JeirGjdrHCRop0NfXoYt/dOPnyTZYoqlM3OjBa+3JGjI9D8Rz4we6czGsmWAWAw1MwwcYt
bYDIziVmjSdlkQQxuxr8itGQsDaQsWauHW/h0Z/p74QdSLR46EC7Krg6OYe4uIywPXJ0W9uYgA0Y
qFtHLr/b83g49zC7BJryUGIkxALpl4heKqC6OL9eqdo4HmmMn7tcuUTdJfwPi3VzO559gbw9iN0+
Bx1GSrjZB8IcBfZZ9/BIXXIqkh5CDILITqb66GGRb7wgW00zGPLa/Uz1tq5bf+ciEXkko3pGrFiS
91joxepcci8D/zammHmVD92hkmjNJ/1wcWA9CTFvlR9zfdDCO7e5jFw9Yj/5eo7iSwAiEx+TvLcB
6SzTsvW67OBOvL6kuY5Mg7DxECaoNNGaxJ2JOwHBdTDyQ96M72ZgvEQc5s5FUI77Mza3zKUNRniY
ykEyY8ZZD51YNoLZ+8aVt0GHunucOcIlcfWGJOHBaYi9nImuaqx0j2zvDbZiQn9ZHjJa5JcyvsxQ
HzBJk9oziNDUlePeo5/avbUlFZS+YqYlcje17mO6wP/zCO8F3YOmg4TqONPGbuYYbKHv0EagHX0G
4iWFmR0mnfLc67biCJCdlzXdEdbze+BKeITjfKoQAWokow9Kun0J/ApLKx0OxyyfRY+vzkYSSxLB
eGpsGWwwAFCgNvYWZhN8Aksx/wOlAMWYJ+Ua3e00HMA69iByt+ePJ2KliaO4W7tB8rXTZOphKZ6l
yVaW0BkcnfImUURopOZCWinQlMVG0hSgf944qXVtWP6d6dA4OYfR+ApMYSwi5Jl0JTSk0tNxSYBD
v0CovDMCer3nqy6dUNwimSKlnNMJwRakGZify8L5IRoAbtIIOQdiLAT1cXlFlFj0FwlTfcwSmJWJ
zkqlaqu5oA6+I88fgBXpklp3YrzcuWsa+z2r6A0xeVzRSPqIDfO60KSGMgEDpC7Ob2mcaHlVvD6D
EkPuUadAmaQ/ThgpnG0Rqy1DdOnluo+r83PcljgQLvDt2KUP+TRdJyXdefC4dNli20cOnMkNngcw
kbm4yqp0X9BsQJZAsNTCBb+aOj7Xc3Mb5nhOZ3s8MJpbm8C8N6hlC/zhvdzDcuS8MCZbOdEYLjH4
7kWXgS6aU9pGuXPou7HGsZx8DUmutIVxOQiaEk1SHrPcvg98Ypho37MdR96pHkVEHnOJCh51vELl
vmlhyu9V8BC1IAmiYOGmjWnWEBjTl/mGjHQA5yOVwqKmA5byQ2M4r5q5SVVQbWv43l2YfhvDdDik
fY2R00fygQRCX8BORGPNUOnXeAyQFwWUx6BXdzqlRTTm3Uh2bW7RnTtHwi5ODOiAYCh94dG/IAI7
PZ1nMhoqSnuFj5kc3ziT19ni3LUBly0HqDbLO9RmPccdtHLna+wM754S60IQgsytC37d7Ou7tiX3
Tyd8mAsrbd9cWSyV+MFzuQlmlGO9kCfkVcaGhr2Z1zspsfdPQ7bJzVabe6vDnCI1MjXjWpXtexAE
V7qLC5u7q+f7aAhfzJybenKlsckUJu8BkHNVcwoOB//gBk60mbmfeYXtR12lzXqOo5MjSCMj71Ds
E5sGKWiCvcGaso6iRdB/YNSWhwNoYVUF2zG+Rxz5hgDhyBa7Cez5QMF/qUYk9iY3ihbLhFxWUOJt
AuRlZ9yEao888lDW+8aURD2RY2+Pu7CC482k4CW2uzuyN/clHSkhIQbRxIaCTdmxE0XE5/HsdlCs
+jA0N6P7pREZg45sfnIXby9y723wjXeoxzHqFAOSOCe42jq4wONXcRLTinKsdUN9U8nkpcqidB3P
01fPwSjdDulhsLLLNBfUNYUAvZzBHYKifB0QieZ08rFuELgv8bVZZ9fWHN/1pRlvszy+XFTirgJm
3qoxw1Ndut9En73Ca7rEV5xt1WAm2yTjeiTCeBOY2u8dO68iWFDntPW1AcUA3m6c4ByBtGGY7HVd
jxeFnFrQNBxT3O4uBsxRYS3az0uO2dqxPoIFLSXc/HrZ0meGKGURTXn+Epp1n3/3fYMLI6vL8Wi0
pX+ChdLsLCO8b3gGR5Fn89qDcgnrwJhPoMtXrCX1xmJdWk2LaR6J45lzPDPId87fqyi4wVBYrlKC
OuguWsUlxof9MvoFszpva9IswHYmw20xmjtXGxFmbUnozu4EdkxxrLRl4fyn85dUGxris7VB6/HP
ovxAGx9qbYHotAz//HfnLwtOCXr+0xZrzIVsSv8iwU0RalsFaT9nl4U8Oy5sbb4ocGEAT9KlcXvo
zw4NU5s1Sm3bCLSV499fHG3vsLTRI9KWDzRSf2hU/1eU8AtRApISxSD//y9KQIaBFO2t+F6V8Ocv
/alK8OVvNmMTT9iKGkmy/PyXKkGZv9km2h7Hhv+IvsCFw/cvVYL/m/AV9ZirLJfJmJYp/UuWIH5D
3GBaDKWEx0TDc/4nsgSOYz8OfRhRo4HmwOXaPvx309LChe86/DV5QB2OLnEyAvHQNXV5FSwDI0vL
IfdEfZvE1BxJWY5oM3XmtpQ66b6eo5NasE/q73pR+sc8U3czLdi7PMpf63IZT+fvHGLA4BtE+YWo
wnc7Nz+Io74rDcO+jHDcrBdR0djErnCUo7vt8aifwpSGOD5eqCU5BcTs5GJv1UV9P03DlypLXcLh
hvu2acMbiaT5KUgWjACT2R4ZYYDmG/Mb3utbsDXTfeG5oKY4utOlMpto1fR5cOpgNTqRbG9sif05
MHe4RcI74Zx5kgWwZqeFTLSMyE27ep+jM7qwosFEsicKykOC5ufAJyhQp4JR0WPG9Sz7bkENBiTf
vR0CaTzkifMGu8+8m3BvnGLH4EnX724Zjg9ezraxJFm/STgJlbWcv9LMYo/rEU55iTNQArgNkluS
eCVN4AzfyXZOzOEhD6s90AV16ffk6LIJ0JYfiM7g48N8a2EY8Oeh24iA+YUtkugSj8iNTlNoim4+
iM4YrkvMCRW92I+ZBe+yH1v14C+kx0pS3Acw/eyoiXlTysDdnKOn4gGIXxi3w6XbuQ8uiVA7aee6
VBHFTVFCh/Vy93LqZlRTsX8JJ/FY6ByU3uFQVPLj12TADkbY3EIDIHjWAP2YkDgoDatd8+pwTobu
rbvwsUROeOePZnqVewOZpqZ3T2gnxZ7srmHLTVvDolgwRse5g/+1G5wkuYo642s2L8m261R9CmYf
M3L9HOZdeRIDqSCRWd2PtRrXjkeK0jyk9ITIzYE0hGib1ka796XYajr4mqJK3LZq4pw/JABuigAV
m8W1XY2/0PuLn1R9Etk6zGCWBMyQjoMa8scbzm976GvN0pxGF6krEeouNdBwaXVTSSEbX7VmHx0c
K37oolAcSIn9YgckeEWk52GThDfx3YL1N2IhifTi5yWA+15opT0TeFexEvz4jAz8JZXRl+FJhdF4
yNI8uXAcBNtZNaJfze2Dib+Ce7JN17oVQlVh3AWVc2oGsaqV1byQ1ebSJBbbLsv925pGNt2DIPw6
2uOli6wDcc34BYULVYCVhI/qHc/PvLHJKTsNPfoMAZZ4ZYvU3RWJH2yT1ln1GLh1hblqyzK6wuC/
qenlwr/iFxmvDJtQgb4IZTsSB+j0K9tDzd45/XLjzQlNmHxfzbN3qAfYSUV1I5gaEx6N/MnkzL9O
mnC6ts1Dx8zym4HYc2MGhrdzDTJp7SV5DPvuchYc8z2qq7VvUpukqbAOiK6uUkOEV4hv07XU0SJ9
FXVXeQNWaza+jqj/7/3G2mr8eioT+5Iihv6MYd8uTUBRIKI1NiUKBkWvLqnko7nmIA1mEfz8QYTj
/cQJb48EO0Jvj8LIjqgVDI/4z/EzD6xuhzHsSTQuN3dMwGJtGcOmVdH1rGmkvWeWJ4y0l+QNARfK
v+R5F27jkZaHnalug4/9TWESWJVY3lEw9S8eI0yO0im9krHeVLnKDsRAhiuvwtYYddHGyNtly8nt
ZLcATv0QMFKTWsNd4fVbZLEHnlK5p83dMAmfMbXTrnLqcbqcFqJYCTeFHtLX/T7xxEqK4XeyDst1
nICD6CLOySK0tzL3ZoaF3mVEhXRC77r3vbaF2ulv2sFJD0LbxzFTfkEma+4Ml5ohC113Z0d9vem6
xVg7BmVehbcZ0g73SOMY+8Wk09QG88sQxWA45+SiG2ygyujJ0STYKt9MrQwYHVNmKQCDXesilI5s
+4RZ8ZHXdLN4wYONYW+b2MCXiNikVoIrmfWTuD4nDOpQB08x0O7wXqwTxfRRBrCohHwe6hlyCHcH
mbOBd+E1xJfQKUJspbpTZJr7kh7CpRN4sAqS9CIZoUX4We4RxKNg2DoxfSFlMCx5og9sHzJF38S3
gjdHkQoSqnDdVIKRx4hvIw0ejB7dfxZ59ZWtsxFyld6Tdhu50JsKVaqdmoYK6mMjGLX5A6kiDASq
9rHtxHTvU45SgnPztiRVztgJC3sqDoaNm56a48GahH0D0bkSi3VoLZCztazW08LrTOPgEc3lM7EV
+cqwih2eMMSF6KcuZ1jexK6Ltp5uMxvmxpwW1xXwog3NXrUNiviZiAgwuG7F7QDTeJMkpNT9P8rO
tLdtJYu2v4gAi8Xi8NWiqFmWh0z+QiRxwnme+evfohp4r6/TuMFDA4LjznVoiaw6dc7ea9sRvYB2
htZaMYAuV9Jk1DIW0Ya42K0c0pn8u03nEBSWFwS6klDt1VOjXsKGIwwIEnCo2RM1SbsthI5GOa5x
bM+Tu3Xa8lM4zD/MqmcYKsNbglHsoasJ21h5IhM24F1tZm9YBQfuNVaeemneIp0E6iHSVv9c83ko
3E8tCVwMxReIkAVprAwI4l3ZqJMOuYncMfpdDMR3Kni1+694OJKNEreO6Qwl0AQhoQ87cBwwPAho
2SZwO/pRRyQZQYyNMk3txsr8SYareZU/88UoqRmYvpHHYCrxe4xz7kWgEqqN3mMgFlt3fRiLILhF
VrMXRcIRYFijKpmy3te4ivMpTiSKjNaW52oautPcIcCfQIfmghwWc2zeynFM9swNrYp2QqN3b1Ve
1l7jIPZa6oIe2IDUccb4xaBMHpL1yTXMGc+ltWyrkWNuMBYIHp4V5AO/11uSYCZ17cbC9u9PZE4f
KJqj8mrbzbFqKagaDHj7AZQK8ePV09AE6P2W5lzNFXqFbq7B3YUWU5ruFwFm7TXve1/YvbYPyLUO
GuHcIAi5N4d276YKRzL5RhJ4Btmf596ruTbaaKuAvcY2OdPEdMjLfrZm7WRWc3vKQkrYMo4OnVtx
egRpw+BggAxlua9BJi3Uk7kPlsk+My4E2MGIKGGKU4SFcSHOGePrEmEWjTRcu05yyJ1FPxXpqPy5
t3+PI89fRIq0ZzqxfhoK+YtkqWSfgnugwUJAmOWGyENG/gZVSUCQhyqOWUinQ/bhe+qmxRPjB1q/
ZflND8zk2Mj+qbRTPBssJtcmU8YpZpxDH7YTZ04PdFIndeiQC4oW1w6RnlhvABuVxRVkZnJocUPK
PDu2mUHPw5zLU2dCicWI+11bekJXLVk/9Isd3uzQvcyAIg56ZrXn1WGK661jM3osomn2otZAJqpD
J617Uz0sIK82RY6mt2Q8PupRfVnVhIQnjt/7jug/OHbtdug6Y0vWLYwtpztbrGm+M4wJ7cCU+OaB
aMYWvIWHNoINwqRXW+P9gdnHw2hqtTrYTUPsaFLD1KKjedaS8UkrY9u7/2lEprMhNy3esdVg02eL
fcmMaK+WRd/XCjxjUWTkrobTA/cYo6GBtVyE0yHBePSEC0jp+k46TvAlr+DlzQOUvm7SH3UdMtCS
QGhZlAOxGyP7AMNwS444SYgto/wiND/NzVsVuN22XBfYeF1q+5BMWWtR+sblUTqIfv4q8yU6G04w
wPEUNEwMaEgJOiIAFmzxSH5oTT13nfMrzdi3U0MTry2wit6lasooaalbmneBygL3qLhWUrxyOcm+
SONfE9mNqHzVQaYMzfrJyndhWDONFpCITLRp5hR0u7GG2cZ4ojzFAEOugJk+p2NfeSxFOq4QWp7u
tau1wwqRNmX6O9YhfEZIkXTuVSxZ2HmjCDVBymawiJ+Y/4EIOvUO195W4yHjIaQ33k1gMXhzmYb6
mV1oz2xdYM8EQCn9prPs7s0Fw0Y+QaNsosw+KDf/hnirOdWx9bREdfFcNSk74NTTYUdvQ91Jw0i5
03OsG+1WYAG5SvRUhFJZqDXCxsfojFbKNrYuAmEkGN0NrCdcFSuJ/XsL5P7SF/p7mST8dS3iANaE
8ynqPPqr+SnpXULm+AkbY8Fi3DGiJ4qa6UzEb7Kf6kntuhYfCePU8vyfA2QT28szyJY4VnT+V/V3
Fa/SnAU4ekw16GE4b3G+SHMl+037aAnQTDgGqtSge8waMEWIFjsPFx6hThUxn/lsdXtcf7+CwHI3
jFxG/iooFyuMzAOJBoyGjA4PT199u9+VOQTE2zBG51RXj25VV7eopqffTqryDTX9iDghbZKuKX2i
kA30LVTelTlXfmXXXwxOd2t8NH3+VlVHJy7FZigs8ztXxuV1aH1DanqPsLR8lwwzMKtsjvxF4ida
l37iGaEg9qur1EgB4I8Wx9DKi6YxYN+S5aks5OLZRdXtgqhc7/Rl72r5j0B32ysQph4NwbVxDrOe
1luJYuaA7/NZanECuyE7hUgYpt7Qj2YT/4IY9YMjronTu6Y7anBuGBCOJBX27alJMm+EDum7EfLx
cSEle1bOJiQskU2OR5nvW7umQ3phBb0ATkSPrlYYkULjIIdBnIfe+CFmqhza/Bs5EzHWV6CYcZsu
WCYBedoxZPghYvKg6dRWyiHTsiQHmkGIAdeCfM7AZAxljqCh23YIzuoN+PV4HQvxjJ77qBHERkJi
Efo6KSaZKsvP6LWmTVCgTFgaW8I4BnWYbeVT2SG3nfN+2ZWwI8BTYNXXCAUxG5hbOfLEhvKDvUIe
f5Izpl+zIYw8060tr7BY241+OcREVgJYDL/VudO8pKtG25l3fV+vEY+jfZa8WVsO+Mjkk5Cx+Mp4
sUPm7K1p/uZTiY+00IWXr0lpYXMwmQr5ZY8N3Wjb8qCi/IlpxOcA0fXGGDq1Saz1KXAt2EaCBcDN
6x9B2sqz6uEatqZ9EpDfr91+IHf1ko3krjLBkIQBae0Z2+Kl7APCvUb7ezAtiBYDIwdRvBqtjXXm
T83tpzW1dWjeupIk7bhtInT9PN6SYdBnqtyXbCbdz2gOU9FdqQHSs6NGet/t4ywkck+VzjedRo6w
SY4GwCk3UQGrg3uT8392UcgbT6NyEe6500nVproI9HH/qeYKIwB1k4SXLLB1XzGx9MHqdkx0S3eb
65JY6Ll1z3pKEmviiNP9ZSFn0zTTxyACSt4kBii1rtw4dqnvrYJDbWKM76nBkwQOnqAGaqtJRdrz
yFzoNGJn3rVr2y2u1sYX6j1qBZo3boNbj4LnAN5xODWl6WwCJ2WYD9P7FE9JfLp/VYvcC4Y4O7pm
Z608bw3rQFmfqdCcvRTiMY715Jn+ZPGIjZcTGgvBJkwAGhp8DwVM/10GSXrjWUlvE9wHT/YcHisj
9e3QqB5reDHnwOiInBzERC2qRdmJUj89oaJDSuYk7UboS3BsEHdvRqNrHUr05Cch3Sapl0X+TANU
oNfpxZYxSojHk7Em2DKzCL5h6YBzjg6IE6nlemafOMdecYwY7HramI2hvY5p8YVKt4e6MiMiykF4
cUtuMrcMtkQhzI8iR6YDnjVGxFjnp1W5EJJ2+KyV5QzpOZUb3UUZULji5ERG/jiuTS9tktdhIh2t
L7CGxH0Yv4agK47odtBGxnr0yiq9nOcyfCdFKrZf9Nq2X6Ia87EmCtBDs2oQLHXGjm08eSpnBjKG
HE56mXFSaVgb58RbsUBvELZwLiiFXNwayh18IuPWO8HLwIkdqhAWHoIRoCNOpXYgJhepD780xhi/
DMESzY1xkU4jLvd7pRPiwGkYWr1R3Sp45mjKaUJWhpWeFloZnhkYzLiH+IE6GVFqMDwuwXbWi/HG
6QsxQtqi4UDSH4/OTL1sIyGD62fnLRGN9afFbpZzQzfg0mjWc0BOBBG9Al2RphM355rn+tJ1v5Il
Ks/xyLJkE2VBc89g423yZNdQenkqju1TqQJGcu6hV254GSRGHjtPz7aRQPTFXrWZ+omJBzIhKnh+
JRGjHnNLPqnWaV8hqWOunNJu3zbLFYoR7PUsGC/4dIONadTxVWuZ0Geg6S4SDaqnE4bgEdyBjjCG
NbYMwXOO4fWcmmazz1jQ2W0JXmAK+KvI3erUjqjKongVow5C2wXE8xaJm5+yqQtou87Rw4i1/XR/
MUuj2y3j+KIGwz4NIzrbIZ/6/b0AcTSEM2GTe207gYQSJNkujBrxoIebFhWCt2L5d1QpMk+Etyzj
r8otnie7Po0F8gtW1O+hxGIc0xtnMNa7vts5OBnCfUvTA6eFdA6aovdDupDN3T3EvilVjUv1ChW3
JQGj/tRUJDLhnflU5BfDYsyvRBJe80KIi9KgR0+avWfLQDg7s4LWuEZuS5cl1LvOU2/Di3eJczm7
Cxm+TixPdVM9NpFiele3X2VF2qXjjpe7x/2OwSbb+2iq8jXImWWvB8myzTk39qArHRo6bcvhVstL
cE1dARyJX7+d6aSWVvk9bpdfJUhj322/aOQwLmRjHaSMLwFTP38GYYnWfVo2SWItu6Ukn3zGerBf
yuOd4M2HrAEXGg6VpstzqQ1PXRHFFxUWX6NYG6k83e9qPeKhLyeQV7xOxYCMP86ZKCTbxgqwelTL
sTi1aqSnkHBWN2uDflPATZsTTMyRl2YeoxqfhQbAHcs4UVsddPcYpoCtjHrHOc7wHWB9HgqqbU+l
/CmBNgTbCeFyKfXXUDE1bitk+E1V6qh8eAMo3Wa4qSgILbP6og1dsSPEhqNQNiQ+FD3qZvkZ2kX3
OOfZdaALenZth9N9iCQ6Y7xABKa5rbJWXubC8UU/mjsUuyaHChqZTaromYAOh4wAG5e98hFD+piS
E8X7KA9UgtOtLXjQtaYCUWh1HjKc37h86kvLytT2TukLOp2gFcEJRfqojjlpPqaTJ3t6SYkXjSyE
DYZVSgKkGE3ReJoqAFQ6g7UZAhqVVSxfrXE1AVR24SUaevKwt+tN6BigQKMdx4QRIRmEHYV4fx/P
XNxcoupwh2PLFNMXIV1MKp34uGV6Gx7GQX510MZcG9N6LvK0oZ8XflYRSgYE0WDVNbp7HXQ3gpWC
9xQmIudh9iw9b/YTaJONq+qJISltrgea7YRyJzb7rkV7yaEz/NsuRH3WslB7QejoWyX0vXszpQ/q
r4w9nqspHbbLkA1IRpaHJF/BqVaRHPPP4JfNA1Ht44NsKK1Mq3yXTXxE0jX4PVoZr9A0+6hqZNMi
IlQOItfaBYVhFQawckpxm5EDAnN1KP9jE2BYu6CupW1jmfR36L/3xGdErddXY7HVrDeEufLYrvr+
0bCLpwHHSlipI5WX6WfYJLb6gDbpfvWJMIst0Dz4PN+jbhixVqrXkpUDqYj+lAQXSagBITahB8oR
8jemIo6ZovrmGCPEY7cYtwUZWN4whBRTxmtXCfcQml18mnrE4cG4WEfu068T7ayYLui9cy+5r22z
rq+yi59bi4O2u+S3suOY65ZGtIniwP2MzurapAtnh6BiAW1G7dSXpN7eOxI9BhW6LFRbToJq2chG
CP/MvwhDTeLW2tt6ggMR/uvZWYi6ARQf7wdTBkd3oPBj+aLHZUUvMD+QIdYS+n6A3sCSffTSzogf
EWeUW7Qh1cleXyCWXeADrsoUipbImJ7sstV8NwOBZ3DrdMJB5uAEHYBz0SZct1OfEnI21p4A8jzX
Sg+KP2qukZ/d9aWwtM9WicK4a6JwIwiOuZa16/cRS3XXiadUpJHXyt8EDcp9YQ9vJL04dDNMTk+1
vSB6MuaHrA3tE23SWzCaxXFKq/rcGjhY5yo8Lon1pmthvStLRN9WPQVP7RgjA1l+lHXnvqDCRuwG
lNkzqSj36YIhma5N9gq6YKPBVt0sSbG2j1xjVzE3fagkF9rYg/wSLd3PtOXwTVUkjkZi4fIGsL6b
0n7EQ1I85E7vPOSdaNnHUXIiuKu9ZIJfsOj5sTYcHE0akOFu6pn/BoxYybVXnyiB9uhqqu04DORc
Z3pwSfqG/owRH/nJctO7zvLaOhT9CQL9BHDtHuSKc+uS/K2pRmRWOrIV8711dABCoa3flqRGnhNn
fm3EOfQIWW7MkS6YXLpPlioCXzYVzQ4xypMwyk+6w+3syoWJZo+UL5yWrxku6q1UXyVhIWypY8W4
FtUtHnwI7zMFijvku5xh4FGHBpLQ15QGESNlxziSKS1iGfMWWrzVWaZPX+BgoVdaOA7SdTs7w+Tr
LKVfi8p4DhN6N2lRRdtlZGPhI8JOUMXtbYDZR/vgzNMhLkkMDS0IOjRlBVXtgrsV0xhxMqTXP0+h
i1dn0EMfZlzlJ4hGH5Ik+qp1M1hvcEgeznbgTq3UjkNmNzTjWCXdjgrTKkjCnoK6+lYhrzy5ARLD
+//LnslcVN/QxizOllaSKM3wcVMtnCfM/mF05PzY5xzSkr5Euj3fyMQZDqDsjMsAwimx5vHGcxjv
eNTRyju41x3Vfwqi77U2Q04RgQnliKYJZyIYgHRYL6aa6VO71PJ9EYF7Jcjgiyrf5yhEOK+VNMED
c2SNqKMTAuKavT+fTtPIiVGrnSeObzRhGQEuzQzRO1/MS2F1aOiCBIJeovE0gnzwpiY/I6RPGdlA
M4mXhIKkbtrHMc/lWRe/DZdgpnWsnSZU+G7avwZd3Lw44xcgYDcLhP9DyzLizbHzc8g6ut8ximaA
Kt3LZNUENOfTTZuX97EvuudQbmngu54ya6h0C7LDQSS/0ehYXlPL74Whv1qhhWBPd1MfrS5SstnV
MCqGc7jpJvmIzdXvYHDt4iR8TFT/YhqENnP4wJiysga5zS1Lew/C1vQiDRk7ncTEqxVncq29dJxt
eS9bX2h76D/2cWp5fCJdnDjfoATWYFiW2IKcIm939rhHKfhkp0mHBCDhSob8XegiZPawWUcpllhG
XxTO5Ilcf+s0SnOG7/AbkpmHPh4YH2hZTk+8h1UEJiyr3lAAGzwylC5mukkq5T5YY33Wc5JTo8hy
L/evwlA7p4RPH4h16HVPZnLYo+/4OoYOdEm6BEoGjMTqKGS0z8v9q/uLtrT6cTC0fTE14TUsctg3
XfReSwncu83q6FoF46EthxmByvq9fv3e2A5kuZjsE0xbgRtZq12ltCvCH6nArvcXQDuh36PH+c/3
UGcKv+mYkNjmlFz10EmulP7LIQzzG4T+5Pr/vn//SuAppiZA8+3YPnFUtFP6ykmOyirPcDg4oZX1
LzZyltjantcaMt10WoFfc5h0n59vb8Khh9ZGQ9irCSmmx5LqRxjWb1gGV7gNZlcd4N2gpQnlV1F6
xlI3WKDgbuvxvGwJT8blYgTjS0pr8jzElSd099mylnAzm3GyN1gRgo5+H734W847u9FYBFsnu8YF
HTIZWG8jJy88WvGnUq9+F2P8WUIX4uR/pJ/cMZSYOTzXtHK6WcJSi2m/N+ZJTIxWctnhT+qOdgkv
oxvfi+KbZQ3fBcO/PmzEfkTmKRDDZvaXTCjGalHrN6F1dmeaxZztqNqsHjN5ET63zFFTZfcYqGos
c3TOHgSnONsFQwSacNZcMOYKh0yqfyd7CwfbWy9+2MyLOEmZYJMne1vUOlObISQNLklJYS+cjTlY
UCT6DL9OonJ0JoZ4mIa9aZbTo9kgejWtb4vIjrPtwBoWOZIKx37KrIwRb9Vc0ST7HFvBQz00Or01
M8gZR7vaIVil0v3aiY5U/xTQEt8gb4fbnfVXbT/hSf8iVWWjW6E+QC251zqYoKrLznbED0TD8K3A
/q3PRcuyW2/ZNDa0jhWxOvxMHZeIW7T7VEOxXpQ/skGRPKYIMUEy3iEOt4hf2nIdCmVjOj3YM4E5
P9IJ0yyIsbWQxo/qCktsRgzHcF6ZWlEP53bmGVjM8JWtQ3X5vowBgQ7mAopPvbgVTPglfsehAAqA
56LRow1u1/jBrOyfC1Gn2EnTbBc54zNy62uZB0/MjmtQbHjD9HSqfasJToYkT7AP3W1rOvMG+c28
rWv16jAmcu2OFg+U7I0dqV9uSv6pzdS0DdeGnoSx2UOyUqW1z0M5ezIodlZVdJt5bMut3ndH/vbL
OMCTJfD3ZCSz+9AWbcO5C7E57PMHgWZ8W2ETZo82aac1X4wy3U0K1Td7xy9l63vKdt9IUZajKj+w
wtOMj3xIXnwChSClbqkhV6nazxflO5C0kJbaT649MlEIQb8OGNzCIay2nDPfxSRvfUP30QwKT+J9
2+qqQ3gV/7KxajgtUVgMK8kenRKvd9sQu7AOWd9udoYqHkE2b6Q1WUzpc8fHjvjGUPIb72tcPcpJ
4waHx7YpiWXb6h0D+l7DNrfuMSVtlKo1V4grVb3G5xMgicCJUTAaSNtD1LV7zpwFUzbFEKaiaZ8O
BtpwdMgalE4careWvFP2P4Vxo3Zdjw4aG46xhunKtnmxDMrmdvCLxCQVKC6ZG5qtV7QEQi45wiTS
R5sxbBjQW1g+J7aK0K7PZG6BDiJODzR8jMlkk9eW8NDUbWPkTdvEqTbkWj+VTmJuAqIlNosGVDJm
rDP3qJvDAXm/VdDfcoW8Mg6FLywW8J4g4h5GV//RZSlY3prSPm0yBsIAcrXqHQqZ3OQVTfsFfMkm
Dz6VCJyznF5KQzqmx8D9pRd18UCGT2n+zMOM6cr8HWXT95QV7cFWGG0jBDXkPFj+GOhv9UzLhw4G
BmsJxAWPhf2KaRoWI5Q/QqX2tt1dypxRLc6RiySvFoIqPtK13jRH1R1iawBvTRGvO2O6G6q3BsnL
ZuyIf6qX9mUe4/BBFigpSxIkVcyHaumWb7bpgYPdlyRJf4iIdAvFYlw02HniMdrpjvs6T6daBt8M
ViKPoJXJdybzWaddHzk0l02Hk2+cfgV5GRGsZfysyvBzz1OXuHBgk3SiUC+Xt9zNf9lDW+2qkoRd
5xBWzbfc6kOPHCpGDcu5bEjQoTlEM6KZvD7vlD9ow020JL0kWhCTNaP/yANs0ZnJ3LxKSiIErXfU
AW/hirSxOuf3sLi/CF8Q2zrT/LFx9L+gUFal639jgwwgNLbkf3cWq/yDDlOX2ESSrAqOQOJxmzlf
sEnBZiyQXkVjKHcGASC0JQyTtT/YphlGmlS7pBz0cVDSmTdJrkAsaUW7kOro37VzH9E194tT4MHA
wwjDBhHzT+WcGSy4FpklHAHnykOztr8sN+58OzK3tOjp52fu5e5ao6NF8IQT2f4Sg1diMKsJ6rJx
CTii5OLc9ShRjfn5Lxe4woP/i99xv0DL5vJclIaG/hE7NpAfiF85DI4mx7wQ0ifVRAF9b4lJDeXC
N1GLMWIKmDje81MzayNBh13//TL+0BjzGdq6Dv8JsTF56R8IPwKzsxYiPTyipmFIsaQkXlpemau3
0qLozNYPs8LfGZRZ9hd54weUDm8AcDCHT8YBC4dY+oPasg5du0IdTPzDOpJuGRcmcexs1QhRZclG
BzEhjMDWJtDt339nY/3s//nWOytpTnDn6papPgJ6BbiesshyxQgqrh+RfR27UfPcoBX7Lox380ii
i2in12JxfhPg23iOeSNhgGovh2m88oTzKUu9GSbiuSkmyQy+P2VJM1yUKjHTUcSjdfibPPUj6nZ9
wwDG6Y5tSJNb5qM8dc5p+bhUxoTcNvRXtOU4rgqCkqGDl0pzuEmxYVLQ7BHomcSHbAJjyQirZYQe
1AOcqJazs1Gew5SZu0YsatO38x5261PVVd2pJ12hb9Dv2VLbMTdGRL6856NDSHGbMHBgNPGAbbM/
Q9VHK2dboEnaBPVEYuwYTV8ovMVfwEd/3p2OwjSNVs+2DYaMH2hLZWHWOu+0dezpGz+0PMAPuqwh
DvVfW0klGDc0gIWdfGmsVPf//S75c3Xj37aFcjmTKANJ8D8XkCwwRtTvrXUUBEIVy9T6iDThb9iB
Z69t03//1z6QttbPVtmQvZRaWT5/gGGtTho1aknrGBvar7GsPjVgYO/dfWgoBHgFv/793zNW5fCH
Z4AoU6kDauW2oifwz18vrfOazkepjmkQ2NtYS8jRbXYCpxwGtbXZsY4I4pK2f6g9VxWO0cCQ7Lal
QxNwHY/WUAEOMqye76LRHB7NppCcqkZ4qKUy/ZQFa+lC9Qhq5UgN7f5l+TD+XEAdS7F88YaZkq8+
fEAktAXzmFkmxmbNJsae9n3SNjfRO+Fxst1pL4T2VTIIs1wuF0FV/+DmEz22VY44OihEKrKFgj6G
mjG7jDOsC1ngn424Cl+X4lOg6mX372/6/7idV1SZELzt7Pcf33PXIMBiqZRxpNVAg18x7VBOXexR
AB5EUAqvGLwZdZcT5vrp3/9p8T/WPO5k25I0oG3T+rgf2jRv+bdz4wjRKN/UBR5I4aDcGYjgEJJp
ftAM80V0ToUrGu9gumpqm0mfHtD4DX+528UHntl6u2OQMR1h6gqM0kd62wDpUUauJY6ZVbNereqh
ZdX83Lj/ot1SfeJUzgNHfajZWvmXJ/tO5/3nve/i0lEI6mwGNn8uK2t8p15E+rHSV5M7NOwaQ9pX
5WDVzJ6XmBG0VDkt0GAd4ehJiBZ5jSGIrDc7Jj4k08SPRtj7pS/V4yCPdO4JL2kqr1lQM4REQfkx
g8vHyRQ38uzjFSB0DN1enAhZGY5KAfg3Bn3XKXA7XcTIrUJTew3jcCvpszxgGFF+TggdmluLUPcy
c73EzJ8H2e372i1ODCWAbG3UDIIhYAXbm/B2H8QMbhxEEtKvljLdbQR7mSjeEj18Jku69YlpMA+j
CPYhAQ3cKF5sh9M5TAxrN67U67DSiJwa5rdplHuNbGG4Nelzs2afUtSe22FcmIu5DDtbTlRJry9A
uAbnXNjZCw7ZW99GgtNZIf5yu/yPDRtwO0dWl22PA8R9MfsvJ1QRc3qctUAdw9F0TkuqdigNfiRR
6zwNnX5yQmQY6YxmIAEZNrcgN0h/f+2nQB30pWG4TAs2rNEVG322c8VInwAtI8OSqjn0tfpEzgZY
gH4x/nLh6s8nHkYhqyyMbYivwBv/ucqG2YBshRrweJeJKjQmizb/xmqqfuR58+Zo8zHLlH1JlyXA
+pQxky76W+ea5GVVbKdIaEjvZJCH8uEckEhN91miHmwmfPWaPKQhYBor+RwyrdoOTPl2ENixHFXM
GlrGWsL9KhOilx6ElpvEpTHJt5CpH8VU3e6VVce5/5zfECuwMLqTsc0MYH8g8Ueys+XTpDELyZqf
DVDrkzdlMZNClsx9TQevGWdy5N4cWWFKyWPpocPi96O6l7zDj3kwETuNG2xfdui8lDF++8uS9qdd
hwQIhTuOBZWH+CMPU69bvNcOW1jm7F2aPdfW7uotcjb8Re6K4O+ASYtVNZqWJk7x2hYQ0RBFpG4F
dTT9y+ou/thSrRVxbAosRKxt5sfrqeOWwWUzL2S0q/Fgt0gqbHs7lXpzjU06Cd1T2hXlxq7QPU56
5UcLSvXCZvBGZHR77iEJ/KXS/XPV55JwNUndslx2y48FlLMYaLJpHh6NKJbITGE00q8IRuYNaSRo
zxjI62wL1DD9/vlg4bnP9cE4kf4h/4Ys/KPeX68FrbHQ5Vq8qnWH+q+HOMedQ6qwDkQlxA9NjVAc
2q6GPjm6pObwoQWGgfSVuafXWZrw7J5r08bqMUwz4tXq/MZcP+C/6U2v5rTLYRJ/8zItb3+5r/7c
nSwKivVQgrmJA8LHoxlxvhAhKxtzcwMzC++kfshD/Yw61uWclsJCknhXCjT/j0Hg7jV3V5c82m6c
R2ctfpYwY4D+qk9R2DQHshV7KBAOEON5vET+hND3uaonfM6ucSWNuHphhchPTCwxHI3V1uhZhsu0
rVb6b7NdSvdbUHS/9AX5ZznLwNf01a+eVYXrRQWCcJWYNBdXYXVUBwRSOAplodXuJEp9s7XVAVgl
iLg5t7edUbcPFWahk4L8YqBM883egQnUZquKzC72NAsk8iCLqMKyiL0+WeZHnumCruR4pDcaIG/U
nE1J8t9pkoyF7y9VN3c+JGlzdz+AlAz0UL/K7rzglsQdUliPC6mJICfz3jY+iZlyPknDTyB6v2Ut
R9wwzraa2YkDDs7fjY4eZJCLQ2BEcwkjgm6tvncf74toQtPwpDvDy1z33/RywRuhbUeUVqB9tefW
6DDiTGgpbDO8hNUXBv4JngPXPVpEX91P0nHQ/J4KFOwJ9AKWVvpCxRKKq8hi9rg82Lemmv5Sc/x5
8yvBSR+/sask4TAfNoK4wCGDmqs9xinoMLgI9xq6GrcOHmCfmHbmIvP//9OvBI+9aZsMKew/gmi6
UDe6YYqao5OSYqKV5iXrB/eUaEVGJKMVe4sDpK0j+WRVZeWYef6jV1C95Zz//aEyPhxw4BVTahns
hJjBlP7HMwX8Q4q6USajae21tp3izEPEFqxo2CL73WHfMA9WFFzgr83e6tdYyA44EArpfk5SzY+g
njWFM17iuPhBIULj2NA2FULHScupnVxG+Uv0BMqYtHSU2ZulJD8rbUGsTcbfVnqYm/88Ppn8Lpa0
LMnvYsA5V+ve9F+LmZkxqTQRbR+jqY49R4vEccmVfsyJRYNluf4Zy6I43r9Ki2zTVnN8GFdyV9Lh
hH64f+kESJ7AieSZP0vtM4nZy/H+ElPFI3GfKDwb5d2/pbSS5iGti4dwJXsZU8pAoev2EiEcQxBA
mGmKgQIELOkdC8OUxJJHcNga6Ndq+r9f6ihTtJDGM85xeUwiZ94qq/2du7NGLOUysb9DhmzyNlAk
NMLDI7MY2VIm872p0n2iVcy1EzM4Zsi1wfPwa08AV7v1yxmzEAOJY7G+3L9yyYtfuR06r7iTKVal
/lSoDrNMk7yQpYxbOgAPzVk020+WuTMcHZnNFL3UgLYMVjEUc/Vr3uUIjWGuM7JaID1/ivJQ7ewa
OxuzBPTimhU/GE30endm/sd+hV4Qy13YbxScukM/M5YBRVTfyFcXhLsEMgcAaUYU4E08+RKbFnkb
ZUi6GVmtE1oSg+HGMxRP8VpEvdeiZdlOQcqoIGPAKmazObl4gqBs8Mc5d5wVm+PRew78yiQfaF1H
gcfdzAQsRBUSNwicMdp3GMXuV8kM/FIwez+QiwcQxy7US5caseem3A0cX5jMIxHyrEzrzpos/w97
Z7IjN7Jt2V8pvDkv2DeDN3F3et9Fo5BCEyKkULLvzEgaya9/i67EVdatQaHmhQQI91BK0ZFmx87Z
e+3+nCF+4nDRILk3IeiLjl5TVw3A0lr9NYv1YBejHRY2nBs8/+u85RnStdZiX5KNtknIBELtZ19i
gnZvbYZgtiacee0q1z087DpsW9oqVoyuNDEgpujAtk8TdnncWnvuQbArVYJ41dKqXTIKzguS43Tg
xPVWyp94Z/cEUhuvakHA5W0MZKajJT/VTnlG5bKonZyzk6M8I1Iw2ZFfme1wbhmrtOP8FLSwsvLI
fUUwZoYZ6ppdXeKHzIFydn6qMf+J3+gR3bBa0YYy7D3AWONglvY+5rCPRh3iE+nZxylVa0YfedUa
36rSebOr8psvYVUnfYKvFFf8wezFVhs8Zw/BFCsfWbIu0DXYn7j6xGB+RThL7VwVdghaKt3LJFR8
0qwX450vc9W52ON/dyj1HNmhL57rFpU6RrLnhzF1WmS5Yxu8mui7GMLQy3Qo/c7V2N9qY+7XlZZV
oa+QVw1F+hUlbLsbfG6jh7s4QmF7twkFhw7nEjaSfOjx7O4CaRQ7laDvm4AurSvyurG1clzHZcD9
OptPM8qYV4VGfJWnRYI4ibdF218w8histrqLboTugtcrRC2JNd5TQdVvDcSIAZXJ9rLVz4GjVXtr
wPecFZgXRwx/oa1NCS7syHpGL8CnnwUhoIW30UnxzLQcs5dLdELGzgvWkJFnfbAnt3mBzBCvG9H2
DE/sYm3NTFirYtEfYb3ddDz5OpZTBATFHkg2GG/iLdl6pxixrY4EUiRnmiUJ4ZOsQlLngaisXtvC
LJObDtXIZmCAdXHBHCvCDE8BMcQXbgUoO7WFQg9nwUntpvxXkyMVRdvXnPU0XZQpGE4KhJVnOKic
VLozrd4ipAEZrFvYSlsYbwQAaHV88AdJlenG7St17br2K/uJignLSiAvVdcbVwicGZ6IZ4w7kJJF
zxojJVHNQxfQUIEcduL7T8jsIflL98d75lTTHQVVwh1AWLXy2q1jJ/5di6Vxg962ajnOrmPEmMcU
H/zSwFXHodXOGcDsCI4+C/23uhnpyVXqNTeDiJ1ymjZdE98QEPsvef6TjYEJq7R8cog59XCSbGMT
2yZiXnvXYbIYogEh1D0YDflKW97Y6u1EmHlSFcexiE/leITw62Et6T4I1hG7tLTiddxAnxTIkk7E
LDxLfSSWOPhI+vgA0dWH64oIbkL8vk0Za6/cwgCcK4YlAPtLL631iNvqlKIm3w9Dc2TKmJ00hy1O
BE6EB6RB1+jZlJUNS8qzlsfbRntgUoNb3enedhS62EV59mRXtPq6hge/biA9QyVvEd3M6pCWlX6I
p/ILWz4LFRpVfto6jb5A9hiS0LetqYkDLEjjsCkYBu/i3l2NhIc9pqlZg4rI9uWpQTqdrkiR1dqG
p1l3rkFm/ZXH7mayEuaxJlOAyBmdMEU1VcXMuxHO1qeppFxuo41b2d8BcpkraAjmtvMd6uYiv6G6
59eQNfpGQnpgAqxwfmm7uMAogFtshhYuabQR5LQxcBNvE2zLIa6YchfNLV6JgEBXoV/MXreuHFvQ
qsGnuSkBZS1C1oo2ybRCn579buzEpvZM/4yArg9rp062SLf0HT/X/dAV07YGu3pwrBbP+fJPMxRO
18ZCa0G64/NwjC+PmDmPJdRnDXppzTgjx64fEU/cbcdyXlqWytKT1X2e6mqnhk6tZ+FiOBlyLD5R
76/bSDdCfpLE7XoLWXaSi2UkPZOshypvJu5QD97c/GqnvffuwtuQTlvg16ptmN9qeEGltn5of+s8
ZcySOB+l56IqzIrkEGhd2EaafSkrewrFIO4cKT/NtN37JG8eDDjylFIcjMZP5By4D0v5RNiYXOm1
AbOyJ7s1j68mPe6bKaf3yW6gCMbF2ZR6sDdFCbzYQmpLgGYGEkwZO0q0sE9ndy8xT4AN01N6cZw6
EpuA6ok2QycHUv509wAUn3S71n55jGX6zsoPriZcvu7qu6Wj4OgG99xVpDovYusxtoDZ5Oc6s8XB
zHvGyVGM0XrobIR5atxbfBajbNSJyK9dGifG2RlcIKrFZ9tlwTVCFmTR4Nl1s7i3IyTGIo6mdR2B
S05BtSfzqZqC5oq+DEmx3WgHJs9AXnRBiCA/jhRIA60gCAJT9lwHfnJxsE9A7/XPrXA3/mw5hAmq
j4ezvIOY5rdlEopZnlu/81dOAEEm6Lr1YxjSNbCI+yHftK1hbEakreFIVjAFR2CGzPPRtOrqAPg9
2fil8dTQHcn6n7qzbREj2CIKwDsPLcRDghAdHcO9XWG9dxus72qxMOIQxScsLAZ1yQ+kxeO+6SwY
vHW1mTLRIALooyOHPHTyWKPXRusLsoz7ZpeazgdITuvizHIxKmUHUy++RaOyt8xDjVUCvHnt4fVJ
9ao7Cc99CQoQ9XamHaOSAE235gSaN+qlsqR+6u14wxB1WneTXdEslnsD269Jaf5Mb++1nEz9VMzo
VVSUH4imdRhvD0NIbFpyRU6yVTP2ZgAl3tnoO4wnakiP9B+NEFMGiGcUbhyYnburpW8s4+KoaB7d
ZjZjC3nrwfITFpAuv/azE9xonbgpAsqUiSACS8Z+rRy+0/1rntynB+Akzr3x/qhDEU1vi8BKztT7
Fss4km6t7WAo8+STXjfDowT7zDyQmxPIsQ0r7oDIQ25iyx+etEAd9DHWL12vwa+PSSFqHDffVYl3
y3Rb7LSywDQzI7yDWYBQRaY/vCGfDyPRESgfymdh5Gxopfaikxy3yywZsNyTcDk7CjN4Gh2CsW2e
qxlQgqHBvbPHeB81Cyt/yL8Olnxpy/HNNVT0TLcIPVSTm7cBkzXtIQAzUyYR8+V+uZc5pxa8TVjz
hvmUSn2+mT3gAVEq7ftkFTecSL2reX9FcP8E2qoPzsPaRhD6kxKRlbVg3psuNw4ir6hvbO4NcqFq
TC0H2eA8At2nzhb+0L3b+j+gA5g4x05tx5RsjqbymNctXEcnAMtoQHf6LQKWwAkQjzJOxVy0IiBU
HeH4fGkdM0yCpnpCjV0f0sRfON39k2+BHFQ8YMGMLagvZHWMEUc+N0SxClaTQxr72I/HPsOgHi17
BketsUyOmf3NbTXqwUoiSW5kY2w6JGtH2bTpgaCNe9zO9da25+ibm6C2GV0IrNlwjwebZy6T1tWb
2ZUF0m+YjWBjLfsWOGTtGQqG4YSXOkiL4JVg2FOKvO/St/apUZN4cmQjn4YBReTQzIS0c3543LcK
TfhaCRguEkrtrves8XlUwrhmvRW8sfsEoTOhh8fos50agAQD+tiN8HqxCdR0mDXOeZyw3+xA2Set
1DFY6ma14zfzdSQ6ghndkiWa6esmQB0K/zt+WpAyhElxTsxHG0CTNb6UHdAClQ97t8DYTdvQfyn8
92h2AKAYwYsCv/KbK8JjLYDfp2zry7igN7E9cbdhXqwjxogV4BZpL7mpuVjROENzVY2HUu/YJ4UN
omYgSxuvcVj31APkUgC4KPJ5FyypvQao5DNbzQQfwkSA1FR/0coIQqYqpOyKsl9r5jgddJKc1tHo
kOWCSO9i1dYWMU9+Khk2HTqvO5sjqRsjQxbfEXf+OcS/2YSEOc+bXRcg1YBYru3ENHW7OtJfKmYA
p4mG9KO9NcvkZzUwww1wvq7KPsrOWKxZmk33lRH8q6qmq9BwddlUcFMlMxyPIEM1mZC8KPB6EmxQ
6HLdLSwjmTlkFePBaSWZFtHiasKqL29NO8hdFQf4rAz/xEIy7PBX+1uT5tcm7eWH2fUWSLJhZpqA
cmc1xMsaVk3aF1inRuxwMnAnfVP45pVh2fhOFpiXTduyKFxK2zF0I4W8PW4qzluVvKquy4+EQR/L
rqhPcGB/xF1Ldm884uiwmYLVFvOwByKpQz8bIttKVh2hQSktqCtMnG3lSPFkZRSSUSZ+gMqdKLXR
ZfnpQOxmiffTZO7ipmOxAZDSnYa4s45l6tAwq53+SDmcnp3y1IDevBBYoraYAALizFINCTiYE5ch
q5PwM6xItF7Tt8BuNqpD7wl3n0bjNUZwuR9N8y9PTM6l1P0zOHAqTRtPSjtlap8gy9wAtfxuozgO
XU4UHJoG4gP4+e098aZ8lgbTYlvvlXp+gKCojXQe/GBlQGZ7YCaQmhvXaCI5o03ERXP61xbV4lp2
gvhR3404sKd9OMTgkWkhR6oez8oZAcYj621AgPUo60IUvzlULVecvMy8GcqXz5zPuT0Xg2yZXge/
PPp5YN/w5Z5qOPOIbu34Tv9+A4C7Db0Fsdp5yConLWnPom36dSHam0Ho3dd+i6Z81eixuEmE6KS3
rr1hllevh5U+JPzmwUNsI6f+rgT/48N66CgCX8e+uuVYhTZGjPqyxVWxyv3ure2t1wEbMjajCdiJ
vfayCEwYDKI1K/+PUkvwoBVme1F8ToLCnTetDr5Tq6xa2y922Gopc2lq7ApRYaApsksrCXVfTpmi
mn43SovGtQ4VadDSYPQ6O+xd+tK1DIbi2poJBW9fvETWLwMYF/bwdqKscvZ6W5tf/egDiuKPeMQz
Y3sqChOTRMTC4Ng/mpYfYrM0NpEkFA9n2z7GHZPPlgztAXZMQj4KzsFPYq+xbtAYIJyldVZRhyMI
wTRuNfM1t2iJGUbvfs5rt/quzVZ8qZOK045vvAYFMS+x+24NznAz0+IgCPw6ZW35HAsOXiR2wn2J
xic12WBsPY28pNz11zJt/EPamSfZx1MoleV8DGBnQ21yDm5eWTfOomdu+dqV4wE1irnRUjzGjwqu
ZnU1UqYXKapjvqWAaDEgjN5QoSnp4t2se38B59ZQ2jOwQ1uMzGTiWZUoVhOP82utWHYCaX2T3Our
JJ66gzUPkMYrrQoDfQpZJtJt2qmTOTECHYz2+hsEuQjIgD+N5DPpFgYHuhIj+Wgbz6HzHk3cm0OP
zriqsbPAhtXL7CVwF3ulRDiI2nfntwCT0b81a0uLyNZIIzJgouyCa0yt4miuQO9gEZrn8ZfnAueb
9SygIzgmi1dwWdDlZ5OlYg9LBOv5MP/QdnB5cPwEV2X26kjYhlqPVjJsHvguqAKwk0Zk+7HZNUdl
0qx9iCYZFOdHl+blKncAujjxuLM9QReWY51fNXJnQ9Aeg4LjFFuQO6DnrTCWr7ohD824ro5Dl3/0
nZteKOXblXCJjvGpmw5J3T2pLrAOlvTYUib90TSlk7d8TBfT2SiNeGM5BGTEanhXtui24OhJfMpd
ep+eJ8DdKw5642JR6RRCm0Tq+8eO33eQJOp62ApOW62FL4x7EhsqULuxKNU3V5qH1Mb17MEr97fA
1ZtDNTIyIzNIA7pCFlY33pF4eitPMCnVRTj2pnWIWGR735UneMJPs58bVyUAhPRCw7GtFM8OB1F/
OewUXfRDKKgJvui5m1sgG74j65UeqOxog/5az767K5Zhoo43j2OUQk5ftzvmJ9ahwR60miFm7ElT
IFUiar/zZ5hfzD7s0tQ4S9VeTTW6B23CAE4v/R4c69saYotLt6ihO4XT5ZDlOhhyA4y86cqXpjDl
cyEy+1DaHa1ErbyLq6sc+8nJ47Pw65+6X/hhM9jtzkecQKPC77d0fI3Xlq3qUDH1qEV9LxxYbgpG
uYrYEDCYH5A0T89pAd4in/xFv5Fesuei9Z2T2xfGhuXj7rkTuABFapmZsUTPyeSeqUSH6UYPeWMJ
GB4ZtNMnNKsM6VoSDhxXSZ7GfLpZuNwwDjfFCh+k9aT5LLa2Kf19BGRm3fQ4GjkrO4wilju3hQqD
1bffAT8F0OVUMYNwaROwImE0kBcSlqPpbXOjZ1/TSIrSg9R9V9Onn+DO0pqII6Y5FlddlB9RUH3v
HZomU/FKrJz5xRxm3KboH8F6kMXiDJ+c+ZMNpqmSmcWc3NitNrZrVmcJqGRr4dpe0daGqRDbz8Jx
wpmF86VmMZoS/+hQNG2T0f7RtFP6ht7gm280IZhf8cuh3xnnX/zKt85E+iUXmwXZQFN2NnvGByTY
wPKu5l8kThNKJsibQcVtv0XROyei15KO0XNNMuomTfJb1xc6k4x02s7Az0PKy3xPQX9WFe10LYum
F9HoPD7d5ODxbvtVFCkH5B09qcSNJQkp5ptJCXSxmrNmpvrOqCbiP6Yk75kGtW+508tNm4v23V+s
CJFqxhthXPqTMqpv+Oma+1TLv6oeGpmpsmKXK837Oi9xWaxL2rWe8H7kara3JkevvewD8OiWJq/x
eO+hINU7r4g2lpchCqbFtoZAwlrlLqACp2vzs0A9fYzSmQYg0O0Ziwx+HmSyB5ScNLqCglADs3pR
2fg1qjXizkDoniNDnaylNeJOw0C1zWGurMV0RUc3XU2Wso02jnR1++lLTqjMfZj4h1c2X1rbKqrd
omMI3bfDS4Jlc+8O5E893k4kGL7owcF2C/1WkBBae7XxJU5U6Jl6+S6YruwKMBVbURvdF68tDxT+
m8HF7b4KI7zK3I8QakBFah9GM70r+B9vSYANnNyHcCA3oOjyczkjIwuIKPA66FOc4n23O9UJkRwB
nxsHSL5aRtIZfgfwdb0b7p7579ev+7ACx77O+Y/9OkRruYMXcnKu5p3Uh6/uJ91gs1kRbawsDP6Q
XBgbbToqiHSTrkmId8KAVRg6wLQHbyzOyr+l6gUdewOrWGxQze7sTRhew+v7FWfZ6sNfGWsi2MIx
NLfOsT2k9/Q+vPnfrL/A3lD1Ni5gQdo5azyivM2e2y7sHUYfYV5u/R8j46q9fihO013dzVf5Tt48
w8gcT5QH+2lN4zqSG5xgWrftwe9He9yrKEFwkOjXZCqntdMkr0nfbCVANNxSDCr7xm/2gBCHXZT1
NlZ8QVqPNWkHX1VXbHf11e+Td1WXIw+qGzK3tn7kFAIrylkNNGju7eOqPhf5oD7qBhhAP2r1ZUJy
d++VTnZgtZVqKL7yIkOZVMfUmGnxlU7y2hFIEHInafGW2/ZXa3DpmGWUm1l1sjB8VHwRL19F6K7w
2EzbO1HbODKP9xxwVfRy957wVbaNcjeOnNrj49LaJPS04D5/v/WSjD5ig+snMzNx9JY0n6iV4vh4
+3iVS26NvizPBuO0I5Ovs5acSzq329Yc62PQuDXzcl79x1vBdGQ/O0S3+VZ1rEsPkkcSt1wN5mXb
sfCfH38yE0m1Th1Bh3jJ/Yky6+wxINw+/jCqh+rYLpFEy1eglKn94+NNRaKijQenUkZ5fFziR35Q
SojQn489XoG1WZZ99uwC17KxfE5ZsV9HM0EC68eX7qTEH9nMdNex0WDD6ZtjJON6N3WFkCe9Mftd
Dd5tdpy//3WCOqrfn+c/Ppa1AJwMUYg1c9Ivc9UmW+GZGJkkqS4bNjSIUEvyEief6iixdRZVRiRq
mZssPWaCQ4hBtbnEZf25PD4We6KgpVeftOWn/rgwj6V3mgY519Edwd1oSCQIGnVXg5NC2SIW4pgv
n0gx3v+tHfz/ZP//G9nfxpP0D3HJ5qP7+F+/KjrM0/Wj/PXf/3UTvyhW/zeu/++/8jfX3zDcf9no
3XTLRfKGVwKdnvolu//+Lw3l6L8Qa6Dr1w3X1TGB/OH6u/8yXf4sYEkyKf0DvoY/XP8AjbmHgmbR
0rh68P/E9Q8e1O5/6I+B3CMZ8RwMDWhH/P9DuJjLfkYEFqT3KvruI2M8VvRaj26B+kKqaT8V8Taq
+7fEaqPjHPikOgvqjzH9jPVErn0kFdjzeJ7/XPzlWV4e79El+asYrXvq5PB5lgsD01MHt22XeShM
SfiJ6uPYNR4jau1SxD3pGMul9noqFygL8Fuo5wfREnJi1GGXcMphGOzu3BH3fRljlJIsuGEjS8IL
QWvRKfyZFVp0b/ui23Y09yp8YauZwsWNvDv4MBGr6d7jf32iS3uIOvtqjAgmTFlenD4XB9pSP1I3
OdJE0U6xjUyx1aA8tEjZc/4dFgVi9qrj41W/rAyuOb41aiA0qHZvFqbFnVM4NIz0/KQlWbUepPyM
xuinDnGQqSYil5o04FVauupo+5hr6by7axHRdDCUc2qWSzCgkoG/qsoYACbj0o2wiWeJ+W403OTL
CmYtF7ksmY+3j1dGVb0ysc/5lfE7qAjp3HceaNM2jk+IcLsNOFeasgPq/mUpfXwPKPVdUldsOlF+
jJRj+eZ0PhvCi4Vqqro0jOviVVkZHXudLXcye4QUvonIJfeObIrgIHXzltpiA5GQCpqgV0Nj7qjH
JkBPmcD2G3TUbQYt641iq+thEh/Tzj3EkU+HzkH/tjK6utkg9jJXo/LEKZqRpnk5RXsZ07ErY2+n
e4NxIFXrHz/6//hN/Pnt1Gluh5ro/7KYjejNFFEkM/Y0/LEJxRJS97iMow2RnLKblF581QQdHBHM
ix1jEHF0l4fh8erPZVwCFc2ijnb2RMgbn/74uDy+of94m+KiOYo5smlqGsEqYRWfFyJoe/z9ch7N
u8I+jVrffLeDFPXSsvE+Xv15+9iMmaggMVkikZffeb1swo9Xfy6Pm+Hxdp7GdmM4kiJ1eSwfD6M3
VzSQGLf8/Zg+7g6VATkpUyt8bG+PH92fy5+PWQmZvWgA1JIjiBoA7fK8wLqgiP69sT3+hCSMaOPD
eqYZZrIR/fsySvalx3Neoi1aGBv4kx0vSUNzsBsWhKzkl+8xif/H+yLfulP3ZEup5tBftvmE3Jo5
FMVHnOs94YW1vUk1xhRljv6M4dl8dJbL4+3jYgYZnQtcBKvSec8MTklGtGuGKt/HTWdt/LGm0DT9
eYnay7ujLwQvW04wu2pk+Kair349hn0N3MVLe+3oW9brhFGHZoNJgsTji7KXU3dx1JeH7fEBY/mR
Py7Wv1893gayNnaB4Izk8UuYlr9AJKsJSCa9sEFsirYyDmhDaJWUgKoBisYhQiuSMxmUEiWENj9o
Vbqd7fFbWorgmMLPOtozboEox+Zhk6IUWVwGDgVHMMWs2onzDZR2zCDRfvUzi7p5+UG2y5KVlHhp
RtcEcL8saI8/GNKsbL95etAiFcOofTVU9kr3fuaJpl+Qz08yaGGuKAYP/SCv2Tz+6EA80ojCGqkP
5zRmSLTsdGvTjD7TwCgOcwvSuC27DYhKRh16uo/z/o1Z1p4ejbU2q+CjbAyH4WP5FGz7QBTHlPxb
RWG8rVr+jzbt9vFcz5teISWSU3FpfA802ji+j4pYwTF/j+06OFjEj20koG149POmMJdbYRxvFrOz
tdHr79FkRGFtlFjf+/6amlTfdebnRxwOZAAPqUSUEAAoihs7hOEcbypzuCFDORdg3FkihvSMdgsZ
KHdTXF7w2qx1s2Gs52ibMbfTw9SZF6MdX/yESHp0d4SsQXpYKTjS4dSzvzn4xOGznFBC9XSxOa2I
MZGnIJ/ecEHBcMw0vJ1J9Yl7EhOn3//UGFAe58YgIZgGzGpEzbNuh6cIGWdoBsOXlIjcXZNNNy3z
O/QmCqfPiN+lQdu9RvB5s6zMOnnIgQ4VTehVhguBCSIQoNINnSVA2UGVl5l2B5mMUpOWFYDNlnzD
UbY7SaTH2gK9HTppb25idasx59C7bru1hTxsFIQx+yNOWcrPatMjhyK22zdYw/HfC5t+pmXB2fXL
nBiZGdVHML32xQTj2FWvZDsSymdp246wRGwJnbXVp5kULn3Y4LkBnZiRpE5PHualLO7dTKwpv/jx
ZFa5dh0noElW/JlMhXv1Cw2GYkRnp4rKL2MDaDr3MmNr1Pb3OmvIIJu1I9RhJvpuF9+nouGE7+tk
d8ZrTRPaFZYxKc0MENZ9OUDvdgjZVpmQyKFQ/8Yl6DK/Ny5+4zSYWABjGdRJP4oFmDAbfF2pRRKx
mSiTkZv1VfnrpD/Vgd4AWDAPNZ1UXU8/c5htK1VGMwG22qVfYPITkpeB/XzfjTxAQ5W8y5IMBn1W
hOE0LXNjMihZZ4MQ7al24Yv59GwyHgbT0EIDDKY9f5KPcPfAblSQRfKCn6mr19+7QL77gIeiMYA3
Ux5t+gkwGFqBOzG+KrRDQGC8PcWlsSYeqNskSeKtnKg/YzF3AHxG2naqgfI5sXZwq+bLIlXoHe2I
6NDYujZEKnoVWzPL2o0iab7u7eQNdcXPwszYTvSYmaDuaNeZM3tZZztvcnkmIbBixdeL0EnGtd5P
/T2YTZJtSL2iMlA/Y0ZkhEtH2X4uHKg4h8Q1viqpm5tGs99Hl4ONF5grd/zSpaSc4wb6Kxee81SJ
VzEl5yYg/ceLgXiI3J021KUm2t+BLzdDyQdBEr1vvsyX9rCSx7uZBwgAjHuaosqVmmovmZUQlxcf
ZOn+yibr29zEJvQh/WzpkR/aKD4gxjZ0zuxrb1BbDi5+jK6kjYtQR7uUESkDfpGeMAX/1RDxS4NP
T7Z14WqgH5ELW3AU59JsQyG8H6MT3TItaLej3l7SiHCiekgwMeeLxX8kfk+mzIfzJ9PLn4UOsQd2
0auNm0kmULhTcUIeuhIeYSCxU48HZso0EAx8V2aekuTkKwdxxhJe6hO30zaCCmyUX2Fo9Jvmltbg
oVy3IqLKnoy9K4udlffaxXesD8f5TvZfdBIRhAwnYfqh89R3LQ61Ms/vyqOU0W08ewaVdyV/DH1e
bL1Z+wAfuE16MJsxbcR+pilUJDSsvOBr4rdgHFPJ+cGONk2i+n3f6HCJc28T2IEX5lr7Wc0BnIwI
6I2W3RpMcwEoyvtM/5QxTEIL+EKS6dqF7bfFauOttBx2I5NBqDBFDDFgRHNtNf7KZMc+TYYKWZ76
K3spss/+Lvy2pxmQahsT+WNfATBSriFWpZ7Wew8o0lToQ5iT1hhlTLUTZZEK4Cz1yeP941UMQ//3
WwU9Sk4aJdlyfHlcqE2hpf/7LVtihRm9ehvthvK7rDJ6dJVDoGYG+nIpoh4XtdRG//GW7C3nEBOQ
ZVLvWewmpLNPL5YldPLPia4USqYnr/f8DVoK0s+WUqIZ4iWGkYGRhJ60S+z4y1gVX6xan7ZaAPsL
bTjFjYHZi9jBn7FB2lC6XGat//uSjSMVMPJhZsP8lsq2lEeioLKNKVM0zonZsYZG3bFYLoYz5Ds4
QGexdJmqafjIY20KLbNcpFPD7vFhHJ/r2DOhYxLLbtXtdHTjeTpyxpiOKVycjWOVy+1F1rfvm59T
McsQVWtPNZg2zmHQj72hxD8u3VKVmzFQaI510GYphR+XZqmHywa2E6MyB0cCLRNrqac7wHJ6+Hgf
FBG0rdK7YbNqqBI50TB44eUjrDxbqvLHW+PRV9raS2Wv8i7V1+bykrUr0dc6hSHdxGKs5+uEAivC
GfECg+ktounHkIMRxTDqCH+H9jLbpf1qx6R3WEhqy5qbuza0G4TRzx4iPVSN2jtNAHQgxRK/EXXZ
ePWXS5R0v2ZwU8zUvOmoqVIPDRIuGI30gdoUAyziBCYNnmVoYO7PNJ5Q+QD1ARRKZpmz3CJJysAI
cIR7M2jIRsTIA/NwP3p8Uud2wC1BWOG1Qu6zHkoL0aiGpc1lrLKVwvwYOXJ58JWez2wNzQtuoHWp
ia9GRyKX66Pv7JrU2XAaJ77BqZwvQ+QyCKRpb9jDXxNNt0tndKQCF9CK8+W8qFumjQ6J8HXw4uKG
TFfclOtQf+rwukXmLBmgPusqS6abGkzEynp2N6nrQJnUkvFiBtPTWMgLrbArv4hgXxdOdreNX5CJ
0G22h6wi208ljQtzCYC1YosncMEttyW20q0Mpnb1YIDDpKZt6kbrgSnPRmLGeSI7UF+ZY3sZ4ABe
HG6YFWmp3bppTcS8ZHjrOqlWWlyCkYcmG1W2uBKvJK/4IeS2SQf28zHNLtJNmBcqBjRkyKBkjHZI
g9u5u3TSmvfjRNJg6tcnq8BiQwrQHJaSL91BzGwHLMFxwL1MfY9KS59PrArEHvj664QKauWgFz64
tfxsIWhsMzOv9xqB7BrJAyHDv3QzpQNPuUErPPC+kQd5T0ifOkzzuCjSnKcMFNnWz4mxDeLvWjVZ
d+JzBvKYm3XlVdrF0a1oF/T2J9aHYlfjlkKxpPdPlj6yHzrjpqRq2VE+XAejKk6VM1DP4YbTuxox
IeALZTEVIEbeYGVjQN7jrbqV69j10huNtLMz9TajM+2k9zkhH2P5s7MszBwBw6nEzwDq+UW8hsg2
PmHUqPYDm7Tiwql5OnsjQapUFOFQLdxsAQdcFN8mHwGJQR7JiqEjw/EezVO/kEcSSQRex3fELFl6
3FzNsEsSPwBnxVeTUsFXLDP4uxCZ63nEdyrAvuYcWE2aDvjZs6+1y0F2zkmiwY2XR092rD+3dGn2
/LNV2MZ9yy5fcWcKb1fVOapMYqxBruVoF2C/pVF09qPRCifEKkh9nxB/K8AsniKPg1ccUZZEcBwD
risqtEG4+ivKVM498brAxYyHar5oCR6RqXgesgyGZ6RnpyGgB6TVWbxmMzKInyYupk77C2K+BMyZ
p7bZFEaZgg3WBt0K5zrSqdZFhN8nzwTarL62ONWDrv5Z+IVOWBNnHC3Obj1kgE7pF90Y/oe9M1tS
HNm69BPpmCTX5LcgQExBTBkRGTeyHDXPkmt4+v5EVZ+sc6ztb+v7vigKSIIgQLh8773Wt77EU6g/
6+XXoef7RZ7evlGF/qAcGPqsrtm2bL8j8VstFszcS8zm8dYsluPYYUU11cCebDTyG8bj4ubVcfaQ
d99HPUII1osWCJkbvdZLdNKYAB+blqfI0+rnaFxy5Tkrz9TdFm2v9nnUVg+6Za/xImhi26Y/V33/
zc0NcZFYQInAbC0/BZYCCZz4W3odQ2BX2s+hhqg4WLAI9NJ5yzAIBLaVvgxwah4MaOXHwTKAerLG
QoZ/Rt2lk+1hjw9GWlDez3DhVkdcX7ZbvSrmk6UzXlyGePF7z3i0khGZITp6Acv8MRb6A2ejr11o
tCfImE+uJ41rgug07sNhM2AV2dh9Me5miy5E62baZs6neu+68gsLTX40ZvNICfyjttucQDU5oTRz
p30IUv5wXCT0udRlPl+N5skk+Gife13NbsVz+WQT0kqqj8yi2G1Vf006k/iGDEVcmimM77gfN1Wh
GXsNEI4v45GYNbO9TQtW37WbOgX5kLo/iDA4kGe34zvVBYnT5OymkvUYrg5R+d0ayZ9jjhlADzRO
k/GdLcYYZOVcBbpto0WKy+PiMP4rgT7vS6CUE7TnQ9lUAYzkXynbdvC+0M8bqshY05yrYZ/iumiC
uZy/pW4OdN3hq+SoGTl+15C5V5vhl+xaSPuYJg6I86yyn9heA4ptQV0mYx+iuZwIzDDlbwBN0QbK
K8RSUle2rmPDzdRQqoUVG+zBKJEmRJt5mQkjjMeMitaEqFc44LYSNFedyQZ2cdjNO+seoMG8AJTM
fLhvxfQeWDS2QIyMVffW5x7DOKayJ7y0XxrWafTIJUzCgUEjqSKbZogyn1PZRYHMuNjjdM5IFDuF
bNb7nr61HXpEzCz2dTFt2Mmh5mcEAuH4yH9M7Sz9YlbPbm++5Y7Zn4VmnWUK2DBGDLYhsmLjunl9
9Ow0fB30YQKz/s0al5jYgYb1aTYUy1hS3NQC5TOS1lUWM5t602PPGbe+buDhdOW51Kv2anQPtarg
aDhETdmeml8i4R6yDlUfrSgLHamLYLQjISPGsfWQ2+y9XWvJ9pLytUlgLBixhuKuwBK9UkjAMnyz
W5A7Wb0aIkkkShwUSd4Uvi5zJmhrakxkrTS+Srg5O1vqUAUImkCUFh8Xtj/bJJFUreYLlRSAOH26
kOJAmVGRFVJV5m/Zm7RNkNcgrNvps8YAM0MzHa+AU9HT6BhMW+xqK5nOA14s2TIEFoZXfml1fboN
IryRW9Sn6fBuDcgLqiVvce91P7wMs96GVfJB62M6UaVtn9Ep74Vuqaem1eftnVwPKD082BlxhMjY
aH92xnPJiS5qCnlBA/g+55I9YmPDItS4cMOqORdkm3f3CEnOM/qV4ojz4ZRXCOqQOaNC1Mht1NUm
lV0bFMYY1IZFp2s9YEWLFduadqVTT1dLdhri4vpDX80D1ZjGZ5dXT0xDtR2cwvQVbbMgX8JvpP3W
X+Z1Dq88Ftk1DktrSA6uteglDctg7GyOsZL5h5ECLlw6rzrA+WGQ2A/+WIzWCu3DCa9HZFFyotlB
XpoYWWDGy0YlAuKh1DluCXblNE8yYy/M6z10q6NzuykJfGS1ZDPvCaSqBX7euzBIYBHxnakbtx7D
GsqHBh8Izg5ojruSX7rFzWYiJmWHeh+sRw8T3mK4KW2IdDfPj32WPxlaMu7lyAfgwqj3x0ijBBoI
bmHa1my9WRuOiWlt4yjOrzQmDqMltUA1ZncWYwlLoMM3quIpZRTkGsfeqX6YNpsiQ3mET2l2+OBI
WhJ5Y0QBu6K9GCPekaVLdoCdaR2bqsbx7VGvVW2LlmBRvjtqAjfPajld32gjzrZ3YYjWhKDkQ/1M
0BzVy9lVnImWEjZN2mBEdQr8H277ZACjHeua5Xa0aXV9aiQ0bUuvetVzYrDsCEp3CvmUVK07TvKr
yskJWZyI1sU9dYz8J3PPXpkGaZd9WM20HOxiEdirCqgPc/G9Ryy+0WfpBkDBc/qRJZMT8usTh81F
SHvVt6Y2BdJGmAPeaVrfTCyPmVvrR1tn6FSlN87J0RlwLWbGAu8PSfMPvd7vxRqhR8g8haEdPYf0
Nq+lzjs1fhCKOV48JFYbJwSHZnm9cyJlgyKt0p6JX3bP9wuvVSlP16ZbXVjFza7rDDZmwXIesYVc
M6mAb7ju1Uyc8sqf7Q2JdrNS56ttD/IIGEu79W76deJ4OFPUKxr4rAWjcN4LV0M8PejVQyrM5zqa
2nOakG2HPbvfudkE7XYen8v1AhXWLi+HZ6moVMspbW+N9Va7cjhbNnmWFA/mRXPJy1iayqYXleJA
SRCyVZLoWFIPHs1Ym150VGoIE5fUT6ZFHAwL5XjOB7eNu9o9akPqYbC09rXNwFKt2Z+Jx94VK7W1
bRC6Y7hYbhOWiKCqpu+WapLA5EN9KCMw/MWcXPFBgSmODYNnHX6Mk209pRyGJAboLyqsCQHVH7QI
JB417xGpKkUdykdLLWzOc4xVdneTBPvs29qFdNwNNxqEhMlEyUx/m0Qmp2TbaN8T0eRwRWDTaIKT
AaXpBoqvX2Z2e6wLFuECu/dVQs5J6Tg9ej0HkQDRxTbzQsBHc3VpHUJDMv28Fq+jba4GU++gpVFy
jLyw2JhNz/AE7fItm8kYciN1ymkHdplEqCcRIhZFSZ9GzZvRwlabMl/t8LJvGGBKKOQDTeZidaKY
abIz0PTtoGgr1g/J91o5v5O0/aWnTnOQpfc9nl2ED6p4qPocRGwKN6AJsfvapAO1okIQLQUMeZrT
m5r58GGepv5g5ZzqU8qm/bgmkOI4wjOq1Yhs3ZVTGw1vhd1eBg1htXCZN4MNqQ9zAUIdH3V8RnP1
rKOYRyfW81ontum1N7wS+ehdaOC+RgbnEgLemPUmBI84g3skubLqmvrozITlUXNzcAxUb7M9HAqb
3i58W4w2JnyvHrR9P9GeGu0s3mgaeB5gUux6BjpKjdH9EtFUncvG3UW6XQUJJm7EIDB8h+69dEgG
nSvQwjNJmwM7W29Kd/e/Y/Aa+0DgwTvubQ7gBPrtaAxfYkCouxhXC2M30qDeHJj0e6U1C0sgYTDg
0TrGYEV7qnqL0KszLLXpA5pl4o9IpvZo+P+a8d2nfffh35+535/7onB4Jcix3NPNpdlbrL2kep3G
DvCch5AmTBVbKGDxMDJ8wg0mh5yVgJAjTWX0hUod1Iy7ahDut9OuIyW6iI40D/XTLEearE4f+hCf
2L5b1gTegpy0xMI94enRUzTICF8TSqj73P4uzWEPNQZGi6d8SJAm6MU3QLIDbVktkO0NO21+iBgd
n8a1U6bn8KHJDZHbDgPYKTLLwgfAizI17cfT/SLO09UNmWBPIaSzmy21s1ZyRcEU6xxmqIbZ0jzx
ZSEOy2ne7GU0qVkShHLUMtU5xay8Zehf+LhgaGM4Rl2fZ74hbpzNx1wM2K3FUm3/qLjkwpmXpKAF
LJz8YsDEILuv6DZScPq7C7uSOMJwkKFTvP8l9wu5CsDytcn35z5NmBjI5+rLf82hQ8EuKaMasadw
PN3/8vs1XM/TP27e/8HFwOm3gkkS5SG74DYbT/dr3r+v3W/G6xtWmebr0jcPcVOsxOYJMH+k8t1s
x+FpXC8kGO5NLoCaK6sdTvcLm7PXcWlxNLmMOxe4wHgz16t1zuTzfnG/uZhsRvGLSlgf00VBHT93
0UKWu8Obsb62Ze1p0s9fZRjZXaSQsTrTVWdozLSCDW8qMDYlXnzoav3DmIW2i9emKclS3Sm790vZ
g3Qn6dpviFPRfjFZPhXm1J/u17L1Gk52e9/16e1+F4PE6Ri7b6Dfcesk6d8Xfa1iH20gqTdrR/iu
lIkc71RUc0n3De/M4jTfYSkRUOdEChoGitY/F0pAXDaN9qDiDNUI8CXqqrUjzHDQ2EmRZoGmHNqI
dDKTyXq0UKj/hRT6/wKx/5tAbGXu/E8CMcpvJN2YUerkP1Rif/3c3yoxz/uXoVuGAefQpVdDm/rf
KjFp/MuxaAQapv1veZiw/4XxRFA12fx2KJ4Agf6Whwn9X4xUXANAFzBjdF3e/4s8zDSN/2JFgYmy
pVxfmSOEBDHwX6C0xE0aO6shkeeqSgI59p+D5TzIooeRUU7hyTNMX2JwPRQTLLI0KZldEHNo97Ee
tKYp8AClhMfPjyx9PVyx5SZD2puOVn+jjw5Dxhh+TUUIy4wFkq3RWmhE429VrVr5ub7lbgqlLsoW
pk0pSR1k0kXzYXZbTleaehDpBye6fUZwqQ8W1/P11l3JJJxdevG7RYu5n2zC2caCUOJHnEIw2Ovu
s2io3KehcfdzSrAfxoF4+BHFTAB7z3pxyklt2wQDqIjizGcotR/1cAkK8kOmoc4O+NbjDV47LXCM
St7ou0yw6zmvpeBMpRbmD5lmZ48TnamttWBCTDCgbwg4mpkkRD+01li7c7147XuRBH0Tfo1FmjxI
ZoAPbhglfm/g7HencL6k7sIsSymdpJXiCAaR2Muyq81dm2rarpMA+4DR6KSHdzAxEpcX18CIsUUc
eCR2bJI5768mRORZsgm1M3Vlno6HEpNmESbjYx4vL57DtsRMs+zF079PqjqCzVS/WqADSxfisBmw
ZEv0gJoRYp/APew3o9/guNyPFVHuWCoLP3PMtzL0LJ+u7atRlzOMmJYnqui9a7MLCkCF9IfV2RvH
6XFx+UBrEc+HaspYzpmE24uWX6TRALXjiYWnCVij7TfBpuT+6LmPH+xqkecpeS7C/OyFVoMyVvMY
qoHXoC7BYUNa6wgnGRp2Wm1ErclgbrNTKM32AHdYA9hsnNAMUE17EcKAPvmhYjs99+uFHo9/X6De
her275v3f70/7n7f/+nm/R9CK9XJlrAu91uag/S4UDSs2nRYuUH/+Tvuz1ff/+V+dSmQQjeR8/zn
995fhoW2o9osw3sjugJ1z3+80Ptz2hzVzI9gbv3PL+/+s/efgIlk7BDjxJv7T/z5h/vNKI2wzd2v
/uP1/fVIbXmzHaZFUZTNbDP+/cB/XL0/8P5rFpK94KTWeAip82jb6Jf7RWeYRAUsbOOccaaWJWob
xzImPLUKsWxpZxhkAJ4XF1yW2T8utNnKyAeFU+GsY6koR3Eo1/sgKBh7phhuM369/8z93sGDKyxI
UdwphDT22L0zSa92jWmiohdp0wWzusQa8/epKjEdcSgZeqFdQgDsl/s1ERfebgmJY+45l59BtZxG
OS7HNgUO2cNwLbOq2OiM0NcyHOCkuGjrhbQT84LhLWIk7aP7fqfXDPpq/SezNwmr69QldLX5XGo2
b7VjsteuR+sSRY5F5cA1DG0hcqeZUnWDz5APWOPAWoisuUSlprYhND3g7//7PpdAQDGwpZvWR8xt
+KOVMU7DTNBrGJ1zXZTOmYhG9tBxhvF+fd+XKSY+Jq1pMMWC4NuU2Tftl7qzAQisTYb7o+4XOgyd
v26CfUgP9Zh9QKSrWDxRqIZNcRAF+sJQzmgzXbQ7nrTPncl/s94ENH82vRFhb7TKHwC+kQ42abEv
daMmDCd7IwucIO5mLPYdOGGSagqTbBd8l+xzaQnSFr/MoCIOsqhei3KeLtV6MaUmuEQDSx3q5uli
to+jWsS5YKVf944P8WMyWg7BOASD6aqyj5RS5PGWYCfWC4Ve7IQUkZkuxAu2mL7XCULLXZ5QJe06
icyqqyg/QXPmlyU86CMdsRYz434El3TRkDRd9JB0jC4tsuNC8ATJsX/fT55bg0jCIxR6fVi6Hvn3
a98bePnSqy5zfhw1cmaSCGmEWHt8pRyHHiObecMurY41zeqtTgyqkVAMKdXml1DySqJFSwNlrv3p
F7bDm4x14zJPNEzmYgwscsIR0cpM7EpwCCRgQqarhf12P7BagcvJWdW4cBXya2NVxXXp0OXCuWr3
95uW1nX7GWwvgt25uDI5qfzRrQa0wLBCujDakEf2xIDnsUVevatcUqqqTKlNFhHAS0RjfmTI1zEM
gKoxVJFxc21AoWC13hMMMwEZ0jfyZw30R6hHJ4CAyFJXOcS0qkut9c6ZIdY2ahGzLZihd00vQNbd
G/N/1BJ/3fnn9v0HU71CUX5/5H89/H7T5OPZSwFpZ/0trtm7GxIXiE36TzXGP576r6slzo4uNFHy
/Hkl9993//VLQX4MmoywZuCZEE3350X84/FtiSjQhHW3jXSjzzdag/PmfuGtddifm3g8UEP85333
fx2UFR8sC4+adyB+wEQuTkJMGbkPYmjwPOfTDvwEXzjnO0mD36H3NL5O5LqzuJ9IiNV1oDr1MxLA
cX992OS0TLyvx3wC6W1bzGjWZBB/Sq0D+E5FIBzanHpy+AmTpkBv5btpSXBL5fl8pPX8rsn26Jg4
30koIQoe3U1M4Wq79bNyyiAu5+feIDEEuC9/M1JEjTndkFkEeomE+HGDnC+Fq5JUjZ0TFcYWliQj
IGNJj0UOmC8J+yBHK0xT3TcYvaQdaKzRa444Y33a9A7qJp6+grriuGBO7Mj8GMsUd16cunvYsgWa
rKtrNmDU+u4VuDBJMO+xGpiJO04fEMML15MOKjFb3gMN3n2WIWSLC+2zqAuFWgkyQjR5QRNnJpws
o/BJIoWtCT/3MoBW1FkIN7rOENWoGMKkjBJbbNel6iT+QkW7j1CZrV2FiHpBdemjnezChtovYeRv
JjGxW/gRQOmkJhtJQeOeGt9ibrEzmo4e0cI8zut6Oj3QaPykG4lLYwcWribbTLhPGp9Dm3RpQGzs
qsyKqFbtDthJHPMmjPm3WnXHbLYPQwQbLBM/k5W+VegvjsHAHPDNddYESTJF94GVE1ZYSKMimTP6
mtBpwxy9Q92CSkg0TW5ptrzWpjttUXvW+35xPqNFRcRuoJEcOTzZizmPtLAIOc3az/LNHXLHX/L6
MGoVXUSdgIx75Ovkfh9dPNMmud5ZT2O0dqaNkGTbYrEbfXPU2FRMJFfqjNUZeH6aehr78up642Pt
1uGOFvZ9dLpdxiwARlKjOAWm4PXvIMt/IZAJXLprvhsylEgG50hvJOAdE0ASmIDrZ4O03mvP4dgn
UocPJCkacryNVVShJEB7X+ntlxgdmyxoFFW/XauFHRcO+hno4DiW3ypSOPxOr4LWJtltLvqLTJ2L
Xg8x7XBo7i3vIBFeW2iVMO9JWFOgMM4iUbAeAGM0hviclnl+cgRT4Thrr8nIsQTyInAlsm8b7d8G
PdCt1dRLMZwAnxkwLR22z4tNHmIIY8+x1jVZfpGxNuwaa7KJwwxJohX5IUFRIQQP1G2v2sSMtf2S
RcfPoumSja4gnFMyueD/koRoM/piNO6blbZ8pcIoUK0ugmFkLDM4CQF+0NVL9xrNZePTXWsBDSGg
rm54JSekcUFX0owkX9jaF1E64L2hjUbmmAjZZeeW5ws9UHiI36Tdf8Hc/21y1nkDvDO/cExxIBWv
EZaz0XqWFTuB0llitEYUQWw2nE93p2vyy9QJeLvYVhR9nV3UrnrnTeakvLcLY3p2YQe7FOCeCmpA
nJzWOc1ujgFRpkH1QRe+XLZ1qW0nCJYUR7S0ZfQRYntGszB9jE3VAL7sH2L4KxciD796fXmzSb3Z
9XmPexulf+BMUvs2xS1TOrBjCDVNJra87rSGJGg3RbIr5LhlHq7v7Sh7s3NX25lxlWzNmmkpbB5r
P8zzbhapBn6nJWtdj2k6eZG5K8Puum5x8PhvHTvPD0QX9BtCkQlegUpQRat0AlW0D4P7io89CVn2
M03tscrAMx2ZwwBah22iyP12OR41sBhqtpGWGG4FEBDhGTv5cnJpTn/zohKVl+bJwGYN0VIzYSNF
LLehs5UvTRyfYSuPnv7bDN0wSNwCp2kUQcrNmnVCmaIl63OKcN5a0ziUXV7s6YbTo+XTSO2R0UBS
/4zsS9p/9wTqOgtsrV8m0ycVK3mEyiCShZHYxothW7C1C4OllpiHQ6T0qVDX1k1hAADm0SyHZ+10
cTWGYmNIRx17ErI3YzY+x4v7FUYTPlLLw/61rnh331PfpB8ox/pdHmJ6Zv+0RA16lciKV5A3CgS0
lHTlmSC05HICo/gZDatcM3zBHJpvosfCKcNzOEfeZo6s3zEtjI0JMCUAcABEyjmxUo3xRn4VK0Q9
jynTNRI5GWed6LBRIMcszc3XtuSkZPX973pVFRe80eDDFKKQtRyNzfEaa8jBlzx5bd2eyqIoHoVa
LTN68SM0OANK1GhGWw6bxiZYfSQlt/I8YCL2U0TEpMC4b5GdAsJg8Ks1yXWYMYUVHQAoeuMPHAUX
4RU3PfEYVWdXlEvROFx14BaIedEUYR/umRGxnOjWV8xZbxgVgsUx0o1ktJfmEf1o5RxKZ1QHVT7X
VJ6NHSbsNuvKJ5qYIB6iNsCJQZQP091cOp9WMfTb1S6bGt2K2vhhplXlD9bYQ9FNzqHblFu9k+SF
V9sGVcA4OI9dh0VXQw7dpghakCDX+0ccEVAjESyVnv6UlXz9MLiM5CN3P/MyCsB3AQyd7B8OQsxn
S/vlFSoYyIt4ntYJ/EI15EwMNhojqG310aZsLDwUcWbEzr+IvpUDhxeaYcUsmvYuJU7FxNKsIe9V
TAdmsy38pU5+jY311enpm7CITLDdwoxEbx4ehue8oq+VRyYfosaA1aOfzomx9B3Fsluv/GOGVduK
pOBtlcZf3QRYMTi5jZhobJmifI0ZdqXRl7pYfsZLne0yax72g+N9LHCUgyrWSDVablXF5xpHeHoo
G/BLT589KAAStmeguPiJ4+k5wYJhROUPp1z8NmVaVfOsWjDr5WcPw9C3e7IOQ0UjOW3hIKUJlB4Y
V0VmuZvGmpcHFbaMsLLqk7BM+B3Z8zxC5cENEiQ9pH81t4d+bm06cdEXL8Utf99ymfglN1bLCdpI
qU7ztfZdbDTsifRObhMd4IRj0bavgunzIW/IypG22jeO0+xllOxlFrJ+6O1WgtLctd3yXpVLzRiE
EmiC5ZX3tbzN3ox21BZn5UKjAJMKileGm6aVy2FSofS7NnyU+XSbx9+26Nv9VGglUYqZtfcWIJ9F
Eb8PkBl8q7VeykF/m+NWHLyYEj4drrDPxDkSJ1tAgPzMsgUygtPyNrcQ8khzMaeRJAHTJgTZaj6k
y0m1sN1fWl/9ikyWTfId5aaOE3wTXYVWojCrfR4+VNIab3NBq0OTIbRQi+oz9pKj5R2t2vMCLwID
GxJcD2167C/tU9otOsO3FHusVy2PyOUf+gb/gNt4s1+RtX1u6vhLIDBz1M4uWnJx1Mb0MbEisn0L
OaGUW0t2bPEVrQ74aSsnsmP0lfGFNl0ruo0CBnuttl3ROi/JYP02ydLYTElks7CRTsNSrAi/1Tsk
lkToGt9jNk0DuOdd7bb2Pm1cb5NTlO43iTUt1yESoHsz7wQzhb4Df/qcTodxcN+zULK7NgvlD3Bj
d5m4GMTRFZ5tn6qlRc9SjMnRM8QVS9uXsmqgHi1eu2llHvuuU3zV7PmlV13CmbYBRyLbrzTDnSOZ
DSkajsz8MdCZ8W1zSY5oT97GuTm3YDx8oxXe1gamwfx9Q7IQZ91h1U5xUtSiK0auB9UpsF2EoCBU
rqydqJuL6dnBkIbVJoJuO09OhOhtJvgKGOhGNY/KjJ91aRW+x3xtiw/wVY8ujlGqk9VByu5W3a5p
8O6bmg2oc9BXdxDFy7QG8cH9plX63oXdzujRkGY2FQ4Mnge3oxM41unNKXSXLjBZLJH9aFvybBf9
1Yh5OWyqrrxPFiqimxmToOH03vs8deD20aDVcnzOauutEcya814qv9Sy59wY0ALUs73Ld0ZCkkr8
yVBaAZPLlZ+lzQFHTkhrg1H3SC5a6AW1Fl91ZtvnZUgdf1MDwT91HlhqE8Z7V4KBM8c9Cqph47T2
sTFU+jAMJTJOUHfralHXpJNHIhRBR5c/3o/K/IC1nG7DERprLcyHqcRXeJ9CWVXkofcwf9YgLs8U
QSQl0/yvW3bJi42mvD62E0/nxvVZyxgdFCHMD4B0b4re9bsT9/VpEt4Cy2GD4Kb8KfIXxITYPaLI
O/Re9pyYdbKbW9fb4Ra0/Dr6VdTDeEGhSxzKsB3SevJ1t7B3Xu1RfAHB2wGeKfkUy2JPnEgwFZwU
nZRhmba2sPrAo0++o+pxthl7YgT89qZxJCamqQpCJoQbh6WD9MJsq2JTsXW5Ra51zVJP7TmS7SMk
11cTimXrdR6jd2Lscqm9ujLqfGxZFNPdsYIlJJeB3VF/HNMiQEpy9qq43yiCpDm1mhe0/7hbOmvA
+NaC9xhNm20+LVJQm+6BsvJo9dHvUFd5kMAFZSWHl7O6GBGCsPlY5KkZ0A3CftcPinPhTg7ZtEXt
Rs5X1b8yMzdPXUzRg7veOBeqBVNMQoWla9SFrgZCGODHnL4ajsDZ3/TPk0sUWKSwqHWDQy8ODPBm
TXaBWeh3uISQyZ/U0JV7N5nZBK8h1jkHlCHqgACphvhuGx5aYhU7Egg4BdYpkEhI2xCSseJwtkTv
pW8I6vjl6mYCxjP6iiHHWzUgfWylmIrsT3iKrB+EZhsZDrrEdb/NUZ0jLkNkObpjMIDokfSbtxGA
0+1coTKyiB3gHaO0EQ5K0DFQk/PaYobwjQGJcN3rkGdY+mvwOxHku3NYem9R2A68xyXdGqk1WzFQ
POsYybKhhoDWxU+1sYDIguw56XqDTOhT0LI2urc2h89Lfml1XRJt5iP6yGZUQlGrfW9pUhj6JC6d
0QCdX7YunkQPQfqzhs+Nb4uN5niqaQPOIW0I65dcore56wu/iAlZ4Du0WptWpkxXrDDut6V5ICcO
8l9cVo8QvZv9wt58V7ZvpaBrUC00clwt3/cWRPecwMhodYUizvOwEunhAavDq0CKsZt6tqWmXr53
gh7wQuDWki0/KQUX29R3JUOjes6fYj4xetwp5/lHlP47u8cYwPibtHPpPFlN+hu+6U0V6hVcn7tz
HUYeRo8Ll29lSsGlduJbR/7WQWuwwjkJBekinHZrzclrTmV2JKvmGWXbqXQnpFLmtdXD9MD8D0MV
Qv40ASSFeZnh5BtdUZj5Vv+MPNDZ0o/0Z+pFQEfWaSQs9Ty6m+z7osBIzqOFEm+cGdOJUO4TcIbp
oCHxia3DpC2BJ8xh02vI9GTPkSkZqR50RPRjar2NDlrI2Ua86MTL72WEdNhrFl98kGvNjzBSBxGP
Lx559EM0/bSXYTrEs3bCYwbLORp2UMbQgglUSl0of5MxNO3rxv5cRG4EnDYxaeXdvGV4cuOw6HfF
DI8Kaz7hCfAsoL5ydkTc+KgzmN1IjKbdSmGrX4XSQQqGsNmH2qAVnT3puvU65hOHV9cV9Ozd98bM
GEJa5bwpjJ2rR9TAy3fDQjA7NXgGWwlW0KZUjFrL3IT4GXLLSS8wijauMVHpjNWt5hDhey2JHRij
mO5x/tEKUe/iGsspJ1swDiZdW3osGsmNUgbFAFtbJ2QlcuejaF221rqfRtZPW3Nf23y45Rpx0xUG
lNLDnGTMXrNzxNZN++5KexIXQpcHWvGiuu94GUYSrcUnoFyY7cxejWQg9QUHyNGZfrLHTF9ch2mj
PSjg4yj6VUsXsJYU5eNOxekuQy4YiGRg+0wXbAN0uFunor8WjDou8bsPpsuOvOk6Oi/lI5kFgBmI
lEDhjXgIwfK29pRHlEJlBHbKn5/rAuvuUO6h/PzsiSENkLISugpaz5+HkMEV28uNy+KJOJdoypwF
zdd6jb5kVBLBWBWEKEdX3ZnbYwUbXDNG71B70YEv0MZYreAyT5IjARG484n3yHIgoWkzf5l7slmY
1xPG03rHPmnAA6rUlwWqprHymkM88Iore8GwXBq407VrR9Qj2+sC2WR3mUuahxgPoKTROj4JRfel
E+8VCLfdBM/8ODokwbF9tYlZsAZs/L02kkdjuAHfGLoGffaE24Jz5ti2wFxRC3eFtm9SY0Vyyv5Q
GfKxz/WvDnrmrUH+h1KVvAjnS54A7Mq7tTxKUe+V+uCzPh0KvfxGZXVFgmMumncbG4mPG+C9nLTP
vqYXpugUHGYPLZDA7aUBht5O2FvQAzlqX8W46+zyQZU/E8BwuLSOZsd5sxPYsxUZsUpaPxJnKPy4
ehH54zjM0IRDaKF1GPW7WiP9TsPZuG1sNDUaXQZNe/bQN3fE/rRGh90TtwRNIPrm+qNHt/RQarLk
gBrZ1OfimljOq+u2iKd7XGtzjqtCLS6AAviGZMFRQV+ckHYn/M7KF7XxVHoz0lcAhjVg0WOSY2Qj
X9WvLVqPdlLBFkXIp0GZ66ZkJ5LyacnMb8ymzI17NKt52hctLDQjS+hCjwDoE/17G8vombX5txsj
OqNzGu/S1MQyQ6G0a41jgibqMSlghCNJhSZByssQnbpQK47GAkfaFOqRyX/HFAcrVJoa7BrA4qEp
plGtmozvYimv+qTe44Y3bekz3uBsADDXTw6d9PiNnYjwTQ5qE7Jd3OTJceloqc7aZ0hGKjYC9YHb
+6DpanxMOpJWLKfHTK5X83bCILENQWofKi8mLlpDlcZ4YDhwFqf92U3fXI4EBhJBr8eK46ND72Bh
DXPMiy1GYxMhTRvWOdFduHeX8NnFyODxz+37NWRO/3zM/Uf+F3vnsd24lmbpV6lVc2TDm15dPSAJ
WnmFFFJMsBTSDXhvDoCn7w+HeZO6qqjKznkNxAXQgBQJc87/7/1tN1SwF8rXyPWLAPByX0wXG24u
nk+5GQgQYLXyOcm2iqs/ftrM+V1/u0k3M6C2Tq2+OT9Jbp2rIU3oyxudX7nA3UjfShilAQqPgmA/
SADPl8933k7RaVcqED/CLZf/WG6rafoTcyagbQvS49Pnk+vnJ8r/pHWttwgqpy+fE1F6YgvLF3l+
4fLqyxcn74vyIlo7BREOcvXyjaqWVuxiQzvFjfIUgEqg20itMk6qH6TpEHWh2uUGcQ12k36IVkOm
MHPBEWyMus5MMuWiqxPKkA9Mihkz398QbKai5da9Q2IkO1slCDbsqITBeH/KOMMlnb4xtfCdKT+c
+DKpwY/2wk/sidM85Bjh0b4ndEwJ+mQzYptf2UXx5PUYjQz0LBbA0eHnkAEptea8W1t9eqOqS8tk
Qm08KQ5YifAKcOVpqJP3pYXRTMoyVqiuK2N+S1t84OB/roRu7jy0JCuGGOThKoVyY+SAIFHoc31K
QrHBoA8Kg+uJyIM7FSPPOnFQCBjWEmEqSIGZKwcuHANA79aGhUGvaMmFI7om8Y4E8+R+bJjdOrZ3
Pb14fIrR9RjPAz59xJxkJZ9El/+cG77ekhaXUS26X+DyntE+dQVq0jClXeOw00KMGA9c2PZK5e4o
pOGhs6c3g1reJJQXdDrKOtRRRCKsgYrAvNdVF7BQs6vSVvhRZGwt6LjIcpg5dFsATSECr2Rrjm2A
3r+hZW5Wz3lmf5TCGDdDPX0IhOBMEE1O3EaJuSXkGkimRI76HRyA/q3E+kavPqUIOCAwL7/3UD7I
yoyQt/q6rsbrRomtvUB/6RcanBe3oYGexDOmZs/d1SogUEJngiDWNsBZMCBizweUz9l0yJhuYO/A
34H9Y4Wf/aUWOkxGM/0mAsYVdpWsafa8zhk5OEWOx1AFrL4J++znxEWNaKYcZxhZCFpsC4CEOuQI
67GmxFmPTQgqnq58Phc3nMZ8j8g1ejSKsk5yDH4EOZK2HNwTJGrRI4M2Obb2szBKEoYKm1SlrN52
05ZHaTN5zQw1tLztZu+5nasjGVxv+RjfzRNdSzMiPXLsMUlpmYmWx3G2UvNkV057Jvm9j/87/KO8
O4Pd/q3o87syxhH7H//+Nb6YPq6NLcowXdNgqISu769hgVFgTlncU5wi3NtY5YPiHZ2UzkKsZXeZ
irojNoNvFkBdX8kLnf5MFGzJNLZ3eV9qa8U4YBLf0UMhsycM+5OWK969OU6rMXLyW2Aifum0j5wK
wn/ywb8GocoPbqvsDqTEGzZ1/79+8DkuGnuiRot3zE0Pim0h16CctxodOmc9Su9Nm7j09LPo1kqi
+DgZXvnPPsOidvwEy1s+A/UP/hYppMso76+fIa7jxB6jPD4g1phuIScfUi2J8HwM2tojIxJrunAh
1j+6ZN1dx716JGs0Kqp/kjZsoP38T5/DdEwPa4nqarb9JW4+LacJDJ8TAi2FaxC5jXnowei2KidB
6BQvwwzPEvTIN80N62vkvuMetMl6qMxDFbTK9eB19RUD+pVMsQwRzHC9yriiaxBpTRhNdPYM7Tpw
wlNgWke3E9jvlVZfVw79cEK4Mctg9ffLWHuz3WHYjxAHUq90ruRNvCx12fzySTn7/7fvEnxGqDEZ
SS5eV2f5eT4FXfZq50bdEIXAAHVSbckq8RMASr4WOthtiKw1ZxDktWBuCZDZ0qtDPhb097OZYft4
VeThQqMQ5l6z8uFA4CMRBGFEQEIVDDvQSPq+18VjH5B1IT/5/8ij/6k8GuPzpx9585WfeV0W3Vvx
9ldptHzN36XR6KL/BpnSdkxV03QsmGid/wRowtZkvKGhnTNhQmmgMP+tKJsu+o9/N71FIe2Rw21T
aDY5z/1DIW2afzOY6FG713Eq27ap/UsKacKm/3osqpat2honJDrrru5yXv3rTlnNJTGSwRTd2lN7
jx/cWDorxR6MJnQ6RT3MRelskwxtWu8mfjbEPygPdkdjtDVmxRFN5OjUq+DstRmocl/8cqm3ZFVn
vepu94D3NGGCY7ZQ6XGfawxOnM4r8GY7z61V3ufCuvWwKhErTrnkWzp1P+eZTr2TzFSFKUGhu36N
0vG90Iudjej4NoOpf7/U1AtMv6mSUucHT7+y7HnP1WdkrA9/TJDYY6R39Tw/K1b+HQxyvCt/haL0
SdnZNS6FFa03C5JwiZWpM2oHYYBThpehMKTglcThS5Yxwomd6WM0STji21tznqK4RLSbajLhmogC
D4e3cVbT+xyYBP5E7Etzk6DxdE4L3wKOUIC3rp8oGWERw7SKE7l3T8WQLb0lwm2Hjaa36k7F1VqO
RJrECxLbJBmEZ4w7vaJzZKX2UY1w5ERex3xdMzeWy39uAoK7ovhbhZa9RZsA5bLK3U0vyCdg9rdJ
9OkuovNNfeW2xuejV6m16cylpGJ4jwrJv6u5Ue+6AYVzrxT4ydOIgJXqcWECEGZlkYNiZi9aQ1Ok
1rM3rbcRPeHFoV1moTdfaJCB626NpH31EkYn9myUPh2ro+6V4qqCJYy6wk80h1Jt1pTb2KY2GfIN
ZPR9hT8i7MqGB3tGYUDfXF0XJjpgd9C79TRDeSvd6bYWUXOK3exXkirKCjMdbbEJEoNnIn1lG8wJ
n+nh56vcQX6L5/wtLK1xj4PEH5NoOGQQ8DZoZgNUNPXyw443igEgLpnFZowXJWdBbFoxutoOwcCW
I+UaPstPDUHIzk6dH8XcFesyouc0TB2yFJw+BPgJo3rLOzOhTkI0ptomN7XWpBubtteWMqmh20dC
gcUKYKeAtVHH6wwzOLKJQ5T3LyrwL78ZiZ9kmAA5DjcX1mkao3Z46myC8d5TpcuPSUEKkB0RCgj/
drpSF1hFHOn39B4Lqj10t6PoOYgIqDBrxHldbAk+D13nJMdY3moor0iMGeOHsV0T05NQg3+3amLG
KISoza2zAJ7AR7uI1lAXcHzjGLQcF8c7crCoMdPD5JbfPWOJkWGWREZPsG4IO6Lw4LzlTfDRcQJb
q7OmrJtJ38bAJ9sJiJU5UQcvxmtDLdh2Iuj81n1P406wq9NuxpqtFesK6xDeeNoGXlXtEUMDZEXG
UKAq0oxjpCUvNbzBg8Mc5q4RFVaHoiNNtg59E0VzA5txFUSwIOYi7zdwqfnVSCQenXCnEpwEBgrA
EATrkunR5BpbzsDrwLE++MYLzEf0DVJx12HjaIitXw2dg4UxVNcUMg8j+2wTIvQE5Ap2QIeGIN5g
G2zLlthGq4/h+tpUK22VUCpCAGipD6U4JHr0UnnRjVriR41cSpRodnGpp8RUmhkWDZdet0djFcUX
2JmuDbeqWYw7aPdrpQ/wicO5WpXZC75Y9rBiNHbU6W6ZgEU0K/umnQ4jFZPMNIHXD91WN5U30s0e
QAG8WUV8W+SGdas4ywSPnBtmsNN90k/X0VMc+1mmTRstATYx4j/0wg54U1tuVTtGi8n0qqMQuG8I
4iPgYIMpvbcyMEeJnh47u/PoRQ0wrQqgEMQYzxCt4hKOVUYqCULlpR0WqqfLXfIZLbVZ4LHn15wf
W174aV2PIvQ5MxWkxFWGYzqX+A+XJQLS7mbF/jDSYJdEhraTZHEkoEw5FtbFBTSeNjbcBtQu3TAL
yJJOO+6m1rvF2knhNC3VVYs2mlwTEd62c4vckybUEAgklRFSdE7UGztygB7qjnITUYpTZyqBMViu
MxDa7RZO6gUL3SIoXM98DdRYYI7KG0khxj31d6avvE/rRvDEiNUJKZqde2SPTLppoUXLmTCZmwcj
Lo9VDsQi1OdvGPRXRlq6N7PFIK+Ns/1k9reqgtFD3lRIQwlWiQ49XL9d0RD+V1sn9qv0GFn2nR2G
37sgvyc8utuEQKjRAl67neth+FUpIDdVmO+bFALewiKLLa3eNl34OBLFSJloua9dqGRZM4mD6J5y
qhRH+mJu2k77MKeprRfhdhzdN5iFHM5GfcqE9Yvhu+Urrp2AwW5vUZcggG4x/knjrOrcFEVFm89Q
inKvs4xa+d0bFpEgMrcQitqGUhygs8WXKm+km7PPWz6wXNQ6To9NWJJOakzOXmlIOu1sZsUjtCMB
Bo3eb8kZ91IUk/UfI03To3lPH/HRVPMB++ExQly/Qo2W7QJNvQpTxFgcnD9UTS23eUcAoKjzrUpj
Iy9AWuYCCFRuhvizodL65z3AgFuy7syBaNdFeS3f6XLz5T48182mJYlolVPvUP144QiTY4+/qqKr
J7+lBrMdPd/6D/ndXG7mhcF3WT0vJXmzdSz1QXpH5c3cTdTu44ZCxVwq09qk1LlKaLVWsL5HbFG4
04fl17hQy42AYClH01+KdMzk7jAvIOjQpC9Sq/ovfaIdPIU9HZVgJ1wiC39GcPaUkUT7tQTujv/A
7F5W83Qo8r18ZHTGZvblQ0Cb0I7SxKI+5UxobM7PkI9B292aQxst+EFzf9nSUJAAgqoSptryPsbC
HpZL582c32J5RC59ehu53uf9kysgBn95ntzM+eNc3uryHHlfGVjQ5xQaGnni/Pjy4H+5Kh/4ss3z
Rz2/nXz8fIdEE3/6Nz4tymcFbj8zAhlTdJSNQjT88m9eNv3p6b/9T37/+G+f+mXLctXJTVpn+MVN
ILRrLFrRaYR4cyonbQy3tUpibzMThro8AIK4ooi+LOYwMkkmWxblupU/cZBwyEfWo9NSNgpnrMNA
f3Uu6r9dbCuGeEqdkPKi4XPWvExsjLGj/+vg1z8qeuaQ0bK8VK7LGw1XH8p+InG1QWv2VeZ2m6od
ESPUp0Is/4SJHKtqIV6rXEaJdxtAImf0ByRmcSLRCFknF6JNGFdAJeBkLrTEUkCSd5ddTq6Oscqe
e1mXdyoS4b08+8tLSpF1ZEEzLFo4lvKmWZD2cklPEyLVEsYBHtHJR7mRMkfxRBg9mxqCiAK1fPtc
3isXP90rXOOlsBiQ2EssCsJ2FIZl/WprMyfjCJBvnyigZoYKqFjieoo/pvoTfps3MsqZBy2XJXnT
LUsJg+FFgZ340Dp+FhiwvYWprc4An8wK4KHX76WVRQNZ1w0encQKcEIZ+sHy3RjdRy7ow8gNMjHl
4y9bJaUGx6lzsGPxMQvvrs6BWMn/I0jtx6AWKRzs5YQg75NfA+de58DrLp9PX66YwwTQ/PItVjKH
JV2Q77mbW5vAyvH9LKRMRkovg6ZCTprBu6zkU8wFptnQ6q1GzfLVJgM1jQSh5Bo6gpJ0ncMUGA8j
YkOGBLDK8M3kxJsANqSLoPc1qoZYW0T0jq7Ro+TH8tIO7kZqbOX25ecK7Hg8dPrtbEDnUU3j/vzE
f/y0crXo+3dSd+IVfHYK9GWSzmv5Lv3S1SFuib2kjZh6yPVUouiBuxOoMGGfbwW0TLS8tO+7Qlz3
qmPus3/APQUx00f2hV9VlFOcXr5/+Uu0ctP/WJUPxK7xR7Z4MiaoOVaEGMWsHePv/h53CGpEvSWa
p+xF/jJytw7VAU0404uA8HD538jH5M20/OSXVfnoeYdeDp/frcony6f895vqCpgCoruWh5zc1+SH
kat5mTEGu6zLpfOdc4zuWw2d7Px7hUpv71W6yfIp8m2Za3Iky8VRHmrnRXl8yw/HyO/PAzCVb3T5
yOGCYx0ZJ4Lw+CbtUtJnFSmBMvvyMKFsUs7rcALS3RCZ4UVDShRrFKm+fPp5MVi+NfoneFwZPi0n
BrmnyqXLzeW+CTvcdtJ0vwI+++UcJP+xbiCZYi0XPTk+lYvnT1/NI5Xja2Dk2XZguS2neYv+H0hU
nbV41s2frvwgZgOUT1cP8svGtM1hvBzil+/+ch/eOWbmoaWsLk+Wb3lZvbxWLl1+xssDl+19eW1c
PPWp0nIO46uRJ87eiZpiL9flkcc3nnYnuX7+8ADlKaQoQt3Ibcnf9NN+Ob+FilIc5O4a66ozcSjx
G0R9z1BG7oi/X5SbOJ+qRjIj9261hBcyeEuWG3kukatySd53WZX32cso+F96nnyyCN4FivmDfH/5
+Qa5g16OmcBdduPzzizv9fSin/3LC+TS+Vly8ev6p61+etbXN/j6KuLM43VHBZ4EzrU8zcjLiFyS
r/3dfZenyEd1OQqUi5cb+XtcVuWSfN1/udVKRtdcXiKf+OWtfnffl61+eadwOeGPqt/0Uc8cfRna
U0kwhnreXTyVcml2jQrg9nI9+fLI5b6zkVKun32X52dKO6Xc+OWpnx6Ri4EJEkUzdE7JywjDPoed
SJDzclh+Wj8vyuPq071yXb5UHmd/P8QQQI1khvfprFHSY3Bcv6skQ+qqeZfNqc3kqUPsWHm7rqb4
5omndATJrLa9+sTpZEQPUjn31IUR9859/URz9WDW2DtmzZ5eC7Mgtd1QnnQt8JAdAx/Tg+ERGXK8
LZvR89UkjQ50jkfVth4glen8gwFFvTarruaJvAVI93glzfxqdmLKjdRJ8KO1IWC9vN4Jh2odeset
Is9xX//h8+lkRiXWL5OqOR83rpQVyMurvLBebhCZ/Hm1/XTJlYu/e/qX++SlW953foffve78DiL1
rux2hz2KqR+XRHnjymP3su4t476R0jllMXndXNaBHP95528f//Jy2yK4EFs5GZfdclKTL88Jl0hu
5TOHtG63+ljfywcmeQj+fhF4Fp7XrHzX4sZeYyQZqeEJdHMdhmm0+utERO9OAUCs4ocunxEXOoh2
XwiLM7dx25AX2EItU40MPIZ1hEtoPrdVfKc19pU7ejdGMbzFLtKKBYZBPpX1avXWQzCq77BS8UBx
evYBiy0EL7dEOOggso4LgbZ/bje9FgEMDhUiONu+RfaUk8WULI5S6oy7TulPzQ87jKwtRPUcRofb
8RZ3YaaG+wA7hZ9NZbOK564j4qGcUVC2ey9oCZ21oH9xnd1ziV/UBOg8S8faKArQsL5/DaMRfUEG
otIiwGmkzkaVb6AKRiF8VbtLBT4gUdtzcH044wjxKJhuaOlRpbANUMhqDoM/BdqPYNufKpasHohM
KGb0ty0ksDbI/MIsPxTNuzXxijFV7nZ2pfzKlXHyc9SyfoXbI84skKom4CwKc3VVOnfIA9+iaQj3
DsxKigN+Wwbfe7u+d/MEwT/m7czmWx0IWNd/EjPV3fSE3yCBRtScWFunCWw/y4uPyYULqQzVqozG
Ebl83vtTWtzVperdMu97d3BmEgnkuJhRYZfo1K81kZkAdKKKAGHqvAXJJibltdkmRCMoYGW7GcAu
JfOZtlE5b6NVXRb2PmvMo5IM9jYfVbgD0HISlSYCYLB8q1XYCBGjFIMLKTSkbKFBwzAWKIVSGI+i
rN2TNdUmkhB0iHX75M2BsXGc0PNN13tMxm5aEwMc3ydW/xLR9k/zUflWesiYZ0K5FbyBa5qx5ooT
VHLqteC6mJti24fEYFeQ9KYoVk9FY80+aWLWuhfmzvXqN0wwOMVQsuEeNzHTIV65goItdrYCVxrI
4YT0Vc+6dkVLgkK55jzlk/bG7JNZpZlp26KlmRw0Af/uSNG5oMzUK9gFtOGnLTIQ/2Z5RFVkX9UG
XgWnAnzI2T8ylrMe9abNWKwhPFKTzYqrpg/JQtB6tCGYvWD4qabiK1X8ao7huE0psNZ9s0cv2UED
ymx6FZ7WvJJs/gGFGFKkZn8zCa6d2+LDqbTo52SoP3EVFI/NQCBWYZWYzkptwy6n3XQTtXL6LcTj
iZM3x+6jgJlBljpcDLPaliK8GsEA7AWk4rGkw9brZbib+j9CJy7uUpF+uIDo4tatfKBzNOc6+2ZC
bKPb4lHv1Z+zXejXnClSKgi9QLVtvqYj1hVMEI3f1PXL4oT2Y69x1grmhaFNDtbEzgb++22GCoFQ
KDt6ZZb4TWC+lFu9FPhQ7PaHLWglJNNLKJxpNXf6FQngPxS39/xSianfAhRvH6bqvait6D5R82ZV
wX3bhi04WguLKw7n5spxGyxptnjVHZudhBrxBFqQXdp514LIxnGZY8xdRIy20fhOqRFfrjrf8Frm
G63VERIEI8kfk772Ws4YaNIxtiH4JBPFohea1+uq8j5ySm35KHZoHuarLCrunTo9UY4l98U5pDZz
TS377sVcDeH9FQ27H/E+jy4wPSql+1Kn7gnrd2ca5Kq4pM438Q2XPxvGL1oe5xDyO/pT/YgJXCeN
ZgUt+bsoomBjurh7RRasW0J/VoqWnUQC8anh7Tbh9Kxbw3dPII7NMPqiReNHKfq73MpPYuREaigz
ovUqj/au2RF1U3PU9sQj8aEtzC6leqwD/Ou0jzKSnvL2GdEjPAXPEdiN9ZPb4Ogjw+ZeD2K/bIJk
6/YdMXpzdWqypUiuKnwJJflEfbw3m2q8MUclQMXUcoWYuC7lIcGnNACmK8Yzq3pofpmlae9r5Hkd
7Ow5QCY2GCAgYkRPnTkXh67BHpiLvjjUJjNCWzfRSWkc5SGiX8wdE+RwftSpFuI6qDq8+jSZtxVN
m9irmn3c4w1Ieiz0nPk5Aonu4kUhmeGLfG92TJqyowky2HutOnqmOnzOVaiGv5Swe4csMK87434Q
hnNATQaZotG3o5mm6wgSaWFF4bUx60+WWqH/mdL0hJP0aExvdVspN5kOBrGCBywUBU8LPOIDTTlk
0gPZOsAtMCWCvgdg5OQDDpQhBzpB5qsbOtYK5Ez2nfPjCSzwAupgRy0mc9UbnKxIXKp8gyweqvEb
TAjxTuUb26SGlxCdE/1INOizLsZmJHToUZtyhoiiX+vKcDd3yclrOL31gf2TGfOuhaq/8WKSu6ne
WQgZV7T1aIQG4bVu6/Cia/cmUPEqGA0KOZRFdKvs8d6KLdT4Gb4gEuH2RlF4p6NW0QseORxPqvKU
YdFYhZTpV14A49CIv6utcP3sLQjo6iszIVVjwjQaazJioOdBtQGXKvd1lsZHnXz4cTJ2NObSCFQP
xSMiFPTpyhMc4rXr+S3ix/U89j/obnOABmyoNHMsqwjBrFwjIirq7rHPNCu91PFbikOf8Q0VnFwa
b0xOGrEEiDT9proSY+s9AEsXh8ZclXFOaJGNItNBTgkQuNwEntgnoNJIerYyJGgJbrnJhqHQCSPd
cIU66rnXrUXGeBwFql/oqKmxhow+AkFOfXP82OtkQ0y5zWi6JnppKtBbakob+roCcqKt66dAu3Nm
OG1iQF7xw/DmdD0ZA6Ut+PEGXhhftcel8GNZ9KJwB1rxtOy2ytK07E/WoOMcSk+m8jKJ1NmFhuCo
z5RmTZTc60wodN0Y87cRG0fc1nwNxRJNrZEPwLVrh9seyp1rvU4oNca8OgklA0IENGdljDm+rkE8
u22015yiPnQJPG4bXhoXuQN2aoXOftQfPDKuLJxlOzBekOgVQj+KVce4iRysjaFV80MCcalbZZFi
ruZQxbAeEC4jsOKCBfF1dFOrBlkoWU8knkUfVTFfjYYT+PRr+SZibRsdSiec+YFA9+bqpjIeUUm4
qzZeIu86LqiZvahOGwaY1XzkqkQnuK85BGNoVXBFBtQXm9CCqmANBw+N5kqFz+d50a98Sl9RmuAa
oS5BNkb3oCPW28JAsfZjCMs3T79Z+WK9DkH+dQBfAc+MDJM06zFyvsNILmhHg9VvMtyxZDhf5da1
o/xwwqiGp8vcgRAWRcziSiy9qkmxt23JuCXsGIpxNi2LNHqIh/bklDNI3iVcPY068CeclMl9IXmD
zL0sE/ga+lWa5Xe6YSQHIfpnd3J/NbWtrascC4s31FyhpusBGQAx99HadrtpB51ARDPyBUxjh1i5
A9OI4c3mWuzqzQFBKa5NvEiQTmwsDB7aYstizgB1xgqOIz/VHk+wuVVeCqEzUC+98qQTwVTkLolo
lvkYc3Zw3ANn9Kd8djc2ZaqT2tylI+rwLBfvM2bfoMCaEiMBwgGerHPzusuiZDNXwz5RBg8XB5EE
PY6Q0vKmgwiCG7UFKhXW8IkZdsf0O+eYpKMiqQkRgCuxCmNo37mxnIE4+RmtuOvH8UjkVMKoKtvN
7dSBXYFCU3uCQXiq7pQRO4zRqfsxyc37fN4geqERGu09JXotpuYGmHFz0xUTUpKoUW6zUNs2VQGg
qqpuOibQSACLmzQetwAVmJoI4EqT+yPPdRqEuO7WlY0LBtTBU2TXm4kRwBhUD4kDUlCDYjR02aY3
AM1EQZtsMrS9WTH7IW3JTQKqcKq1D2cmZKWySAyKnSBDQGhAF86THdOGl7okiaBHc4B/rgUcIJy1
C4Ng4TMTGNCAgURJQHTZyOc/6nP/JBAtHIvkrleNZYSOJt4t8jcEx1dOTAEImzxWvgmVRU94Fj7z
ktju8JD17IVC7+YbL8sfx959t1xLvJSu970mVhx3S/YRJ4q9CXoNtY1T7UeD/Sszb5rU0p+zxvne
ouyhQar5XWhnx7mANlHg3FS6VmwRiMOArsO9ViSY58z8EWyStcmzHJQPYqckVp6KZIoRjsI2Kafc
VzEwLFT/73bU1L46ZohL+S1tK2HPKdtN2EDQDMY+2tqMB5qJzF4XYRp5DYAwos2gGOQLYhWtDfA/
1TQM4EfwYAN/EHqm7ULHm/Y2oUak/RBlZgP4iE0GOvo4ijXJCO7GgWsJr+9e53qzVRxBHybjkpui
+dLIT6O8iVgFF9sMM68kspDLWResxrp1VyEokFUfOakvqIZmi7u5IcEaTFDHoY9naOooPmcuQTxk
5sSk3HzPmS4lIa186P64ycnZWgdI2OahRgSjdjkeA4vgC9piYyOwFiTtsMlD1GOMg2+7BOZExuSD
M1mWtkfLIRMY0gim63wKMH+JJbVrtle2ySx5cNtdjtw+y3NStdvkPrcdciG88cBBjY41WIDDnXNL
iCWC6xF3nW2reEWb4T7B9UiMiLmJHJPOSYM6TfWIZmN2zgHHHggljrN/WBAwEnlGtA2m7FlNDE7z
XLTAl4CecWD8tS5M5aZ8GEX77MYPkdk9J12JgTdMyzVkj6FI7AO/RhO29iqAl0Gk4tohZwbnMhj2
Ja/F6MAIGSWOATfynqMKQwN973tgQvYORVmxc4hisrQk3RDSg0Zw1rRbtLrI6QIGMxpEWHIc/MmJ
fmV8l2vQoN6uitM/YmH/pH+/Wz7iIbH7HxZVrlVgZ0/NKKiGTd3e6kIYgACa3aBoNqJ/IbUEF7J3
FXvb0DL6TVp31ulXDQHjGAQh/4HjPuhMQVZQtqqtifM6DMAYYJlT0WThmuIqHGLqJcsLDLw1Yq+j
MIwGD7ZsrfdPs96/5Fqog3dwQEbNzY2KI4OOANElmlW0PmHOBbEjxmPiLj1Y24EG1i01iOm2r2GK
tZoB5aHG/FAYWuiTaQ62VOvOovT/0Rb/M22x7i6c5P/1f//P2fzwn7TFN3/8bN7a9K/i4vOL/i4u
9qy/GZoJXnkR9qvohNnen+LiRXdsofA3HFdzoISiIP5TXGwgLjZ0V7UNz158FJ/Exeq/IibWdIc3
/CzsV12ToA0NA6WjGhz35hcxMYB3RZ2CaLgqBrMj5pYQg+ZaqqSCpdQply43//p94VIW92RV9b/f
DEevsoWLtmRtaUYOHHR5/1L2ouUrB5P8lwFf/1TlhybI7oNMlKcMuAF1I7GDaYkDUTTfIvFcuqUO
o184/mBQuXU17ZU63YFtVaCjsv5YFM33JaYWnXRVdyvzjTyfwmcSNVox2ZF2P+zUCGaJAWdaeNW3
wEUt2AOeamDTALt56voIDFLd31mVi6mhdIHoN+V0DIrhOkuGZ6oBh4zgYeLSEPp0XmIdK4HN0miU
bRSAzK/KJWZxYZdN5KyF+TOQ7jchoJWYwRhselrK1WQ7R0sV6jrVldfcZgANBVs7QD5bTb3xoTG5
zwUXPN6HWaNOvskImgYpxTVoWU6wpclF1nVQpwFD3nbxrKL5pWCEJXwNPYnE1q2TuP06STmHdlXx
rCfhHnZIfyDu4JcwI5MU5uIxVRMAhb3XbwLGpltEoJHLxZRW9HPID+U77jE1ycIrDeHux2LARL1X
0DlbClJdUdwgnsZXDtIDOBfMsekjiIS3HVzcMmZCGtFshVdwxZ892CbgjHBrD823wrY/utBT4USo
3fUUgwAQZXbXRHW0wyU25wWUasP7PiTa42yXFlqSatc6+f1cua9IpPFsKXTyyTjhst8PtEcaqtUK
kMIxJXg2oThX02MnOOB9iOvJFyP7AQWJH8xTIHBDT6E6+6xirgLdQZ6oqTbkczlckyMikRJsL4pD
yabQboJGvWK2wODGnEk9rsgLmup1Sl4YE2XUWt7bAAPRL6pI5zpZovBbEiPU93IYlmjWN8UBAJip
OZA2mxSSJq2v3CHLNyYHJG7cpmDskvLrldVtlXv2pnAThV06qv3YNm/nsbCPudWfHIOqOojvQx+j
vx2EW/qhXT7jBagwmVT1th8Gsa0yApZzMpPr3DdrSCr6bD2MxCuuQux5ehaZ6OYnDoGxOVZ1g2yW
aE72NlJt+zKo17lNYpOqRzfESzDDzZS9ZkMs46OCr6udn1mT/8SwvilNyFeD6TwkXfaHqi4tcOvQ
F8yebGuqjor5VjAbXjlM7vxBTvutQzvNH5S5At/o7s3B0GHGlWSdZ+69xmRWD7MfaZT6qjb+nLPh
NQIwsLfQoa4I9HhziYFYt525Ugzjya0oq/eC30rRa8tPupPi/Ry16nE5v4I6MD1+NEIZhuKajPtx
3/X22g0wMirCVHdA5qtTF8S/SLN74PToz14IHqIPS9yIsCltm1JApJcrjEu98Q1sxDdC34O9olqM
aZC/nG8cDGm5+T3Op55hr36XNPZ92ikeA5OoXlvtjP2/d/Fr6bskUOI7Jx12OArpu9kqIUBev26A
SI8lx4STjOkG45SFtJfU6PQbKXXvCUeXqUBEZ9JjaQ8KzFyjzyEFaeapVnxjjr9bM92PuQN3mdQi
Q1+TnTKU/Zv4GDLU2OJxZoCbCJjvs9jxv3zM4WBeG/l4g9aeXUOv931trsNuvKuzkIJJ2Dp7Zwmu
cdKnSakI/nAqY4O94Dp03J+4T8VVw4zaTZO9GgBqT2z3ocQOsA0znQIE0TFWP2OlNyDGje6KTgMz
pNSdfMKxOMSY1N1Tiihug5q0e7RiKrAXW09eTQ9taMVsKVQmNCT4U5NusnBfIdrPXSBf7jLWm/+o
cmtvMyrctaMDn8k0f1TBuG7762bymVkam8pMq001BRkSeouoDSZH1K/j/8feeWRHrmTZdio1AeSC
Fl3XmjLIYHSwGApaS8Po/4Z5ZDofX1Xmr351jFAOQhhM3HtErSF9MDB9bBIruxh19KjZ2PmARF+S
J7AYWSvfO9NF9q1ECVc3If2mfhSt9B7iael697m/8nslwG0IJZx2xuA7JhNKRdhrgogTHH0HAJi6
0aewXRkEY5ci9jfzpzVOSAilli3WSfwTyay9b5mHetIxpLFR4+sK5Vc19F9pkNiK3oLXaaciLH6W
xXBHZ3CqSeUsoE4kKywIHlBsbtdBgUioIFgx/I50AH15Vv8K7TBbtP5AV9n+Fr7oZi3qZxQxyh0x
lFWhBdMG8Phv0jRoNbouIDHHPEVWCZ5NWycOielWiTrkMpmFJSCxCB+6v6c2Y/IGMhg7cHzMW2b7
GV6NSoUUCpLkNFzWHe579sUgY7oUY1icSY98H0b9sRbiRBak24e9yE+9v8E8nJQUEoFai91onhj9
ts09mtpI3DMA/1KpcGb92OPbIexoTSD8hZ9NEGDQThv8c4uwNckMPmSAiYmFPHE7Oms/++VFecNQ
XWHsoGsQIMyjhxvzGhPNt3YgbuDXxrtf+Uuz49yB0/0G4o/rpYlcZWtP4M6jB5G9uHqACWp6j0Fh
hZ1LitewsH9b6ehsIC4Sutf7lY9q57K1nEdOCRsAz/NwUBFRUzE+Z8KCJGqlnPouPKoluuNVFno7
M4FlTvySg5ntVRXiTO3jUDLKKJoaFVJAAVnqYTDK94TzIyTgqOjJE3rNqtS0X1XvrT2TGO5gl19x
JIiWfZz/9iCHAkyrti1DOsDvTD69Fr3VphFoavTDkVzJEt8KBIRqTOYTvXYJUxFdbsgvuBXTJJuG
DTT5MQoKZRMluEEjJ8ysylsaSX/POLJh+hJGKy+H8GXQHK+baNi17vjutz6KskWD6KUx/MJ8VSsc
pFsTb1VMypsex9F2bJwOxzzXRi3FLOnsPY+bMSBBjGaxRF7ou8ZMaV+77c7HUvSkqNmxaNw70erD
ckL5fdUFKrI/irbqMDFYmSj1iSBrd8QytwLzuNluk1ROQsbINcuVKginpgaEAZ5fDPCy+tV1NBhw
x5n+R+SSacsQsCGecKksg4pSQcUBDR9vWyfDXjosF5qWk0SxVSoQRKVFb2S/HPj+ZDg62qKdOkQ/
c95kNengu0U27B0RdaRwcMbFn1IQFyRh4VoBcV1F5zNSdBI/qCUP0+wXHzjIaiQQz/i/yP0j5C8w
OUU2ACnoIU9XBFKInI3qg9IYJbjAsN3UuMlv+zh8zGE5nCylnAkvDBhMuztTBxiDpPsKohsGwih3
lHn/02mSn1Osfm9q58kPyX6VePORruu+VeHkrkXnWoc6ztuFoH9fW5b4QuYy3tl5Np5r33j2kEdf
FSSclwQsLL//aQIbgcE0i+NMDcoLFLVANNzDq8COsAozuh96G0AXdAjleYbMmj9nmVs+WHDkfWvv
VhoCjzlp3sBzz1URYQ+g0ZFPQdmvDJcwyWQE3alB0MiOkb+qGqdewc9SjqmYliExzDsrV9HkdeyY
RgAvlHpiTI9mff+sQKMr6voC4YZwlGHiI5tC2M/p11S/2JCBJnzttxFi3CQvpkJHYE/BetZWMjxO
S42Pt6g6shOMbAw7BIkJ9oZGOSpPuJH2G1Abv7D/qI7NTLKQS3B57wxL1fa6MjJsdIaZKz4A+EAC
mVTW8KqITNkOiTiZ4CouocOHbUXtTsSi2w90m3Br0nwbq70Cxj2+jFli7B13HrY7HkpWczhOR5dm
qQT+WWi4s8Z9aW0GK17EpvBRbelPdePgG+GLaNf404OIe383Jr6zGFTnMDqtsUjGCs/h3kGmAjFd
D4mMvR9X6kvmGvcxCblREy0G1UFIyN5ZC42Is1CNIyZw8bny3XNGQ9JpxakpJvV+JAZtaCI8dYb9
BqUtWKgmuiLJWDxX6Eods7J6srxyNam5s9Ozx0Z1p/tJnaJ1NWXVhoiljxQWnLlIt1HGV31nM7hT
fOhs5UlFn3DpM7PY5PhLQSPSXlt9jZKoiQtxNlwGPS/u8uEU+CSWJ5fBaZFXjBPmYkKX8Fp82oYV
Kw72jDgIaePghfEbIZnOJ1Sj1DiHya1q6azIuA27Oe98sGcPMjVFnEzmoa/r5PEi+Enz/EGHvNRn
AqG1PPgdq6RilohCNAdZFFkg0oXR68egMt6j1uiWGNHBzpIa+56HjuZCUWHVXNfb6j2AQXeFj2uJ
gia7OaOeycSt6tCRWOI/RWRUKwUxm11njmF/pCG3EJBKls6Ywa2SUMfM9GMYYDMcss8QR+y05lUi
YSW87VYMM05OrgqF9JyJ5UTX+CpROvwDJEpSnkMWKg07ExAHH3FOeyv6ukISuA/J1MyIaXk2f84U
L+TibaOH5lShq2J7Q0Mz1gLVK8F+OMZP+0A7fYARf0DNSlhZNUfoRYg75wxBZeJBiLVtRns7Ej9I
GrgIXudnPC5lYooK7nypwbdhxq8y36hmwzSgT3AoZhBhOBOaZKHMt2OfEjAHOhL9jBh9shvSHQF7
o/ogl8bMmLR1pMD/gnUlse2GFzEwm1HupWqRSDZH52tHC742UrU82DMBriiJ8e0EypIBjho7+gV4
DIAHD0me8oLlOvIV1YHxCXlWlHTHoKgP7UzzkksIL3Q7y4E3KelfcyGX0ro11/jEvPXzob66atss
PEQaZnGy8smlyJ2Znj1pA/x4AXPI2hYw1tHwluPueUn1wfNKEugOmk7R7AfRzlWt86yx3GFjtQ2R
bdoGSVgdZGH1JtrdZokXcYNtnhrkW7lpmpxiBQueOXD+BbwS/okkjdHUm3G26GCWB7maQzBfj0b3
0yLevfFE+/A3+OUVbznbZIgQtm3izQzZGTLvSf6YRM/LdVnI1UnBQsSqcw/wW8Y0HDQ9WPupw8yH
6LasOApTBsyGM8BHNtzVer4DeUPyXsZH1Eag6hkxGj+IYpE902d6F81EeYhBb23tzj5U1dQcHMVp
DlBacbVyzZimRH+0TIzokThCmzEu2pZ5AEXCh7ICgoB7+gz1lwXf9J8lgeIqZIh/rcvdqtxIlmtY
I7P7fvudrSYqyKf5PC1unfXXT2ebGiPbN+qvsRy5t8qk3l0XzQpDSvoKxibzxrgP/UVWR7TztyN7
GEDwASnkkjywH+mHid4IgAlUCT3u1qVlA8Kb1xBCgAg4L3lG/bXq2lkbiLU6IdS2VgM1XwAXsVal
kqPyXZDpw8T+zy+seenTKoq3W8+mVYHKBk//dnrDaLAvN8tZPopnKx+r5/L45aoshnnHbfXTISAJ
rV2f06JLMiphJqphofnqWglqfJEIeDLNxh+4CGk8R7AyxM/wd15IlXdHou/lYiWwoXZie+ON94Ug
wYyzIgj8G+X0yj0kjFutpmomtBYPinybUtDqw6LknLo1M+ko7LfQJ2kk6cIpCy83dwkalsT5q4Nh
9y4ycuorXd8fLq28fLkazUfIJVmEZQUIoAO0ObdHSmnTMtJkUYf/te5jwbR1O2V7vZ258ZRLmAut
x16PdoSJ65Vuqd313uVOq0HuEKm8nCSKYIYniP3N7QsfUFjv5OKooD9ETLtdpnPjK90o43lJro5B
zQw0gz1+aFM0wbR+fyNGGvT6tE0m1pSDplxwd/lcCec6aQdddZB10iL+ttEG8/5D/ZaLbUQoNBlw
I5Cr+Lwl21TTjh+OkzVbbbWLZinG5kPll8fc/kelAWzOs5Lc+vx/kU/ge8LRAOtpUFnXC5Q/aexZ
UGGcYb2uOkyrWMKW47n3i+aPOpyXPq3KHZCHneX/qb3kvDTxnzIyhjorFf27jEz//vOv+ZjrT/4p
9qKRdDEQe7E11I1spLZv+RhdvSVgdBIwKFdhnkGvBNhB+5e6i7TGtGy2uqaOmrdm/68SMtYsL/OX
hIyN2JBj68gOEYzU/6b4FLbm2Od1aZxDYKZxX1trpo4xdBKEzoKwS5dQaQjfZ6QUQ9IWuGq3SWid
8DND6luvv/gFEe/eAm9qKz5ybHq9xq2hVBD0aCEiLtsaqnahA45WtPFdC3vyEUOz7pCgWA7mtJhU
mEc9irVpp+WbYnS+1Jkv1l7MiNDT8nu/Kayt5tLWB825J1SsF5azmupSYLcRxWSqp0NjhO6ujtsn
oxsrQoLms2sE2iyQ0KJrqgZLdeiZ8ur9Xm0VFVSZhT98NzYvbVA/k1lF3VgtXg3E4I18vHiu34Dn
gQZq9MO4RPoU5RmzukMLwF8IFA0QFQAFTfJ47YNDWWLrrh193TykKrJlipuhNYuzg6cj5AL8Gv+8
OH1QTGBzCZ4jua6+dnMiSJuOnpXuCuyW34qiIWwjzlMZzj65lQbCcji4oY51Bsnq9ahOD8nwhlUF
Wu6a3TCdIZY3TNoj8sPDQv4CvgaSITbpAN2lG6Qv8dAvAAnhNCSS0LdMMWpEjdNP7i2srgDeZM3a
oH2LtlqGoHVRmTzs8nfXaeTQ1W4ZEq0DF5Nv4DP6yBP/tJmgLxvXX6ahYR/hM/gXgGm2dpww7r4b
gBOgqXxnVgBESdrDbPWG304zvI1WVu2A/62DOHKI4QwrEJTOitgM04w4JcaUp81+8s2NBXIBEVQ8
P5wZEGYVIKgH3QQP0pGqUVvMNFoQ1CjYtG6PKDdglsgJ5qy9SgZ+IkfeK9p9WQ/J2RB1vHZr72yn
Asi4g2VcilI3mMiDfx/ESnROkx6kDc+mmGLlmSRJmSIYhqJtuQEaxXfgCvRowFKVK0dP0/uyUo9I
3bUn5wkh9WAXNAX5iu63Vff+udKK7zmT220zKx2BPrMXKSDBg1+qr4GJWVzgDiaPxz9OqlfsMa+D
zBqY+Lz3xsXA5xtP7PpoMMsqEGR+xY0a7zzIFDVsBIYJi9TxjCMKktky981ppc0SyGYUfPFsUFxe
ZVBtW7Vc+ZlKvzY227DRM4i5I74zvEWIoRgjRTrwPSUZVzBz0h1Y6709ABXwm9q956p3rk1OIhhS
aw2LIAHykb9i4dyc3AIMRWM8G2nYvVVd/pQG+ReSLP2q6FNr50Vjg9rhceyH4FgDJN1jScHEOvLd
Jebj04sdRQyWg1p5V4zorA14naWq18BhpA1xfUTPFWWfmIZ6qWdQlj8pBDmj7FWfo2GZDg6uJHm1
cJzY2qZ+aFzczD2Fpp7t5uYqJ0sElDUgCvOGUMO5Vd3uVwXx5+So/mli3LQhgAzvE6D2sVF5BgL/
opWK58U5UgD/wGZ9063SZ84cjSTmIBnhu1MdfJfwhS1sczUpY3rne0mzs53I30elmZ5Bqg8AqEDV
BDWgGVQT+7WF9vwq7AvgFXaoI12fo8nbA/tUNUvb1j3uVnGGk5Dj+y8tAkHPHb6hEBnsJQMic5lk
WGIXKkOmoJnuuc9WGDwJnRxE1AP8LeLsFBK7vxZpHJ9zy983jsnnxitXbA3t6qFt7zxj/MXQ3XpK
gsicSTFIP4n+2OUjw1J8ByrV/kYMEkZDkB1p+4l6Y4mIdjOiWVqOZ7osjHkJgXhQPrd1uZQzVsR7
3SXscN0vIBHzvFiX+2+r1yPlRqf2OJPc9WFR7hrJR2yaUbuXp5CHyO2fztgxlDkYUNjdd91l3Nlp
M9t7kmT3eQh6XVQKFsN5XS7Jg2Rx+03iUCPgknOM20Sg3m67br+5bZO/ljtgtyBf2SF1JJy0m5Zy
439/BYq8LnnA9d/Js3xYvP5M/pfrIljrI587E+B/XfyHU98uTO6+7pEbP6x/uk+5e6x9BDudul7e
zns7rqn7J2EFwHxuz1H+7HqDt1u//UQufT5cbvxwd//zlV1/+eH08hGQ64OLdLvCkgzHympS8te6
wpOW55eFaVcN06n55X24CLlLbpRLpYcQZGrVqLqMbwFo5usPrkeNJqN38KNkr9GISdp84p/41jku
8EXAlQzDvZBoOrimh4x8wsERRBSw/kQzALVFqovcetvVMufY2r5y+LRdrlrzj+UZbnuvZ2mCmnN9
OCOJWmzXmO6MFXFemP7xPMmNeqjGC7moVMg8XNdFBLo1zCN39WFj7if9Piler4fIHfJ3fii0zagO
d34SebQDik0oIvOQwMjFRNOPDn3qescqYeLHhJjpz7xUzxN4ozOANrRpvNKzA4T2S+T5yCjN37v8
REvZFJT6RW91nS+yOGJkRHeV8M4YA+d7t/GW+GH9cppftOTmIs/Ft1TBd2oBKmm206UQ89xWFjZp
7/929Xac/BlvA6O8HtCKgx/vOJbHsWkczIhyZMTH73no1Zu6boiteBOxdNMY3vzMfipIFwF7IFFT
zjE0Kfsh43pytRrbpQlLagf/w2CIg0AJMRjVU+yD58TNElgotitBMBxkgR8fY7QiIZibZdDucITh
wXQ9B6f9QZ2X5GrZTtq2R8xfGTHmlgVUN+w3Bb15AV+fRGLt5kfINwW0Hl6pjGHKAirfQh98Zycp
puM8x5NFFym/S80a1mVRIovh+Ua0tUf7vh6a6CjgjywFwhYEXcBPp76yS0eEDiyoL6aJwwrSvRYE
LRuJpH5isNkacb2qdM04OE5jIE6n1CB9Yhj0c9wwrtEiVSGhL+y+ekPj5VwzIqE741XF4yO8PCT3
4KToayPBUcauWp8UhO3vkeCwxIS76ZznACbgmCBFUD5l6Cc9aecYqFwabHLepMeu+iKjDnMnRYBp
nTNvOWRBp9NjKX+WUONmkFVYgNKN/iDfATW7andMn8lbImUGbJnn78zF0LravkofZUxQhtaA6hIo
9FNjp1bNsL2R9xPHIgwjY9OSd59OOUMDhnky6KfP9G+LfES2I4qJGMhsc3qjj0tyuSwCMUsiGZl5
GZRcQ5nJBEYl1UEsQWh0qeqCrDWJTanpcKuAcunTNtF26QonG+xD59bQc4qYMeOmYRQ4B/kJi8qQ
4Yd12wmjNfOzCDm2uXH5pDkg4+fylr0SzlI24eIkq5O8PVnhMik4IsP2co/rI9rjqPsbN14u3Qr5
ENqEBOOsRvOJan6lZ990KlBpA6bTYmEqvzpZheTSrbhpXdCbMFyNzZ01B5Vk5DuoaPVlcVsVeDTg
45aSxEStMhqwvnPnsNt10SBruOhdTFRvge9Y1uq5kHHw2yoZzU1mBD6UdyLcMuh9K8SsiCVXA3wO
tlSLgzsYIwzEQf/VqgI2leET+J+LMGzK9ejzvqDi+DvTzLdBQ6Y/Ssy1jB/L53dLSXwSaMEc/dDo
+B0AzkAuHf1OGFRUownGsSC1eyQ2rAP3istVPMDnwFZKa7aCPk/ekMknbRUaHDq1bwgGz47YwHyx
5IWAyJdVjwcdoa0YPm2v6neu75hASxxcOQWuKZMgYZyEanocjfgURPHzMLSIhzYlNly1CWZ/Djd1
Usp/1oHJXQzf5f1cvwJFXfV5TwZ8QmcQ1a3g2CGxVgcCLtUsVwBcJdmgtPQscUvyxculW2VwiIof
zKd8xMyqhnOxGue5kZm+j1phHLw6t47OXOB8uVGqNsGGmBhvK3s1b4gOaQkOD5dfm6H1LlLDTR92
L13pKZugToNVlRownfqwzqC9WSdCm+N2Cof42Jp5t3Wa8qFKIDqZyF3znafKAgFe9CerrlvVKsBw
haQe4I4CgvWkJ7tQjXZa2eyNGFG3LgeyBYSM2zQZrJrw3Ai6z+saPqBQZuhqPfJPc34Igy3NrZae
y7BZncfa49yrOnBx1mmnvBikIlC7v6QZzsVO4927MeqNbl0/D/bWYNqLP5dMeBVsThPfXcn/Q4bf
WFbqKcM7K3DqapGNYHtaFKhspPWzRkU4b+7dmwHFxFCb8RZYL5Saqk6AONgm905xCP+zaZ/DjrZm
moIvvp/6G1yZimNjfp+wlDnoTYC/VryA/0H0HwLYIap6MjENRJsM/0QM1PFVSiZw5PMDIDvRgDvR
TxB+7mriAmt1AqWk/EaoqjiGVf9VawIx+9Wu/WDQAWzCaBoR6EKMi49+LnJFCQiVq7/Mhm/RrVFa
bNQnUrHRrv6QCJEpERmi9z2tPdhmB+q/v3PcMV7HYdgtcxoUUPCY0V4P4OuFXvvu9HW3aWNQaj0W
QX2LMQkwmOF6b2HZO4AxBndR2aRomrnoM7JMPUGWVdrRzAgMH0X9EijtxGR70paTg/OoYycvsEnJ
iiR+TuQ6Eue4zfEPxi7Bbekd5NPJhGBIZEY6ZDal8FAaRCKCyebfdSLkRqkDoTTiiABzuJUH6/PH
dZOCkEvyMPumMSHX5QmSKIfrRMz683HyEFW3kzXa0r+vv5XbsnjYR3hpLnPrR6IiClCkabUaijZA
c9dUMBGPnzDynM7epCWPovanXTw8xjWyY4YOyxH8DyE0RWzw12ugw2KyLLzvwZC9TKWAj4WwPPY0
vb0op16hylUwWu3yFW+ibeZqCD2mCK+GOJfida3Dv+kh39XjkYxh/cMfAR0OpfetkPJigpiS31fO
0my6AUwOMUlFTfAV6iflEazbDw2dL9cwvzWGC/8uGPw7Jwzqs68p2jJPIvHu1NFpgsP0BV9TZCmD
CjXa3uq/JcpR7h+MFNAJsgeItNU+dgrdF3ucxnczbJDhzXznQuq3ueRNh6AtIZd3AJyPue4jMZkW
ARp0kbVvJ6yK5M4GU9yxS94bL0k3HW6p+zhw8i91OF3kWXlqVPXIMs9eBA7PIi68kDtaV3kLY2hP
Q1nrB8uEUpiJsoNGxLi+UJNFNHrTW6WBGstzjKOqxptehjLcy5sQ7QDZsomMU9lU2j2znxm/Pbc0
NjTXRsBZ9dXaf8DpXTvCeRZE17iViZjC5NnJ10ypp60zttpWS7vwK9px8IV4CJ0IR6RqbCw9HNC0
VgKS8fp0AkBRURsZ930gtFNuoHstTymQMetHC9paDrqpEAW5cJhcbxlQKPnLsEBavG0M49BYTvIE
wPqb3K6mEQDAwB/vdJEZ58lu0cafrwHDpoubqtUXIoPFvhlrFCUUO3jH7Ujeu1lRnaK6sff9oHbP
UTI9yhMOJcjB3nIxzRalfSngol5foOXmX3QV6HQFRHjddF1y0KwY9tb8SNTm6GF//G2CIEkW3/B3
Om6FEGzSkzzrFDoaTpBUMUjS/p2sdvKHZoXWiVXoj6YqomPogluTl59rDC91p3iJCoRXMhUIQlWa
e7Dg3kMcEGD1hJH/yDvzgBqj/jpiDbthohwcAti0D8GoAOyajwBTsbdsJf6KXAsWJ6KuDiUN0kOj
WPgNoUXyIxrNrQ/592sX5d46NEDrhHN0VCvsnYdTxfU8oIrhqKfhG6MtfR0HhnvQUEu5FyjJXs+D
49M6HpT+LSUXv1Yc1AFGIw/v6xpXJPmfgqxYoSDnvzWeU66TMhuOTAy0O8LEqA7PV1ujRQ3bs/0W
CJ3X7et09G5W3akgHa/nsCEyZa3lfpsqx1uNpRaf8oI4dBriJCP/SwdHrp+m5t1tLAPLZ7M9wadV
L9as7SL/y0gb4MXue1q44yonn3hq7LDExRTioTyF1+9siIkneYBads3Kaevo3LaOd6aL8K9HwSMr
Y+F87zsburvtNOfEbSeqoIZFBem/H+mfCyrgDY7mYJwNcyjOKf9rldSD9p245vV6KtVddooSXnyl
9k/oUncrrOPT75lylNejTaWBB2DRXko87E+dj/CNj9/Le2++ygMQvBHLWq0w2dVEeTKbzF61Qate
io7XgwrAktB9/ZOUDqHIoVUfIRKX9G1TA9cw7x8nV0ESVrOrnw3UidTuzPfKyJRlGnGOivp5zLnG
dQ+d8kVpg8fr2bzwqXQL68VXUmVNNis5OppiXqhMQMhD1393eVny0MRowTt2UfWIT22/KxKMa4yi
sB4Lm4SGPCQvxmVOcPYdtmS8KpOqvoAsH46J1ZBl7svqVU2re3koX89zBz3ihdAKRAU+iUM1ueHd
gEsxI5+8+W4gx2/Od2wwqV3Yra08aELoOwZPynayDUz2AkLSKH7UP1HWhGzYK99ixcxXwSqFRQ9U
bjSPbeCO6yjj8zKxL5aPx9ZddAXq6MVs2mqDyIp20LFtuRsbRQWnXc4jo1d55NT5SCv0mvYw+r23
GwRCGW1fH8eu6p6Qryquz1sEWBmYnvimxCWKl1A2zyBcwtPYwf3vfCf8OnXJWd6LV3pf1b4zvjih
0m+mHIuFBIn1Ow2pdoQwqHBaf5YPqGImh6zqVD/0qDXsSfuLbYsl71PUg82Rh/h2sHFJV33z4R2t
XN0bzo6uFCffxGjYipr2q5ZpR3kokbr3KMzpJzP4TxCJs60G3nBv5577YE+ZQOrfMH90WQ0aoFbe
ks7wV0NbNCeg3OEFkFgEbjZtv2fug+gy68eopHSKnqPcGQieQPswIXQWffcKmfUszxW26m8lDuJn
8gvoSYzdiFECXbcTdAV9G+foIw9tTl/76mHovp7scDzGUx7cZQ2e4tdzzBclVzus5S+uSmUiF4/w
//yz+ffyMCM4/F9u/P8vN67ZpKn/XW58+K835iJ/sUIx5I/+ZMcd7R+upemu45oa9DPXIdf+h63o
eP9wbNVU7dkSiD86u/7JVrT+QfrEtVTVdjTDtR1Mc5qiky4p6j9MRG8tDx6qa3kGJ/wnmfKPG0/z
af2js5TG7XxMlZsuZEnTwVsKCiMMd5uE/Ud3Hq23q16F7rYXapDe9XAfHn14OTEOngMosNWk+eCg
aYS6wP9t2cSO5KD2w0P7c1V/uYqZIfnRomm+CtfTsAdyeRba7Pzy8Sr6RlWmytXyfZ5iTV9a/lPv
ZeepF9rFAq2+EVl9rm1ntnDGo1NT1oEFBWMsw21oQUxnMFxfCbr/s+XWJwzB/GBMFTiCg9wsQAL3
04OpFUN3StQM9rogvpOkSrtSO+Y/aer8zNpYvcc/ZVcVTbs1jOC7acFoI6hhrzQX2QdLefRzx1kz
de62hmX5syIF06ZZsYQeAZi0qiCJZFSMoJhsrGe2FcYN9U4Zmt2AviDxyvHLf3jIs8/Vp4dsqQ61
zaVCuZr56SFXuHaMBBXyvepN6tFwRsTeZz+JMvKXBsmFne7X0bZJRp25v4m2GCgmY2kXbYmwXf6M
Ypx+l+vuq6+r3vo/XBtV/W/XRkU3zJk+9neTqLZBMWVwnWzPxOXRH+zVgELFvlBtsQ1U8s6NB7VO
GNWbhb/dIbWgQulDtWfgMS4NP5nuMuUuUMV/vK6/VUy4ODjy8o3YHjiZz95hMVLKpd7UM8lkX7W5
gwIWrFVLQQ2v1PJTC5ETDR1vPSHWsNWD4YURIGZ/OSQEvA20c0bY998/Kmt+TX95jSjfG7ar4yTM
u9Q/WxeJRlMnJgf9zoi1AZU7XznamCeruquc8aWtn1L/zHA9eICvFj/nmo0XK+GSyURYJ6thcao+
elOo8TmLoldAF4w4MQsj2Oeg0emvgoXD/O+M8zGyTK7iLK3EfLbFqJ3sXj2YnbnB7g+ryPEudi1r
j7qOBadrlhQclbVABAF8ufhekEZeuoo3ouJSMHpzekibzd4yirewbQn0MRhdpLEGWLe5GAOU3qLA
DxyUnCvE7yiu9LUa2t1qdKAxOGaOlAHiJWvbQydtgkaxGHLMVYTuPv/7x6uboI3+9oBxraK5NqnI
Kgw39n8wLMuxLwzirO12OvpAtp4VF8Knx9k2+ajHRr2P8cNZJJXb34+o84y5OR0nxKDu4zC/V5hS
MjhDrybXlODo9fWvOsOwWlQ8INH9RJaRexeVf8QT3T+GvvOjrODzRJFASXNOD9rmsLIdpXzzCQKG
oest01FvtoWvozqpm/eJqz97Iuz3YeOoF6WmkEuJFwSH1u7uew/pGiOENtcoWngnizT0LppPumYA
t7kmSXJ0mvyR19hd0nYcd01rac89+IuH0L8bAXbf522GuTY6qs9TA4OjqcM7L0a9CwSkMks5Tiss
Jm29gH3RglgBuV0vNa0EZlBAuwHxl+/LPCY1MyXn1iuTs259F52er8ZRQzMrhcg3oW61p4NboY8Y
b/i4IVTpNcFH0ZgI2gWr+JRoQFNsVCsuLba1Zy1qIGcGwUMWvwql6XZ0bQ0giEmgathrFyb3hIPF
xXbUe9eqFMhftYvZVO6dhrCq96ZVOCCaRmehFaW2p2OPVy2mGYvBFMVRczuB+1DUnDpG+3E7iYMS
miPEZMAzWWfsksZ/z/v+i1sW7kG+IxsIJ84qhraCh9huDEN9s0JPI5wP9nlEI+iEVseeaccF0Hy+
dpTUmbHVe69yogenhdwB++8U4rL54Ct99KDGXrgo1Ar+JN58ilJpT13uMPP2XVico7nRdDs4WSX3
WLm5IB9DbdFNgb14Kk66E4ObCMzqwbOjeF8YtbrtyvZbNJsKA0XIV8JDVbRzUMGB3XcQjjssDUEv
HytBtnZ7U+efpPHJnIsGysrOH8JLMjlApbQ2hM2j0cy642M85Ei6W1p0N6qYY8XkbZZTp5Kiset0
34c4GBV5pN77iAVEURztK9G9j3Ul7jsUP+/7NnuBIn6cutbYTdpoECqolLtoIAgzrxmm+pxPIw9Z
K7w7IXIYio13sNJpz8DXuZMF4Jtoj6wmcmvztsnL3euOxOI+Wtjba7kN+PsM6yvHbaYX00kebHhq
tCL6Ya69LHJRTiNwXQZN8AAwLXhIkWja85HgMT2viorGtDbC8WzW9lZuMskvo1aggdLLQDt7brjV
gU89JXmIrlhiQphARPVRFiq6BSFcq4s6H4EyT4dWFPI3RnkmMWnfy6IFHX8Qpvgh17LanS7cHlNs
jba5IfPQR2H6JIuRaIM7OflG0Ggvmq4dZ9NudBcdqAw1SjWHaazKe8wlWgiGXvsUgNihg51OSgma
tjO8Fw21bZKhzfBkFDhUFcELfmIOmUpH7DorbheF3XTrtsPTDkyTcukazCW7SQdz4Vdog+EmFtk/
hyiJvrSCSkxKZmmi3apZJMbdInP22mzTCPHZIQU7/kiLzrtH2jF19G9uZvT3s6BsJ146uz1Ctts6
IUhoG/gK/J9+J1rSsr5nreIOp6/Uj/cj38VaacyF1Q3p3kqtat0MrcVE1jp1Nfa9EVCQbYIU6Tpw
JqTQ3Jr8cTWIbUrwdhMMBGb7ONH2mNL+1v8fe+exJSmybdsv4g0MDNV1LUNHpOgwUhVaa77+Tiyq
yvPEqXNF/3UYCHfCwwWY7b3WXFzadvQKJVeuzt2kGEo3NQSStdgTLYOr2cw3WT36j7SYvuI2CneS
i+8hw+sGZMa9K1TimD9Qs++zvV7GcmFgvsYtUEAuXUzow/wx0ocXf9Ts7YArbz1aMHw8UeSblAip
re8G1xQ1xvu7mcpZO855vRKWYR7LRA5AwD5ZXdc+6K29iasyeL8+zalrvtAqW9XNZ1fXykfuVHfY
aUCXRl6+Fu747NgoHzvrPDIP2c8pexm620AexvI0DONX2ch5J6PmrjOQbHUDFwliGDdyJoWvKSlZ
yZhAJtetcPtRI+QEX4J0fiZwCSNz0HgYtMxinxBZRtcA4LUXaaeqggjb1GsvFNmZz+/BDaKBQoPz
4ADnXyUY0rbVlGgIUJwD4OUa0Sy1IYbC+9zP85V08a3zr00AKdxqM+KXXWkhBKpaE991La8Zr2Kc
iBEWDHlXnOPeJDQ6aikoEGndhu5wkcHWFPl8R3z1OS9iDTLnAWyX3AxGOB1QtyQwocq7uXPzHROy
dO9UeYTzP8TfRhJr0n+KCqrRuExfQESug0RfZGbTRnahDoBKaG9BF7i0rYu91/XOBnHR/OBWj7UV
C9JAomDnlGPJn0fQprcuN9Z+PrtjnRzDiWbqiLHlXs9cJBfpfI3iGBcTrMWkyiCauNQYyoA761QW
3iVcxgFQSceWZq0dSOs0N0uPJsjj4oeOMGOjg9U4mF15rVKjuNO9X+GAZsD3zc8MaqxjYtW/oriA
/wgJ56i13r3oTBAo00wv186sbZDGw6FzzPHJlrM4547kduzCA6Xv5+z1dqwfKAcS0pjb8huW4fJL
5IRvuGmsk4mkYz1Igp27lErakq55lF1AVxlClV2Xe7dBk+hGfXLUK/uuosVXApTNKX+utCY75In9
IOBi7SE4lGVZHCsPzzDFLizEcRyvXMevj+rFU5BrHsvOuxZBCZe5igAeTFRB2i7Sr16W7OcgA3bo
vfR9VXMZ6KOj2Y7c/V0ZHqwo/lKFk3ZtkwZtLe+sVrf31JSbVSMjSrghoBEv7nyoJNCsut6kKFzd
p/i4D2OzaxrUnkUPdq8ff9VWXlyHwh02s1//Uc6AaoaAG3hsEXM9V0fwnRpJy0V9INWYPm6S5FvJ
h4fMe0k1D/JqFSaOs2kaLoWdP36i7GcCfedfSKIMu7hWaEcj5tu0nKNFe73Oc1Ht+QYdkSlRqZ5j
cDZG0G5NqMbBkFhbUs+499AMxhtt0xOtkGyX2iVd6HkzYrtN1zhbviYGZjZC3u1fqYyQXsLjiwDu
GS3p3DUa81RO7qkrO2MVwitHc0zWWI8HuPH69KUbNogBXDSWNaqtYeMUoflSd4LgdWQ0Y1d88ueh
hKjivRgdtrFohrczVDCfc/A7XDfqnWu78Ws36X/U1sL1mpz4qe4yXtxkfusRx69ngSpZIFldU/yD
tNn25TmN+DupxU+37RJuTW18ZzcOY1MgOQcthOGhNjuaJRfuLLzFvXtG1K3dARUdn7ssOyaat+2r
wb665NGdS9si8H2ygRtksYHoOck+i9B/0Ia4/2U6zZHaw9WFwEup00vWdZbbZ8P1rLNHO2Sr9wZ0
R8EPhD3RMNhn0p0mLOrY/OI0KgGnLkdK9awOuG8PfFtmxFameQTIowvKTacn9O6zdjjbzhSsIljr
W1kbbGr+T08Y6W4YSn0XWdnXmgnZuYeyelFrauGEPfJ53enWFiCBelXBwz57ENUqo4dysTyjiRLk
da22H2fvD6c1wKnq051mxSZObNt4X+R4EVAIVGjFemrYDtOvqclX8cbSi/TenaMvehVPO02/I1Cv
eJTVw5ja9oOGH3kogDTqqWEdKio4AICm8knt66yRHkbdu/umNDWG0prYzgiln5aIXLdtqwe15QsD
T7jbkyK5HAwOVk4OA1/jfFPZWbQlDrjc8pUxH0HTm49TggI/SUniCGdg2TXVliOReCGtUzHeUeu/
dHpQPeM7XHPbeEJ8FZyKqcqQpPBy6loA//GSV+EPzkW07tGVg7ORekn6ZBCKpzYR+lMIDnSpdz/4
5KruikFnBmYEW0pTUHK65efjAj8pnQPTjeLicv1dW54F0U/T7kXj6adp1vUTugR8kmrbKeUSYF9W
GxdKZMwE6axNrrs2snRaNxTRTlILnszOrfezObrnMhyHU8/ArhvG+aQWpPGAVrxthxOBvW4wgtrl
feaWOdm/ItFM9GgPtlPRRqysx7REkufwIzozLodUQ95VlpXehmfE56U7ByqiujP8OdgZkfVZ02d+
Dg6obsYNR7hHMUQpN912QXYxuvRzXdjfgTEFZw1npu7F0LGy6NIXgETnKXjUh/gOTvpdjZvBbo0X
RniHWHSwbnipk5CcO8NvQCf50nIXcK1BW8XT+LVKQxjoRvxJ04HTzySTYpR4AYtAVQCKFGO0fsEf
Y6KO+Al6P6xZfnNm5zC4/auWo27o5y+Zbs8bmMMQbF7C0icFvI0LSEMAeEM34FsKpB5o/SGW7SOD
k08gSYtjKoc9+YtI5KtNWR0MER+DFEVR+JDkNpoonxEumg/E4Cge/aEgKXUKLpoEsOo0G6jPJ73R
vxXdE+N8f+tXU7OaacUCRXTEMTZ9YND9eOglJokUm8YhtflNVQLqh17U60W1LzWn29lW8m1M5nKF
L+qTQdjbMYdOSWQDn29qHym1kRSdbmJqSidnuVyqBQlgdh3aBxF7v5qZ/zPumn1l2kfhtiQuSeuR
cC4PcnWyNqCzkyFQEtcswZ73GHYSU9M2ZWwcYlt70ky6vEWFYwhv6/fR6xjEL+WdDLtf4r7pIBe3
vk1Pu2pGOt7T7OEEhrRRAC7BP0//v2c6VGTiD5+3uhz8HAMB921NMBBok+pb8sWMy+yh1MG+B9VI
uC4VZBIx259cOO65DC0JBIZ372oBCCaaRQczK/4YrFGu/XjJyB496y2wzTuvso5F1HpUQG0YNtC0
mF+F5qvtlZ/rLkpPUckUWHp+tg69Ib4YVXNuKmJbEqzfKz2vv0Z5UX7iI7lqqf9WV4APorr6Znco
d1KboJtmgPGC2B+XU5joK4trCJN2uNCOALuSmhTMHDO801KPzDQD3G2SOrum1d56Lj95xKw9nhZb
acnty/VLDJ/CrNdIJsJDm2reftafvPmuK6Ni3zhl+RhFVAzxgGZdAqDJdhwm5RCrejFBsPOzC6xU
g8nSqy5a/QItDQGcBF+e5xVvooFIrGrrc1nLFNh8Xa2FpoNmttqvOYWj1eA2p8IYQ5TB0CopZt6b
qXAeQgrUuWajr8IrOunfSuSkIEEceY5TaK6xnn+tGEvtk9591Gf7SmR3tE4sYe2hoolV2nvWLhn6
dpu+YKch5yOK+w1V6uq+qKJnR5L9N/vuhU+NYGmLehJWf2frLvmhcZFtHAQfZ5nw6z86Y1KhM3Fa
UAvcNwLNePUmyzwyULigMx4WTGm4S2X86NqD/1rEGObKCZSfOWwQxQwrRMcVheqaWI4ozjdiSB6F
RqIfrBg88Riq4GYTqwKcq2l8f93xnQYeWt33RXOXaFlJcBjHE0BHyKh9n2lRdRiayiCngtg+ahME
p4zIWYnHDsrRPIkOQZ6dOUSaOPOrkl1alK7/VGA2IkK53vgmmg8yXroUjq3+QvDGDt4wiJmhcQVB
t6mBXYM5ZYkMMa2+u3P6PaZAcaKFCvavNyz3pLYRw62AAIVkCaIFU4ptRUJQm+/6WRV8+B8P+4uv
4vbowfGaHRQX3Fz5XpTDuurtL04ChKWRqQE5Do1kNuXJoa8y71AvD1hwDjNSFO4m06r2alA5IewC
tehjRPbTz5A5uKlj7dbai5920THVgPDb9+gPYeJF/WPul5cE/cGJSOZ0DXmITBFQPprZuHztO+00
G/dNBv2Qua67dRJo9MIOh10QxPOTX2Ww/f0ZNcsQPDr7uvGz58jpX2v8pL8xLsbAW411bZwnMW/M
fekNznNX01bxeveTPmbFiwcb8GXGTZwHBOD2wxHzRHIaTHdC+RJVG8shWScpcAB6EPCrPoX4EOqH
oAUmOTRYG3lrjrP0NSrabWastFEjJdM0VhRX5fPIhaskgtgr5p8KLj31mnWUA5nfrhG3m6icPhtD
691BEjf3qWeXTBRhb83cjeumYAY4yU1fuJR1UyorXRoURNc118WKdsaCtvf4Jm80Pfd4FIR3cwxB
JTVbw52Tz3aW1Wc/p9jgR02+aeiXXZI0vzNRO76VnjvsSKN1j2kb9I+EReJBhVz3Y0zCvTO3+35u
5bPjhMWen0B+8MMwfyty/5znsfaNrn65lq7ogeWE6R23aCZKRIiQU0CqZkmNp4vWBeqBL30QPtp+
5PzK8IL2bU0ij2bfp74J+jSAKFbr06GSjf09y02XqZfF56pTSEdJ9eSNNHTgpEVrJtTOpgiaBMbP
QLxNJudD5wOgmnMuHZOZmtxb2obS3Lwp0HTv9WrcU+JoTk1OmFAbdvZdUAUp9cAlyAUm+sWptWAz
NZ7cMNn/w6yaAxNK+4gnENevk9+T7y5eKLYBXCBZIM286Wwxg5vMInyuW7/bLltORTuuy1rnrjXA
kcGc00gI71o4QvlLyBxhHXfMgoM6iwBg9cVegsmy/SmGpVVoj2NwnWLLucZLkISu2T9qlwBz62s+
tqQSQXMbR20Fmdo4lyaWDscT8jjEowZAvXeuQ51B1Myji1hQZY4+nulOYq/op2sv4u7RyOxviWRI
LMFaFlR8H2K90dZGyE1KwAGs7O6pa7gZNwFAbrRTP5sq6w/Sx7isUVxFYhDCaddp4NZ1uIvrAL7e
GDVX000GFNcdswQgSYCV6kPXTV/IBmeIPtSL2Z+ylGeZe9pG9pPQkdGQjZMXENf61v1sl3hJsUqY
pzQid2Qqy11nGHzH8GitkmB+i6YqPxA/8synNS0KC+ZASU/+r9HJFX5UoPtOZxCHpM87wReMS0S6
tmNvPSdUh5uCx4dm/clrnXTd00aqJr0792mLlrGyLqP44nTZfQ5l4TGcCRHK8QxfNfCGmeSWVg8E
pFvTl8kb7rzcW9Kw263F23sij+BzOrvDubftc2zENjFHw6cg14qHrvIvTtjxCxzsBH0sLRtAdfce
4E9Ab/is5qC5R9HIV4uOjRy6aDcXVXhuo+5pBpayda2fuFe3uWUgmwo0BtuwpbaNmS8z9ZbKpOYy
Ps62HXkpe9u2gs04tD/0YQrPs2ZFm6YfiwOaorqN9lkxdleUxAZAIipp2nwdKtfaYwU2N3pZhltV
OWgy5FF+u1DqgvxQO0N+7JO+W0fgwQ5TwtsBtvguylznS/06cVG2/PaeAOz6NPXJczAaMLym0jgn
rcBJK/Utum2LgIWyuPraWuCyP3kGmnhNRjvyuOQppKA3dJ1OigDTf0rF5Seu9ozC9RhvdZx/becj
iLxTZ8roztboNTNIglCO9lK/jwJGQg6dp4ew4XJo1q12iWuNkxrBw2BRDCBZ++pKXxy6pkt2gknI
NqArAUqJ94+BrX1GPdmdu8J7HdBT7yuj9tdESqIkktOGCw9PKluLIIHO6+moxMZ59ONfvZna8Ftj
7ZR3T+Azu8+AuT53S867k8/5PhR8xDKVYl+S43IMuhCEGf35KaM1JmLb3BewbNaDrveoWJdUJQZ+
cSsv0NacozcWb1LE4cVqDNIjcsPbpqUPpzJrAr6EWvLocopN5I7zyjBjHz7yvpuDdT9iimb+f25a
3HKWN9nngjGj31I4Snqj3TPDra6WpnenEaMQGVbiGoWQdQmyPnCteqNVgXMuh9i7G5ehhahp+Bpu
Q33J4NtnuOUiRhzkamyHaMvdQYPjFyQUTnxcXNx6SWg15hNkz34vo+miCG0mo4pLZHBFroPu7A+M
CEvdraAI4RKJbJrNZSRekCq3ex9xJZ69M5XU7ByYOA6bQfsj9auK/oRfvpjS7e+1JNlb7hfdmqyX
Rqvtl5miP/TIL5Het1cHC8fF6tAlDwLl8Bz7RLlzA/CYJ7ZTad2BDaKf56L59ymcnUnjy85hQLhY
DnxmXYkqP4+awQQR1J4WM+QLdWlucBaDeDOC6JcdV+iQQ8igtp66R699y4KCzoGI/TVJLU22srmx
U24ls2+FpWI+RQmR9T4li5XdcMFQHpN344nXYD3sA4p+TjzJNRrV/hhTF6oHyN8HxJUVKFNrXBVo
KaA+cn+ZCd8xuCOWw11ouWIXpzTi+7x9NUwgafngxxMdbVpMaW4OVzixs8clOWmc+7qqm/t2WajL
TsovGB1KcnDGe5qWjNWr1s3vnKVNLUfRXC1kw4FFblXMFT7OEfVMk0juw2XNibRfScGkO28H+zCk
gt6o12/6OmWfn1/tom8u0NL2LsPYc22PFnnTSXoM44yZQhjSZXWYgXrmK0YDbpNSx7QKIY07d2Bf
h3aMD0OmXxMSzL0mz87eQCAmIJ/+wHVv3pqesCnGZs0exuu30MFupruZ99yJ6Jq3tf7FN2eCmAc7
x0YhHrqGiX+WdSUalAQEbVTle0nMGpiw9OsgjHCTDN65zAlvpmvuvHk5zousPEFpD17qVlCwG6dz
YHX412MHebHp/phCWe9xrw5bLTTOIX2jL6MebNBYkyzGkPROlHAB5Qh5urL6raSAcurJERFOIb7D
Ht3NUUb3gEFo7lL9I+auprdpUNnZQ1tGtl013kuce3svhHCMGeoyptQT+sw4CVFX95Ve3FOi3yaJ
UX4be/2XFXQ/rCIvDr7XTC8l5WlKCy9RaUaHoaW4pL4P6pvh6+VeMuTYlm1a4FzN/GNKsN+aLzff
+CZ5lXWlr13KGfsml/UjUMvNFIL30M2pJQwZEO9ofe3DVqwF9w2y7PL6EsTihQa4vkkx+SCGLdBa
zfwNUJ/juouapz7J5LEqqFTE45ys+roY33LP+qU1M7vSVN8zzjRe545Raz4b815dhKGCulznGNNZ
Y/tjQJZyzepG3099hesop7NZx4aG38yxrnPjvIVF0b7koGWuuDPfkurRpv//bCdW9OLVggp1HgkY
ah4ygQWbJYcSwpBCXKltc/FKqbV5sRupzXCSyKyiyONeR3ZoG8Xe0VRGUUWGUos8Hz6JOkk3IxIM
uTjyOqekc68vtKj3VTh2+hENJ8Xm4qQW1jJT85Zpl1rTu8VsX7QUwPnJQ5FcqGl48zDB0AjF//K+
nkd2tApqM7aQKKTHDyEA73B/uzqLttKPDWS3pM2qbayMi8PikG0Xg5paE0lhcw23P8XK3dmrhF61
Oi6r0eJArRyuRmFjZRv6yuVJLAA2kjowVy6bt4W1eCurxVsZLe5VdQJ1wvdT/b2vBhE7O0FxyJiA
gUZMyEuxxuFNPSxR+9QJEhX9q17ChxMmJeIsxIxv1cKMK+wBx64WhwuVatleFsGCGxwQZWzyHoM2
GE8IHYshl97dn6Ct26YfagxUg5axEo+47Vdv/4d9t83b48CT4GK7nTkNLHKD3RyS//IBhrdPUW1r
yt0dNcGJLz98cz+SJ1/W8HFwBZvrFuQ1gWvJfhhcj9Lhs3qAJr97RlMeR2csMVMsXiZ1XmfO+Xao
VTTCIPmWI2pNhG6z1eP2x22X2v8OSlse23hE0kxOcbydTj3i/ZzFSOEPore9UQwxKnjA9BaQmFpT
C3Wgi5iB42eX66h8xn8zHVsoPaupx9IFTa0+pdXCySBOyQhAqqiPOVTfsdvHClC/X35U6pcEwxf8
3bLol4W0p4QuSRSCiBvGU7VAQA3K8xT12Lwt1L4snJkZklcVJ61fAjTOiJZc/hGVe6EWk1ND2knq
EbkInhUv7pE6oRdILRrI6Fzq1aJrIm3CTOqdY0NVnyLKfZ6O9y5z9qYH3jVxXzS3A2fs2/s4Axvi
LyGtVfUzi8JX2IpPYJnTDdlFE638FaVzDFuBQHYAZ3N0yHS0mOKLRIAdR11A6/A1jYz7zIjdnTGR
BOox36ER/moX/MGsXTqLRJhrefHJncxjnzcgif0w2GP4uUq+bitUYNckgPFPFfTNqKz7luyISyCD
HUlkFJsj/+IndnhyeIGrYeVMzXdqcfTKaYyuEIAlpc8nwwnRZKyahhCb1qf6P4Gbt6ncgV/MELUk
9tG3zasvcbma3XVcesNdm60aO4Yr7p3l1PhrqnV9W9Ej7Qioa7pPMiWbbPL3nf8q9EBswsnF0vOp
tTN7XbTesQmSH1ytcWwM/D9BtI81F71WNf2YCRPQZMbHTWPWnTxE+6X1agzON03f600Wr0en/eG2
9FkmzyGUUNAv8BtiJrKJDk5oMFngNh5JSBAWRrOoSwgkgDXYYce9Bn70tYrwxA9dKuCBj8cCsUVM
5wZ87NH2/YfIpZ8YTAzlcyIrndIp194Gm123pptDQcZ1jR0W4iPM03HRo8xM3USL1MF9TkkXFSbv
XMNM7ESWwVELunjpK4Q7UAD0zz3xpbD3hsc0y8wY4pdE3ja9/xi1d3kxmdsiI9nWIyvOZVyzac11
z5w2bUBYMvyiEWjTHDTFnvRg0v+qqqNjRVXSMKLrEkgEm9tb+3bbrdFGPFGiuvK/N6tyWoLkyCPb
ORHvXu0J8ldmY1Xa+Ru/zj9Eu2ln6qTA80Dht8NRBny5hDAO/izpYZD/NhPPsbU7/TsTiIafrAGl
kO92vGF8CIiIAtdI7GD5aWpNMkmK6HtUDjDJXX2DQtLfzpYDjioTT5Nj/cTrtbGGU5kQk1K3vMdd
jXvKN/BMAM/w9/UoD2RMwhhDubPTtQo7S9iOr0baEQmqadOWUbKxz3FfbOqqABwQjJADYLa9jFOJ
KknPz7OH2cXNMutlzkXzSFedgBOmDWpXQORI3Q3iSc8njbuQRc5lNX8xcFZds7l1jk5MLiqp3SkF
b4OEWGt0XrSOrA/T9/UdfUUEnZb/MqIuPnpMElfQ3viBYj+meGAJ5D4SzhH/QQN641Ha+fwc4m8q
6rhA6eMz4tH52nho/NC1oFcyaaNRmWj6lxHg511fxq/cKPoXtWjH0zhi6I2LS+Rzprgyf1au6THH
8ocXR9ZU+4G5afH8K42iDuvNED1Epuauhmxnlj7JFsDrD84CzfAbLXoKQucUSvNS0Jh1sW+eq9mi
R9B2JMo5T2ZrOk+jiHZTOvcPemc8V3n9I9Qzj0PkipEXmt/bsq2ZqIvh6AoQYq1PWGVdiHEjsrrc
Zl69L2Rj3glmdn2Rt2eE398Y7yS7mDIidb8xYrgoh4sTv2Vl7DL6H+qt3xDlaQwvCD3aldETJydc
j6FTybAw1a+V7cqrZUzymhvIFbFwxsD1JptfcmyR32anlP2JkQhCcZFCPlZ9T3fJJiaYclWzKrRP
Jj7aq9m6lxHd1QEvbbTJMow+OCXKTY3BDLV6Fm7Rh/+aUuMZZUX43FKeD/02e7UB9s+N92yFNteV
5FMmpuHie1N5jTXxpFQ3VU1VMiLZN5jrQ2/z5/97ZbFYHAP/Itx2UV05poWbg/wR46PVYu6N2Isc
szwkwk0O0NjKbZuRXoRm8NVFtPg8ZuQV1PO0sxZxx2i30f/wEox/c3u4rssFVQfNBWtRNxfp82/S
Zs8P2w4neXnINOROfmfcOwFXAG0gh4Ab2ZfUYHyOIKDc4asL76QXrD0jE2sNWNm6wT+HMi4Iz4vY
VO9Fdt+7wUtLc/nIdFW/W1Sgqhr1379xxiK4/vDGuY6u455Ahy9Rvf/rq8bNkJpxAUk58Vri3C3h
HoPevxPmjOy9SOXegkSzGXtx7G3g+UybEgLBD0Im3yOSWfxGet9GyGxu+N029LeCYg7FH+sXAhUL
Q1vNEJhqzAMAFhKUo2h+d0/9ZyvJv5kbeNdhmEvb9Wz+DSU4/+1dn5oYz4ywCy51OUN3qRWbqG34
J6CEJwiqj6gy8jWSJyxwqfO5tyMuDxJHvdduC6OQW7T9l8H9biVxfcCO+9lbKiBVXH7hl/cQj2W5
H8kyWTdZaO3bWN7BNur+Px711//SAmZivvrvLWDXX2P0o/hgAlue9hciVV/S56RtEYWl2zZer79N
YEL3iKwzHenxg5QOiP6/TWCmszxJlw7PcjDtLGl2f5rATPH/aJYL2zUFoXOYRt3/iwnM9T4m2Hme
LgV+M2nx7fQs+cHsVBEhNg9oDC8N/Zmgsv0CeXI375N0vMTuAsZTs4KQoY++tr3GJMGLq4KWcXmN
mmpbhdYPmYVQEaxLMcBiaUJ7eF9Q/x0ZTLlyq2XT10xAqDFLKoheXoGpVqu5S9rKVq12xES+H1eb
iUMkgQaUc6VmbjS6aZKa1UOVdcNOTczUQqjJnFol7SU/RtlPNWNScyS1cJYp1m2zg4gD0VsDqbDg
KBROWgXkFcJl0K5W21nSSMS8sVFzb+gDEGIUPFyxYv6elHtiWIeE25MwwBQ6WBbmwga5LaxOUuiV
1pl48T8n2e/z62Vz0CyNqlJzUbvwgY3rKXAjupMTlYheUdRtBXjqi+IpRWm783uTUpfkcnt6X6V/
gpx0fLLKmua02UBUU9NqtVCbMa3zrQCwVTMHGs4QUNsVhRccNJYWjzjSi00a0g63fH9JHP7ZZhNe
Flrw9swMq8GMR9vtvmaoskOOvncpI6wcLVly4aJ2n479ix/Ge4F06CDc7KULBXqPsL4bRGIxXSWV
toyDB4DQi5ZhzpM/VQ3kzRcIIcQ3P0m2jqlFDA5lvzOTRFsRPZdti2FOI8ancQpRV00F1WcT29Vr
OreVPzOckG/q88McHEFYkG7dPsiCKbBQ6HDGF/7Kh+YBa9X+RXJqs6WF2Z2Y5dLzWtaoKP25dttn
og9nGvL3EfWY2+bteWofg2TkdBURPvXUlaSY/XXC/+E0Hw+r0wZGaOFoXl7Z+/HkTGoVauC/X6ul
Xtxt+/b3/u/76hJ+bJLP/vtfVCfIajoNau22UPv6NJ73muXtCmf34U+9vwUf3qYPm2MeI+foQCip
J4eDKJdm/yldfi7R8oNSi/zvzUTxwG/b6nCdx8wW1XPUkfcH3Z6J2JUEIySYoYH2959O+2Hf7c/j
q6Fg9+Gw2rw95vZq8pa4Q80YKQssr10d+KfH3c7HfNLb1Qnpt3//s7en3vbd/rfbvqQx7msbpOj7
v2vYzmsBNGb3G12yKWqmyQs/FGrGX3jJ31YVk1Kbgvu4E2JnKOSkLgIBSCFgBvKviNEPm+q07yhM
deQ3SuXkgzNriYNTj/mn56l9709Wj1Ev5P0Mt+3bsz/sK7LROCa1jnltSaQp/a9yOyyQotamoEmE
xKi/b0cpXBKYwxz6bVWxKtN0CaP4eKjsDhmMQUV7i3BjJYRWgLqKoly+A8EUzKxWt4TfHhSoh/5H
0FlnSzQziXUXL/kC6bJQIiK1eJcPCQ0oE4DpR7VPPU6tWRh0wWL+/RT15Nvm7TSwj/88a4ite+Xl
WIpVXg+qqt+Te6wCfVblzvmiy/7rQEtqKXqoYkU8eXviCv374p/2tQn3yJqY7uXG945qXNYUYE/t
S1SdWh0JxHgoZS/2Y5t46SqyZXei6OLuRB7dfXzw+/PUXk391NvZ3cWYA8nAY/ygFl3P2Dgrg36t
FEn2cnNTCxWzotbUgfeon7L4pNcjTPQFbKcWhqOD6M1jw91aXvB5XN4qsyHCtWxMDT1INWxHgLkr
Kcxptbj4NlbH5W9QiQp/L9S+sLC+6zmtbNUtHZe+qWqe5hb/b04sarPUW1V+jlqLcXn1soAd3ZEL
NiwLMbaTSkFhSj7oa7836l0g5yd4tnI1LbU59Zmrz3daPuTUn7mlq520yVjF8Jud0vNMmCTPN0E/
o2QtaRYPJMypd0K9Mb50D3AvnL0/65I4H4969bIWWhSt1dpkdwVp2AVzHiZE81rRB41ZAoJjBFic
9BFwGlRpRCFSj7HloqoxoGIj2ZyHZwWVJOjNwtbr4BG2ajKXvDoOcGMgsYG1125HDbRFQw7nCfuk
to0gsqxxJlH0g07rjhrps0vxXqrR2wde3vtOdVwdUYt89ijal0ZqrM0C29v79u34bw+6MfjSVLN3
htFe30+5wLM3nh8j5NXMZ1dQZhmBm0GxXPojKl5HLcaooiwxMI3MDrYIrKPiUqrFP2Iq1ZNuj4HJ
D2Tuw8Nvj6ntSq6MWaf3vDQ31GJWnSS1yrcMcKeSA/7j8ckO9BUcJ6gyy5D49hi19r/Ypx7y/lfU
U/xo+Bl4QU3o3F8vR63d/tUeO+uKWD5vrf4p9W7d/t0Pm+ofTTR6g4+ok4rTbSEWyPVtM1j6aP5y
6xGtvzNrMqh8BW0u1N3s9kC1NipA9e05t8Pvp41SMz982Ek8Lv25D39WPeY/7kOtTRxLaiKXwotm
1HTV1IJkBU71cVVt5wtT+R8f2VgLg/U/H//tpB8f+tv2++pvf3o0Rn51Wme/n/rfjquHzlEBJ0wQ
Av1PL/y3vf/8l24vOpnEy+SV8e63V6BWbw/57RTqyMdttfO3p78f/+01mOleNgACSfExflukf29m
RbyVlYZ6edl12397giN1H8VCCvfor3P4sjVOhpVm5lqtqiNdikhXrRUoe05ZBGeUppdaIHyqT6qN
nMRLypxaVTvV4bQtmQ3fHqnWwjQUmynF7BXfDttkoer4Lznxb6czFiimofrXalUdf/9Lajuu55e5
9NId9iPyxW5PV2u/nfP2ktTZ1WE+7idN5ASEZJiM+tp4U7+V2y9CbUqE9fnh/Xdh93Gp4/LiB6ge
RYS2g8CGUYhK1Rr6mulwqEZAuNmz023h5hjCvbzTictDMLZW1ElFqVQLrQcUt1Kr2ZxY+lqter/q
zopOqMa5y6TLb4bMRabEy5jttvlf7J3XctxKuqVfZV4AHTAJIHFbQHnaohHFG4TMFrxNmASefj5w
9+mejjgxceZ+LrZC2iIlioXK/M1a36r0Ic8vrpT1cdliAJVMP6l9mCAsDlQuNf61jOI38/6wxCWv
iyaJXOslqUh8a8bpg4zy6poplMsDWeToAIL9V29d8Mc0wTUA1ronK+6fO/Wv5v7fHf6a9eleJFwz
xljnVyboUV8kFLhpgSrc4TL3Bj8suhwbqzkeZ+G9sQ0Hp6qvRIeSN0qJygNk9VW5lwQgo+eLYJw+
/rt3/RpFfHWxlQZ23XkiIbB0sv4/s+l/OLDzNsjR/2Vgh2wy/V/hj74ps/rHfw7tvj71v8hN7j+E
Sx8lpOf6aBs39ss/yU1SMH6zmOOZlvCEFA6TuX+SmxzvHzyY+AEIOXJsPo3P+q+hnfMPPpSth82+
2SS82fl/Gdo5ls1A8T/m4iiEAecG5BvZ0jId3/nPubhf6K7qS5XDA3bF0dPtmytZ2pr5tK9be3zO
HT99TvIZVb5VHs2BRa7Tms6tHitA89U6XlzsEcVcezcmckBslF0fstWo7+YFgRARjO7TFGNRaqcn
IPao9ev8BQ8iRv5sru7UJvp0+vvAKsIiM9fPeKzrqA5m/GZD3V4L5jzs8BUW38zyn7tgDcLFRdvv
F8CYEy8hSSV2bhJkx2GwLfvqNllwZXUNl5QRZGSnHZJDjcC/WZT+NQTGfSotg6/cK6+i9srTquNq
89HMH2bfRxix9fdM4oPqYAO0oHDZnXnNNyh5etelPo7acjtrkvFNU0DtUoP1zzisw5uq5LhrNr1o
K1tv55lW+oZeLqrcEoLAijBTNw8LUbBxKs6T7H4EflBHOYJGq9PlocpceZd7a3rsRwM3JwB7QtIc
J/tGJqQmZTmNiGqd7gK8PrJYripmv8g3690ciOJt8WnnwfraeJVDiDv5PUyQ/zLAVzQNf52pVjwL
oCFBSOl5101Rjdr6VK/zDYdssPdt0Hs2izNRHWrTUgdDKBzWzV2uxuDdvObPZuDWT8moP+K5mg+V
Zky1AL4Nl35sTsGxmEniVTO+NaKpiB2YrCehp9sXUKUac73zqjI9BvwTbO/OkDi8IRnuh4b9L5q9
ClyDtC/KR2g1ij5/j2EqMIIBhSP7lJxlq6Ef/M37qDsVeSVO/uIhAA7iMoob51UVhE5CgqYHS9Wj
tCs79N24ZS87seV1bX1s7UEfXF6cwxAQjGwu0wFUU38udWeESc6gsK6WMjJy1ulDgUnNaN30aqE/
bZT5k+y/5bQknfNs0uxNsXP+osGQI4Ushz80JIOeDajpJRfHRqQvERdErIKNgxHnwXHw4K7kU+A8
IdmXGE0qEhOc8rN3zOKu3X7AXXEloSI7pTX+X7Moee5TpGlEDlQxo2A/uLHTse9lpu17KGxVpErc
U5BLX4qsPWQ8WRcZLzKa84VErpiocwdrPfk5z9ohJMdKa365jeX7qh+Zl9codMws3ieg/nftlxEg
wUheGb5/MSaTlx8zodEQSpWSYBoNzfJeLzbSWb7l6OHW7pjH22sK2yiPGefZlcOwf/Gmgz+2e6vN
x93rrOvxqvv0J9z38tx3aDpcbwihXZdRY2JFlR3MSb/vT8t6m7Ph2mHAe/LNik7d2v75pBHtIEXg
pze6NRqEHIA18rC2hEVDxyJ+SFltQSRTIVFpFt9MZJlPQWNDmiguWYxCxk7ke2rEzRWBVaTUJj30
kuajaqyj3ytc8pzA97x3vrlDgjdVWf7BKtfnVdvLGUwtD3eWX7ElpQfSYNN9WjfY5wDVHscBv0Ke
p0SRmxNGjaWUUVwWvNEEx0TftLDHIC49OFnW3eeIJ/K+/hSiI8RKNjksglDpN4NA0EFk431jE026
9DhvgjEHyOzAyZcZIhqYxLWu20efOHbfAl2gZo2ZdA0+ZICqf639ChlH9d1i4N54BDR30mi+Z5j9
F9M/jJ3T3hPHXj94gdY3hNZVWPpteucvq7frJOJSDDs+QciuFwqjGh8Hv7efRWE+2mDKHuXsP68r
En28KMgEEm966FiiwNfwf85Tuu8a95y0+XsyJysKqVbu66iZ8vyMGMjd5kLZeSI2I1KVj4a9zwBU
pZtI0DbyU94aP928mV/y2H5sSvcgUnRFnunBTCr7Zs891Nx5mLnrZfxmLpz81l+mn9qPLU//HrK8
+aA2PVa9TQISPZFHFqx2mIywv7JJgJJQdig6/0eSxcG7Ey/xg+iJbyvYRug2Bl6RI1+f80rfeZVh
HxYmYAcPOQEUH/20prL5zN1ZPLJOeANhdK16b3xr/L2yY+EQ0CLxa+bTAV/SnzwLRhzvMO4L1SDb
rxFS4ZDOTlUhlmsni48yo7AEbHaVcRpRtBav/fKrneLHMbXlW24YH5U/XtvWz6N102oVNhl2djra
oQ0jZF9VmNE4vAG/ptUlWQAJQhz5JMr7c/H4yAkFw2Hsu4BdcE16SrKoEPNrdgp44qMhDnrMXMhW
nd9JkwbvXdK5p9VMUDmRB0BcQfqSL4Udzkt202bRHeue//B03VepE1UaaKnVBtNVKDs9IZ/+iFO3
C+eiYotWpFM4ybUCGmDkxylucSkjyj0S8nVSq9u8juUIoVdV+vhFYZLOdDItQv783h9wPbvmXdBh
xgCHI49y9ea9j2PqnJAlH8lUWOTY1wmAKjS9CFY/bcuMgE3ab7PV6EuWW08oqZOwZ2l6EzxDyTwf
vMZC1xdbmDhd2z1yU7eRjaOWxAX7D4lhP3DQWu+LdTWnOnhfyvlGYfRjRUoUYswO9qJQb8kUYIwf
2DLcrZ2xbwv5IxXLfGmM+aNVF8NysDd3bROqLyiZsK5/XyT+kp8B33Ar5j4Dvo5FVq+4E8Hw2NQA
2GKKvmv3qVAVaKWyB5fyw+5MlwhDwuqBcjt3duFkh7zjpk4F+ZBC1fLUD6OJsDxtXkmdY0AmudZH
u3d2FVT9U+kosoVsBwxPlZDPXCwXMy7Jd7CqXR3Pv7zyxvwP9hzeleNg4dHsu8K6FQQ++MMUXJ2O
7dncBwDEZ1IWnMdkFOYNu5lWbXIVVnbpFyYALUaq3diAltAxHqvUUztXtepZBTGq1Di+a2JC1dMC
KInCo3PH0vHidZjb8hahGvlgf3VrR1WAEx9m0HNX8WRDy9K3xBxfBrDbrz2U9XLwSH21OvMgh+Ro
wLW8q/LP0gGhKYfld2+6hN8EMcJEFOgbcuRer5CSBwUXcOcWRGAvZjOSa1KiOyys3UQI0Sf9FfJK
YhzaOZGhV9jmQ1by7DdtXwOK0+aBV9rBA/VdBgn2oq4Z1d4ZjOQ8rzlhBXLzUsrxcfIwUckczc+C
ISqeY8hZvSsiITu56yc7vfPc5q8R7BNxndbBSwdMvkScnNUs+ycMR9/mJt2Wli+DbzQvrDptoHLI
nT0wJjfkpNbB7Loimoux/pi6/ag52oz1yXKLX35O2SFsFbGO9e8ldWEE8Kc/pis6Qj/4Xrs3OHPz
I169H65Ix2O1njDaqNC0cvUM8Q1V3+BfZVkeOsez7ki7GERZX8tp+eO4Tno3xAnStWTlUvAzJwzg
veH8qIrrgDJqzEgerS3CeIc+H57Ix9RazFtu5fhEzVpBEtfs9H08SUIk5Sll+RoyOV92E3mjh9L3
3itbkXRarOapakiisf3C3eFdGABZY8lzYDYIAgCIZ1/eCCfIjo4dv/pGn50Qs2dHN58fQWRSEPQr
2ANQ4+vAex7BcejZxiupxtDt+g+/a/kTonbKu8dW1HsnmZ8DO+uQuWLJzpuTWYg4CqzFvLj2Bb+A
9dDlnhVRyKxR3+OojL2J5CbRvqci2BWj257lVHF3tuutsOqdmaXLfQMiG8S1fmogeoxOZp2VFg4p
VsEeLukUOQZFeD83aj+pwjykZf27rrlyY8PJ7op6YaOxtM0uHXzxMMhp5Lbz1iNdV7WThtPRZpDz
qORK+uB2oyjQUhWwnfNXMcTXi7pSAx0f2heVjURbbhIsvGNhPK/BnV+gmhvLNjv2dvvi6zgJMyvL
D11aPmPDyO/5/UvpSSx6BeBFZlxVmLmAnax5cna1WLD4b0XZ7M/INlJml7Fnd7t2yIOrOVefjGCw
Nhl1edeNeYckGQyIb2TFnTvX2OkhRgb+0jK26MiqhYl7GjVUJm+CddMl/FW6dF96B0aX1yDmN7kt
ycKK93ZoNfPNCYD19j7d0/abpLWlfFntbq3aBbm8sYfvUCFqNXjvchynnjmcGwJ54V6Q7dBRbB9G
l7VARvQPVWVwNhwK3zGjpjZ6JyQ6szlhT4a9gwXxiEvkxBbuvg56VgqBqyLLnJAbA21pxk8sczx2
9AE7zyVwTug/viQ0jJwIMuGG4pewTd6QDlhf8Ay8VYrUCGvhqTBRzhrNKxTcIJA92TMF2zMs4GUw
ne2EMHcg4vYD6Mic4MoujYGX2jwCKXCRMsk/cvKD0EFK5MnbMcBLt1flew5z4pFUHReZruzPQ1eE
a5oQBdDM88nrLXKK7OQhgKj4arX1R9BTATfg1RMKxsjGPhTFi06vQusXECjTsSEMlMhQB4Ye5cqg
aVjMciPVjBmszmKBdUBOset7WPUCSFf+S+uB8LRbdhxtMVZc4F5PNR33R98wpmOZL9+CvLMe8Bvi
3VcxMb/bY9mDgbY2tlhVFPft0n7L0sDj8cNjK2snw3i1fFfVtIbTBs/Mm9g7SIUBZl5jXtCs+BgD
SRZs4GURwXnqQPbNvYsd8eLODW+UGA1B6eXJRejiioijO1ud+9siAIeQKRKIm8QDuEdU0UknMWKf
TjnRMjXQ2VT01XBncilYe1Uvy1LwHZ+sPyh0bTxMab4n9/nX4ra83LD/3U5gt6X5DFMFLjOoSFAa
N40djCwK24q09nkhg6zvfBNKf41VACxG1KSVcwAwq8K0lyel2vokrCCNMh8eRtHaFHaWd19YWXNv
CGaDPtWKyFAYWzDR0p1yf2WODmOza/bA9mxcZwOQQ0z+SPbJYCOhjnP7EAvQJO7yS63ngb7ztCod
3LdTgeO+roP7LjbOrSaktde5E31h21C9e7yGC4pWoJgRs46SXSYrBnuN7wHzf9K58gHlFF9WOXyT
/uSdW9sdnvrmCSjVkVt8eIy5j46CUU7U4Q1lwBscRwcmUBncreRKhwOqZ4aaQ3kw+8KKTDTaUabW
v2S+WpHuNAS+liYsX+RdaRvWqwe65S4DcwFHrO3gxc4wOKz6lkJ0c1x7eETTQDzAkKRHTxIXJSt1
7usHrNXiDnNASQpPrLrQrxH/Wz7UCLWQsWQFXH6NYj5fxTi0DFHCE1QV1gG3th7MoT0AGI6GKo3f
cV4cR7MtDkkOZsJyqHaQ+sBhW+/WoDri5Swe6AiGI0xJtPNlYu6JrmtD+JV96Dk2xM7tCtS9baIL
zt+8ftAkSHHPLcVpXfqnpRpIJirnEGuqeoX1WClnIBMicO/pO45b/NHToM0bJvFtnvOOCdLZmZ70
QJbGDTVRxaGKvxhHa9F9a2L40TGa2hG1She7JA+pmfOlt6cTkXiXCnbZ2Vjls1Up66mRn5OCwGnO
zVNrwclQIKdBT7mRwXVwhsMX9qO4irU2Tgs29rCyPX0oWoZUvjAC3sbZebHIaWnT+6yYP8rBUO/I
AhgY1D8Hw8heRJl9xPnm3o3Tz68bKydgLVagQy2stYdmNd4mBjGr5fUvacH54vTOfcEGc5eOw3Tk
kLPPHCuU7M9OMpTvqeOk0eLD8QbeCNl5wC1fHSsyfx9nYgvCRsXJkaBglhWziQ3Ma9QJQjy4YZxD
NCLmKTB4qLmrH+ztX0ukCV7zWoB8zWeY6yBKztly9DX1XjJby2mOUfKLhHKuy21mTVbyx1v95QlX
x8kEMn3TlID2cqvcsf2eI8GVQ87syCkIjdAlsynRXN06/0OCnHnvpu7erTBjA4i3z7mFICTQGLEH
ZaYP3h6Phzx3etlMNCH2myM8DOOssrW4ZtqpAUgGwyHRnX8PJsE4dXJ8aRBIH9e+QOxb9SeQCvVx
Srfs5CJvyJpKie6eXfvYbsuEZCH6JNBC/NyCXzpSX91ZfVgEbguLqSZhUusjFpv0VOYxJb7yYY4Z
wb3Z/JZ6OGrdEZyiBniVZvA9NfhuSeYzIcVeAkBw7Z9UhXliLTL8QHQzVDbzU/cpxdocZqfvSK2s
LyKOm7uqMtxbSnp7rsxv6TQ4n4nxEcfGeM0cFzUlcZie7SfXXBIZBYzp0VOk9Vl2fxS5NE9lxjnP
LW5EhmEwjKnMZyN30QXCdkEYuFmmZ6a5AChe6rE7BuA/ODVbDT+cZ7bZhrXOrG5u1jPMlGzdcpTy
+zW367ARJGRDMXtXxbOGVsUoxftlO2STTwa4DyFwdo/zK5wB/1HMZ/jA7l3AvWxbc3xCZVOFylto
bQJR71bPgHZZkaNWSRkfGZxvahmfvyQv8cvEiBbALuoQkZRxyiBT7upxSQ7EnsuwneZ4Zw8qObjt
RPjQNrGY8MJiY/Gro5Eh6kDoPuynxKgOXd8XB6hQwZE4mHCFBssQKH1qjOXWOHTjpSceRj1O72wg
V8xMqCeF/DWh4Xkpcit4aQUTAs1sQoqnGe8EvG1oU4yc8wPhOGcDKl5oEBz3kkKlNyju7uek+Aa9
Wl04LrOwYs7wzHwkbHRT7OdVV2dNrcdYP0FLsDjwOefIYEFwWSxAhQZuil3WVZjB7e82U3OESd6e
ALzsm+e3J1n07x2hJdM6bxMOGREj8ccDAsTIkvGHTKicUx2cSWbC39l2D1h6KWxVXT7nunnxcOoc
qb70uVzIFcVNf07MIj0FKdYf4sYVoCEDNUxjM3HtbCKtDNxR42hdwCD2zIJ7Qqsn9PAGCDnp19RH
3BW5zS4CSszPqc2wlrTE0JIh8aQrMiSkUf+QBl7itUiOGcpbbhws+wZH8peSadDQj8veBj3IfeR5
DBUSf0tT9R98s1OXqQ9JsHF2KmdsXJQ3kiuxGwb6Ym0/mL83wYiqiuX0pYoYMvfFZIRygOn5aXSs
Y0XDMUmYMLnMAKu8nomrwQcZdW5e5JielkqaYd+RYaom85EKxDl8iZB8JbpQYjQP0ck0Jxcaljdw
ffkKwhqybBtccEDl743gr6mqdSpJBQgWxkbZXjvN/Heyr8bMKfm2MbslW9GHgEdbgQPLNXArigcz
ge9gQkFRo4eNde2eRbyxx0pWwQYq3f3X11lM3sq/16XHLgeSaR2+/0Hz5o/NfS5QEurOi8pJ6hMl
NYdrw4rWytwtIguc8K8vddKXYitfMA5WC5kK3aouXz9gE9wVDamsS8dwcJ4Lta+w9bXIQtyp+Nb0
5W9SgTPOouSu2iytdUbr6LjlH78ZVwCGo6ItJoe36OshSmHSAW3xj7PufgFu4hY1GFUVYEaC72v8
kW4qKnv1xanBwuYavgKiyA/JpotL0sWOviQspiFhIcE7/T/iixn5gnBh/xIZwTJdYMoXx3ic7gob
ke6i7XnfpPPPISWtObGLFygHVki5p4iJ3/YSQH0E2VhJXc00DVs0IIadw1wXt5p8wZ1HxH2kMnPn
EdPMdLA5IJFCQVBVd1u2Aor80NnAZ/WyL2iydtou5j301eZg1CQPduXvRqzHofVf17z8izDNg9lM
5INimw25JeHCB+ev1FfLSdKDnZrvMdodzLl4Wpdp+XShu+zgR1IFlkeljSelpXVe2nm3SryaYVoZ
l8XU4y5OCDbrFl6Irn4znVVEo2mqvwV/Uj+hnOMKbNz7L3WfJ/LqIFR8bWbiM6y8XY/MJ3h4kuR9
EpP91qyDtZFyTy6HwNnvYCYmwPEOa7u8BaXjRF87khVR0NWpt7/r4c7KFvIP5Fh8l80AwZ7qw/UV
dAjLfU0NbeM99B1CSJd3e9be3swGY6exQLDGSI6FMXNmj4n4WDxAEhauLysWkbNZ4ZlYLWbYsj6h
l/Ek3sRg4CFoN7yeBtrTJA5RjTiMkef9LdRTbX+g1bz9/VyiCOYEdQJ8sN6byKb7fvFfq+C3O7z3
WXozljTerWP3AwLUzOQigFlUe4+yMtFwjsUfbQKeDkAWeCSD7owAx68t5MZENDaXr4c0I8by2Qjn
1Na+fTH45NSut4HjFhJQD/52GYcOru7TzEOJU4AZ4sEb6dt/UaYEnrMPlLKizBB3cyluTBz/Vh0a
+KSk3X6a2cSbt75OBQWw96LV05rADg8sjgIfVC3jhg+jbr+pXzJ9qCxv3BvxnalgZkzj1lTbkNvU
iyB815gZyyzTrZVjhPEcGyxYiZhZkEfwrGnhxgZD91YguYgN+YaLApZpau1nJy9OXwnJGgneaV6N
sNIwvzpnC2EZL+SX8S32aiT6amQjNFLxrkzIug7bLxNtlsyhN2Rqh21qoB3srAWuztI8y0Jboc0m
qYpcuwoiGlZzR3RvuiYJszsgpU2W3Aq7YxpRW9BHVPEg0CuuXOFL9pIwfqJ8gTcTcO0kzrxGqTOx
Ol4DcxtpmMA7MdAuXkWYov6db16Q+tSmQyTBJnD+QDXHAh61i1Od+1Wc0t4NjgkNEV6F+eQsiKhT
xCa40dHDbO4QMxeXsSO7wIWXcfINJyTz+AAdqz5NBETv2q6jTXKC35hvIMUlKzVzZaNp9Bl9MR8I
DS+nqQyC+8zzPyiIQU0BcfzKDh9bYGk77VqnpE8A4FqOQm4KK8vj860cD4q7JLw3YjOHBTMme3LI
OiqlGT1p21UImM27KQYqRD3JDA8WVOI0eGlg3VcdZbUGLb7ztMZsGeDpkMt7u31anCguvI5XRxnP
VAgjE+b40eT8+bfmtt3OdrF5VnJXPnVmetV2yr8vbtSu31gRpMe8dIhOD0nsUBDDwYkmKPCcdR29
ik1fSFJ6w4Z6+2px1+kwTVbe2nUFtJAGFd9ltWvG5ME0+SOC5NKK8ZFQ++LoFbzRi2b5Ied2n2Ts
0Ya6p2nebuntK//62Vz+mLLY3vlK26FujA8WmE1o1tW7fsabg6gT9WZLEMpC4dtSzjCelXFo16Bv
uj5EIL3LcetyX6GBHbpb0OQCLhXQIdccWQJYFgSgyr8PtKXDKZ++2X71Y0w8TSjeDDgDqRk9ni3o
kJ2fwVaduPvA4Xh2apZqElqHQXl6KbAzXWJ/qs89unYBp/Q4WvO763JncJw3uzUGh5YGMF57eEq7
qu3EvpQyD90yJzYwiLm6Ssj4ALoR8Vr2n05APHSZY2oQh1/3NgOs8WyoH45pvGL1eky3J0U68TVJ
vFNniZtCh3P0lR+H7VCsTMvYIvjT8jgqMqqxiGvTYznZekfhdO/LlCc83v1DMeirw0QIDF66X5xe
3JwetGzeYgWrPH3HKzkgBJhfk2l+pLJ9pluTkXT7HgOzB8Qrq/+4FgcEvXKE+w0WzFp+k7yTuhHo
fAxXD5L9afhWIPE6r2rxwxpsceglEwR38y81d1RPDYEznHTxMQN1sZ/j+KWnBQQlofpHJqI9SjnO
ZHmK0e7tgrIljnfURzKEOQW3wZzjN8mheO1yg4DmNH3mnIgZKzLGIH+ylEy2W4uT0UrUeexhPihg
B/ngyx3D2+qpqUyTN7Bx7J0uPrqFKk+JlfkhE7sNOmUcxsolxV6qQ50oxgWV/J6VEvi+RRHjL48T
K5Frn0mmCShuxmx+HBJEABQmZT/+iPP6p8lLvPPksoSuRSQo+g3gzVP3WXv2p5GHpTO4V7N1oAfm
P2sLCQtBpqgFEHKftYv7i4ZdhTWdNVGeaWhMtwYjGh2PxS25ywNzImzCsffcj3UUFPAPwcBPoGOd
94DInZM1/jYt46QsOz474IpKyA5AFtynHFhXNMAJPVqVD8Kxy199FrYntYynYootdIh/xQ3e6VQk
Z5deMuy9cgiD5k/fxOVHQFJ3q6qzrdLiMzh2QZmgP+zL0yxqAZ7O/StolbfPlfJ3pHgyvY+vGTkx
O2/VMpyy9uwoi+jXALub6TEgEy7eEFnbEQvQIhzwGO6EJlQkFt47DwG56lv4h2pt+iOEAQlU9W0z
HwcVoTZlcrKHmzkh3THgZoM3p8ATCW+qsDaTHyBL6m2d8ssLSMo1+cWck1eTJaSXDPDWphigRGH2
3gFuCm/wChijN7MhsvC1LXPCpOmlR3h/RoK1gOYRpHvk01Piq0Nb2LsqsH4zvnef5OhXtFL3wwox
Ykpa4zhnjOtGUqZZqT1aNNhuRYCdSpIjB1R+kk3rhrTSH9V4bkvzd9xjpEgcTVZAEKBJMpuWlN36
GDMY4rSiSsEmQMCFxPsXBz7pD+QyaY0tQfgEQPS9CrVAtQU+8ptjEz/f9GCkXemt4eD6w8l2/L+m
+3WvM+Z/fRVPu0UIK2y8nGX5Gum9yQLtEOfi0+5fHZ8krnFGo5BpoKjsr1D+oP7Ym8oDyc6Qq3GQ
uRT1M+IKefDhybNQRsJQyVMhDK6jAm+1oINy1zFkK0MbDyB/GpaZfePMuqsWV21u3RoKnQbCiV8m
V89sPnwNXQch7o5T0O+A2lNTgyJjjcvMgkPDwHaxU0X1M5j7BeA3X5jbBvD6FxKa6licMkVkSpba
vyXz4M68Gq6u90lavJZtZ12XBn9KZ9DfTcRXdFCODK45Yv0i5GD9boH4lZPbBRu5u9HlcUkTIhu2
2bq3IB+W2bicRYkOqFfW3iUCN61mKCpr9YwFI4+cbPrp9+7LOhA0z5g/atv8HD9iNK4YmrI2Yu4Y
lsF4NoGESnj6l0bZe28xi9MwgviKS/uQxzPbQ7fdlcIBOFjwvUus+Wb0SRCmPB1t4V5YjJZhF7fH
XBgAT0h2dLUJYpWUpCjx7WWXKOsXq1/yBVvfiVQOAni19ZNJzEukb3Q4PXitNURjkh2EXKG+kPPb
xN3A0Et/eM19Eqie/Y34Wc4O0P3ZNyER8z6vmuk74p9q29HF+EaDK4tg41gSkSf5lENJfFVf65FK
TyND2v6U2TPFoQML3AlUTkNT+oyCoLsTseNV5LqV0MjZ33iRiJc/jZnqk1ODopBBTSAR6wh61cix
Uy7eohEHO0kfIcXt4ngQBK3YL1U53SW1tHaOmDqcSCJsu3aOTKNh0czeIgI4wQ4aMVI7V/vESL73
9nM91OtbWx3BXOzFTGk927Z1IBylDRUcGKaTJrNefzbBTwd36MYcWLm93leQYYhu+ajLZQyRSiN0
0Uijc5p71yZCgayI0Ky2p0H5bOFx0hBxDrhwWPemmb+OnvVNsj6qxMB8BZmotBqSbPO3Eh3iAYkG
bTrPByIyRz07qUyvrKnuZ4SH2F8JGAxs6yq9+FsaNHE0Dv4Bukt29UR/KSqghNsUf1AewpgxIQOA
+n81QNFYbIyqZSZeSqQFpJ/pqWvLx9gnjcWyeGyk6GPEfUStdFV2qXpCyfp2+Z4/6FH8ckrerktb
v7VDx5Z3Cj4zYhMPadDtwBkvyOCsbQxZXcuV1qKeBt4TqMGmHSzM8ZI4+b7trhs5NbO5lwNWYdTz
2Xvsko2wOHaycVfPnunikqu3d6Kmhubsw9TxN2rNHKeBmJE36fvD2dwqd592/O8f/v6lT+PkLcKL
voBxxtIVDDk2O2KV4Nb+l1fc+tfP/qf/r2KKsRtoPNegFNG/gWJTbpIZpOkzMXlZB9nLF5OWsGji
BbURvM6+wF2XD/Pl62fpv3729cv/7v99fci/P+O/+xAhNM1C5o6RElbBSdNh295yA1PA4PvEWkEC
NQPKvCWGcq0Yz6QrFPe0fxOz+J2QI/RIUtxMDEHh70QnISwCa2k9sz4I5Mihx0eJCZnp4IC9j/do
iNqLtCcGggtr13FgWjhP+R1P3pEjFtjQQk0yBql+nI0OaxyhMrW7mNiqBjaVjDlcVrU7MWbXhN8n
xnM8oGMJR2jUZJZ/fsL6CiB1/eHM1JjHOebIrnH3WNiPLvnuO9v6keTOGC0xUYj1zBTJyjklHZ8S
atwxfLcuBIeR1UYsU+xFtXY+Wzt+WsD4Hn1a+G2JbYzzT7v1rGucDRHwv7Pl+cyFFvBLRfrYB7nD
zNBB/DihKLI9iaOMitKLjfex+mPiy3+Zre8EpP/FcDWN8JO9JR30ssJZjo4a2ktTFJDGNbqatbdF
2Mtj0ZLgGc909rNufq9LTro7iNPAVO/ooZlLrxwFiywfKBf2hL9v9g+/2GfWeKviUE7GDRURhG7b
fZuJw6NLz/gIExa4nf1SDCgI/Mj0AYtHdbJ7+Vob/5uyM1tuW0mz9at09D3OwZxARHddkARHUaIG
S5ZvEB4xA4kpMTx9f4D3ae/t6q6qE2EzwEkiISCR+f9rfSu2ONWGaWeACiBdTT3AbXn3+uF5LJg4
6E7CjKcAel1Jm2JLFF28uLcOyTyTOGXVzlktxkm78l5wiPTMeVnRjcXYLeWicSfGyduPTXOf92Dm
a1DS27B3BxrD32qHE7er+YHVYvWsxpRC1mNEBbYWUAgqQKn0qjcMmn0T5FxodklBfMpU+SUoueKR
8JnnGNwe7XVT7ZolNUczRkE2AEnn3gSfsXVK+wT1DPk75VQwl4eMUZBPRy29KKaD3+gMKL55IsEy
v0x+FXRZMRztZY2nKpnRP+hCAnTQSvgV+8KICvNii/mNheJm7vD/RP4QH2XYnAHPo/keASIv399o
HixXUEIZ9Xu65VQyJ5eVd/EmsuzmjNYtHdC9xa/gxbKLp2PxCWkvosN3nvqU+Y5J+Wn9Qb5zZ7l8
J22g5By72r6jZqDixj2i25g2+Uwt1hdGhJrPC4FQmodi9IdjHSt1VBMYakefaFqZdNWrS5Y4DGf3
aZmeq6Ln9ypq+phqI+FuNSc8i1rjwGE+jMaV1X/m75nkvTcxa8Elx7PwBrWdJNO3nECGNLl6jvHW
jU65tfzwcyuNOyt1D10u3ucy/zg2Ck0jnGwxhO9WGId0sdP+WVnxRp/1+NzHBasaWma2ZSN5zlcU
8Uej7vW9gE+9rZPpPZNyouNPPUrhBgvCFO6JRyLAc+XU33XAgU2cpU8YsbyNXrvbdMgPAxD2pzKm
s9XP+avwhE/MCPN1lg+BoCNFa9pLH4osPepaGO+1yo4B+bg+WTvEbfjFuQfecFeNvnYEwkjHsYH5
htEBjXdMVJvBcuaza+bZXTmTNdoHUy2eRko5ER1HiahjD43uMV9WUYOoMCeS69N4dB7oO4Jzy4cX
L6fOkfepgNdE16GS/pcU9wFqrh4CiJdPZ3M5/DqHUr3fstujcm63tJcvsYm9OMLstNWZkW5D5hmg
6tr7OHLpW8n0LZXSwqpECAduihqgKKGsXLejmdEPAB1oGbhrETpgsjMHSuFQZH2xxZ7ms6RxgP2i
maG3M7wrHyaM1ZOAtN74kgzvwaRuIJPmWhpKkX/m3nsWoqC8JhN8Ts9hZ+q0EeSjMhxCoqPhvN70
EoGKo2tEl3nh65iN7gbfAWwSJ+kDS43fCr0SW89H6lz3RDIdpwp8XGdl3Y5QtZeyYKKIc2LAp70w
Oxbnt73czJWiRNjRWVyRL4aZvM7AeekjKK5qrtlfTCKJ56L5ZiYZXP3lPSgAWFgtY5qrmz8A+kAA
TuxXm+gXgtdoaNcWPU/VXD30Te9S0sGTCM1KUuGapYNNMsQS75d9Qy4Vn5Qn9QfVon4XPZjRKNFe
0SsWc5jcEBl325HoV1YXmb0fWrflqjnSB9BB1Emv7HeU4xaW/I+Jej0rCfvitgkE+4UvXs5G892T
QbnNHRVt7cHgqmJ9HHoaxbqOGMsZvOQhs+s76uf5AUVGybysv5LbeWr8snoKhfOF+ObnyI7nd62q
Lr4Yxu+FBcUQePscv5PJURHh4CR0cCTqZC/FNR5VryY09XR2hr1KqeBPWAZmmDMQxmTy0ez9d2tw
mm9T+0ZOBflp+i3qbJfV0uDs7NL6EQrEqGkVkSjVeGmAdZ61YYlgy8KLsjPiKKbmHX7PZhsddQf/
G+PfJqrm8joJJKKNMfvPYpGA+1XjfQJ+18n21unOk1snPQkdUXZq4RR4Rf2BGhWNq3xxCxQEFYzT
Zye92WMSv5SNQRk9AaBAU58zg5FN1OlnM2+ii0OEyV3XWf2eWbY8ORGikqyqnis0cjLUW/TFrc5y
tiY8DdW+b6mfHEyPfu+LjCW8g4azqHxyp56cFWMO6skgsTUxQrQCCLumWkY4YAxMUfwd3VjIU+RR
gzWn7z6JW0RwHCpCaH6YdXzyGiTfLN7dfTKwo/zech562HAnhsL+YKOweMbzxToXT9N3JzoasyaP
MzPcnYjm/hLFDo6Z3rg1RFzexoa2onBdIsIq4rSG+qqWiN/e7eNDZsaUgCm3XT1Xf+yQSyNfbstr
VGd0V1OKqaqBhsmQZLy3JoieJCPJWixtivWmYE14zt6GuJPXMksloOjEDTzIh5ufdynkH9rOnrYW
c5UJ9sDN6+KP8YTHizgDiwHVfEq90NlZvkJPVScyyAlOPojGJ64h7rbEuQjGuzEDFklmSQZi89SJ
9iNMxewucpZ9Lqnc2Jlh39WZ9sHpAfdTByiDLv5hCHe5RE6vtIMUa9QZPaSNWtqhHdwDZOTPg8qx
lRki13wGeeWE9wo9gJUP5ySespv3PLgZEiJItUTj9ggkfHIMmtJYImyB9WoFU2LTppYkMc1UDMZH
rSi9wAuJwfiTz/H2k5j3b5j3bhX4pvY//935nUCIYdDBz2hiGzQF5sElWv5PILo+DskshIR9dM0W
E8/cmlfV6eeETMhHdte+pzZ1zmwLOBR1m8CFDctVnM7/XGJKYSqFmD2fkhxFS/qqlqSjakk6SrJE
OyJfKYqt5xbZZpDWH1YoK4/NbdWInGil9uiOSUreRMLcOcvdly73W7wfvXGxMnT4lWHqFBL0OaCe
FB9NGb6v8PPWr9OT2VsPkhC7668bryjbYx71L5FR09ci+FMqFHD6JFzSb/pWBlI3nnrhh/9kN9q/
8/zYjZ5l0O+yhWexK3/jEUJ8NugxdBHpBeKbVJHx3jep2mZW6hHAp7lUOFTycf4oJ5DnM/DCHWV8
6wm1I6zRPK9OvZ1bT/Rf2wdBHi+aBQwsdoH9hWL3MycuZpxevOhTq50yn3QNSnK3MUvdHfu+DSrX
/UoYQXtGHBw/mtgQkVzEn/ImR1M0zgXxzmO5g2JK4dSOxRb5Z3gvjP7kETx/QRJ660x8enZbnzr6
zszPWuPVs+mf/+PDzfqdNskOgqnPFNB0sckKsfhX/3S4lVYfVjG6gGNvhruRsD/IW+1BDhVfNzUn
ppJOSvhH3V2UjpQ1VvuUY+AwWCRMUR6+D5fAlpgOhZhII1wNbKnT1Ucngvla0G/cfnNkET14QT3O
04diTO5HvQDsnKFl1MLinRwI9awN9gUNzz/+bvzevzff8uXc5T9yYcP+DZlXTrhYSzUje3fz/IS8
lPLpfqis5FMsWyyQUVVzKvGHoHtl74kkGjdSS7QvBLJw7aqYBDe5PNqpkwclOLUL/VNyGaZe/9D4
DoGrTUGpm8MKgApQfkpX7UNkifxPW5kTk/tgdfdTTza1ZmbdV8UQ6epT+eYCdd0Ty7m0JHDlGvdz
RWpUFOniPZTFqbDpxpWj/qp36XtiquQDs5v+kOOAOdrQ5J5yhOAbtEgIMQeib+ZIe6Pq4z5jlcg2
fZqQNM6aY1tVPjla9E2OEzGGZJtw5hgXM741HmF8dWR4BJ63MIPoEAyEQN5Jn4wFFrMMCCFeyiYd
Q9L7yjfVuuq7otkFpOFT1U8TGnekoKbz1Cl0DJlwavKxCbECjUB5uhhh7LOgJn8QI2lRI+cTvXI/
1mP1YDSz852h9Uj1M7y47oihNgnDTdcDK01Dm7BLw3HvsdnhuNCKI6ZLou8wGabxnut2s581LCrD
vp1l+47tDeF4e+Lcxb87+N2dmeJysRWXo6GRH0vhgl9CpIAWyz6nsVMcO6uZDk6HFFOlpkBZ1VlB
zjQjDivj/R8fhdbfj0SOEIYjLN/UdWH8fobR4Ek0WMH50adgetSRLluUNq9CveXKvCVL/IAdNW5A
MdG85CQHUPIjAQoJPSt+b+jIi1+CTnTzS+FQ5yWLPToInT65Pjl0eqdpN/vYO8wWp0C/qOrnztuI
ri2gdVODJA86sCqf+n0YvyNsQ7RBdXRrF/NV73hl7g3OEfLUPzn5Fnv9b8Z31BS43sDBCsvQjd8G
Fs2ptbk3RXycRfUAysp8MKck2rq5ltyT93EpSpO06ah8qYg3AZSo9y+saB60oWeB2bT9rbXxWCph
0v1xoqsW5u5SrLSQyeBZlgr1d1QolIOLEHIePxu4/zaWhgMwStMPnERy59MTy5r23rXis1k5R8rR
2T4fQ/rTonZ2uVk4+9o5tPS/djPtrH+yCwz37//0EAlsx3fxe1B9/B0qK5QucQTX8VGZUj1MeeRd
+8aiX2Z+dEXXPc5kg5zrKPkqbLQbdiLfhiTcNSIa967QKcgVvnzPs4dOGc85uLKrKEzrpRCRvamh
S3pcRC5O3ag3P3kPkSnc1KC+1KOuH816wuem2fqrlZJs3bmcaW2KX2WqHjorRL5PGzuu8teSxtsD
QI03LeqSbRJm6Zngn/7ZF+SVl/KlpyK0qwvAvn1f3XIyKh8aWsh3YzR98vRWITMt9q2cUIc77mtL
utpDR2LAA+PlRzKt9Z1rGhymXdI9oR+yCDNp7826d1gaFthDBu3a4yqCAm47QTLM8qGlVbPrJvO6
aksYs09tzpJf6QSoOVM9P0nHePJ6WV36unmyrA7YNIKop4LFoPRnFMfoJQ/0Wi9aJfGcdGVy8HoH
N8XskeTkXzq9plUw6CBOJu/RMfrsoLmdvmRIAa3TEKRiU4ykjQJdSO/OdFoN0RLyl9HOWXoM6psA
5BLgps42WMBK6Nh5eMsL44GKQ35IFRR66aEkbktYTQnL90A3ipq8N4H4ztCyfWJm5U1P+iOSU+R7
CevycKbY7RhRtpnjIb2g6W43rkbR3Im9MDBqwzzYXcZQ8MrkivkfHPKNFmN8br84hqTyNU9IuWb1
rgurPcwxIhSckcz9egyOkrw1qiesGwjM+kEm/Q3d5tVAsvUwFBRHbRymHsKcTc2y69bkvR+4wrGC
kTisICGZiNZ6iRZQoLaYEv0Fn3n1mMdjsh1c3hmHLnP12XtFKbaxBOs+FKbuXdFPNHhkqH34xwMq
8UZ/P7QIU9iu4dmG7fqAdf8yZ4kNjcKQEhpBiRSsFxPhQy6IFUXRbW6m2f6mWEQ/lTINd5PR5oEU
NrkssfFJlSKCnkDhTiNJ7Vr5/nhrNTM+gfEZtwVZ9Q4pL8cGZMFeEXJ1tCz3rStJ1ZRTcXUqh5Sn
SUO6V6t2Y8V5d++TvOY7XsUC70buV3xb2n2PTEjxVhimCJIS1W9Ic57Mn/Tgqa7bEDvB+yLKKaMo
c65CVkaoE+IH5Qz9DtS0c3WA82/iyjDoDFefaZtTqfaqaw/iHnU/x2PiGOLezLt6a7lJu4+HJiXa
Get2MXVvxWCK25AlgYXbbPHp7Yv4XADp+Uo8xSkhQR2h5c00v1C+UEetolteEQjHJOJeMMPlSjIM
R+Ah6E9csvEYkINB8Vsi03XoS4Xz0XKjW1emSG5YgtGam05wLwhCXnzwjrhYLmW9nDSpY0HFhkDf
wX/FRnvNpho6hf1YzmiumHhbkO587IAdScPY50ECRb4V2NiwNzO4/4esZGqOMOkOHebW0OQSOgHk
MEcZM2BNurhlpO+RsS+itkUJgbgavYvzkuK8ofJFvIMK0WKmWTUffS+r7xP0IDPYCuBBmPFQSaZR
Wnz1M4QBfmoSGB2aF5Nc3J9I9//7F7p4+7f/4P7XStK4jOLut7t/e6kK/v3H8p7/fs1f3/G3a/K1
AZn2o/uHrzp8r+4/F9/b31/0l5/Mb//j0+0+d5//cidYidqP/fdmevreIgVfP0X0vVpe+a8++W/f
/yUut40B8U8n9/Ib/njn8hX+898fsvxzXBV/Bfz8fNMfgB/f/j/geAyB2QKZlOX4rOP+APxA04G9
7TISCXPFa/PU/wP8LFRul7kW113PQ8T4F8CPazgOigVW2Mt7/7+o3DjgfxuMeADwt+mjeBFos/h1
fx2MGpUxyXWN+qwl4pJXk4lRjfaiQCeSh/HrQBSTHBFHSnLmdr32nAEm2lbwU3dxhoO86PCIoR/d
ljintuME6LOm5ICm0D4xuGhnnUXf2bbPROg1VoAOKh7K5ELzReoOsYyI+7ZD030ZayzHaG8H6Phw
Ir15Z08GSn0/2zOEEmpsFVjQvUjt0hg9Jfnm4ixd51U65KE0LVlHDXmoZ9XSaFi3ft1o9pbsSdI4
9WTnCIri61MmcmnQ0sub6qES9I4j0su17NXPJ5OzO/rjJkJxQwszJOeQOTKaAu5mRYGLkdLG9teL
1yfWm2R5ybq1/pR1ayqxN/sO1fER4U7R/IjbRWPngSeY9by4rDeIVQs4zCGTHUyG7kTRymd4P//c
6qpdkYEcnmYco5FBIzgEwJvOc34h4A4Vie9rj2Tfin0V3iFnQK3Yuu7Gs6Ly8usmNRTB5G7moREK
U+xXiXJ28AzI03BMeSFB7K4O1Ry094XrkNzcMuyXGQDPtClu5uB9dSXuIVXPQ0DGIemmRb6LE1Kq
PVQq/iQewyFtdnrsYsVLvfLSQmLZNBH2IU977z0CoCyV71WtZVvDH+cjRKI7MCt0W5te7OyxNq9R
ZxrXcZhs+pMdk10/cvV92tDtoNZ10jwL9W9L+LLsjfhOw59eGuVV+TlOzLm4AhlCEWFfkJn1OPH7
IO3ML1iSFO0LFyKIrptXpvaKJM8u3FlOZV1l49B2U4OHSEk9T5XcjZk/3bkjE4lmmT5FmhNfCTLl
6OzmfD9QVELmZR3xaxb3SLcbFDCNOlhQjmx0Qaoj2H6YDoAED6NNmZh+D53VYrgrKQ5T6YNoMYyU
vcbKudPzxD0ID5TL8pwvB/YeypwiJLV7fYGbYr8zG+1g8NWvGOCtq7F86q6NXzGsTHsE3/v1OXKv
raubFISuOqB59PmDG3GR6+wOYwD87TsUmtPd4CbsDyc/+Kb2FbRQhMi2Ru1GHiYBolBW+iV+rbW5
xqXQvfZU/v/y2NDQTsvuAQAsIW1xccE0ox8nrdkjECcFjC4jJUp9zjfr5vrgr5vFXkU5kvw7HR3M
Okc2bH5zivNxvWcuSNgMeTzyTzgqLp5ooprCoG4eZyf6MCY4zDg2zEvFBGSV8IycLEALbvnCHlv6
TiBstX0WqfvVOtM7s9z4XYMHukZ+sUHSbVCmumWLwFumHnZer/i0mjUGcyIR13e3TMQgNVcDqMif
m0zBdg1r26Meynzefs09tL/20l0ylxu0urbDX87zUQqXizh/lek3iuw4phbH9SG/qTEuGTYEd8to
AoYE0B/a4G4SqeLdAAB2o1cR3MA6gwzh1+QNrn4P6gJfs1GpgGZ+fU6Xm9UXsG6tj40etp8sZylo
IDluQ89B70J7tXMTCpb+HNgSLYQI/c9Ws2AfF4Tw+pHmIvpsJI0R/NyTPfGtFdDc7eoHQfq+w148
HAnRqnemMxvIEewmIFWhonZrL4GPlF51xExbK6qgaq0RAlg9/mDcslKhYBOizyT4leW9fu5Sqzji
BdzrtAOSsj4wV4/3hQZzXKXdB2tpMdeeN+7NqnxxQ3Z6ogCgF9oAqSIkBEGb9BKNOMxMt4OyMiQ4
MszJ8reipc0elXetquO9k2jfSkv5rOm2Rl86yNu0jVpyFWBScalYN1fTSLswGtetAVen5SW4uSqN
zFy/GIvzegBMC5Ny3WpBX0J9QR+4JD0kHh5G1yHLBU0oqXlhv1y8WOv9JP8WAntFsqhetEUJgygU
slbejLuos+iPKvOrScMugBdF5W5uH1czdT20FgvVzdS+O+33aFHLQ0KBCDEz/T0LgD+cqaXPjHc0
Ymsbe+4PICcNyhdemWPXwDLtI7leXp25CJOwWLabMO0DUaT46QYzOTpWt2+mU11OHiEW+KIRAAJo
miY8lLP9ZuZPQw3d+rfvvt5VCc3AJZr6OrU4wNbdQElxa+pMqtd764227A5ndLFtT1+GxeMwp651
tomUCBxpwtpbvAxmQRhWWsfbXOfoyJYDNMPGNU+zQBCJozesWWOsqvD5fhRWdXQ1Y98u3gyPVNFh
8UThCydk1B2pt/mpsQtZWf10B0ESFwn945SY4jP6ezmCBJ2WlrCu4me9Y4AAUBgFGH1JWB5Ff9Qd
tfvlFJvHhgGsKnXiw50c6cSSFi5PsQI0yMlxLqAzpFkSHnOSSo6ShK2Vdvwb2Xh9rJ37Rz1quv06
vK03Kwb7192Vgl0kWr+JItHs4iri2krGw3r2R7rBaLBurjee7/hYC4SzcezujgWAt6EHUWKCCIfz
etMhsz6YZB6sYxAIxqsbd6BRSj/ZtKZ60CTiuM7WP/2kby/j7fpZfrs7Y+w6lG6B6wgRufC3Rth5
pzCTLidQPdmYtfK31sHditxNP683rYZGrC3YI5Ue2XeGwC1jds6PgvlXMMZafDFtbTeXcjya5YuG
DItC53JkorFGKqs4l9Zz019J7XQQ6fZQekEssHBhwxpQgbNJVUy0wBC95zXUEN5IADmlVGEyMNdW
RmB3mx3GJf1g9VwWKzh+3aQA8gdc/tfTRnFs+x5Wx38/t750fQGVXHkS6hPyP/YA+gIc4Ix1y72V
k79i83/d/blludnJwpPU1y7RjutjVRZhcVz3o3QIQL6kQJXsUqBt4RuXJsmVJCLrdyn6HwKq/ZOS
mneIBHb+pCm/JwXkVkOzDEIuK+BKvv84LTGsq3tn3UoXH0+ZNFhC1s31wV+v+Z8ew1aCQ16Lsu2v
F69b+JKbo4GQ/Nfjv71/fcJdBIjrVj9CSdQ0y/556klZ4AJYofx145LT7Y003cxqjWWkJz9W+zrU
8+NqG/11Cf11d91Ss80yen16vb9eZn/dLdDjwgVBYzI2yaY09DH4E/hcTSQxrPeH5TxybJzDRYuy
PDbg5q43nk5iHgdX7x1VPWwHooju1ptRCOKDuSLjlU7anTQkbVNToOLzGaLP09Qr2PZV2B4TlYWH
KWqDvj6uiGEXq/G8XTd/pw//6ak/bSZ9OujBuJCJ13eV6FKh/86C0SdY8b3tctFat9abvkAi+/MZ
mblzc1kfZdVSU4teZitrSg30rYr0uuWcmayR0/XXTzFbh1QCMar8Au0t21U1a4GNsSKYf/7wPz/y
60f+FmE0tqZ36sX2V8Tw+tvWu/EUe9PPZ35urr/95wdZf+B6P6kFr/r58dfP8OtH6SnVfNN3u/Ii
BC7J//VT/PzYv57+9dP/hceq4pKKWm8UORrhaQ6nqWU9uvjuTHeH7E5a81EfppextMftjMCBBmt9
b6c6rEk4OpRjy9c0AedU+fI1QyLEZHZ29mWj22QUiVubjfIjS+EfTNE/ExVTB3NsplT/NUgXJi83
KvwZhekAPWrjD0jQ9F2fZuHZ9aFkxT3wj9BBtQ5EIMgTWA8d8dVwsLjSeHA6Zq4oyATUyzx4w66v
9TdqcPOmw58llLhA0b1oMSAqSAaIcpevaY+sAoa+3ecaFz6XXvswZUHN/HQ7dime7a5rcT7jnFKN
zA+y7L6Hbpxw+g7o3nT1bnZjErjuRw/3EKr4FLamUFu7afbTaHyyNORvaq8qjMxmjbEP5oF1EovD
mNPlmLXZOdbYb3lrX+hX9Qx9yXvsgZ+M42/D9AWXEIJvTDXI5NQ+KuO3TiF1E1Z8smsWpCVIv8iy
DlYnHwwZdfypasyqUf/NpT0nAdAezJCKROqW+6hh5YYI+U0T7jdH2zXuUsAoJq6tvHVh4D1lUNis
bO8Ar0NZUWDmyl3ibK0vWZg/+pQmXlXxBdl10DPlepj6/HOBbV/H176zEv1WT2LaVEtqFFsNouCS
FYdNjHzkfpp9Qk3t0m9PVUZVXM/xD6UWTmZW2YexqfnLgoOggY9EI7eJcfe6z/rcxruxiV5B86SX
DGfIlsJJt5MsHwPUanBpMgxxhROMjZ3vEwmPEED055Qj/ZxypcZEo+a9HsNnGo0PoaAbLk0N3S0T
ULI3zliFDPJSwjPZp2CJJSnHQ2Q8e0NjH6BgnOKitp8S23v2ZH4/+AhY04imf2dEmOgAA9bjgB5X
C3zKGTvyWXH1uP5BG+BzRUV/h1E+/Kaplhh6EDtNRjpqOzRLK5ABDq12C4+KYTLBig8/b5dWUGEd
Oz87s/7gJ41+yqKuOesiJfNxmh58KvenQsvvJREWI6BBCDFhtbVx8CkoqUaFRMEeMKZ4/WztRxNa
ZO8PNxPfgx3ZWDe77ou5ZK17eGPIB33TcDfPQqH5svCApYiAnYIuVFl2zhWSmrnJFXIn08/Si20q
bIdKPKEJTSdgtznaqNLJPtaW88VpnSfb03U4j9WbZIiCLZbpGw/J53YY5+ZgYmq/6vo1aVETiZFV
pG1WDa8iqSMnXpUc1HuoHHRBUe5lxqNb9e1tKn9ABEXE1boXRtYNsnrGvhdxV+t+9tTI6lRHo00B
S/s2G8ZrmYT7PIZjIReXcwo9qojcDts++IUpa5MtOTHfwjh3dqHtPxOs2x7rS5+29gGxFspkUpk2
ST+SVqblwwbvEqebc56pajHN8+ghyXRTqPCuzbFvDmH/nUluihkNOGrI4FQVqg26HItWL3Tsy/65
8OJxXznpfR0aXQBf91OV6VwDACe1cd4QpMLIJ2omoR11H1OWZFLG4RvK3BRTXZphBT3Gg/4shUZS
V4dXWqC+6Gr7kumiftTA521SY8iwWLXfhg5JT8gYBQK46IOFZCptNJnEXd6X6XCjNO7ue/cwoOYe
eqTpPn71nWfq3xLXvDjYLbbmkHyehxy+bUyoAGaaTcvxtS99dQVI8Wo1Dm4PJA57QNAscV+Vyn/I
hAAfz2/EsUJD4ZA7YsvPlCn4Tkpn7xjZux+Ox9mtXowY715bZd/6SkTbao7pqtmLmNy2iucC2CR6
7R06uf6Wi7vWKtwD/tUnICKoJxC5BANwo6CD4rL3J2snYYEEsTHLIBnx5w6fRq8GOTV86KIcNgUT
y7HNn/1EfdDQi+DMzogiiC+TNj6UpvtFlXvkzPk2EenZV/jya+Q4lRi83aj/GGKp77A2/vDAckNr
hVDlC7UvZw6/RKI4buV8byw7CKMEveeIjtgIqcCDkxhoBkEtfSZL0p2xLfrMj3Zjn3yRQ+ARmhCk
vULK3HfMhBskwCw9PS5V0M79/gqy0wsspAVY3UGP6KXxDZSrRJH9EQ4yjr0KS3zVqi8kuRmgriXn
Bbr5JDYABsOaMD8pUZuE54BzoA61Rse6vX0ftUkQkqjCsTF5Gwy3bteQL1u4APG0+N12rnMR3o/S
o3w94Lizw/7dtjJs3Ej8m8G59ATE3htlfG30qtxEPkmBWe7dU28mNWrR3UYRxCvgPCBRJvlY58aR
q3Ad+J29TwWcbzOd31AkYfRCkh0o1yxJNp/AvyHG38ChfnSTygE9Ro0kHj/bGBpJyF6maPlrE8/k
hWvmd7O6RXTltzYYw91oTwyFr3BJL+1nGacf7Fn73PlJDTeob7bGrLITy9X7KSxNpgXxg6WMqx0b
5cGRD0Vp3Ly56UDmp/VeaWMw+0t4OZz+EzrHluTiGpWC9QFzEmFdMddlCghPtmZ9ECEDJPxw/VFG
ZX9oytSizKM92RWq0aL38YvIaIl5T7Zxhdl8BONuxj4tr669ZQiSTZEsB8R8l+jFbawArKb8yQoh
TlOEGxiVDN5yIS5aGcWnCiPo0W5yfGB4BtEMMPPrtpEQHyRBjn0Z30RSt5dK2V/sMt4YEtegndDx
p9WOGoBaYIwDyO2RBoaGXh6TLvxqxOMLHXOMASluyDzE/s91LKYu2RY7v2YGq8wnw7Fw96T3M9YL
U7O6QI9FH0iUXzsDz6UNvSyvBmBkNRjIGK0UxV+1sRwPc7MC4mguRE+/fdCnptiMkjx2SxxASQWR
U0XfWXNQxUdZ778BxXzyyRjbGHYyURKWtNCxe1WHoRT52UwTpk+67geZae1lPzyxyuVCzVnXYF+W
tkNa94QhbLQjHcbU9MJi7xlyUXY3JNAsciK2QD8wmvvXeFmGzMUTeugcG5nakQU9XydLPhqJbly0
DvpKqV3atAPb1sh+qwsUV/Ncy0dfNdSaPSOYIwsMXSRJ7a6rCyXxuA4zZreCNZ/2URNU4FrWXlsg
1hDWMm9PtYkEgMQXDyg3xq7yPzEcYYpjMr+XnQHiux+Ne9WQNKnrZ9/nCp4YEVZ5VWKOyRM6MOCd
J8c6VRDU5AKdF5ZO+LJGkDw18GQBdYJIW0RItpume6M/mggUgNxUl6nNfggHU0LPNWmn9+VXYAff
Eo25Vi7IS4iYWm2GXMemhYQ9G9BYg1Q1AbEHbt6f5KDH6LwNOsMMDQyIvv44wOaLsxp0quecMBfu
vHzwA6ZJGrrcrMF4yrXPae8zO25YexGbUCkKlL4A3arpbXJAM7JDxNacBqNJD5bb5Ntu4a5iKHJz
y952ZuLuKzo3XDu+9G5BazxnVE6Qze6cNrxLyRlgohX/SNprCvu34PrKNBK2WCGfLPcZtIvxEjbG
boiGdu97Qm6tbOfU9XurKJwjkn61TSb3vrAei8h5k1a7o4D3aKCfZd1Xkp1mzKA6IDTv9GrGVk9e
N7YiREfs8SnWOio+kb5JiTDMx4vqM2T7AumsPT7hfoIaUA0F3qiz6OMUPZZ562h0bjt9/OqU3rRT
3pDQ0+YhLdTCjd7Mr55Y1gWhCXylJA0vBIQzaO0nkFLJzpBztxNSZwpDXyzBVN6P8bacuNoMXf4y
FQTIC0J3rVIA5C2Ey3oM3xR5s6SU1ea5rr/TeO8QRIXgGrOenE//WDUuohFByTeLK3k0Qsz/qZCo
t/00YJUDCaFHOmAV19zlN+eVI7d+m3JtsB50xKrMujIMI3O6y5b+fpr0n3rG/i3q0RnApvvedGnP
gOcFZOsJTqb+szt2L1nvP5JKEYz/xd55LLmOtNf2VW5ojg6YTJjBndCzSBZZrGK5CaIsvPd4eq08
rf9KVwpJobkG3dHR55QhCSQy97f32tWMxmDU4dKf14SlgYNM48eUZ7w603vpM3AAuqMv5rKyyfqU
HNfCCS5KN6wR0mjMJWjEiAlJHwEoc719UmvqVZqLQMZnks9Oj5W1ycCQHPoo+pQRbNy+Jh0ozech
Hn7hv2xiOUoytf2PmOb7LFEfoF3u+cw4tgkCGlk9bQYAW1iBcJ9k3ksyG9vS6X+6bLyZYQBCV2zZ
1tOfG05g7tgs55591fHfg0B6Sqi+xRTX4n7vtnkhp1U+b2SiZwvpckMW2PZXvTWeCuI0hU/V8uh8
QBHNCCIH1MGUZkDGlUEzBRPNAp3MOHa6WTKirMZDK+4ZDQUUBMOBCOfspic+7xNOVD4yUK3pdObs
ghIktUPLnpRV2EOu0dvueYaGfM8pxUzI+Dczb1k5+QN8aLEhhfnF3PY37Gb1RwiPgcmlbYsbq8R3
xfBsU2a43Pqg4sYIMfB5rNq+BHY4j8Gx13oeooG7ipmsL4KW0YIn+7WnVc805vUbMFGBe+XuGYDD
ckrxCdS7DPTS6Fufw3nhZPKtmJbAR8FEJYAVvUjF5RH9uCYbRxuZrZhABHoHfWSOsJ8iJjZ18QvL
O1mG4bQLo+mTBi5zCRlg7/vqF4BWvzNCzCrAH8gwv3YB+CweriT3uhertXB89xc4iQ947s5ezKeU
xQFSajZ8WR500JbnEwf5qgMnG0XhLXB8A+SNt7GCxL0jCAGCQAs5IYfBxTMLYxtmOMg5hbIDIHWx
7j3C9VErUJhZ1SYDYk3uopR6tIuY7N67MecN8XlECr1dDYUkXBQwuwknErz6RHY0wix1TFAYIkkx
VuoMH/iZiXCCZZpt0k1lEy7SIX6ejI/QNN6Im5M1BOWIn5mncyuWUW809+SMnFRjUDLaJ1gP8qAC
VSSLICgK3MK1fkB9grOBa3CXNnp136d4SbvuFtEadKpBX+O+W/SYi4hR1BC+e8obOMbzX8N1KikA
aXV93SfJL3BABpOVDvuGitzGCoN1CL5h6VkDRIYJeyNAf5RE+KQpAaZNJ69AfG7d8OuFqN62cRtk
1S0h4bxr8uY4Nk85qwcDUjg7P+W0yJxo4XSsAE7Az6/TOFoy/NqHpXMvSx0YXxEYx5yIMWS8nN2m
YOcA0ncsymhpNKwgOiVimdtcQjrUF1UiWB7iixeWKyIWn0YAm3niV1iWBisfv3NoucW6YmZusB2t
Pf2kzqgY+/yF4RsVNyQvCR7JS9fVmqovwp5pUqkRQGsvbVhlpXuJWh02xZCuOi+g52UGu9XUv21W
/CpPicyic58XADBuPBHY8lbRczh4dGVELunWlN259mpFIVjNRk4nJ/oSaXaR2Sz3eGbFImPf2c80
qJqVddIb7Ub9GlNim0Ko3tcXxnPmdzjdip7FeM5xToZfWh9EmyrZjZzu4TSVTzw0T1Y5PzjAEpbZ
2lKfk5HEHmxni9eY8gb2lQkyIOBqIaUJjCwyAWeU7M28q0UQGmKnt8Fut7JAHsewWUPLeSScPIJE
OiUSi0FKWBaL1QU9Dv/jkFwcyfgUm0XVDEB946eon6/jGD0E0bSP2vIer/OGdLFMzLeCl+CTmHOq
rzLksDEAx5Mzl5d2HKMSv83sbNTBdIZ9w43LhjYwzvBlP0zfus0mdBFr7rZdXP3SPlMvBKcE0oLA
GrWb6027UuqnHrPgov4bdcHLJaP5Lub+weTTsnyxhlpBmODRneenSozxzoD3w+CSDSKn0qUT99mm
zbhiapEXS1hIEMdBsev1++w478SWkRCME4bR367x3q2u+8zzz6HxKQ9gwJERHmeM9FBpsKXs/Nfk
l03n8hcyyWMqi6e8t2D/5x50ldz59Liet03SveVssKHVsCQRhE4WhPE+0rje17XzmEeMiESKUDDu
xZRjii4fpQQmBk7WMZrHwck24ciouHD9B3ecUZb7+jdxkwcveB4AcpmNdgzbeN/p6RfuYMAYjnZI
tW6DZQTAQUCwou6rbCkp81iZRvWiRZdyjt6StvnJgnsLvsi2LIm6B7DiC3OE+BWe6RdZE0TGJC8h
RBFCCIQSq0yLXIJZLJmhoSKx0w7LdetEBE9fLNHswuC1HgNtn7XTg0aBUuoQmE6j6xxt/7jU/tfQ
9zSV2PI+vrOIIFPT1tFX+2/L94jQGGRo/vPevsei+096+/7lS//R2+f+JflWGPNY6KRtYpz/R22f
9ZeFKc8WuOpcl848cgP/cPXJv0xdGpKP2bIFFhysdlgV2vD//pNl/qUjG0pHIsPiFRTif1LbZ1r/
0WLsSF3qgiCebluGpf+75FCnLNp1HBW7uqAoBQq4c4yq7ikTposqSRa4b64otUi1GEtWoTDkMZ4O
PeLIopO2uz07OHeB4vjZPQKcjy638mY2CoVm3FlFMK5E6Ptrf7qf6pLYlO59xXHqQEdK4pU9atHS
EjFyDYwM7LUjcNZ7N0vjRy/R19CnrNsEEHJFeZC2MeaO4JbdUvOQWNsW7YYcrwstsnaDjUD7RJtD
/tedLCC3msc7s2ABLkdvw3NXHjxpcuYF9GEaxpq5i7agmbGgJbrM9wXkanccx1WtDziNYQdt8zJa
J4R2Nz6YMpZXWLQoPID300cIKrDFEQ93VTIDYe6LVRUZhAxHjvvV4O4z9ghbMxxvHkwalrO4Pmpy
240uPQWAgalhHZo3zRpHdmvWlhSHh3YcCToPlM+O6+XOHvLvOpnoHCgwh/SFaajlTSrkAz0ItiQd
EzWvaREdp14Ln9s038VxhGUuqqytR4OTyVXFfNsx7iASfdYKtOMSbdoT6XciQz5hGhLrgkKT3GSj
m2dhdgw4MXZonHcYj4Klv84KosYzSn1m3SRegoMFI2gNb+lqMXjbzSm8Kpx9LmvXIuidaOXZ2ZVK
NblMtEacsV5l+8YDKoOCK5a0wugH2WkHPMjpHTm66D7uPTBaXnnrsR1srG6qVnMUymNaFmwyQnQA
pGW/gVs1sCHniDNs6lzg7iqMl7ycq6NeO89jgaRvSZByk68714EsfdprBWwx2FN2AXzD63rYOQP+
Edz8DOh8SS1gu2h5EKJgBFcWXGtTpTEs4pIyMhhLOqdpvN3U3LG/Tjjh2vNhSjCHja18qB0Lpb1h
u+3ZZJR5UpfwHZeNR8e4lrJtT3uykXOJSTBJCoxISWAxZ/qm5stD6bKdi2AbAZ3rrcyM8oPoVnxM
/T5/0Ho1x9Yb8HFmb7+EESaCeJK7vCTvVDjp2UE5WTMspGA2sPH8VRPNWg7P/Z7GA708gAm5urm5
jrr2EejQfDeR5XCJoh9Kwz56jW/dRRoZqMqxcF8SgS0Bae+NnEgkFVPHaESasFph7YEUgUOvunXr
QoGmrha2leyaQ6vND1XRkx/2kuowfwOun++cSAf5l2WPnGdx6kfTQxH431mHKd10MNRAeiC3F3T5
JlStb5RgRgsjQqavBmRyAYdVK/Nhp5GsOpj+wdDeSZ08VVFdnROfwwe5JT6ocOjc1RS7R81jx1qo
aIDLvuEuqZObngmIHp53pPT4/Ady5FrdeaSt5Jxvg3t2zIfCHuPDCCqQYSDbchGbdx01E5zFmn7L
TnfYyILq77HstgmdHWtImvUZKDn+vmrjWXn4VJvPSEFskxGEAUwR7QpIucQe5xdDcy5+YT+xBBFH
GDosuxbQB4jey6jI6KDLJvuohmlZX0K77Tp0UF3Y27jiDAaliwGdXd2P4D2PRctwM4VouCRcCyun
7bSTcIHdlBWMpIjuTneYCOIEHe2cccXJtvTgYljmu+EIscTn4m31sPtugGQEuD62WpAmO/BY+aIV
9Y/TTel6ZJq0ailVWg+xm13oMaH3cKi1GwB/cxNBo1hmJWzr3EaGKKZihv+oAUeIp/U8hspc6P4K
z3+urTDjTJBbi0izxZZqU62L7ieXbExc+T6/93jmrWWyN2XXKv/J0ra71Ww8OekzWPPkThf4zQSw
SoMp4OgOyzaIwToYZgbDl33kIPVxxUhlRJHjTO226cqZfvySoFNTOfQjGuG8aZvqJZaQ1qO+tlcY
tlZenr/WSV0tXAd9n73pLSdGuJpGptGN9I+MBuBA6PnX7FZ3EHvblZYPX3Avs6WZtHsVn0ZfRKoi
Hr22KADBrGdsDd3kdMrwehlVGD0M0PttMG3I+nFTQq4uJwa3hZX0C5oXQtCEJjI6js7RC/eU9zlH
IbTx4hqQ2YZ5P9a2ftc5KHf5zMLBIKnGWjlkLPOM22aBoafRXkQU3KaGo64sPWs/ec2ynIZPCXCI
lhB33Ho2XElrrt5g7X66Yeo/1PXeHkV/hU3JhE+SnRQRYqthrLy2bxbooXI1Mc3Dths91CG6+Dhx
a9aZFaw6sqZ5Ik6WD6OcBJG3MRLaoPCgLjUMsiBXwbB5wmvWMx10K2aXbi9nyh4B2ARlru/cPP6c
8d6iiyI1zFRks9JtC90dFk414XSX+X3G1IYDVjbjwYyJ8dio3k6OSEzdhVxPCAh39lytcXROOy8R
TGOsGl3CJoNPcS+7/QgM75B/oM3gRvDiPc2SctHas1yZkoKhkAssrUwWWKfx9kV5san1uY2ZtstG
5awIZgoFxffkOOFpjqFBpRauT6P9hXhvPBHi14vs1SAAds364KWo5q/c8oM1owomEhO5AJWNosbq
T7EKqr5KLoCOfnNpFthVaUClTzn0K1/GMVZTx956zpw9Gma7T3yNaSrrt1IeSabxAiwE9AdCles4
16JXPOvx2Pg7Fy7hGmQCkZ989O+kHbQvSc9JKxofiLqFr71pLHOJHkI/qnyCzXBjWUK2CltOMsF3
KPqGdrqkuXciYFK03AXMcQp9l1R2sUraLn0U0UDnSMq4p9JZ8ygMBJYTNv4r/RXv5kRpnxHlgnaY
ox2Y4qPXUbEG2EaH1jbuwSXrh5AxLI0jrfNBcO/VL/0PnNzDXheZeKJ8lhKHgJlliK741Dv1Sy9I
beAR6Dfk74KrtMEu1GGI+WhKjXUL/VuZjZK7To5XkfX9yeqhtJqKA2IHDO7ggnAU5JSsWCE4L7pt
r/ghfgdJJFZMEanoIh64gp0FcAQChvgtQJDQj3vErP0TgiZxFKOEsQ70bUQJhhjBdlAkExRbf1sr
uomGcOAo3omdXxPFP6kAoXiKiOK1XMRSUVJGcCnIGNdI8VPQ9ps9euE6Ba3CW6XjkYO20rVwV2xF
YMHIG4ACjz8iRWeJFafFAdhS1JBbpGK42PFF7bN60C6mYrw4ivZCK9SNZy8dmHBgHEWE6chsd2VD
sGLvK2KM66OVNYoiMyueTKjIMpFizISKNpOiGNL+hAIMh0YoIk2p2DSaunASxauhpV5Dscgcbjvr
N26g2oQtfJsM0I0L8GZuXsQA/8YChOObEHF0xcbp0bUuA7icZIabYwHQsQHpjIqow0gW04ui7DSK
tzMq8o5/oZnr5CseD/j8Q6gIPVNjPWqO/GwUuwfnNbPF7sR6xAriwvdJAf3YA8Qfg8uSyD8UIHt4
lYoKlCk+ULH0SrqGYAb5ih7kKI6QC1BoVmQhXfu1FGmoUsyhWNGHNMUhGsklMD6ETTQpSlGqeEW5
IhdBMc0UycgFacQ+Dme9C+UIkG+4x0LwXSoCUjMoFhJQpAo4UqUoSZ7iJSWAk/w/BCWs2TvJDHOM
xLOvKEsOuKVBzX/Z9zCnUCwmS1GZOCYwkqAyyobXlCtyk64kR0B1wEvw7nH0QEj6Q3pSX/PnC/8w
yENFhCr+sKFG/7FkDrKaFTeKM1aczodGD59zxZUSAKbIx5BjYVzFGgh5bwBDZRMSWbDx6P9u3ugC
5HXW532olw+a4lgVimgVRntmLrRbxvZ9oZhXbMBOo6JgkW7EtKCyC3/+NShrdAQ2y1D8LMFkbmnp
kl4zTzjE2ZljQ9uiT91bEvonhBggbeWKyqU7CtBVK1YXyZ98Be6M5gJAXgY5pU3XVveaYnwZivZF
IxkyrSKADaDAAqdrlpKyU06ccML+JDdMxQ4bFEXMyga1bbY/mdhqjJthjXmKOtb77VM1TvGqUUQy
CzRZYKYFhDBoZS3YskrCL5NB5+7ZnsyVcy0AnDnhp530ybH9DsEZcH6AniY7uWwjkOW+wViZCrw9
DB9xpEB5UhS1pLUpzC0hqxmKsQYmCEMl1DVX8ddiQGwI0M7CVWy2HkhboWhto+K2JQDcqJZfIrOx
QVZsN/DS2xLYm6eob5rivw2KBJfmdkjNQkxKgNyzNmhoTDBwCK64r7nJNLhoB7H1qEoeuCWbuAnv
KCcCc2i1j3PseZQFuW/U3OwmRanTwdV1YOuEwteVxtEZwk/SqUwDMvGi1acQ+g8qPwfRCpK1GfPQ
6v353LXTWwsaZtabhT4ADHEVPy+wfUD0rGwhaD1mC3sOJocE5J5I71MAfD4jV2LYKyEh8w2cimvF
6ssVta8D39cojp+viH5ot2x3OQMuatAyO1oGlqkiAAajfhaKCejL4x/YvwUssFfUwA58oKY4gp4O
UZCSBequwucE1KA9Whfu3UveJS++Vdp3XpvdGcAJhaIUsrH/840KxS+sABlWAA1FQ4u9VVrQUHTV
3AH0MIB+6CsOYlhDRKwUG3FQlESpgkOdIidCo1iTO0wPvqIq+uAVC8VZnAAuwg637whRwWBMtHM/
jECloTN6itPoKGJjYPKaGL/OC0PxHKM/ZEcQjyw8D1FH/CFW9EeyXczEao4ja+odfMiU50jgcghi
+lHOpWJIlii+lDLAlawVYVJrvzVFnKwVezLroFDSB37vKi5lpAiVk2JV/nn9meJXyj/WJ0W0VGxL
IoI0aSnepeT7lX8TMCn0A4ueMfDjvfC64ZEQ/Vtqt2dTETS7AZZmoaia7GWejAo7MakTYjskhxa0
S3yxG6rZ1+PfEaHc6qa8DYrY6YHupFcxBuRpuEayTtqBsACQT7IC97qifgYz/E8er8+6IoJqdnjC
B/mduamxcHvA6Zq+1XT2ykyu8cykFDU5gnbWBOS96Et7oaMgO4pD2gEkHfI3AITZo2n+2LP3DJwn
2JgJRglFMgXQg1Q8uVQrh2fIv8wNbAc7jQYbKW1WfjgaOIDbT6MydtQV4sw1nW1rupc4MN47Y9Xk
HT0Enf5G5zAgApdQn4qmtF0X70j6zD5E1pCQ4coyPjwUCTogVXkb9FbmNZxipmqkSOMHApp3uu8A
FIIU3/WY9aouQ11GGQtcaN+KD+spUmwFMpbxKWV3UyBICUF/TCxw+mMYLoHumRvpu9sxyuKjyVZ/
2dZNsNZpD4v6BgarWDNeWeAix/Ukje9hhEsLgZ8zAMoI16V98DUafCPlTCkoPTgP/K1YFje9bGOC
8viVMjmvGiKJ+BKB0aY4weCM4ydyGqanrjUkq74zO8hHsBtgzllLLZpIZ3ICrrisd3U6rss5vSQ5
zKex+IHgwcAoJOfl9C51EuO5vIVOux1GtP+wfvY0BmxpmF4a5QVponczJHylyxQPGx0ZMnNu4LXf
RIEUMpv33NcboAd35LJ+ypbLwbSqg/ABo5K1ZBLdj9xXyWo04cng/1+IMv/Q8X5VEIUqPU6X4A5W
iW8RRRAMa6ToGMSPu57M9sKzgHrwLAHmrC2Asa21dj45TA9pMWPPYuF55PwRiW83Dr/RDb0wfhyx
va4TEBS4YF4TO3kbbCUR7wVdGwujKjcwjrbSlw+4cZBZ+/SDApFTT83yIh9B1VGBSoHV3mn9XaDn
325d7ccCSHvayjuImEs9DimJYKe8UI2sy77V96L1yyOHqoMeaxeai8C5AWyq1UCpfHTDMlIr/AZW
F6YO+8o90gblQx71P7aZ0fhl2C9Bj/sUHINAooCbd0VggsymfUa+ZS/wY0Hzj+90FwSbYJnHJbbz
se8aNKqwqGnAxa1L3VJi642suL0I2bW+zF79NQ/iJ56bWyZsnEPjOnaH54Ycs5ePXzBZcOzW00mL
rE9trB7nIaNvJPrudePqUHGl03zLgP+tTw3s2wX6EbUPqw7L9UhTHDDQ8dugEcI3W24fPgcOKvfC
RDblmLD3IrtYyMC4WbakQirZB9Rl4O9a1GX7VgBTGDgFDPAhUhbztEh2TS+wsVlwSrQtNpJV6BSo
rnIHF0+z+EDxpCSlES813foGqbtCHcVWT5gM2SZ9Jr3D7+g3V4dTiE4MetG6Gs28NG9PbvmJDHwJ
9yL7LhiI0kZwsuqBB6uekMkbJm4qQT10W322pjj4ciJkJ5FVxvx5xKvFQYoxV8K+rNXRPYv0Z6LU
WfO5wlN1unGz3SS2uF6+a394Ez0h2thgr1lA8rPL/FzN5UGzLrjqWrwIOa+9SNqLp8D/zDqraAXZ
fkFwmw82gXwoCWaqKSc4HZZbaNKywb5oE39hYJ6GC0ybgIY69tah1B7zkFMQvQjPiXVLsAR4Ev2j
4MtnNGhAVAZi6Phb4lKHFODdao3peObOOPwzwDC+Ne8toFYx5jY+0PC3ya17Chkmbk9v37nd2mw7
mgPCXD9Vxc+EDmbnGF6t0Nrmnavt7O4KYFbssZVQsMvUkhI8vBXqE+mujaIdpm7v71svPPlJE3Iq
Tzfp7OdrLYrOeJnZmCLm5IAbN5HighvAjkgIDdu6p6fZCCEtzv74GSThO5XTjEfDgxOq0aKPqGKA
73Cn+o6EQ0ejCluYnSirftvrPoxfP1jFGX4vugmUQ527TqOb0NRjQhoeTzy34YxZhwxso6lDqvKL
6ahxW5kpZTJRVqHJGhLgfin2wiBQMFKFEZSYYWgB+rDDYNiPOsaPzIvwRVXcHCP2ARf47MKMpH0c
k60FWghvvoZgniHwO3dZ5LIH6rDD9fIWGLzLw70tjY88/SLcb93ckAkBjKqFqXqXGKPTYu/IYQ/5
NMfkq9P7ndbYkPoaPoDJHsNAl7TEOszZaeV9bG0ak7Fk3BXI5aLdBxXiJ+0JnNQDwGY+Kf9alru6
r7t7eZ67L/pdwDzMBcWprM9ChgT4tKlYDQRYJlP3Fpp2nUsm8I2DJKE7XrgO8XckuacGOwrlWGAT
AkGx5bkodubYaSt4Qs3Kk8r25ufP2J0vdRA8wW6TC2pWXpKWUhA5iHPPouUZlbklsHDRK4E9mxmy
6VKHate4e6IgtZZtL694Puv9FAqOLUn/WYfBU4v9jsqzgHUnQFctzHqtN82jS2cKq4HnrPB20AfA
YXLfYl9mHM59BY6UZhiE+k09c3e6HhUOjdDZi1ihdxF5s5EGu7UJd1HLdXCsvRmzKEjTpCX0brru
bx572TJnrbJnI1/3lb0Lq4IoYPxST1p5EYGN04zLsM0D5ZyEz5ThECfcEHk6PiqzXjrAne5MNBFV
5fXVFZq5KMwbTaVU3XscwqSXYXAL5veGOhaua7xSALk3WVrdiJY2G0uSc5QT6YB8KFda5n+UoKgR
AMGH9jBQUaWwVmFVXiQ95+2qf0btB/7T/cTNdDdaGS79ftWYBbZSzX4Tdg7ej9BRUeL3tMiW9PNr
3tAOa3v54+jwS+kPrmJNQ4Blx0t8ULybzvDo5kgYnkGGpJQICgF+BS2fK7onqYKge6GkJ0V0A291
gPGinvRyocMNE3m6M8ZmZzgdN76mLUQ7GVTwLJv60UfSiTDmLZyYA5wOAyAbfMbtzmNj+We2BUj/
OBqQMcFj0XjhcI97jUkrzhwzDEsQFJhDXKdaUDHtoKU3OpAY/nIigt9s+pZTfXJ0nxqfkrGfFZVX
M1obHmyFQGwh2t2XWf1eDy1XbPom2e7SXnaMwmCJ/rssNXqjpO1ErMr9JVFnAwvTy5Se2uzFHpkc
Yjpkz6VXPwC3OKZknFKQu6wtFVMP5ji8MF1c0xq9qgHgal73O/OW9FL80D8MWKLkuwzBLuPai6wP
y2/WZpJ9Z9RtB95DMdnj0sB753jD0dRtpq9+u856+6FWvfJNsvSCZO3YwYlitfcGYD84oGd2eWIT
dS61ss5JA7gUkCjy8JCmT33XvpYw2dX3qmVCUbE4sGPdttZrRUkoEwsOW+MddVPsrYatH+WHIDtX
DgX15nQZdPvqdc2q9bf23L+apnPkk/RwF5kT3nbgWI2kxCFi9bGAKRhbkyUS71y3qgu5Tlmk6lad
T3SaT6iWxnA4Yf1hqYwyck/T/BQ1+euI0NFCNR+d/pjZ5cEailsqnnjXVtyle3wtayDvTMm9sxy6
s/q8OqJJcRaf+ZH3OkUnhf3gt837UKJqzXHf0zvIWXuEBaACeZq/88FRWVMULyA482jJeDIKtPXS
qjFDTtUDDuSXyq15uxueAOZVVTBoLeY8e75QU7aurWLDOPstllazKOLqofEecoNCsync1+60scmX
5GyLF0Mln6PO3AA2hEaQn6q6w5aVaGQYCQt6w0Mco1RpGHQW1PzEdIjFz6M2fjNVxAbatMuyDS5W
l1x1F2hLmfa7kQ4DCtHJK2h0fyQU8ZW9OFdmsIm78LtIGbiGVUlDaPSM9hyyEtaqmxFrInjys33v
i3eErQP1buYqh/brUfmke8EWlvuu4JSczauB5VF0l8Ae1y3XiGZMp0gYW/qO9l0cPpkxG2/N2szt
tE2ackc1NO7SeunbTF1KqAt0OWs+0X/XDxap7B59ROAWEyXL7nakD3fBong0i2iNZ+RRXfitFn8U
KaoHz7SCkmj863i/VrhmX8GZHGrNu08TuW5a98ag/XVIiKvJ8cAJm+Wq0l+MwZUY/H5zyw14WDcP
E7f8wrADPpx+0JaDkVMD4x+rHg6zXm+phSUE5j+ZqA8l+5ciM+/HKCKrVH4wvn5rRndnxC2zcTPb
OsNXLihtZuwptHmlyqs0VlS31T4Bp313mbhNpnuDr8KpK7W/89Z+mhJ7rWnm3m6rZ+aY7zN7xc5/
16X/QMLjN6nCW54nm0QmD8yc90M2L5OJQSv+Ci+PzzrhwqJ6ssNuxZBqE3npp6kzB7atxzxQdszu
Cxlmhzt76pKPWtOvddq8Zdz1tNYd8RG/muXwNrS4LgMAFD2JHJJkl5kRrFUw+w5MfKUJD6AMvxgQ
p9CJVzxj9q4d3EzLuBR8Jpbrfqs0SjWEy7CptwVWXyZpsGwWlZFd4vGJ+dKPP7n3VWDeN2nynpYM
45x4l4bBMZrHe5eAgKXlp9kC/WOVP1EPFirpD1LrXi1uKpsSWXsyslXEzDTRH9ImesOHfUcZM3oe
B9yOxYQb7EVq8gjUY0UgD4BitQBudB863s7qGabo7UCzSHkezPquna17LTOQn3leusFd4yfHzhie
EJcea54pMOCCa0EtTzCBWyi4tFk9paErN/Cdj12+Kzk/XXM5aAuSLoBJlnbXHggEcvqiYjC902fn
LCcTPyphRQ7aU7hUF4tvZhc/uBjQd0OCTIsI/Yp1RkMqaQgZ+DmiFbZGP7Mm3BPlpqjpewvOogfh
2uZPhnDXvUU4sZCUppDTavXynLbTunMerXjYk5DDnIDCH5ivcsotEMpIQM706NhKjRk6lLT6PPfi
FE/mBdvzpwVKO6hLPMHz0WeK2szKaN68Z110BStH3ba/sBznZXLffTqjRzl+FVrJJMUw8T4mVypf
5vE2GNXH0G36ujkOTfMaiunNwVmcJd4zyGC5yAVlYE37NZnRSaCCMxaBIVYwxTTZTll1sR9bcxVp
wS5xnIzRGJMNfDE4MQ+DhxYHOXxM6JAO562fsEdixVjbFh/TgK/SGW0HCF9IuZ6Rbyq2WQB4Hw1t
Cla9Y9yYbp087PG4A+444+wikT7D56XWaw747vNBR34gYLHLjZrLD+FJigt73p+JP/cNd+1502Y0
znYFZY+WuMB6GOfohYjsoy0ldlK26jq9My0xlJKQT1xuNC1EoCYGaRviV/3cZLIfdMs7hFV4AmEg
gaRg1VE/MBPGI65yumVCD7Bpd/VC0MWqMjKMbmZmbtq+eHaWtBOcJB0GC38kq9CE/TaVLilx5s/q
L41Z9dI5Ace96IdSwxajug3ctnzowg3YMcKfaZE/ulhKBITBJPM+YYwQ8LHkVZ9nnuQUOnOAW/hF
jDJM2JwOrmflRo0lLYFas22w+doCUQRUVMJUnirUhYnA3CTaCXZBQZc2jwN4Q7XTnz2fakNd7P2h
OU+ac5oCaw+2cBvP1l689h0i9vTUY48fo4lcYXcW0VugpMyh+IkH9xO1dW8TW1MeXjtwPiu8yLa5
o5vyxxfuiS6XeDnZ1R4G7AfEtauf0b3Z0WmQo+B01pIfYC60Jl1NM0tkmSVbJLxlNznvOdO0lWRC
DmWdnvKBtzLpxHrmqbV0qEZdOYxVl3FLrr/HNsAEKl8SMWRvm5lvaskMmvEVo2y+ZPpDNq05225r
Lb1YB+Zd7Dyisj6uiZOcwl3LfuIu1/6Gpv+v/fO/sX+aODX/S57j5SfPmyntP/Lo/2c6/v2F/zB/
ir9szyRIRyKBmCojsH91f+p/SYPcFX9s2p7kwfL/3J/C/Iv/ZZMN56H2BwX5r+5P7y8H16ftoIlb
ni3c/5H7E2y88+8Asy6uIMvCSmAKxzBsvt//+bdQ/DSzSLyU+rQb0/KRHNC85vJ+FBNbHR/8R2N7
m0AzzjiyGU/rSNfUOTSbDFdYk6eSEhknvZZklBqVtPkzhZpbqhoiWDuZTVWDM2IAt9N+PBZO8zB4
ZrPOtBZsXggI3Q3FMjxybHAXUBOps+n4x+L0F1iULlIIxnL3kvtgEP1oJuSLUY/vlYQb19JwmoXt
nbivUulfis+47qN9nbCJkw28ocGjjYmmoDWshnBJeSZTwCopVyLp3O0EJHfZJMELNSV4RTTZ3XUe
qch6sOND17S3OLxGMU+pyeu3GL77XWA6byER2n9m77yWG1eyLPpF6IDPxCu9EUV594IoqargvcfX
z0pU91XPnZmImfd5QYCkRBkCac7Ze+290TY0+IPfQ4MT20K6jStlnaLBusHrShXCHOmqp+mJcD+m
TVLQ9lmfohJwiaZExkN/N2cgDKKcZXRs69QlDYrQ7NRonY90+s36k/X/b3rt1aawtGdXYBieY71f
dRNZc32KtrQPYZ255kX4KfVlmLDHyIY4a10GpW9ib3nMQ8iNVu6RO+bO44Y4K3kcE/IWhddVx9nU
h23tJUi1wgk9nuedCre/RIHdng33swkxilrM2ZZmiYsrUibDuOm2NZlf+zod2Me4lbnpR5HsrIXS
7vdrMVUtYVkpNdgWp36PhHllK+u7RX3FNimch+PUrhFkQN0qw2ZTzFTKUC48uZQi+3oAW1vKQ9iv
Ekm4ra61X74BDxgWF3A/99p5ImPHrXacLjYZDdzGum3ay5ymGrXa4Ip6TxxEFJq3HnXDsbDfhZG1
Vz8ob+CcUe2EmY3t3DhQrKU6MUtWnNr0hFqAuJQxptw4eOdpZmU3JPURfDnEms5/pk9JdnshxLYB
MrSd4DLsyMLE7JGERO6x21zLoCJ91rX7QybN8dAhBKHmNjj7KvxZp8WGrgqFeZKa9gYGAyfXfmGw
adbJSDRmjY89CwLrAd9FOGjiGM8Ars0YSkbDJsEf0ArpbmoQBINoymu5TjD8DGuhtd3GtYO7rg/m
7UCb/jiXPbSKXny0GIEPOhjnVVq6pKRXiH/mVn8bgVysexNVN+jMiy6qn0Pu8y1j8+i5BYj5xv+A
nofxIn8kmpIrLmf1JAObpiOWjIStg27q+sborTevTh8bGsEbkIvzpmswWPiEHtRp2eypDVyKH9EM
abgHQL2azEdI2tkhyId7T5M73agOHaKvTTNlwT6N/CesK79kxOYuGQdWCRS7jdjciyp5JF622mat
juzNyH9nNTWiBrVvOPsW1wtOHnJgpBHUNw50mJWs4c3mDeMWwMQzv6x1z3/5M4qxE+YRiikGpG1q
MsOLgn2DV10tz3uqjfqmqdmOuMJBke5l7blNnr0Ebpyv7+1yppHnElibfBhj/zOBhLOaR3grkytR
NuqI+Uj63KLeJySONDvM0XP8RuvcWQeORK8S5nO5Qwoy4hXz4blQzpcksNNMNZABJMNmquxPyyWt
x4BHmI99tR8EfhICW9OdY3pPORprDHoRxKDEwNPD9pkocFp+YMyjyoAFFAVw81KyVQvUyRY0y3JE
WIUaTsNBLvbDHB0atBpEOGO19/JnehAo47JqX3rnpKv2IfIVTWd8cLw9eT3mgTSNTQTzlUij6s2R
A6GyqVXtC3DilW69FikmlnbqIngALD0oPLGKNZz60I3JSx/1/mZoIryeMDa2fUO6aC6Q6jnNy2wz
0A3tU+u4ZG8NUgU9MVzMWXjuK8NH06iIpPa96E3CSwYSyQLQEkU8PZcpnPFItPLhbU4tlNUQbWkV
H6e+pQkonPWoJziMqfpNFqUW9k2WwqRRFXZs6zQMCbb9qcWy0AXFJXEjd9M6X5Uarj3SWWjLU6LL
xJeGKNXMM3+vmRnXb62TFt7aPp44LV+7w0lz/Q317592Zjzg0aDx6sfatsZn7LrzBK8m+pxbC6Jb
lL+2qNpYGMYi3+iBQcsCr3TrQ2j1D2h7PvU+YkNlhXtttoGHlcYhKCTySr87aqHPzilGOGO2GzpQ
vys3f0kcBoyppiJj1VijjRZfu8Tn1DkIMhAhXPw5eTALcnbn1kSrUluPFvsfh9BFTIxVd9Bypfay
DJoRLgC2PNiUDfWsuZt2zgQFg8zlomrLFStYklQmCxzubdv791VN+yczkdB4XERwdUhZea9C2P8j
6X+7IOxi4l76Y6sP0wnDJf4MYMIIdh/ZciElFtS3HVVnGZGHzDhhdlYpmIpTGwPbRnK+RmqIxcIt
9qR0FWvXD+7ZgRxzM9zaYXk/pvOxiLnkJjqa69CPPnrdcS4B7Nu4I6KeugM9SsglKzr8gDis28zL
D1qTQIc2DPp3Hg3JRb/nDcOX7CtQMnJvxv6PYBLPqPvAeVbgAZxsZCPN5qKavhJNBpvWCmjWzMPe
8Gw6pMnX4Ikj/nt3XTmv0SS/nJCCaFe/NJL4cjpohj3QOJ2nTVw1Vy2+YVDw14bwUE1iwuYXBCUP
f6m7aDYdbc21LlWQuEcCzzNYXO02ZywgxwvpTsMuu/XpL7Ha2Kelf4z6o1NXRMgpDKycmk9chBmG
Dy1xifyo5Y1RVixH7GDXmXFwk7XWtej7l2SiqRaNElQyF1drWZcCUcaeRiK5irF5DIriFZwyNk5G
Nzb6Yk9c2rPn1ezDp+SnOVbkmWrWtcz75zkGixGTQ0sOAM7cUZjngFobF7cyGWhouVBdDB3rFQJ1
yjR9yLEH51UF7cndJVk+gjt190Rs0cyXT+i/ke4gePL1aesSBbGyCF1boW7ZReyQWVtR9sRmg5Nn
1bnkGQHRoOGcPwdSH6wDMzt2bDaDf4CrQ+tkqy5FbJ9Agi6BBWCTx8N/9INhPFET/ffD8twCwFxe
4AJgyen2CQN4Wp3Svw4LubHWuWW1YDcpjmLswDqOhMPGe3nMzZkewTessiprTr6m16e5d2GMljS2
/KiYjnH5mLHpW/dRrf3h/S5M3eWQIJ89LWcLYtcpB3ez/CHI8sBBLYTUBRi7IIenNj8qPhb55VC6
pDosZ8th+Yqmq77ggRO/qF5cnlrOlvf4857fb2eUaAfO5ZSUx7j6XLCrRf8YRLp3dIF87EstIVEw
d6x15kf2afkCMU/6PpL+URA5TCVJ0VvlnHP650eox34X461lzlonCntbKwZqnansn+V0efL78Lfn
lnf823M+bEX6FDVNQt7qv/tWST+AGHqCQ4uCgTwMNcLL6bueanWgU1sBgB/EvF4e28J5ScvJ2w7q
E/3+WBd0ZbpEaS8fc0qO7/wHeYmK9CVLUn9LZZrndGwFh8b2/nAvly9e3uZvb1gnKARcmsN/gJML
ZXI56Ip7bP4FP45orYGeSKd/I3ISMcU1trzhn9PAd1/NpHC3C2504RAvZ8nCLE1bdGVojn/+YaKm
obGZh4G71c3pnE+K7+gW6TEwGkLfRExk9Z+PLQhgtfzzfPnfxy6jOZ57QB/5yG/Qqv/5Aqddzr6p
tUN7ScpMP5qzjef8DxB2OQ3QmOOND/YO5Hb+rPZ1uY2WgxAxn0Kp7qjcwdcmIzY1Ruk5ZFVw6xCL
3oDNBLy5PFzOdPXQ7uMKZbU6pS+QsBNtt34uXBR7xbvmye5cRD0ldp6Balbf8fS60cr6yYGBXDOU
mO300VT+nrrR+GA0N/ZUJw8ycvZO7b/Vfp2ehDZE24ql9C5pq3pXCj8GGAZ1xy6f8sJydonM7nML
jpFDw28fFhPTJboxNV6ymXMxgRSzWnmY+NVtB6ooFDtyZmQa4zdwvzAdxoe+Q70K8W5lzAKWUKzf
Vl2KMyOyJA1HvAzGyCoiSLQj4MZojW45OQ/K2G/02CtNs2CGdGfWLoKtdQk+Fu0kvnYnKK+6AyzG
0c1zN/bvvZlHO7tExhQGdbONU5MwqWBKTtgKf3OHP9lM9McaTx/t9Cg8dLqe7hALTpt02IR529y1
qIphyrjBcdIm++JJfw2KDApD0EcIoFgRGjU41WHhhyYmQqY5ZqtZKiFzpkblQV1zU18ztSyn30/+
7WuWV73I/+e3LF9XNPBSaqmsJ95leS1dyJ/L6Yy0Z1eMGCgKrrRZwu4z1GF5+OfAtgQNcMI839kE
mbKdUZJ4EOMhTdRyxKDudd6mcrkNtd67G/W53y1vRJm1/POWdQK6N6nnETvN3fdrfp5Xm15LUPWp
n1mpLb4+weJT39ipw/dbfD/MG4d+/RRlmyYymcoSkHsHxYMFGJafyjRTJkl1+n1IEdXvEYopH17B
BZUD7F6uf1xvJ3xuldqC0o1Vz32/8P3Qrel/wvgIyn2Xiz9fsrwaJNMPs4mByf71rWVT2muDdR5B
Cfy/lv9LXIqIoGobLIYieQObuyHwXO6E+qSWz8GVES8sn1eQFd60Xk5NNfXolvNqWABCCM0wEbZz
mLrCOpkh3eu+nqm3e8LfdEoIi2rVPA1xaR4kCycnKosT6/LitJx5JR/x356zTUOuzcH00k1h+5tA
gXpzNf0SiKf+ZOSxlXAjMnnne+qm0VGbaVFGLCKH6WLmEHTRo3FQZ73S66bacFBurRO0G7LyevPA
xjXY1twaKzY5aBOX32BeBkR8+//8BevBplWV6+Fm+ekYZ5xdUVq3Vq1BE081+lb9xxQP3WnoSCUv
dXPvqwnSdCM6uFLe0/EvTiDqmB9joJbn5fGYjgWZCj6ElxhHYIrwPcNLGAAwtmHCH2XyC81WfloO
YLns7NApgLWeaXWDLngq9p6engb13HJoCBZb1YJ/t6GusOX7lhc6B205meoTM0C8HLuknjYhCXnA
F/kRf75KvdH3T1x+1vLC//icXIjc3++wnC3f9/3c98Pvt/n+9b6fiytuVj+gZtYIQkK/33n5YkEn
7F+/+/f3hKkkis8wlbbtX/+n5c/TCDxijERW2Sk3xKz4zOSluruyTq6mQnUXk4hobjkhW3xuZfDn
xYniVVgcbIUIXZ5ENv48tG1IHBM69XmAwKH41kWAY9KuLWOlL5fMcuUuF/L3YRTytkYmhdwnRrJO
l92K65NUsOgIOwMtIoDSM12DFNs3TbpWzcNlLJhMDPX7LL+EXvePgwm6VsppG5BJd3A1AfE/L1Vy
Cg0qmRkRiXerom7bk4Wa7xjaNaYI8ifjY0YHDN6VcWekLTIxZm+0hCTxLO/BLA7Kfpiddl8bKeMS
jZ8ILjE++er/Gwv/q6AoCzoECIj/mSvx9Gv80fwnEsWf7/hnR8Gz/uHoEtf1H/gDXKK/OgqG7v7D
tRC36KAkFqLEXx0Fy/2HTbfAkwaCOHzUzndKlOn8g0xch06CrkshyV/6v/AkHNv5W8yuYZjUYaUn
TKgXJGIuvIl/i9nVW03rq6JAg0xN/uA2/WNFAjVWWYaxQrgXMmxBLPnlQwZXaOXNEzplD2OLg3iJ
LzHT8sYCA00tChaNrB8sJ/uBgJ1IWV0QFjDvQr1/8myUEpYX3peOfBxa4wYhzwYopgMSJ+yw1NrP
ieaCT9HN5sax6h85OlkN+EMFY2CMEJwYAsUVrPwYN05X+odapjtsRq9zjpvUDvObpJQxFhjnvkLy
jcGLWl4O3rrzxgiYE+LZDldZ3sz7QQKHHtuz2bXBJpjZZWhfsecFOziclJNrgVbcXGHnNKFZQY5D
u7ydxRHhqE7yhFFuQS7uO6N7UaycmTYhf1i+Z/J5aoinXQ+CCiz6FkQCA4C7aDTZcVMZ64jh9ZuP
Shq7rrZvukWNS8AfzgU4qBY1xJMB+RI22ClKq+xcDBq/gBkEa8Y888LEp59FLP88oiRsXpbnjdq1
jqmy9gqbnF4iERmLIky8UAz4K+zmRkfudG40y8VQTXQUrSztmkOwvEO6G9wVJBnlxTDfzJMFOC9t
2fU7lX4XzA4C1wwd6PKwK/zqjmSIRI8gh5lTiHoksp9E35inQpCN5NDnuPSF/xr4uQasLaCIGkSU
KDTpX5cDgibtWprFY299Zt4IC2sWLfaD1EVTEBR47DJzX9oZz+l1hfSHTzmOtBhRd0ahYk6aYgl1
QqFkGiAScmGt6ZGZa8jD8gbUpripJxSi2lieHdodBO4WNYQuv9wQ/hTejbWIbiPYwBnMb7lqw65j
vWOOexDfd56raxc3wdDTTFG4nwI2sUws7WNeO/a9od/2HsOyUT/rWsFB/wis2X9cHpgOy4Oh6O/U
PGQMsfvcZ3K1GIR1ilxnS++R5bhN/DaXiM9IUcQ+3FhvY9HQ0LDal55lxmc8ZNjMZtu+71FPnKA4
jsht9WE9Ih84T1zTQgvoRbhUruRY3lJ/tVV/qdjqepCfPCwtT6Zr3XouZUBXH8AB1OYjlpjpp6yy
YzCUHRZfIOwGzpz3YuAWT719ndjoT+ToPoSUXD/AgVEfNwr5OMUO+G9dEGo8uN5KklV9TGNcAxWf
8z3ya0K3aP18yDk4lqQlfPZmu/YBE3tjOzw3glzDMBy1nWys5i2Ziy1WWfMKwLFb6QMMlVFz4M5M
Q/CC5BxzAoq6rRwBN2WJhYjFIT5xedUbzL3R4SqPaYodkrKbXkVjvE6JVhDDa7GHrJvkKH2HfV7T
9D+zHxqFkodkbiwABdU5zXrvthkx0ASG6+3TMZLgBMxojVq3fApdNAsxPzptDG1b0c3BnE00utub
z55pX9iSBT8yDcdeHdjzXWHo04UozXZtZqNNVc9IzlVpsVoHxMtA4Y2PhTaMjzkl+c6BMUJiGank
6vkhhHTTMpFvl69AzuNRH0GuDkNkjY1quk9qMd47djtc8ig6fT/FZ5nswWgS4OZi4B7z8lUvrWw/
y0LbLg+nyaQAF/r8VhmusqFPX8ErXP0iae6duUueJ/AsbjJ8uJWcLwjT8ieawbcRPavr8giOAdzl
MEVfwz0xTqiCGIGAXmRTcDNFif6a6cFG1o7zNI1Dd1c73guObOQQbooOykzv2yJH+ddgYmZVvcWT
k13sekwvWtKDWADEKfEpJcTxWNHZN59sdqSnIpIE2gnfeSyJg1lNqV/9Cr19V8X9TV8Jc+NqpUef
JMkvedXUVz4/8tr6PtwLgMiIDYuXwNaaRy03snPHdLmh8FXuRFmCDXeta0DF/qeUxlWmuvY17jrD
PaYimCDGw0Sng6yvl4ebQnVo664yjzXJzm8pVxUFmeTVZgd9FrODHiXL5NvgUbCCWatYz2BBUMsW
b9AwLFG/YaT3z2kEdMko29+wmF2knsa1HLL+hawEbadHRnasex9BkNfgzg00H6Gno/wsFp37VrAW
7Cv7rp6anG4st3CVE7PXwV7c9F3tH1wK6y+C7RH1+TY6j1F+6xelB/Kky9ZhIIITv3L8LJy0XIXp
9Gb6HjJ/O4geM73o7mWfIcTVw8dqsBmrfZfolKJIiSNvb5JK9nc48TRu87h7rR1tB16KACzoIM9j
AxvZFnlzLKsIyREJZiDh+IuWV0G9ikRjRZDNR9LhYTG6op7vHLe7N4IZI/DynHqItaDYUn96wZ3c
XqQ6LGfUa5gueyfctiOaPmrU/Xk5w2gXrEH4QIQNfdyUAbPvmDM86XXjqkIUDCrTLDcxisRVhv/+
LjWGg0ia34auG3uv7zCk2gjS2a8xDbrpKUKZQAsG/iKeJpvrRx4sYqzXXPg4V6p3yzWGYxIFhzDV
u2NWROj/YiZ2YJ8rsxb+Temzrs/b+NY8Qa6+QxeR3WuMsqsuSIyd5v4ykGagStaKfaZTF0rMpjr3
SZmu3Uh/HPwoXhuxbxxmy3c3QtberqCYa1nVe+Ble1AL4K77ZDgQN/fJIDzTBtK8azDho0Y6+FqJ
JL70NmTxyqMnAdwZUtgApt0V63J6jEh33pmEboIEavmx9AjRkrCjEF9iip8o8jOiJutBC41VU4/3
hoMrrqmr3z6tVsiPOvUVvQX9bNxpLU5my+x/WuN0ZBMLTwU5PNpbB+uyHVcHGQucBnbzNnsqEBS/
da2n5k64Y7UbotIHBhVvaON/BWSQoM7PX1A9U+O1tihraDEThedF3otVmV9Gpl1aod9quj+uO/td
luF+MOR9V2A+j9MBBI7AsVRlHfRS9znomhcKrPvGpTVRdfhlyulXgu5l5aQayPLx1fHLrx6BBCD9
4MxSQ1iDsdEnfYObj/pXeB/MMEmdnT7o4CR7/6OAKbTKf3aRy8XcdmsAY80+6FBJ6LWxx8+1w2FK
rzV1GroCwZeZEGmsZ8596a1wyH8hPXmbbXL50n6fT4BahygDtZmeKiU/nB3jtWj1R18kD0XneTu6
UbaAz0/rZZhefPp2pZlsysBB/amdgh4RxKydalQTXE1Y7lAD9HdjI9eyJrsYJ+VDb2k/kqG51wP9
iEANKi1lVEEQCyMxep/xCUwd5AWtxHKmAKJhB2DVnVFzADPoafOI4cmM5mwzA7fZWHGFzAa2rifd
L8pjqHVMbsk6PlamQ5Y03q5xAB7nWi6yBhzkdoV6GhyXx1wPoKqsrlUAJL4OmxvWT9g7i5UIfcqc
xnhr5gNhszblx7qnEwjRzdN9GtieuAJdpDOKAADu0tmsOFPL7ghD1DYL3pA557ep179jvj7DyvjK
0bLuGyQgOvfjpq0HwNTCOmTmfDPQScOiy43o6Qb4VUesc2+6MyaAJ1ZM3kor/UGJ3jGzd49Tkp0z
HQtSLnXSO6wSXWNt7LjUyZuTAJvmQH/RC+s20cl6GD2LMrMTv88VSOAm5e9uJChYylWzZ2KHbPqX
JrPeAUjlK8Nw3oM6vbU6Hx6UxAQzQUGxuUcsrfrqy2hYNUSurN1nGHwfQhqfsfzJDHDn13jRrRJj
JsSUvJG/ZTZ92q55Y9JYJEIhq5EudHdJo9IrUhcpLAASS0LMtX/1mFOnqLqxy18NZqR1VmQ3cPSP
DiJNZS/8Cp3oHrM20RBO+cOgBgtXZWL6mnDUMBf1RLy6Mdcy88BeOuOhCMMLC+Y3Y+hfg855aIhN
kKV3T+TfHd5gZSwf33GSXoqK+N9KO7M0orBWhz9Dw4LhxAWIEcIHud3s+i6GuFq61zpxz91MAcRR
4fFbnOFgO5s7P0+4Keuci2R2SFG0eKQNd5oR38Wl/eHosJCYf10NPEIxzsWubzpUlvah6i2gX9CQ
9HgT19ld3/sUTmcBv4JqTJ1l18BF70DZp6ats9K6MNggQd+U8sNOPDrP8/yrQyhB+bE6Ny5y7xhf
GkntLBqw3M1ucrCG6EpOCkATo7+T4JmQ96Jy7o6FJuKd3UPOTRtIamN06aoej0NrGHs3IlzArkhN
rTAaaMUPQnK7oy0Qj+S65tyy38ebSVBN3RGrabsq9E3yP/AgdV1sgNswo8I7UftPUQHMdGpAWEFO
BdO6821bfgUP8aPsrEfcVdFTUlivvs/UTnIPEY/+cOodgLOsspqj43FJ5V5HbomZX+kfvBqhDVqn
NgFeRxOmAVQp9QbTHmkz2nBpqlh/0NInWhtod53S3qQWcr+uh69SYVqfGE2Cfpw2lRcRaRbCmnJp
MsCpdvbaKEPGbvclbKNi68j8KpIp3vXK46P74pzwqZ01/tKmDY+T1QfbUk+vmkbyVuXI6zDIBqc0
cYSxh0jCrr1NqbfzRjL0o/wfP9xadEf2iUcHvTkqEuyymI7eo7igWJ2xi88bHSMx3WcoT3CPPJy8
SLRjFsTTDghW9dZk9a6t5XZi4/+YZFGPyd/9YVokIQQFY9+Ho5n2Gn3jfGgl+2aXD39VWTr28Ejc
I7vbsa2V66qWD27GS0Ftvegmab/I8tGM1K5ixF7BZd1PPgO8SPVL00ETz2Nfnj0NWpu+wSHRniTm
slVeTiCOcf/SzIg2tRe90X9KMVINlyHXf4eTlTKVRfmhJLp6a1Q2G+vA2zWq2F+rJkiMuZ6Uhr8e
L0+iP31NzBnpm3p+yCiXu0hi/8vXLS/HJFSwG6v2y7fWEBmKiGLE395yeVEHQ76zR/1mecvlqYEM
wbHC5TNLJlpf5VDrAmJAnBUMywNSS+dIRtRtPFFIyodfYcZitp0QtZmMLcdGQwJjau2xaNqr3dZI
tU1IW4RX5J375kT9Z1LOv0Q8/aosrJ7dhCEMnJo1DL9mWjGrogifmMTOWbiuvBZUR8ZawcH8v5pt
8xcBJOwpw01dGpdiivAA/ZznQuxSjPn4LRDnlVgLoxyVdmfpa4GzeN3I0mDkpACbqEM/UWJdzubU
l6t+qOCOd0SJdoO+WV5cDmHbZjtc189VAsmmN6MfWQhGBKTdoR/siu2qWKVjN0KlJI8jLkBo6WR8
bAzVN63IPWS6Vu2h5XHJHv9EIAMJwfcFZpJ9E9MjzptiQEkRMi6EoQp+hZ/jsDqbzew1tedwNwua
9tVMTGgexh+zRN3fW4GJbcEy/hzMv85c6n8spQJu4hH6iuzN5DgNcNbN+DFVvZ0G3wtqKdOlBqc/
tmbwkg7BuUmyDSi3i+fUXyDHnkU0AqrnHz6SJL4ZkuxmsDA9a/nJNsB8xfPFMuhlA8q9CbRqC/t7
ZXb6JiqoTo9047pNCrHK59pgk4LzUGFbsNg2pbkFNpeQBXG/4I9I+G5dsW097aNCNLgaRH4bjd7P
UsXbNmjDWCI4GI4RI2+El953hnMWOfad6h6rxKXMIRSBDaH5tTJ07aOFy0DtjyV+tXUQHldd+GHM
+sWqSGFt5qCnRudTTalbig36ncy9ahM+5InpH6xuuPVG7ESazUIq3c0k3QFGcwswP1p5Y+sxVhoI
+F1lMO+bV9OPr4mCQ4xxR0Y6ZvSeDTVh1wl/puAKzqv0qYBzYBcEpbGLkunTNNlsDE3/1dD6PZYf
9hfjyTOvtqihs6Ttpy9p/9Sx72xIwSYQ7WjprbGyrfJ3Uqr2qXaSk2zO2O0h0FERkDmbn9ErbksG
/tXIqsWRxZFEUqU07csjKobtKEuIGN1NlfnPRKboG91OrjF6S8wq18nO5b623yfffwSUqsyy4amI
7zoHL0jblGIdOqHDutE4zV27z/KZ9WUTowTMXv1OEkJiOes0CqmwEl5X2vsuE9mqx9NJkark0sem
XtZAI4CFSQ9nYe1CbyBd7Tl0GLztvg42WvUeUnaQ6NzZMa2yuvkCo39q7YQUqij+iotMbijcUpkk
UMkcLqgbPlR60slquDhzYmTsoTyAIwyBZKJaQ071c5qs7jYi5T0D+zkmTGOp9F7jxMEU33VPMXZ3
4XYzNaLhrUojHB/pr8FtXg17Iox7/moB9pLvnRAdZApGBn84ZvNjatZEZekdgrERsIMOl10kHjjl
4hROHeLhzjnrEdbM6CED/x2gsMvBgfdBqR2NlnCs5qC1rx3QcAt4+IDym3zBhzhHYacL43YwUBik
VdSsgTj+rkGQawgliiq+FmThsEK/pH5jEJ8xWdRQcNL1v6oZ50x8Z4E2J0G63OQlTik9d63d4DKi
OU6764fwxuv94L0riy/DJd8WaDqpCiixyXSJ7qH6/UbCQ5YAkHXDG70NCqqdazSPFRh2Gxw7+K/H
wKRTng7M0cl5JoilAd+eYbmHZPcDdR4CcUV4LxTrvQX6HtpeuC9n+9OPXQxaOHbXGYh4hNCP2Vz+
DhkozLn6XYKS10HKpwoMJIwbUIuIS/PPORo/fQYFAxS99IxL25Un8JD0bsuPDoM349SmUQz7sqD2
3xtFthvAjYoE2SuAG/O9VvR7Dwx+I43HtFrbvr3l7nou9OFepTaUgHDWjeLoD4qoL6iaAZs+eNNz
l6H8DiYSedVSFbDp71Zr97rZofIE018zBXRg+23F79fhQhgA/QvA/pMi/MekazP17ai23acGEl7n
y2QKKwkG4Ap+t4zbjtWbO+W3BWDGdgzuMdM/uDaLsllJ3yl7EDfgEjtgFwPq2ki7joCyGsdCmGdf
IgP4TWSJx0plF5AD7mDsouIrqU4b7wMhByHi+YAAnq1gbagrQshQkYggVDYCUDn+2yovAQ82gYZk
/bHgmYvxXv2Lu6x88lKP8BZGBBSMO1NFMKgshkmlMuT8CeF7POPO8JocWhvpDU3sPZujcRlcHhDA
tK3nmtFTZT44hD/I6KtHZXGxcbatHEd7S4mJsPCRsbXyNnJOXuoA5cXwTI6WwbdF1+VGalMu/fI3
i49nQsaLbTCmm1hlU1TyrnJBswyTR7Vd5VcI7MLUzjTy/sZXoTIuTJV2oWG9pyLFNElylmmwL3KT
G9pjvBcJYBZXDDM6WQIqRSNE9+sTq2Ek4V00GJ+pkAzyXnUXGCRwmICNJ5XJQYRCBHSHCrbabhcQ
n3SV4OGqLA8j8W759I99nhMToPI+tBGpToAWgQRDLKTSOUzMHWtXkBPiO88Q8z5Gh/wQzIl+SIGj
H36zxn3p0ken64sdOtaNP8AF5dpCZGkNcNxgiXC9Sm1DsFLAOnI6+TVedDZ9v53B1dFJyV0yTg9B
yc+H0t3tEI4woZrmZ6ZSURpYxSolxem654HYlEzlp8wqSaVVmSqNfiaBG1C2y0ZbaTaybnIoubIu
bSg+6XIVqoQW4kLmqCp2IUkN3KdBTIXOeJ+NH9kQv+DNAo+WkH3gqRGygqc+9j9cC92kHEKQy71x
I1PWoanEssulUuMKcVrG0XYzqnSZXuXMmCYUzXlGndM2Yl0BdKbttXM7XJa1g6WpV4k1FLgDKm3w
rMs2xG9OsI1QCTeRyrqxVepNS8T9kApCJ1C84gkcGbFqoALe6wz2zhrar65CfjvaKFykE1xF6t03
JlXS1npsq/G1tLzbPqCXkRLIQ8XW0XPgl2GRHzKNEiXZusyzTGgRcT4RsT7RDOaFbd7v2Z1zdJXs
WVUG0KTSgFrBRDAgH6G+7h396JOyveAWUkRQuJeW+Y6KgimbkKGRsCE7E3xwYZIQsLTuA0M8rNym
7XehWbyEdrctWn6BPtTxvCIi2cxet8WAGcCzlyq7hYw6lXtkqgSkiiikyu6dHXSiL5Y3z4hWOlZC
GjEy5CehcPg9EqiUwZtvI8Ha1UMf7xsuG0h/p6sUJqPtXgyP/VPXXEfcB4l/hp5UQTgarloRWhv8
LiBSOm+V1smzWLKeNiyWiHMUbjWee5UHlQYkQ4UqIypWaVG6yo2qBhKk6LBlFMh/2LML7aQHsen3
l1ylTtkqf6oFn46/ZMfwjA5JgUfpQWGO9aAKjE96Ul5EwJinUq2QXk1H4ZU/bJN2EsFXLQFYtC1/
yRJ9rMu+CQfLChncM+SKaRdVOlV4YrQc4rRylatVGOQhFM2vXKv+g7Dz2m0c2KLsFxEoZvJVgUqW
nOMLYbfdzGQxFcPXz6J6LvqicQfzYtiyFSyRxVPn7L22HWitiViv+63LF71jLu0s2VxDknzJ09iS
2OUR3aXhmSbIyymwx2eT99O3Hv1/5npL5pemLStAYTGCJrJuyQUr6qJZKVU4gHGWXDboFqXhvzoj
73gT4WrETrYC2eEviWPoRgXKWfBdrXvPhvYpDodP4HjuaiKuzIRiuuuE+Y6Id9qFXY+Ca2w+2pz+
lp6AYoqX5DOdCDR90kFfQEgOBdBvj5XP1PCyyyRQY0woD8dkxjRlayzZapTsct8ueWuyIXktyb29
nFG2wf/dFAqjvON8D5ZgB+MS2NOTSAeuwdmkDiRr1abfNSOz9VCmTy4owpVBJ2DdwJZawWpqeGaD
icBGMeaC4td+2Et+3LgkyYFb2fou2XI6IXORRtpc0YOrGpYEOmfJousJpetdbrLx3XswC0i1PkZM
XjY0xrh1fCC9DEhwjMwgJkvNh6IPlwetJOhXfYnDW3LxCFReYrvnh2nJzJuW9DxZk6NneCTqDYlY
RAUUk/Zr6Jr31hjhxU/oEnq6BymmfK+ihNSCF5TURIIirdvnKtRPJv7D0q0DiGbUtk+uNNyNYoE5
FnN+YXkIEsb6kDSIyVkzeTL3qauRGBFZIghNZQY9/sC1dNB4oeH/Sdj8rWMyfGLfDpoKaCs2jqHI
D9k03cRDO+yLfM63ueUcBp9LXFo2yM+B+/cMe9IhPoMEl1gXQJ9kPjO6XByinFxEQhB/YYm11vg+
1iOhAzutJ2wQzXFQtpQIVjMGnuoR6CZds04JO+Sk094q8iKTJThSSqya1Ql+5EimDg0VuJL61pog
9qtcwZTMcGSpym+DqZu+0MnP55zgSqZn+UYUD8mSaFljAw/7bGRIy4kRiW1VpdlNGSaPYT9QeHi8
siUhs7bIymRUi1c0I7N16S40/QP72KAX5Gvq16TNJXOTMKrdnBxbo7yzSwYLkn32SvPyh0FF/muI
ThhSvrS1b7pzoMKdHezbtb7kfEJLvw2X5E8tVYTIEgYaK8mqCUWtQ7+2Hi1ZBSbRoVD8NtWSJTrH
pIrqS77oREfEInDULo0jl9AH6ToH5ZbFxu76mKsJFKTUod4MHXxV3Itmm/sL/U+5t/sC3W1Mzik+
IaY9+DQrA2OcvXRymEdGrv5ValF76qV2W6OYjF332VtyVMMlUVVLQSXmgVySVqOKzFW2JScNxw7z
A9ohSCMO5F2ukRyR1Epk60R0q7lkuDLcWQnkw1j1GHWY40pH5s7VgSQN/C0kwJHKxyeNdSuLH02v
NNd1hPU+X7JjwbIwStTM55pYWRV3hFMtSbNKmc8J0bPzQv2wGDoelI68G3nrdqbnH4gWFH1Yzne5
drG0rtxx3J3NTLsgKkD5QdytseTeTuzhEO+QcmUTilvH6bP3RkP/lGsvgzUdzCU/d4hsZ234XHrE
jznAaeja/CUj42zpBTFx6D8Fmy9HohBC3nCvFJhlP+OTnM2RytUr8Bs7kCmZRr8qw2P8VprBNMsa
ccu8B0l5r5Y04DgiFzjDALgyK7KCc0KDY3/JlllyhA0ChQvMTBctc5Fz2oigCB22w/4dYnuymyTx
E4JgYgxQJDi80x1kJ7IkFzvGOjN6MNmdB0WA4A8mH9YlV/16gJXbes7eLQoQ9gyXNQzJClySQSeb
y+1JMaRby1Z9OUuWsr2kKpvqjbVdMp/Uv/XWq8nCTHG5mGQxF35/LnZeqDZDE+9DDVPgmFH/koC3
83MoITVlbJ+wpaIpX5vkPTOzJK/aYDYK0D/c6hkrtg3xv1E0vm3H5/ocEhBkluQCpVFxGqWuAoyJ
wOvqYm+57W/8c7S5st9W1XigzKnxlnxqp06OkIzRRZRwJ6yvKRlufVs7Gjri3wlxskfUdVelj6m1
6PGH9BgShj3x3xiq+5iSz87uCPhEh7KNhbGJHbeEuF/m22oSHOpqWD6m9KEzyd0u0P8sOdygfjcl
nxrb/eIxW7K65ZLarSryu0G3fBtLorcg2jsk4hvZxHvP+B3uAwuRXwOQSOM9lbRwZ3efo6VfgTL7
zaDqZVGgL3FtFl1bFK/9i6uP5wWPHIQT7bpBFQLQWwH1OP90lmTylIhyn6jy0CGzfFzSy0dYvsrZ
xYpU84p482mqL76/8E+SGHE15teQJi4QY6PdecSjZ7CG2XxSAefYge/72jphbfIx3GZB7S756rrx
2IHSZKrCoFCkXLTDVwZTTUCzgs+GlHarAkKRtbIhGGXaWHQ01slYfDie2+GH4LLkkfdektOSch0n
ADLdyYJMeI0rpj2yn5SkM8D7aX8YxQHuNBFeYa9YKfp0BLrmx0g3jw4JTrA+GVWZKEIcxQHHQ7My
LDn1zclxazodxNdrS459pdpvpF1sopaMe8OZut1kmqioWxjatqHtqoRiU9dfZqF9N6S2HltZHRrh
4we5gV4zxuWpjQADV6lDvzN6dMwfJ0/buyqd76Memzs63xB8wWWcV5wi7LhaIFPmgG19cmaMlDVO
zEIB74RO5JlSrBMvEqva6SBAttWr7Qnx5rT2Q2PaX5WdvUUF3FErnUTAqqbcB5sG6870s/SENKpm
kkPBWZWdfXYKFsjMgtBpMvARLhg/LMaHUb5mLT6FcFErC7v+Igy9PhbkS/dhf9dJs2NhoMSsltwZ
2WhgwgAwkMYI2wCJ5NRipKtra1Vq+SWcQJbpappudZdUoqhrjmHSiIMzi1saB/Sw03nXgLmqWYzJ
man3HY409iVw9zo69GAVSHKJQBYvX26qJA2/44IR21jLber4Owy0+S5kvrQRhrbt63FYKMG70Q4v
GtQjIHYcBp5KL9PkPOpVaD5YeXXwB0hxY6Q/Jsyi9uMSpYOZ91jZjg7PrDwqBvuYQPyz5ho4l0b9
WadDaFtqDrJQaAAgBv1omN5nSg7pGiBfHkwF9GU7c1bA7tm1QN/ULVzdWSFhQyzdbF8kL/rcxvDC
us82ByFEaCcecq3YTA0dMuI7dplJ5Iueg1xgIwx6ovTbAzoQwVLygb1VYokotYDZe7OWCWMgvoPo
loi7tsanFg7ANGHXKrvWb0FobofiKxR29pKH+X2Sm1927mw7WWg0Y3GMN+E2q/2gj4eHnEMBRW3X
ANVcdr8amCznu2u6V63uyVhEHR66MejgyoBDwHVZyObbiQoKU99t2QfCpeqw2BvqOFQSbGAdHVin
GO2X8euQaqy+JtK+giyicdlxfif46y+EqL/LiutyQbs60fBl5m12LDio96ZnHQXKpINZU1sP1YLW
27qEkaHNmD/wcQZg89aOTLOtqJhiJN1baDTJ1s+699ZoQiLemZpQIf8MjYSZ3pYxuIMOaifJ3NxO
gdzjvN+6blBoHK/z0APHREiSi4YXSw7kOkoS7EllyhjCPUkWG3eB6qlavAqq+40LP1REwO3qpU1s
VYnc9FX3VCR+R4KQM9Fzss2NHffTymVxwmUWHicbfg80/efSsIkGqiy0s4ZJPNeslYGIWfnQktTQ
SqbPBpl8R7QLQin3rmqEtXP82Q5yjAZrhCsvWUIJOMzlSz/wvlkmXKTcBaUpQGkAAB3XnhyehFLz
noxinbxik1vqsLXJv8nCQ+yTS64CKz754Ps4yzFXXb+jn4JY8/9/m3F1Yv39w6sl8O/DSEqhtVPH
XXnS0xLUxPKI17+Rf4xXy8/08b0J7MZ/njEknDKjRuLnZIr51fUO//Xt38f/8xubxcbwDv/PV/Hn
Rf55Rq537bz971siK0w3bm31+ckheurPa7w++58Xcn0242pI+/vEuFgpIa7PWGfO3Px5//48+PXW
65e//5Nw8UBsFQfpwVcfERCqo1e01QFqonHoCN/74zW7fnf1mv1zG2Go+IWufrTrb1JEVnTVFqfa
3/tEy0r997YWguoIMHl/vf3PI1x/++fO/+t+11//fRhbW2Q9eqSvdYc+OgFwuk7dEN3+fSG1oTGB
uD7Wf31btRyrhODyeq6PVmIYC4zRfibegK25ysQUeL245SzkQ16+pIsfKF6+/HPb3x+v35Wde+NC
5QWi/J+7Xr+73v/63fVB/v5I0GDH3qfsaLf853n+/t0/t11/zK92oL9/8/exrrf9r7uQ5gbRubWJ
i8eT9fcOf/7d68/Xl0WAUTqv/3mYP3/0vx72ep9s9o9+28udUznYukvKMt3SgHwuP7phwhht+fLP
j2LszHz1z68HEaSzF6T+0nERzf+90/We1y//3EZoDHb90bLXf5/hn6f5e99/nup//Z3uk5qEqvM/
rxZ9IV7q43y9+XoHSw7MAP950P/6/T9Pcv3x319rfiH3EwFw//Mt+F+v638+zPUP/77W699cb4tR
kG0H1/zpk8V/r0ALxjojtFU5dIw+9MJsuruoG5Lgz3IxmC+a3ebhfI4N+XxdF6rFyRqnVXUAy+bG
XMHpPhSQcDNoBwNbNsfUlotYBgtQ/+xwHeyY/janCRnSyV6+o1vXWGyxHblVembv+J8vRkbrTHjF
kyAyZE9CwC4b1RNgbFqOGvH1Ls7E1QgwCPVCFMhQ3bZ6dSbxBWVZT83cFtPdJNW3FYawytETmGnH
3oM5LD1AMJT5NG0EkVO0/ES4K3Tx7efjky79LIhrRBHFWCEuauzVpIfJ1iiokqLsXCxxPk0iKtwz
Mr4BJ1uco2UOU8GSHabiUuhoARhig1l2SgQBlMJM0eXWArhwL+se+PjkQn2cxb3lAdCbCcA0Hbar
o/tKacLWpgMdMbQUOobXRgHhIVRizMBVwVaf93RTsVdhp3eLw5OMVH3StqEGP3vpx2BqQeg/P5tW
fiilPKPSBRvSWu/1UB+hleQLg5yYPK7tVCg32J5pe8a03dixVwR0QOvub+hKsMdIaQNqomo3EcBY
YTIFCDsrCYaa987uIEt4cfwUMUOcJSxnLfSgs7Axb73plrSL363LG+Mp/52ZOuNR5d9EE07jJOdx
ylQcdSlHTOGQZBXW0BxOJtSW+LVWv1MIIGshqAhGAoJ2IWBpTXb7zmD8rUEkSSyAzYNFO122g7Wl
Nn6hlhyDthYVCO/2203uioihPbpA7uvQSt6Z2jQ9GIQ8kv2jUZnn8xrUwker4KIzvi/2UqNBIHuQ
3d6sDzsLqJCHRmNrWPzjEbrGfebdj4nf7L2WFw2VapkhVdpRlHzQMjBjF5gh27CVB3iDsQHnUmew
s4+1310IlbcZz8sRZKROdyb99IcRNmVyy3igtj5AvYaXyuh/1RgP1xh33TUyQLUaJ6RyMXFsa0sQ
JxbirmFMMWwavCFW246bHPmWaWXabs4gSTgw05eGLDMco3sNkwwxP9kUaNYU6kECtT2ey0FJtik7
kFxY4Kdj09vo6LSgAGx1P+ndaq69L5nDBo1E9DkpLSCPYWHwUpfp5pl+QnyKgd9i9/zWFuVrNcb0
tcf5za+JWnGsva79uD6IRSMxk4Opi2IhMd7PHcFo5pQTE6OeJhzSsfBveo/qu9LovBIUtgKE8Cur
SduZawpjGo8wO72XeKmg7RQOf5NDRLdUSS9Eq27mJWlt6MCZJ7p+G410Jwqmr734tGuLsof8qm3f
PLZZ/YyYPl/7dCodX77rnbowQyOJwOyCvFMvlQjNtdWmdMZDUdCkUew3iEFa+RGJIN3EuCN1471t
Lflgtf7gkNmA67S2sK3lOXuktqjFBvjw0QSytRV6v9dNBJd5Pr1GvvoMo7phalx9p/PbbGRgyVCH
iiRmdm88e7CEFe6DU5l0ejCcfD0QjvI/u5EcV9pVpE666xSP6soJjd9ljp5aOO/pYF/QZb6qHKKe
wZ8V+nA2Bfq7brbSrULS0sn2JkQfQmsKznMcO8RtlvF++nKIWQjzp6zsP/S+jEkCne6sVAM1j2fQ
oZOISYK122IQVmPD1sueBmszbCKOiXVT9ajj0k84nOh/JEIYbBYHOWLBwqZFYCV7xFhQs7v4fdrq
ZMqgKcAmo0bptgNu7fUyQnbGYmOWYI1KjY5Dnr+R05pvdJ+0rLahHdG2xau0oZQt8IscWtUmyoZ5
4zSChgwccIHKfttq+YuTGvdqXJrTr8ph6lsnIP5bBBGJ8V1pGanmxq+2NulyNKjcBdEgvVvgmIHl
5JFts050hDTekoIWT9GbjkphLNB1QrB+FGl9qVvc+uV0I3sanS0NKwP29jo2Ar/Feic60gtGzaGv
Ce+XuRXcYND9phuxb43GAyDdmE+kzByIwTU8e7tzIpKcDg1TdSIvMQ/lFVhfGlumeyBV57NNCO0b
rbvYy4uNJfJ9rMPOisKu2/QD+RuONxw7JuuRQ+ZkzVV325spuvZBZRtHY3aDuG9C3wBCKDS1X17N
gC9U484khsSaBjRK5Gwy9X6y9HnndgVhtJaxs+fhnMXlczmKwNJzhOgx8pCpzt8Tm8NMq958UaVH
tY5ib2XL+gEN8FNh5y/TTIgsjPUn0it/VSPglQpdDa3hwqkDJxrPs7dxYcSu9RYpq+4AvJPIaKqW
SWrFUMaxWmJFUKgkzm5INNwlKNXemdp/kIb95Mj+ZnSAtosBgWsOSCZ/z0aOibRrA6OnNjDVDYi7
dT7hcxMNTa1MGneJ1mzMhvOTRAo737PrRn2YM+tLBgeJfUWOdGR/TN34EbXMBN0cSahHFgYQsve2
gF3lJs9mPb6TRPOTMqRVkbmbgWb2VvHEfJWJnKgeJK7SPtGYjmck7PB+EPaFIKWaE7XNdBKsCgyv
lh99tl57iHpsOXQ3t6VHmuvQuT+t1c4wzhic9x0ShtJi/CSQW2hEw9QlKdbh4hHqyvuM5BAgKIO9
xRS1Gx3/8L4gRGmQeYdqZEyPSS1aQx6pYAxzbdYMUuR69sshgnbLNfaLjrqGYLSSbnYC5SYKjEdi
eOt5UQchX0kAqVdiyl/8Rjux8j0mDVSovnd566OLTrZkZRu7Lh32YxUG7b6lhdzytrBIIJVIsFyt
BsaEH/HEYLB35SXxFvVCR4JGOzmb0b8h1+ox7+E3MxTCpMLZS9jiT56Pxyob7DWkoFdUITeG3931
Xr52++FedtGHXSAm6MEur9Mhf3d9H/0BZs91O9PUMi16wzPHRkaeIQBGyoaGTBM44VvPFDeckjsL
dMLBx5lcFRe8AahtMAPhmeF06V+djrbcnMMabKPqNoftuMLlw7tpoec0i+iJRCcisTCuFB2kl9rv
nxMa8fsmZqqCoMfFtYDHAN15GakT0q0YIkj4gQ1mw5JLXEBRB25LNmvjnztY4psaZh/J9Xi+GK2b
BBAxuX8tMtSphAKSAjXDnlYmbzJBbGvXxUFQoLLa9Ibrr1o87PRZmKwWj+ipCZ/IEDOhoV7ZbZM8
dAoAmtM9cYGjkrz3v8XY9zc6FFGwTfbeI91RsyZ2c37/geZ3NU3gOvSh/2hamLXKY6qRTPwWyRyZ
SNuGqQhozprsbo2ThyKsRhNYR4zPmPUhSCWXrAAtc/Dm/BUKhC+5gvdKogOnNp4GTs9KcTFMoO1X
OxUNt6OfcrjUyYPO8rNpe861MMwYE9Y3JEv9JpqU9rjOuDwzn8PWuyA4+dJHVClz01J6YxIKEy9g
3Hvuo/rkUCxGNNlInbxQgqzSxj6TPf9Crf3iOaYEO0S61GyMv+hKMWzxyOfyfC41zrTJvP4zItMr
dZ17LUppjzs10m3yZuSwdhp6t7YqmDbBzl0BHnHXDkj+NEp+E8MD9NWu9GbF3B1a5Dg829Ww1Q17
pLCCoZa47IOd/g4bKsNeLbsz6Y0zc/2iJVbuGLPd1vXMFHMGFYEu12yZb+tA2lAQfbFTrtc2mMpN
rDPxdzlotN9GaHwmVXYIHaaDSdydpHUBQGyt/RgxcV5QiM52hOAu89Y+ppx0ts9N7z8VWv/DaMf0
LXLqAXFJiPU4peHFyW2nortUWRYikvp9bNJjX84Ps0nLRcmP2tJQq/qIxkB7PUsLyegow2dvQEBb
i4i6E1M+WlkM4B5aDgFCAHEK45V5r2CYJqX9mfYFYTbDtCZPxwgsc3oyBOallDMw5h0myzNaJGc/
NoKSTQ6Elz1irDsoQYhYGI/MfZ5zl7O0KAZwpks0tjVYl2gszhNW5mWTZFCOtec2s1+hdKAfVHxR
JJm0J+KyHDEyBiBZy6qsQFlsx1ikYAIJDx/o9OIt3t0BXF6WsbBp5smM23cVm1+Go01BaKhHQT7x
1JFUNkU56eUNFSGoauLNNShoFCYRZ0hGQQXkP0HSV2Xmb5NxxcoZ+x+G2td1E9SobawnQ9wnqOvJ
8nA3GRjYleZzlLi28Wl73k/CfAmrYHUwjWGvJjCUmaE/1LaPdEqHEOSbWOeyCgSZbWyTBIogAqz9
6GUMxo1prSOKdHXlUQekcq37SHgQd7yleg1ftjtpCBTrCtFfm8vnNC/PsXCOqqlJw10SheCZ0Mwn
A8HJF8tfullV7XyhFfAmre8JSZIs5nTDwAqfWNvfu+Xw7rbDr6To9jNDbcfQP9B32htJfiH5wDXw
+wZb3zwwEODgkdYjgRX3PcPQ1ZQWZ4VjSWNGCZ7Uf09t9Cfon57C7qG3yMnw2bqvysYDjQZ5h6HS
OScy1tKZfIL62TrziFFDuLeSXYcCLLEBJXvnW8OzobRn4ZPGGMXTAw43tQFtcF+EwJ9VGh7Yar15
/oNHrx2RSQGYlznyuutSCuwldcTFl0T872Ya7COysRW5WrvOBTIqcT3nzzUO0KNIQ8Dd7bqRsbkd
U52dmELwht+AEDTDofO8QAkRubf4/KJk3vo93tPS3Q61eFvo1l7TwzIap101hkGlckwvtdsjqep+
xcCQJ9s8UF/gCafAAHpvU1Wy+xpuRXagkrYP2qI8UYmPQkYRUNU6W+p9Dd+H/1bWJho8LyWfPX6L
u3g7TRiSNQVnP/UNRFfTa2Ul+TYkqxMMyapUZbFqcbU4KaM9q3/LSibsIdPODXm5SMycBi0MJGyv
IQfAd/f8WbqIr5zseRyX9IUKQascKDmU0619r5UrhgAlIiH/aFXfMnTJB43lpYviwMzsBNPreJKZ
8QUIgtSElAhVmuA0Q34lw/ScoWILtMr3iVxZLiKay96QKA28me2lnAI/x606JRFaz65m8gUCTKtC
oidDSOVKrlJMdps8pBeSJN9VmN8IF00TWzCbbb0tidBr9/FYdSuPOnvVVMb3YGLqyJ91Ztc7hG8f
LmoWdx7pn/jFITPld8UMKHCr/DvNsfoOaghqI77MEUJV4KMZHHfm92K+bWJ/796NXE05FS84lT8T
IwwMW/0GyXIJfXxehHiedbfZFsp98fXxNDUaSo6aXXxlEqrbWOjKmP65TK8y34CcSis8ltNNbsPr
y5OyDxIEjA7D5pWUwwvnKGoQXSJyGUiDbKJpx/1I+umjTUaoj56LZzyo2iZh+vdiGWhHhjq87+Jv
fyQGyXxFP/PkFj3VJtQVG50F3KwwWSHqQJGEltJlt0DBy7mJZreqd3XjBOa7cAz8H+bLWPQab2jz
UPHm0RQ077U8mzadZb4puB96NCggigkSydyPbrAQPEWzs9cX3RtZpwuTEvo6ghGPPSwmRfxdPbkv
XYXrUZF2Ekf38oeFN4wQ89XmzRir+9xip+Y0BrqdoUZCIN7ipoXqa1QXOx+eRnQKwRQndykZU6aP
jsxjJmsxht2wCYRHTeE5mY/6J1LqTxfncis4MDP7xY2dR5BQG/z559ifd1mHBYV87LbhbAGfj2hk
35rire/sL81FEsL/dcBUFeDGpRmTcv1358RcCUMd6v6S1c65ZQHwLXINm05/D5fNq6dFN3ODVkOv
bjLDIbBKtb9kPS5agZe8r9EyxMi1BoA6QsBtL0KOFqqYvqz8/SxwU9lMkKuw+yotdS/jfoYPYLOn
6R/d3DohsiBdRMPEEiG195hY8sI0wvuK9IcCQGcoY3TEYVW/4iLep3Z2bPAWi8z+jr2GPlXTLExh
PQrGZGdM8pI5Gfw5CLBSjfhJhNzWlf2Z6e2xMZjE+iTVpxn+27Qzv+KwvG8Sm8gCFFHE2EJDaOfh
ptSg32QO0o0E/MVgPoSdhjsj/D2X2pOxeNZw7Dxp2YdC42DPBjnbAn7yYKDtLOTG7PRfbt8dDD95
hIgTHaoy++7C5c2O849JV69ZiVWlNHEatws1PhkuUzacqzR5xELxSQnxKRaZs1upwJbTRy/JXPHE
Ejla+BkY9Mpaz4aLvLm/dirH3ciSuTEnWrMiMY6o1ukmxB8+lqBlpnpT5NEJFfRD4Q3WyhXa+xwN
N6ImackvzwZLOFCUXVdVSAwGA1VNt02G5C3JG2v9u7blL9vMv0IpIfcZ1X2hwYkjTAZvC+6YEPOH
QxZUOWxDbK8OHb080+XJzAldZgpSumhIStQv04CFKdbD1zRFFQu6WXE0uqdkBsEuJGJ6rYp2Tl0O
a7Hu5pEcITfJgjlyT4TKfDpW/YF0/FYVobdNOE45Q15xOxBA3G/8sjqTLxftjCZdEz8UbV2w3WY6
X7SwPJa5mne1bW7tHtIPlzxtS7S1Z3B2oaJUe1uhMF/01KOHxW75p6TpP4wuzRswTezKqeg4isuz
mb9AkNnEeXXXxN1brNC+LofgPNXGqqQ8CiKHA4Ve/gW7346O+Fvodhc6t7dhGxL6EBoDq5O+tVN5
yq3isYuN92IEyl11MWXtIHeeP8Ny7rgwlskj6gWuw4KmDM1juWc39thNxRtpzL/Y/T4NXtcdXPwg
ZjmHGwgCb7a8aWT4TnnQH+KYEiWkUX+jeda2QUdFNI2dgWIC805oM3CVyaRkqGFGTxopHVK7sNd8
HQt6u3PvBo1Myg1Ki4E9PUIcDDV0xq0825cNMX0aAwIeAIaV9ot9L7xE9WQlobcfZ+0i2ZUfoiKj
iUnqlUoGNo0k+phTq61liuheEgg/tYVOriRa5poYLCYRLhs1D1BnEeo7kK/1wdY85PhQmtc4wIoH
bWrR1EDmIOCWH//cRuxYynnJ+Gbj5uTMNqU0uFZ1Ntv4oiLXm4CDcnzzrOTM4KcPHBdPVU3EVOWC
Oxee++HQR9YxUK9cs9f2/D/BrFOo9lZIp08v1mxtXua8aXeKCr0ZuIaphgZk0j3Ksfok8dej3cPV
Z9aGg6Urf+eGv113AvaSMxqq6RvPba2QS6IiaPGmaP3UYWGitHcG/Qc3MCcNFXYRhl9mChqdFpG3
gapk+VjkY4EEq3FYlrz6iHNkaZ5riDa9vRu6v2LfwPxirdKJRZjYioM5JzfComPV+carn116pAh4
hM/18nTJMoExHb1GIPox+N6LZ0HE8Mq9hf9mrab0ZhbOQyFvZQqGAWUN4W443DEyHRpp0dJ0b/Ew
rhqXdOGRwAwrguRl5/fpMjrwtYK24dicLBENuCBMzgjiyLa96I69QvdYR8R+VROSNYRunNbmoVTW
jy9sdm/wU9CJ10u0hnDCfqW7suXIMt2VMWG8AyF126TqjSQ9yqExxdZoFr+HZG7PXdbtItrbwman
bEY+F9gJCAuuqq0fi7dkcs9+9BsVVHoSzeJFYMMpE69keUwfi+ElNLGlKI89Whwhj62wfo8dHE5y
tteen7J3JvQWROu4SxOhv2Y+q3XWAanLaLFAg7J3enIi7AqyirIu7LGfHFG8toTVb7UGgwHxYm92
REAwGSG7ZJHCpSgy+RDJdHbF3qJzSJMKnSZtT4y/c86sBEuzhCQ6a85ltLNshzKIexknk1lYIDzn
c8aQWAy0KkPFcIUkEIxyC+OtG9nDaSaEpZII4sxxdFCo6kkn05p5V42zGNLPijwFyBffWVrfNX45
7PNpcRfleEYM69AVXY90h8FUO9N8ct3ss6fJx9WmgmJe0zHLq/gQpTDT7cp4tx38r3Qrox1/3dyJ
As3SYCBvW0ZP4UdNhwXjkkbt2t1gHMA0iKEyyqHpUYzch2BegMzR7OyF5u/URWkLgqbo5dYv7Yaa
n7GHowbv0Nd0/JK5H5iXccD4ZkQkTUyICeXdamyy/r4m2ZO0z5aPZqhIPE3PkQ1XoadvA1mV/hBt
TWopmOdqSUrmihDXFtiBPhHnjrE7jlIWMddw8dgk59ISt760zJ0l+jpQU3WY6xSDRlZu4yVSbY64
OESR1Z4G+u2Zh6UhzcYXB040XfRnpmZ8/iX42ZmOLBzz9JhXtNXZt4KtR1/YmCoohdmsh7pMbjqX
+WlNFDCwgVE7NRzFMMCABXbIPdlAvBFUuS3tpf6sOvs0kwiQsZLmSfVSOrO5x3OWsoRV09Fql5kQ
3N1Vr5NjMbgZ0RMWccdVT1vNgpAKDdQyTswbi44TjW2WY78UObYxVy/DtWetS1LuV/Yg8c1yirbS
W07JW+C0NKAnTmEzb+y1ZVkmKrr6Bn/ta+fw3oZ650DZy9DQcNpvivGlcfiPa5unNDIMZmPksKwx
knE89Wr7to4UvLjxaEqeoupe0ELhiGLQzaeyjbMWyiNIhG3Ic+tyCsyaJVRfqiyXWc/W8VCCp5Ha
W2zcV0IrtK3RW+WOYbEZ22XgI8OMY+KF+/qT0IvuoTDCrUqnV3AMN1K5CmpCWqGnxFpBZiI2eAAC
xDTxR9pvqwAjb9vRlzSdfuN6/TFihkrj0Df8BoAFbXNHfhtdzls0pXdqcep6ofcCNdXb41MiqplE
hFWHBnVj1PW+L09NyZFsh7imOJEgs8izNXUsN2NpHFwDZydlhc0xZ0n9e4zsT2H8VuP83Zf1vS/T
rW3Xd3PriCPpKvShw0+0e9zbMhwM3U8hZKnNKFkycyoeRxvUZWDG7OCfSmO1bWPt3W9IdOz1RqxZ
75AUWJq7zWfvV5yRSBcz9lqjjKXWmKlFJipW9rU7o2KtLMYp23DZPqRmOB0drDgrEsUxNPcUs1E1
BprUiKlIHjstF0Hj3RmWRmEophc1Aqhqxf9h78ya20ayNv1XKup6UIF9+WJ6LriLFCmakimVbxCS
LAFI7HsCv36eVFX1uNzudsx9V0TJtriBJJB5znveBVRYNp+7gYmIO6K7i4oWG6AAex3SPTj66Bi3
3e+Zy4jMejeH5OzT7dMEsysOg3y0TdqBHr3aIg40avZdUzrxXVSiSigtxgYqHbaFz1sOv2MeAac7
PKY9kXp2/3X0AfQrAQQ/RNpDByhQmllA1miBl76wPg8h7aHAQJ9k7fFZo3VvYm/COSyxb3IhPml2
hQmNg7uNN1flgvATEM6Bng/XOMD/qnjTrfGlG3QqFnfcGaw927QgsLzMXlCUhzwWcYnm0xmbXnPh
HQnOKnRFTeVk29jCxnOuV6kmdrmOt1ATWue6DcS+hJe8JG024kNekDB24DwqcOlGaxN343iqkGbZ
DUQWiXVW3D8T2XbHDiuogq0FopIET1SSZ/xqM4myvUVZBuofiOqsz9VX0cIF6WJxb+pBuIxroNe4
dHDoqwFOEND1d4W7THLtFax9/EJQJtNXaOyafRpaxmyzLF49D39Qj/SVtGlJYUOZIwx93ka42t0l
6ocD+pZrgbf/+BU6ldfBAXmoUpd32/oPGBfIXQ5BfJFCgQAgSje+FuAs2AzTqqpZh8PKeBB9IjgP
9Me2iseVYZpkx1o730UzZs/BY5TEmMo0YNplmxNrFtLI5COuxnhey7K+qWX7MHjVvDURIK0HzJQk
CWnMjpnO4QVSb7l4UBH7SJQ6gq/RGEgGMhprrAvLns4rLddW0/anofIvWcEHWszoVSujOXUBcSVp
giUlj4cArxETtaxHcdeEEyA/MCOKwpexN/Ak9RjLi964Wm7twe74UtVFuI0lAusS67LGu8uZiK2Q
sEMnhjkfVtpmYMRq4CK+KjEtE4i2QndAGk4CRtPLTZ7XmIeFJ0zJjpFLr0JbBg+2wi9WS8FjDPjQ
QVVR5Mg3llzM2Dz/bFjNp7pPgWFcnDgm5p82+1KUdXQCaDPD4SxCVOOJYw2rrsijjZZh/1Yb/rvn
DGgPu6skEAgFF+WGN8GwbSeVVT9/tcmabSzcWcW7R9jhes6z11ripKF7Ki1Wg/VfTNFhtKrPTQqZ
ouPkMtsHmbaHoIHhg05zDc/8s5Hia+AF9qs9NOjkLQNrOfLcliGJ3iZZaRnzlzWO3TcBlJ99JeRn
Y0bCF1Ua0/aSD8Czv+IbsO1jbYlSJNvI0BerUWQPOEQwN/VQ8kMjh4M33Q0W0wPSkX6PzzBQWFWW
IemHPYlL2tAcMR7LttAyCJgK76qWAbEHFpEaBJqB6RFdPk2PeeG8NbM82tgbUKWu4jA+IEgmiMx1
NQhB7Sa10WmlqjpjjnLnihhJd9oi2BysXe10NwaOSX0u77VpNo49XCCzctgGkh2+FES6BtabmVrY
GeMVoZVkoPZzymbA50YaU15Demr8+NAxSwNzezbtrruF/8lqT9S31nXBqsVHObBjzpbkU1biyxex
1pfNtrWNG3fI2MoxSF5nRvWFAAukdRK5kqm9RU7/nNrpS4ejMme/uR1rvhdyx5booNKNO7fY1QJC
ChLCNE0wQbPQ85klliA2KjYQBia2Dh/zAGcZ4hMr7F504jPf/8V7adBLriLwAmBaQP82IE1vpK1y
ojfZyktrem8kVzyScXTPFAIXUqFFfOgdc2fUZXVIO2Abir3DHFVDc+3a2BvpMSlOfT7XtPw6U2cv
tA5VbbwY4YjNUgFPTE2zii6C+JL5mIUV1c0gXaIH95M1bT2uoAL2Xs7CHbrak9Un742JEhsva7kt
MWoeQ9TzzVvhtY9BFYFGF+VdbW+MkJ2TNZ2klGCX28NRYiiBdnZkeLLu/QRKnW5Xm4hCta68bO0o
mQuLz1fPfGOg6a/jOThKKGmrwrBfCYL4hFg43uMhtJfO/CEoP1YYhFG457cuRoFpUefbbnL0NbQ5
h+oCx8bC3RqjjG7brqo3UVtf0IGtdafk8k/tPY7zuEnVKukM6wFi7zpWeIRk4i3GcQ3RQndjFaT3
hdgp2i4oDuUtTRjZgdo0IoGIgwPIxlK25AL4TmKspVc8xFVztkhOk5g6cBjJakRHu/JBy5cNmJ+L
Ye6iZly+TCY89DwrvRVu/YkoHrS6smJiJRliyJxUtCnb1p2GQUl11826gWvzsEE1gb1aSlFWtbuy
wOqD3DbyuHHe6WRB2tR8TPCvJqK0LtZ61e0jX5D0pJNDBOPIwIBxjX/NY0KzSIrPGmNcSgAS6zWD
oh8DiK8RA71aYKwQRFqy0ibz2e3qO1vvdnmQkbxlUO9mxC2CB1nasshKvLbHcxdZL5V9iCxWTZmM
HuOw9wCOQ2k7OFYOwZs3dc+AX3btX5mgbGURMStJDxZNaRxRRsjIvPOEvItHKNUkWJu9cVNFWb4x
gAfc3D1LEzEc8FSzrWqdKBwLa7PGfGwlfjc1gKmTY7PSEZkXFO6pmK370BIXmzVl43v9lriSbVAZ
+5Cd3PbFsi8ZkLlYJgkBGokETiCRMGtpraBR8i8/otip4MW0+BnrXX6TlFhVD8bG6zqqEsDGgMyL
RaVlt7ZsvhLA9TVtmVWQcmjUl6zuey6aCSlM+QTv/msinbd+KEmfMleWnlVbXZPMyyaMDGu6djd+
AZJlYI+ADPBMu7PK+SF2vKvw5E43rRtEmfVK68zbZNSUvSwcnZ4N0WnR2t6+w6Ve13rFhtE2yyGw
Nw7paJ0+vkBZP2fpi20pg4P0BlD3E5Iwk++vfJzDYNVgfYDUyfgclA1spOD3uIfazqTzVsMmYQHR
roc4K2+d3L9HawXAnfuf9Wa47cPy7sPK/79xyj+LU/Zcl2Thf596cInLr2+/3LTZc/H12/AD848H
/hWnbPxmmDrkX4t4ZDIGyCr4ZXxru3/8yjr/mx/Yth6Qpoe4kFSEAu5g/I9fbfM3HkFSvesbLqwZ
k5sI4/y4iaez8ZUOCD3k1//nf7/K/4neynOZTVFZtN/9+xdmV+cyIfzoH7+6nv7rL9Uf97v5+o9f
HRAdH1TUhn5gc1yWR5rztznKdRP1TR4E5Y4sDuh0UfyFLERXf5h8dFZ6CFLcMgObLGxLh6KDiRdI
RJqFIIQJqQYi1hOXa4SNTT08+OV8SEznyY+QLFrJrd+KdOlQCqXpM+S+o1fq7K/4hYtjnJc3bXmy
sOQkZPM0Cix1nFFuB4r9IKAmr0vfB4mcL4l0fbjJn7rRBsONU4bmI0ziMNpFeXZCQd9RALOnmwD2
yzolezLr9Ws/H73GJ29YYhFRa/Y+tTJsBgVG42xIeCE5712tHwrtS5nGEptrHQapewqg4WKJCV28
Y/EGDliUg+KDmeJdTDCl/NY74Z9KRSaNc5pBrLK9rwMWtU2g4gpbhg8uppwgn0fgeUgEsA+1kfld
/9DZvLZAGOblbyPcZ43kxjmO3iZn5VkMWkM8hR0AIi/R7j3KhwUEiGMalodICUA9qa2KYvg06tkx
6bJjWdj05Uys8IC1a/1GG6dz0iC+TvRDos+HMmAqH+pwdZ2dVUznsMaOl/yW3Lg2eFQ4abNuW8aW
bnZkRIaDBw7cWvIYthONXv9gxs5TnxKFvW/Ddu2V/gmG1TaXKRukeIbFfZhG3iaO5NCQL7Ee3pjR
DZq4jZ30GwaeR8hecFing3DHbdCk+xGzzEZgyDKLI4MGzorkiNMgcPwGJG3T2R22eN7OpAZ2unRv
5MFpxMui9NynesLaRJto/9xjNz3qGe5V1IbvVs55ELnlAa4rrBzjAPSyG4toDcmBuos9cQH9d4d0
npYUPCGTxipBQGp01hPuv8+Rk91G4xrXtnMVOzsscvaCkbJhRnu9SY/qG6YIu/YtUoiZZTrN3p0o
fq87eVEfY6XN19rnpLbnBwP7yFR/nXSqZkMREuV2KvC7841VVsAdSOEYWOMlQKXE7Hs8zC5Dyoje
sbWCvTTGM1HRO5xN9rm1SA22j9k5mTGfYCUPuJXuomg6JHH27kcdagKsLxIKXhzqjpYzX9U5OdfO
TgertJ2ETVS++gwRfIznUvngQscYgb9j1Pg4zC2tKj02tXj+eA26BSjt1rlF8BiNwLx9Hb3D+XLp
WOQWT6lnT5cHaKFrdqg9CvEVPvaFzfnXTWf4cYtEx7OzF+9N2rJIdMCQYg97kZzQFPK1gICW7PDf
X5XNdJUYa+WDv5JiPidzekyBg4kaODBauadbHYTcNvWAbrZ/aDR4Kmo58F9kPF+Dub+M1gLf5gse
cyBz2XM7/B5M3b4b56tXz1f1Dfb6dGASfrTj/Fl9MOp8ZBh+8ZJxhUXXtZ168OwJQhS+prylEFqo
pJeyPHvnmHw1Wj2fx1Y/U5tuSyUnIy7Cani+ZhXwftLAW5NaDiXCeWolldrs7BLbfwEMgkVG3JPd
3/davFLndprKgzo2pPJknwzdQ2JIKGHmVojiKBKWgj6eD67Tr+aQa73P+03eZu/StqEXPY0ozY1E
PpgGhHhOJkgvmzoxryGMJzO/dnxS1uA9yarmfNHnq27ftFpwH1XtpnHEXhPNhrABlun57DXyHDvy
IdcdWmOc5+WZAc7VE+PWL/CpD8vk2Y+0R+h7n25b6ZzsRn8FUVsmYbQaTPxcLN09WZ58DZzwc8Ew
gfjT966Y8OwxllCeD1qUrLuJHCn3ZKzpaM/hWN5acA4ZD9GVdbt6TslVdE+2MzzMJKpUtObohtQ5
61jzwXqhxf2kCM1dQ3dpZse8/sjJg/wQc0rwSbtEFODcA1ej7+dDUHUPbTtvZuW6EMoD4ONR/a9B
uC3rvWZxeknX20A8PNRO/9qG8iw5Nxu7f8B9x1oIu9qGdIiN5+zUYpW0XFYz3Hukydne8NA0sWBT
Oa6iUtwF7GydmK+GyBmH1Z/N8Err+2CFarxuy1czfmuT4CaS7kldkmpN0APvFAu+Oy6i1uQaM2Cy
A+P5T31PNW1QAweB/VT3zo49EYqe3l1cykaThYq2+xx3AlGWfMgKVregP8YERKIwxxK2z59FMHJ9
xLdNfFKvlZve6eOKM+TJUMqDUFPyFe0EVJSvsdq4GyDOgaZiV4ah7ufZhOIQVabYS62zGFBZOxIG
8Ht2aF1F/TwFHSNlYbyKiBBFULuFRy7tLT0TOpjR3QuW2Fu8mjJsxCZ97YKop567Z7v7nGHPtxMY
dOSwqZhdpE+5lOegTKcDvIJDZ7RfLM3Blx9lOnG3GpteMVJli4Spc+FIJDQm8cmZ/iCJCSHiiAi6
RClZP/728btpTqbtyHS2hzKaxMLczMK19v8v6fXjn5rd/Bn8aqswP9xUlNEscZvt/iM8MPCix8Ge
5Gqwuluvj8M9aKK2yICNloTXJBbe97Ox//gxTrWxz4XdbcLZeTR8AiOnPtyHfrGRZfYYgwcBwGI5
7dNeQ3NLMYsY6s2kVPieEd9MoHv0fSwhvb6rOxeba209FwOz+3Rd0BuMTOHZA5h8PfntuwvVJ5XZ
eiqcpVDTRojQ+IjRgU80GBpY4jpHoglnR2sP1VTCQ1U/euLRDhwcNkZee/Ji5VVU4qDToYaPp2ST
afG5KO1yTf119RdB5jzPTrCL2QXWdew/NxA61nU/+KRD9F8SQqMKTcRrA1S5F16y6F3JbpzZV/gR
3QoSVLEEl0hZbjC5wo0E7gsn9izM10xLcR1yTj7OYPDz9GXa+Luymp7IrgMs5TIHEzwAYkMr6y95
MF+iBoIq3e4UUuhgNPQ7GqruDno+NsGBUTJJZfmTJpZ7U+o9eYwVHfhTZjM9pHZ5ylxSzkN/OzvJ
c2LvtJERLvmi3xT1f9bN39bJxr+WyQHUbt8lRd71HM+ggP+2TE4Ep6EY03LXe+l7nd6MRqaclx9C
X55wIgN4PdTUUdKr1z955e9iySjQGcvQPVjMT2zDd9WRvT5fiDmnnjf+F9RKYJLJKwiONs4TJibK
+P4mW4FqboBdFolgIJHBPgnckyqVfvLydDvf9QeBZTm+xxHoZuDp37386HnSEmFV7syOIp61poi7
jVZXhDVe8GG5uFbyjMy8k58SJz80NqsahS3Uiu1PDsT/0YH49FUUbYH68++fQ2QVQey35N2oL9+R
w8WhMsm0g4+F7FRRGGTdxUMR5NfOkkkR3ML+Qiz5ujDYfTIK1sDeEde+rrzH/3xkqkf7148ocB3d
8wzH8Gx15N98Q1UajbOY4CFg846FTgGP2fqktVDQ5KgGesRc2Wn/8nF6V1hIJtn0SiX2EOHN4ohn
PZCvVswC8FEe+s58hgfkao9VNl87ti5LwPGdKEOo7VxSPz2APVWCuMG4TYWzi7kAVJWuo/HwM3nJ
Y7H3c/08W86u4bsYI3+VlfWSeeJF9A12IU8ZVJ+azS/0e7S607bx20s9MUrvHEjhEGgz9FdDuCnc
ZqND9awtdFV5dNUiAuZnHTs++xRMpI5Zzdk3+ktY5e9oMnh68dyQ2MUeBuKKgZbHWYPVBT4BcENR
6hKK2Y/DQ8yE549cxr91tt9eoT86PQjuMx3DNXTHNL87T80sCfISbeguNtuNXepnco32efbyUVlL
/Ambm//8tRvWj75327BU1+7bXCPffe/BaJAX5nNlRu50aDPcmpRzv3UV5Xhp2fg2vp0+T8BHzGVC
XHCHB9rdfW3ne4u6PhucG2O+j5H4wv7CeOcSoIrAW/vO8tTJoFOQZsN0tkYoK1hpQ6BIOiIJ3ILZ
Rc/WMRa3M+thTymmnndkYAbx0hncnU0BqrqCjDMhiPO9YcpDgE8GtmzXga4qd5p1AJd+wu+oNZZa
P27p77HyyYjcGjZJ++LHI2UKkSqB61UraaQr06t2yWQyehx950YYDgTHCuHbIo/MClln1nMWhcfQ
ZypPr/+KIyZDlAG2YbXO++iugF4weqQ5JP1yoAVT6PeTqaZvDZloDi6NtKNllpATMZ+7atwKJzvl
U/vY9NPrYFKOFQkte3ypmxtUgU4fAYNLQjHEMdXzY+zbTybqmnHY5/Z0KzXxrpnVzoyclR/1m6nK
no0s3BOm1VlnWVm7eMJullV76PwndzDOqt2jYjlMa43L1SFvQfVJpbsz+5llN97XxSdpsmnxPrSR
+g011khklUE0K9T/w+jrr6GPnSdSlJ+c2sEP1hfbI5nSgM5lYrP09/Vl9rQSLYhVIEw3lqqlk3zt
xtULK/R9zq7A1rD4yWr7o1XfgVjASe15gWOq279Z0hpzSqC2Tiy2KQ1ZS2Na/nxL/cEl67mGadvq
Z2D6371IEtdY/OuY/tn+ANHcaQFxsvmhkYwcogBCR7P4lOr1ZZ6pDfwWG3X90Mbpu6qyca48CGiG
iRVgc20opIX0DvPE1GkzmPaTx0LoFdlexDymbJatEC9ENFA3DekRGeZe4chqIU5hevSReUXPxanY
pNHCnNfVlB9bFN3S6y8W338fps9mMB06AqVwtFqovsyz5ivud6e0QghiUZK3xdHxLvOIexqNjjpI
CPZ7XGhOk+U+QGHilFkPfvW5AmHwAxjc8pxa4hiM/YPhOdhpyYPvimPRWBg5MMRop4Nqm7o4Oeoz
qhWnueX0OMzRHZg+E3zwApzWcWSwrYUcykejh9sXxsW6l5Reupm8O2wX2kRPkqTHQaZ708SAlm/S
z6ydwhXUy+kNCw3hJU+F2z/kbYNXk/ekF9gt05QEMltqHEsYjg9qBbfp136yjOo/KHA4xQLbpyvS
bfQyfz/XChMKDaH0BQx1tk+mKEu0ueizO/qmxrNdTGv1Q5kx5zRiviMNmvTYVjeEKt6j00HvOg+n
hjZvoDXsbRcpOTKQ7urAgqvp0FXrNgznNpeXGCJ465u3tS9+VzPwquiA5PQTE/ZHUoqehcnzeyYf
6cgAFTboBpO49wKYvTdZ82oggIErn2pUFRV9Iy996JzUqlrPw2sZtohG20MSjq8eK3/OYuZZJdmJ
vNLk7zXbofiQTLy2Cr0jI/IS+MPF6PsVGrZNXn5RTSq2O/tGk2iAuw1WLofWwrbKodoBf3Erea1j
/UyDJ0fSQAHLVDUWpsMqoplbRA5uqpvI6PdogC/5ML5OvYQfRMxDqyAL60kxApV+zQ29bV+OV9fh
HZPadvQtrDCA6Dr/JXW0C7V7t/rPX/QPVjEKN/WfYQUg2999zSNKm6wbh2I3+gUpJlBcKtib3jhu
1UludfJsu5ABop+cX6Zj/evy6VM+s0Mbhun/y/JZ2wQBmHZf7LoYqliTkS6UsT0qi+z1qPNlkNEY
jt1K4WepGJBe2HACGhYBgBcQTpMLxWodZtjmquiBrCiyU2DNRs0HqcUM98UFSMHhcaHqJR+g1JNn
hW4Uqf804Pc61mKvlowxOfaatm3xOkSW4I30Q1lAFZZPr1HonmLTWtmAe2LCeaHKjg4pgWrdFZx0
AnF+VIwLtPuYz62JRDlOAV5l6XiBZ7Ojnijr+RUm/Mor+DaFfetCChi69Fhg2JuL+SKz6ZB7rBvq
Go6s9Fm9Z2vWr7OhX8WsH2s8e9v0RfOy42TT9vFYSMLrGN2M6bL6NpgaUuh4Uj90nPYtnetsr/o6
O2Hn5jvhE3ggV+zgPymEIhpgS8Qx2619qub8XcEhSD/vCirzr2UNWzKXR6PDvX18bzKx6cb86NpU
HdM8v+b62gpZiVLI6IyyE3maFdNGlXWzUzwzbV2043QXxaHL6jdi/1bjaJKRDES7yxxtP+nwgnz9
WEF8nYR36iU80Mk7KdTaAK9TaNMEaRuh9lqBcPRer+pNBxYVS2qcay3Z6x5omugvaodPuDYIZzxF
4XRW/67M6aD3iwS4qOmhWwInM5SHCqbMa2f0oYwbCdjAdCwjoovVVyFrJf2i3Q13xsisnyZ26h/8
aXw18PmcAWeMXr/X9mrV7QHJ9VAcTUYHxiye7UQccX2g2YyfScfYNJrDCg36mg94l4XC2aTRwXGc
J4W05QV34OotdOeJLfwgMrYPqssqvhe1e6sKJqRAVzxxn0QUr0t8pQ2iPEifvlhUE8jS9togEFaA
IxKdiV4GYRQx76QNg7WhzwFexDqu3FHd7qtqOnyc8Aw9VBmZsA0TjLpSq5cNKoApKaN5GrDKOwVZ
R4SyCmcdb9TmU0BrVGD30CJPjl51DVxfnXAKfRVsqpWkd2jrZh/gqO6VwAutN1zRUIwL/HHWA+GP
2Yx1Rg3qzHKscMK5Ct/+86plWN6Plg/PcWByuywi+ndVfjaRC2jaTr5rvem1aPkgyaSwws/gXAAe
PWRa1YzCksN5KGVGA9uaC0lhz+rEauPAXfgdPUAXABFjV3DJcFNSy/bHE3jmC+P816FJ3rHLfhU+
2hRHnti87wME4LrrR4tsTJtb8KBx3X4i0EGFKiRLmWjm3h7YcwrUELhYd4tA9tPOqiso/31/zj2a
9MhEYu9UlMxEdxCH/YQM3bxFKxIupEsUGKrTZ1gtKLhFBVcEUKMh9mnRlWCbSDbGxalgmLh0Y1z9
zXI7QpIJQLlFN10DDJuG4V1v4AiUXOBqfYln66YUYjlWRMqyqruItNcmi5Nac+4jTT/pdaMS8p51
nypkGK+WLi8SB7muStHW7IeyWas9PEuwRrbaTel2pNVR6ql9t8+OgQpz5frDf/3esO4H5hqZ0M/q
2VSZFJmqNU726Z3WeOuSmYA6KyBXndSTBOD9DfCyQgY0xgmpKfeq07BbOOapSxDs9DrlHAC4fT5h
toT1yw5u6SUo+4t+m9QeVr4TEUYpynK4mlHdvmdd/2C58qwu6M77q/T/79z9J3N3agS6nH8/dl8B
yTfJa/dL+f4LsGOfvyTP347f/3j8X9N39zeshNzAZ5Zumb4amf9z+u79ZhiqtdItRvMGY/Z/zt8t
/zcw+CDw0Xb7KElcbvpz/s5NFKuWyY2uQz3ITd/N3P/TDF69/N/wowBVITW6QZvlWK6l3vm3zdZk
FJgsT1LfaQEOWhUd9TsD1j6KNliELwz4pLpNUIZP3Inx5iBtbof7nqmBPn8la4xQknCdSOj8udiN
45mQJz256+onA1uwLjl/8zH/AAilYPrB0VpILyyLjwdk8rv1EEGVW/kYA++Ib9kbQHKLNoebi3k5
A7CnKahu2yFdR3O+cLydlusXj2STaj5N/rCrte7FRH462LissclHY4pINTwmJTEklnsz2QSujlBo
yBPDRGQR3OGC11YkCGP5FMNnnImDJswVqhJ4M7t09zK5Oa5F/I57pASE2XX5qu4zpCTbV4JxGa4S
IN1EASwxEOep/U0Xkbdl3WLm//ErdRf1lHWFbosj8Ktxo54KlckeCg88rVebZ//roGqbOoljUgf4
ccD1uCl1Z+16+VLdJ+HpIuWzO7pQ07hvqal8N9y3zKX6e83fW6RYmLctzDzdtBFJ0r5+p+4T48Te
4Hwb81ButtGIM1GDkMZdI34ncDLA5NwnLTCVNybU7Hrg/waHbB5tJ8EOi3VAnToD1SceFSJ1HVf7
ECJizWNrOF+IlWuOasyDo3o6Uxz6od3ZCDrUPdJk/FRzb+a76VK97Njp7yaBYxEzbMuGG32wy03L
I7DIPIa8xsdx8eK14W3+eqvq9VqcaLwAM30spIthp26yrfjjTzpk/aUV/dKs+/XHG+B5bKxtQi3Z
qo9HvXf14uo92JpY19ibqb+rjxBP7426rYVmHGDonD7oHNpkFVcbVrKJdyIogo3yKoLXjiSqhzXN
vkDbEy2G8izMhxCrD3K4lii7EgIiXKdbq3+qO7ekUZWtv5v0BlUGOQtwSmwxbHqBgTk6CPX7cFYJ
JeFKzF8SXkM9b5uCmuEfnfJ06ilM/h5gp1FgXK2OyjWJw/vzob7ZLWuBH/YoGPXa2PohWeC2Wj3t
urJ5Zzwb1hz4iRrdPTraTc7D1RGoh42YTgW/G5a2Tt1wN9TTBr0KrPGhfM6FAcaAcxoipJxgtq6C
exwtdSteUZ0iiO7Ti9TCB6iDHQFP1RcYvXBo3QVQ7jnMs+tYuVDWHYtEYGcbtd6hRX6GkQ9Zsv2y
g8vjxeaxl0m/KvzewJBqOyq9tolqLC3w/ICXq5F4QBfl48ajj6+FHTELxBbdjbhgNCMmm9xatwPW
Mkm/tsaOSDO4nnQXPfmvSUpWfS6i5ceS9d899Cd7qMVmAqT27zfRa9JEUE//tnH++aC/dk7nN9N2
eR7TYQ6lts5/7py+9ZuLUsKzA2pj3wks9oE/mWtW8Bu8UcB4VL0up7YOFPDXzun+prY4X/dczzf/
v3fOj1f5297p8/qW5/GcHIauf48h+oNbwqiPjF0315/Y4Wt8dQqx9m6dLiFjL8KaC08SZib1Nps9
KBnMNwbSiXMk/YvcIgBlUlPm0ZgsskJO5UBqsSlRw8im2pdVk+6GlOAdkGyM6TEmw/p7wugEsgAc
fJCbIKCHt0gKg3yyylzQAwPgMcGzr/f3td7eu+bn2cdGpEWWgCrjyPXWE8JzSt+BNR+rUCKxrvSN
FRjkw0fyy9iek2vjEGDYwBNKBg1Aqvoi2uiF6w53/BjD8Mq9JKYLva41VpQ8aL5upvekbVZUMQT0
tgXhZp43TDsqnyWek95+1CM8902cusLCvSsLz9y3pY0chVo6dUIsKW3wNDR4/s1sA7m5HgTwqCJP
KpjmFX6P7x4EEqz33Lu6wVWFT3pcTYjThBo9Dqm4NPo1C75aTvCAnAKGS/AZfTOeGMyl91mLkTBf
3yUJh2YTWSZSYPUjdxa5JnBvcOjwmhx79BIbtIXdaf6yjNmsTb2ALE3ahzI+DW3cy/Yumt8VkCXd
qzZGTP+TbTeHNgsKx29S5a0bTnso7/VT6ax6O2PRJodDBl51WyXuIQMP2uV9T9gGjaSDJ8vZ7CHm
OiFci8HREO/GQ7QpgmhnTVFyl+vd12ocekQvYsbsJgyukz0ZWO3BgJ4MBHJUYuaYG/gDhOREzRFG
gVgv7HzxCWKEiXQJ4xI/tu+GqQnxQcxagoGAkdLgPCmWQ6/hizRbQClV8bma+KSCCHN+NzY4FDs6
DIlk+a+ZhTfSx6pQajxuyLalStSECM7J/4W8BPxhAYNI2zGvTlLEeC8RSp7IJriR7i5B6rb0M53V
GJOBSWRvzhg8jGTCjVH5dfa1F2z7ys1okoWth5O/aOy1yKpy31ZLGk9rW/jFbWOMDTBWQfJe7O+B
3BC0ts4q520thiLFjcSwACIwxtHwi4JI7S/10S5v5IS6pLEpyZrMWJZufl/NgtbOmF6kNMe1MAU9
fj/cRu6Qbj11qTnSHleQLhmeZn6x//jR5FiQzhr1ponN8J5RpLmKsPSAy0lGcad+2PiiELHn7JC6
FXuJXWIT/G7r+W3YYF3VQS/Ju9cUXmnUYbInGoyuW9v3VjldIm008WYYFL7niej/OGWTFpetktgM
Ehe/Zl7+2OQ6sSbZOuprALHaEWQZe/rNGKowd6+Fss6PUMtukmmGyNhO9b6NvXqfLrQZ43eZh+WK
ThFmR6xpDElxNwkqDycRPhgtr48ibz6notuJBtwdh5B2TeM77z/seUNMmtdjgXNVmUTtodTbT03v
YtsGbRUc393gp3Kqa0fbukG20ipx9uoGAMWJ2+UI3NhF0UiEEnFZpp2ssy6bb7oyoBbWu5vJ7e9i
ERBuahLHOFRw56eR+jwb0SAQ3r7zeq1Zuq2NdsvG1VsMvrVpBh0PtRGTTTcCCe2J1FE2wmHi3CdR
PKIDw7e90HFChAy2DWupreMxfvbjtt+03AmeFSneeTrtxqRezl/1NJB7U/0IZ0x7xwv8wG459roF
w2RZENyxtzz/VEUeHy2wIJEe+Y0kb6CV3sTwgBOl1oxshX0LxXlf7QnfiLaehjBLK57HHMFiPxnn
aEzwBWMpwGqhfUExnRAX5U1IbU3n/xJ2HstxK1sW/SJEwCXMtLxlsejJCYKUgXcJIAHk1/eC3qS7
oyN6onj3Sk9XqgIyj9l7bZ6l9i6wxmwMn2+JwZ1/wgKCRcjO5idAAhdv0Aj8MNjuCe2OPfno2oHz
EECpLQpfk0HAOHFyd8Ek/ZNu4heZTNW+CHGZR+PocyIEm2ycQUa4BC0kxE3aguideYQDRc4o6X1z
fSa8Kd20nrlLZjJNlotoku61Y0SzmZkBX6Ypf65oWPZRl99zLP8PbMbqJwmQMrakfJtlzbnVdp//
/gniT8ayKtVgXd7HyrbI+uzcB+Qyct0WRryvCVU7YFOJ11WEWjJHhbOJQ9PYMAh1L1Zr/+lVcipl
Le85KTeui5It6PW3ndQPiczpV0lXWvFhk3TXhs47H+0qgBFBsdxMFzBfLLXz/jogq9pV2h5WEn8f
ljgnXfYQVoxBa8SKFZNPFMw2CBGIePi7ep66CQ0iEqkRny3Qqg7SDkGsns/M1et2YbfkE+Hdf4yT
HxdxFiPwBUNE3PmWeLhHqXXAkd+mPHZ4PQTv1LWecEVHWYDeKB8PuRUchSBF2YYFt1DHLtINUZ3L
sd5UU/7e9a55IWScpEOc8Rf0VIotQJdvmBdgvqmZu0UFI+guRnphd9mbN2Orzxww0CPBVyfudEIx
MK1D0kvePQial3ig9m5SEgzzZvQOEyHZp77GSTipsH8WJBFFBblrVXMjr7FG5WZ6QJFstc4Tba0j
K20QNfyuHG4RsHEar1FwHlN3OKKYfklHyzyMVGScE0N91oElDoVBAotFDsnV5Pfa/PsJPsJq6zfD
nkMJQkuaP6Jie8z0oJ4rB09W3cVPgxHRgDDoe/DCqro2+IYxs2ZPiOvTXWSGLzEEDMNw0KTm0Vcn
sHOlxGVd6RbgveXPytEoKV11CiY9bKzJ6k+Bn/bfoEcKczROiab5cMCe7DNsQOm6REAwzQAaTJmd
e+XCxFSNNyH77Y6+bzxmYx3e3TEA9adaecZ/6cQ4D1QXs6V1MFvNfKt6kJRxFt1+0L/UzGTxmiFi
CObi2xjCJ8fwylsOWG0QCtZl4M+XqrmAaHIwhUf2afCnq98rb5NIbDp17N4Q0430JbdhcuJj4KoY
Sxa/SHvUZU00fg46iB8tstsquw23okc21/DIRsp55is66cS7UJ32oF8awAGW8aHSEhd2WJWvZCJd
iyzbx3kmL+xzgV1PnYby8YxY0IBpPELQikA3wwmvz3bnPrOwR+5VSuOWmHNyNTyO1uBrruL4kSKC
5RUezgMDaTTGmMWRJdU4oPzhVS00rEFmRIB06fA6BLngzMSqoHULwoy3bQ7q9rW0PjTCqUM88vXU
xF4m0r9atcCUGCyIUtt3wZvD+YBhpZ/7NLUusHJzGvzafk/tfeAM3jnsQbFY/iQuTZ+eGWhx+Q59
eckyfY0qZZyaziauFdbXDk8o9z4UTvirSbNv3NS5jIqZbQSk1pxMrBNQ7V9bnq91GIp5m3jxt6QZ
uaXZCOcOG/ohi3F+dM4IOaFO6yNMIpjwSt7CDO6xDjF8J/a0bSHjXHPfiE/JLpNGcW6yOdvZTea/
wnn54uhbOU3av6ZTv3PgI/BX54mjCgNhMcUt/5gWF78tf2VZbawdA4+dzgbxAXM9j7+gQyiMcQoq
d2cSri7xMljckLd5cJ7CGVcxBz6YJzISN41IvJ1Im35P3Sz3RucvC6/YPcULO9hwe3mwsFxudA45
w+5m67lu+O3yChT8VPfvfQfrwYz95tW0caSVyk1+C4VYG5f3q9SohIECGZMvXyvYaNAPJk71Vjef
XYZwsLKM+Awn2iYI0bOhr9Q/finVKZ6dJe2jEgSeta8Ae4LGSn6yUd5EXW7IxakfoE8yfkJGsyE6
tVsNATOGtoCAN/U0Opk3vCVlbh4jovA2QiAXRCa29zjtOKYkXEMycSBc/elKDxnS6FM8JVznuN5A
THs8HXyuhpGEu6qkSI7k+wxt7OLGMa3cQKoTYBXniJqBLRMAcjtLvDMKkHwTlxWY3cEPPpIyQljn
ifs8MxFzAgnnuAtWWViSysSa9qEOs29+l+hctV6w9n2Yamje7ZuTILZPwxHR3UQyYzRZHxBHGMfE
T/EU46knsPpQlwnUW9PsjpbF557F6AihnjxirAfpUnUxrF/w8WbDGK1IfGsviv7v5NTJM0YANvX+
+F5JNW6IWC2O0O2Bw8XuUWvnGhBOsStbl8dYoAkZ0+hRFdF9SITgzTH+Vo2THT3jSCw92Boysqoy
lwfoBho9e6/WSKdhL8XsNYO5OTRRZ7A2nC8Z12fHYY9rE3x0FoDngnlVnJO0bDcdn2hK6tWV6uuG
tZXOyM5dVGbdkUsCBf1Qp8dKiJ9k1Nauy6AMmmFDUgMzoX2qICIbQ1lfpwIJ9tC/jGGTH6h88Zuo
BmixF1+atgk2vW3X/M6gk2UcHjrN7+y3zl8R4fhsbXMxVVTZjeOGeqOxuieZwf+ZkSmuy6wnxBQz
1gomd0TGPCI0P0YZYlBhbLwofpjKYHiIPhlBsG8LO3koGWKsuskEyFMCfuln/552Rn+YpspfkVdI
OomH295VOSDv4qoFxCluJnsL/xj7UOJ/IPLal9IvXqvIvBlkpFRlUsIzx4xQtoBedQbDg28tg8mx
6Vn6beqxQlqRQ9PwpWmfqrbGDKF41Ueu/LEkTV0TfDXkmg858ldGBufH8HkwM2ubVhjYnab/wwqx
PSs7509fed8yZnQ4uqplj9+bJ0NP2EeCMSTbLlvHGRQh2XnDncCuTyvBhA66JKbqc2zirN1ib2Q4
mtSsEjJwAbXnmXOYl3iwAJYgQ1dwZO1cPqaAXrYNfM2d5QX9qQGk0s9hfRYzVLSBiJRIWEjH23y8
+NF4I3BjO/o6vIdFNlxVnb8Y5ZNwhuSZ7WR6bV3r0TRifWpU/WTIGoR2GHe4nwz3Crz/UmYUeolL
UEbihbdEQACu4DeXbbqfe9c9G/5vk3Hz2YYvu/Kzlu+yaE9m/Yww3kFxw09FSJAGr0BeD7P7GNgj
bbcdn7vY8HZz50QvLk5b8j7q7aSbr77seIKsx0r6yadipSLzdjcl9kOnSF23allhtCAU0jFluQux
wm2C5cb1SfTmxCynQw+ViTTu4T75HU/vmJmHOEiBDwB6TLwlE08ODHfhEKk66M9Z6mys2qJADLqX
OZzh5/QIPr0i7DamSuytDVVyW5HQt+udgj1yuMp6kX1xVdtQlav55A0jeS8x0LvO3WR0gUeAbq9Q
rLBGzwzOPZvsXGmy8fVeC2M9oZe6VG0BJiJ06hUx6R4BpcmbBxfkEhe8Tzaf944rYNX8wKOf7uS2
lGut1G8L401SD+4+yzEGjq3Yzqn7pzXDP6KYbDJ3yl+o1uSRdIgd5B7vSjOMaM5bHAfSs98c95ig
8nm1w+o7H8Hl6VBTvFoNiKGBkYrXXnu4kHTa+NkHizwgLOwNRMjumU/iw+1Y/tcpou00uVf6QPIA
FaJtFh9J/9Da1fwexVoAq8KhP6OUfSodYtfqeD4axDoqNbxZzD6QMIdcB0nNOsIAr2yMcDGlVW11
HwT3Gvg78I1jjKDwFz9sdJOvcyAGz0nmANlTO2NEJOf7kidejeCEbdAPlEu3NO1s4kywS8SMnTyj
2+cun+hMpgm4cvnpEUS7AjkUbxfkdwxh/Kky0udJUXqClI32w8cMi5/2fdiN0mo2/Ltsy6CtWxsV
gb/GDlrFCClQMB/s0ej1PZBiA1dBQq7rmjE/QQMlUZyVHgPys1nvoB4O0ct+t7qst4+2P72rESmh
P9WL4MKWh0Gba77y+WEYA/eRo188FqVHTnPBRekNzT3q6gBIO4xM2wioyIgpb0EjftqJOtJQFV+k
R2/dhdY7pG1yLUMnpVLv4OtOLdlsbeLw2TKJ6aahu6FQXZCRRrTxkui3yOtirSUbOFfixZuNMjuq
rL9X0KYeO8MhJDkgdXJyGHuYYTccdMZf2ksNE9/d3FHWWMlB8si1aKdMkDyj0/wpY7p+K27JIEMY
0jJgfXRjpCVjIXtuf1QvZpiKa+hZzdafB3/bB/Z3oQECtPG1qBbBDxf6IDiVg2XzYJc1wVXRJSUm
4pwF1R5FXfkiSNvB2JbuhsF9TsegZt9knyVbCRWKF7RU0aY8TTmfP5JjtfyQeNVXS0THXZQ8oHR9
7DR2xTj160BBGRw66xYaG384YXomKKklUiBO8jXByVcbV1cJIBV8jGWyuAL8ZOS8pF7IUkY2IIAM
nrC6SX8MBa8/bN+tAcnCMH9Pqf2FQ3svI4FJSFY3OSJiaDQnVtjDIlDOK5+ygsM23ITdfE6RewBV
sC/K9K65B6lz0DFUgUMKF/mQTv4D95C781WK8LEJkhfPRgjBepLpc+x1f93Ug0VeJ9uAGPNVQcWz
qmb7Nv3LaBb7YRzOjK0l2GDCUiqz3/Aev8bjjKaifU0K1j11arwCLA0pO4eE0W0zrXSS8MoNn+jw
sBSKK5Ra3E4AWpkBePC2Q2zWU1a+jzaFddyQNMtsxKDeEGO5b2d4BhUYGwg246qp9aedPiYJlUJT
IGkkQqFkwaYqh8Axr/vsExeKrhW9hVH2KweZtCebAYvUMMK89tcjF4DtkuuBJX2j7Zm1amY9iZnB
KTMK0EnEuuYFYWDLw+smjFeMJ9+C1yBGxz8zfHuLZ0ibRVI1TAhc9CSlvXeBXK3iIHt16+5oFwUB
s2KiyawNvUH1ykbBAKnSkQdaM7OsJV+fWWWfA/PBVe7i3tDKWUPGAo9S6r+FEVzyWG/siXvSmrZB
c/FIQ4fgDa6jGQ5+R3YG88ufIZh+yOFibMz4gKBqaqfZPMjSEGfL2nYW+2K/78I1JClay/aPl0Zf
2iPnBIE131PxMGSBvyVI+EzNABnu5IftAe7A2YZcvHZ1fkEXDSZxRgtcWoSDQlzkUXPZN/TjIRhF
ghW/+4qI4fItkGWmpnu3wu48sw6x/Pzghqd2RAtQM2ahmU5JnapZgadn2TS/Yp9CTuPYlK2qAJ5i
UNA/ZlEaoEP7cGdmw1mM6U/sjt0RKs2a+d1jZs7W0WoDYIOwtdyBMyrwnYvHT4EFBZxO5Ns6b7o/
USvGm8b1WFrxr9F21QeVSsYRg0Q79fcjHmKfmnvtGijgzIjKrnb4aGUzgV1thvaL8F2gRYaf3/qZ
kUNrEGqIuhVwNtS7XjDxnkPeAL44tYHwdpw0WcciQ3GB28YhtsR+gAebXyr2HYYzvC2Kc08d/XYo
v0zHyDal8dfI7OE0aJ64YpkuCMdZjUaWbsy+RLUXQKjXi198xl2Aq2N4TcJpYnXfPYY+wtnULi69
YwQnPBQKSgGVWdHzILDeaF8EJe1kGdwcFd0sGT+PriL8KO9QPBCU0O8rt32nJZOfmdfQt07KOERC
EyNrdLjJIiL4cPeRwqGm4WDk2l2FZY9GWFzCqrlT3bGPfjQWRgkSxXZv+UxhOnNB04Rsfr2kPXYJ
jeekqgfyLp68qWczAPoJ2ioa2s69eyMSg5ogQS3ptkOid+PCbVbJiDfSNpiwt7Xx6NQPVsfBawMn
GIb6hkjySZsEn2PEgyj6UMoSsZztuKQWg5MiL+wWtzC2OqW/Itv8GWwyLiTkrzV9zA/HjdVH9d4w
ixE240+MhW+nkmuqhuVSV/POjwU50B0ZcwVxUVuATXIXeom/73j+siIuLpVZ4NahPsBJGu7c8T2Z
I76+DjUims2jM87puic8AWC2QooQ/Y1S/XfOXfcOzWOAuj7d84FOMs25FJapletBVfLB7/L2kCAl
pPHit19Tw8UgdPyRiJipO5mK7XS3iH/fdjbAHxmLc5kaj1Xe4btDyVqYVr9xIfFYUes8hHbzwxNR
WmxcgKtdXQMtDvBtpMAhFQWLpZikxP51VFDu50H3F6dojqRQAGAN4Bunrd6UtXzLQkzJbQ0nvmUp
V8L+YBNEhY75vipyNPKD+TbX4NTx9VubAXPQTsnZu/gNcai9/0r6n4WupiY0gtDCg0whwJrZnruO
/BUj/AnrcvwozK8aGSF8zKQ7IG0ZkFcbgBe1SjiauujQHgdvpM0Zd3buvztt+eIzc0bu0k3vIzEr
k2bFGaV7XdpfYx2JNan2r5ZqQSNaRn6QPireNLXjL0sGW2LOyptfxgfWkiu+iIBE7ORQpR+KsvKa
EYY2G8xgtVfg52JoFjFGQKd0bCwqvBAJQwkzYNs6bAnJTOK/YD8ZnJH0h/D+ooj7qKlOSLlPM4Jk
drqT3DUTswSX/1IzzN4a4vKfSrjY273fY1MyO2/cZFPnUKysidK/LW9DyydGaJgT2+zvSA0q2SUd
Bvg+a4E43FTIi0s4e2xvhqfeNuGxZ8EuUj47XH/8XXqJPCG7mu9e799Vx7nVTu3OlYQwCG+h1Bmj
fCgsfx0gYU7s4Q7En1EVIL6MXyfzI2h4fXCr4MhInYi30d7H7N7WY1zOR9E1uBIUlrJxeA9lFuDY
fus6NYO38l+Url/tfnj2Mn+bNt0hRlQZlyMUBWXmj40ihSejLDwJc2EVKPMcuMzlEk89iAUm6njG
jd2X11xL2dcX1XPJmn569BNEsbNNK40eofqo0Lw1Fod33gWPU9k+Umq3mzFxjoD+rQfcIvk+bbir
yvQtF459KZmaSBGZj7zDFMAt9xYXzbqDAtDOdUGMzbQ09DMAV0mwC/zezWgyKxfNQ1CNt1HTdXOx
YjI9AoO8K8ekLnTbj4EIFvDrlfa+4MGm+8osZwDBxTP5PnxuqYkWYWq2hoJ5gT97G9SMKGD9bCa9
zUe0Au0c0v3oslqV0M0jMdt3aaU7oGrxBrUwW4pS7QODr6c7eFGI3XkarksmXykHSDpRxNyhaE4g
v5fcOe6EDPpa57P2h0dVNKxH2sR9jUOCzZuBMyN3zplP6WXOF22wEW2zmm2qPxGX6Rf73uKoS8TS
dIQ5IEFYHl187/vlbCctcE+Yz1WHtkQDa3M6sQVgfUANz4OZ9D9ZY1kbP6l29TSaK21xQtdWNz6M
4Y9qsJBmen4BtkxR7Izkv9FUurn9p4A2sMk168nE8N4ASwyZ82fU8tL4nrudCuL3griC7Nkw1AtS
ML8aB0s7Wv7dj/0jsUCkbjChDds35mvlqXf6N7+xFAw6cUvpStm1lM4tLMEBjtHvHD8qojphHFvD
hwE34gog7m/biifL4hxFlvca6OBpiiQCJsj1FwIojrY3unTGitmnrH/pIaN10Hl8UH5ggQbq983o
8G1Q7oIETMiwnr6V5cFabUgP8r8nf2DeXnyT5ERiELosHALgimsT/MDgwCBMNYjWgXBFxyHFpzay
B1USl2kTIy7VLTCjO5/gzouiR5HYLfLj/qCGaCNHOEWYwqs1z2++Keb+0YiXzZWAoqjgKUELs1mH
obbXzgOUVX8PC/iPkb+3DZezj19Ues6Dzqd0O+h6g+aDnYtzZ/b7YS2JJD7NZedsA6Tmm5A8o4MS
j1XQJx+TluPWUwj2+kKyqKarByZiEnqJj6lPm4cM9q9Rk6ZnzuNv/kIgjp3B2CdElpjVU3jXINpe
WXjthBc0V68XD4IV4pwLBcGZhlZE0VNe+gHDznq7rPZWSdYy9MnbPY/P1WvljW0tOTR98mSlMYY+
A3CPM4FQFz5KcJQwEHC3dhoWxyHt3iNYOOw58CegmwW+QAYXAog9KVt6lVTs5xOtV3WkAeH6DDIK
8HqzH9P4T94qKzld6wIgi9cGW2ZAS1oZ2tJWjsAGNEW33d5UnXyw8sOPmAKUChF8Vv6tiMS9tYA2
mM7T0OYUmYBzRIyMwbKZBQ3E2mH9LksYK81so8vAJm0VdIDeArVyCFAjfIr3reI6Mub10DvNB+AN
cV60TdSuBWVRN6otIdoI72a5Q7jeY0syh43TDs0m8UdrPwU4Azw84hvfHxWWHA+LoCLrx2DEQLeX
X7CpfHRBD1JqLM5tOZymeAlh6b1TnFqHzKLtcqcJCUpRny2PqMchlSNEE/dhKLFxeeyf1lMGWD6p
uq8hoXlKwnIlC5YrkXecInRJgLd3Mhi4NWF8mE31vfxsOkIghSBLstOZxmvLaI8Q5beMP/liUWs8
JhIkRLou4pxkvE9994atDGaW8VL3arwUjf1iHrqctLtEXi2HVUWXh9VxAIhAHNFTmEJQiQpjayU5
3FMyPHZtm+ziAFJXHBOo18SK+YCKmcz2FnitjD+gPzdXPbAIWEpg2/+3y0s3tOZwV72EpVj8jSYU
KM4M6slLN8Ug0BNP6nmyKJLi0CV1xyzwTpseGNZOSPDxWYisE0lTl8ek/ZXd8rWZ7tYiYXPLUEU/
5vFw9UeGolGapCSLPQtkH6B0uNbqqEJl2yXsi2zrmFJ2lSSv2Eg1KoVACiLFzfQxiky092Nc6IuN
SSfnO1mLYNwFMRNspxq/x5m1M9RsPqJgqo8qAAgP9jJ3gi0672bnGq29dqzq0BU575k8GEHub6Ah
43L4jPLpfYiKfEu8A2FXQR+SzXcqksHjljsT6XNN5nCiu0qi/fLWEsYC0khNZgW/Mbr1BNGZuMUs
kRIlsTQNc8swm4iyWnUZOlHlHRevlxwePOJRpQnOMZDfk5WbK/r1YgvRVZ5tM76hgSWtNCr+uLPO
dq45/U5I8Va0ak6mwn0R0yM7jRrunnFoEEkdapsco8wqDhlLGFVLVKx1BdIWzEtuONiwPBPV0Yym
WPlPpiv2KRXXJoHczK9u1MYMrHStRX9DzJge7Sil+A5IWpK3CsYDNUn7bDvL6CapDk4PhcUJ9l3B
UkFNCe+J3bjwWotsm4GoRscHGYXx3nMWde3ea18HDWh+iR7n5iVKnYwqs5tfw1K8ZjbjwjkjVp14
ZuUzNIIEsPifvsPaTg7qp5+9j5ntAwAi5Dtjaj0VJQEMYmYuEqbeTxIUwM7SlmSCusWas56MZXlb
QdAsBCV7Szfi1+VrN3HJYjQLtm1gsauLO/MwhCB4Ug82DQMIPLKa8KFswhfPJXEivY4IgX4CPR0D
rK4S2kvep8gpqo88R8tbZb8rUZ4kaRtnB4B8FVIETlxXHXNQrDj5saZcfJvbaydn9SUSQV5ObiKz
PFKLhfxvRXqFqK+tmV9cZvJMmJ+rsL47g90RwVqfIslfwI2JaAhjh+YznEil9EkUqQceJ8ouiF5z
U39LA6hZLe2t4PQ6Gmm4H5y/8Lvcs4mPi7g5uPfiKBqEm15pJ1DDC4TNGVqu3CZYPsFujUOdUsb6
S3Bjuiw+XywT4+zoQV1wh31aeiDijMF6ZDpnrVTMYNhhLcxqT68jVnLghyEtTCMJ65PCsgdbgeWH
aca03AksUXcUn6WVjrfCvk/hQ9pX9jv3BH/vDKxSirB8FnpgphLY29hHTZWnZFy6mJYLkwSXmu+1
yZnFWt1AtxRykKE7A3QHg6JXXxErw7M2ZUHA8HDnKSr3qk83fhddCkNSnPrLsJZFU9c8pkp720D2
atXS361ymb4TjmYZffkqp/LWMyfeVSNAEK6ZbcI6bx17ZCzNpFSQbPCMMupxjuZ2HRYEg5TF0+wF
V9VWn70fEIIeynUubBQrOQxcDyCEYXuso2YUsX1TzCzwHZwSCK7KyM83vvzVZUs2yLymDD9hXRYc
DAmTVG3ccbFTQjYhy25QkFPt7ERfjkjeixSO89IZuF2xr3LwAXU5bbuoJbi92BQween1xnDdRBrY
BnJN0y0w5VktDzYIgm7BQfilPpYJKJXMFgyXB85UheBw3fv1j+LCP+kAuq5BXOOQMd517eo951xk
th3dUKPUq9FMcODJXSfLQwHi9+AhqzzlHvMM7EkU9tnRIqE+CcEbdbwTjl4Q+a1gtRaVO5RXP2Wi
2n1ug4qWpeJc5uN2JOMmm0Z9rX2o6k3iJQiIMbWGFFAB2TwM/xqkYUHDgCXhFYR0cyV5j4SgUGxi
5XESCOPateWfKMPLQCc9mZ8QstnO6Qkt7ZMYZnWWvuyPRmGRUKCo70tNbLTDd+wUGEDxVh0KhDEz
A1ysBsQqKWsjKk32YCYekl4hYmSOxpVKA1chy+OxA7jIY0le75YVEN0Y7OezZm82T9lTU5X0XV30
anffliQs5p8emHz2f0mBhNKmbEATl2JlbkREVnKLdmLR/FVpekxdnNtmZv3Rc4nTyFmkyllUnsDl
st70xqPR9OJYLny0ggUhAu6sgGYtX4rQLnaFYdlrafK8/FuoKQSE8RTlJ7OdgBtGLTdIDy+raJOj
CLFquA1RNtCB10bLcG5K3tz02bfAlA1NBByiaHf/JJ5V28C46eyDCCaY02TAr/+JLbkJbq5GQhbi
UcSehmE1TCdY+OmV0TPDlb55wRBRn9TcW4fE7JBPjDeIGd0+ihiArzrSXU6SzCmdRPDYlj9O5PnM
JPlH0gafR2miCZtjd1NCcV79R/2tF9Vgqvonht0tGRdefTJsSbaLisyNUnrUa1KG2Kayycg3hhju
Q9TMe2KcHOzS67YN6rUJUBpvF9+qR7Tf2rNCRuIhArSYCF0SD8BOIwjA+pT+aoIa6xkvh2dAcC4S
vCvh3LXbMPyNuxcYmkIybnmHMUsZTHbZWmO033Vl+TRwD4MgX0Sl9aK7NfzquzZLe4vXWRQYxcKN
DlS2xXj9uSgxWNP4L9ocAlSHqDnXlozdvS/gciVlue208UWo8cB6pbr3ViQ2wLP8La8tOM8eM1hi
f1U6NE/si/ihHetjCnC5Sepu48bUMKGtLWxsOYUXIVae/ZSbxFVkrmQlVtCrLz8Q84TvuZn2OiCp
cMzTD69C8mqZD16fn8eZufYQT6cstXaTqNjVoTmJ+VdbBI83uPev2v92glih6kAtXITu3hGZx8El
jrll/40NFXLNkr+Fm2ghpGZ8zQFQ7KJp3W2LxIkyM6eQjHK4vAGRjK5Att1bmGlty9m3HHKhr6pj
xtz9FOVRcMLEsbErYq0DggnWzKQWLW0yez+FbS8Sxgo4FKkpXP8esLy++abFfQ8miJVz6V+5AFMy
ewcQjwVb/qDOXAxY7RPS6XGblv5TSDsg6EiIdNqXMcEnRcVUc56LM5PnFrkTbx9oUeu5m+o3nbg1
UYvGh9dNNr1vhN64+P6nHPapPv6jdZ4ZooIjCu80DhRP87fIF3NAr/M9Uak3sk7ikzZ31RA/oNZe
YjT7dp1RC8fxEkIUVdOaRbN7qqp1FPKVITvdmYI3ATPYlvWWtTFCRpmNEHInneL531tlRUxDRjvp
to2ZnA03enT4vbf/Hst/qud/P2hZs9mPSIbDBtEbd7/FZ8JE3MQt0pY7O5jfCisk9nBiPunjPePq
iXezgDFo2CjwosEEX0Jy3BChu5tNEoT4vw3Ln1bWqFfa5UkxIzM7u8RYbcyM2fjkjcvtMH8mltOd
jBbX2SiwvDS4CQh34YoZo/YmNO1KW0cflWNcIy9LFy/42lPlU4E/ARIqIXNsrkDMNyr+Q3IW95zM
qDEQOKMaLXfKY6iW2cahb5enOwOaHPNHNhe5fZ/E7sGeafY9lj+jWzAwi6N9q12Ul055JDV0w2Bu
WpsRtPcwwup/SNkPI9WdfjMg594XFStGLvR/L2DscCQY9sgm02BYncYuKbzLIWfnz4OFNwwaY0f+
myUGQoyJ72Mm9qRyFqqhKoCgLnHuE6rjpuN1c2u0V35Oj/rf7FD/h9l1sTf9D3cRQGwRYL0hIdG1
8L38L69rDJqHxnySKNSzP1q4mP4EbtbKY5k0J2Kx3fH84qF1TwhPbEYobM1m7ztkjPf/EJn+L+Ot
ixMZk7Dj04rY4n8BVEhnmmHQdTWgX+TTvnDljkQyJEe5ebWb9pmOhCQPqVcG6itGQYlk4eHgP7UC
jW65jt/q+jnn1bqQS1ldFiU0o2a4EMRve0zKKsCdmTsnTJ/IKR8TMC2+nRg3d0Ga+QTMsq1zTn1R
YskH93uJXB8RZc+m00p7ue6DbD4FFYXTmJf71HLzp763iUfXDw3htn/Z3P+YygwOlt0k6HKRGnHl
DLzw7GPNkvCu3hjc11nssATEpNSl5t1oUk73UYljkbM1EDW1vSuof+KCazN2ZbAaM2vH42h81mh4
nfZYL1OUsTUe7IllYZkQVx00ZvquQ0pLrwBHETo4VJL4mHmBOg5uf4zMxru5afNhy7G8xIlRn1OH
xmaOqiejkcGJMQS2AqmsB0J/4k0jU45JAVmAKBZuTB04N3PZL1ZTdAkzI35jiFLE7Mzpup1dILIH
MIpMYTq2EkhunX1RRAja6iw4Enah2WoX4d7mKN0y+On3iB+sXW2YH4XQpEaK4MltC32tGUZv+sa1
t23aKIjvWQcgncjvyZU/eVSRkIraF48EpmHLLowLk8PfXBXWKZ/5Y+YZQ8TRKoOzGzl7kuKni19x
CBJpOF1RChrr0hX/xd25NbeJLHH8q6T2XSruDA+7Vcd2bMeX3Dc5e15UxCYSEgIJ0M2f/vyGQTZg
2blM6oQ61L5skFsw6unu+Xf3v98Ym2UG5TI0WOIdXiINKTSAbW0yOSdr6YY0te5OhLX4FI+2s6sB
WUqq2hz0fjS7mjh3OHqgxWxuWR+tAX1Oyd30H9pOzv1FIl5S1VZSIejcfZ4z0OA4XiRf7YUFyfwc
ZaIfZUf99Cz/FPjlf8wEjpR8DRS22SXGtePl81fOaP52Jf9v6jHR/qi6kaJQ1zaTzE6Zp8a0ULFk
MJJPrRqIINl+Y7uiIW/sW9uT6i+rv4EoH8Rol07UBw1/4J94693unDFF02PKz2YXTrkgxKeX7egO
JjTyJjEj1CijezVxgy3UfnkOxR5lbtsCyEd8gud8c5GSiJ4wLuk4G/t31MwmH7JdtrzOAkYYGbMp
o2IWYKl3RFJUgTCnhD2Zfig2l9QOzd8ac398vqB1l5T87ioINtB0eRSPTUrvlWcuYWEZ5NFyMLHw
7AUeIAPFoNsLvn6myr8n3qSqmhl3S1R/tRpR98uQv9NxNqIdioV9U24Y8xJsZgKyr3RKJE57tAtY
+J768+xoLgJmkDgFCe8RXXvr1Do2F9PFm5n7dTleb/4WVNK4Zjl+WcxA6ajMdC/jqXGajGh8mYmS
OTYJFb6+NwUL3PlfxDjLz4W1dq5G49WHYjBeXG/XHnlMc3saL+zNabnIaVtc3QHlZXlywprlpyOH
sfUuQM6Amgpaie5ejrb0JTPQ62KS2q+nnrG5sDOIAmfZ6nJq5xXGBEXIWvbaZ0zSKqHavPQDikpJ
TjOp1V/EzMa5+wLEmx9T7JecGTsoaxIRn7hjYJlvOIouSQwNoK7HBAWBqYcGtEsBOstNa+QVRnZO
RcExoW9+7JgpTOjWfHrlbhg6Op7Oohw9pmMmoWRAxBn179sZhDhGfGWtB2/MJQelNKWJhFzLV9DE
bzxiRdnXHPRQPWLgOXTxOsK2ur5M5B4gHzVQ51tzSg/2mEaNjSCBR62XdWkkBRo/Z2L1CFPuzBjS
VSYW0alrD96up5sT03iXwDgEz+I2O17fifJsnW/9a49iNRgVGCKzsU2AbvJVYIaLo4KAHqgzs77h
Bc0ui1hgCMMWQeAJBwaOwO2wwC4GlNIbu21G2Vi6vHbG7lsa8I48Dh/QrrvpdTG/WGTrqzE2EAxr
eRZvU4eMJgV5WJ8N9e2Lv508jk+CbUg6iaq5jLGig82cnrDnVcLp0o7JJ3UsA/Ze07eDR+tNG+Jg
lI1yKuGnHoVQS6Y1FwsDPkmxge5oSYdMsbnZjvN3y1Lk/y69m+2OVLzvFflZmdLYIUbzS89mcBvj
zQZn2Tz4nC79y3m6214Jirhf5gzNIWG5DAiwLetoO5pzYEkX7gXE1hQ2kgA9Wsx9+2y9ya2TYD4/
szhTfGZkabS+ezPYie27xWJMDTQEVeM48OiWpdTfKIF3Zj6FESD7MWjSeW6QyauW5v+mIb9+kZOw
DF+mZVzu3q2ifPc+KlZJeU/sIu9WU1U+Zj/3oT1jzGFBL6Lqm7/R4m/SjoYparX4Vw9VPfFzMpKQ
F1vdRmrODCyKrs8QmupCkRlIPq5vcxAauvw7lYn1fbYcX9hYpKeW4fk3VOv5/Gdab3CTrdJS/g5j
aEuaZD8wiH7fGnQkPKwBjAUuob4HblIxFAYsamsNgqFhMiYHuht1/3etQXg7Z2h5rMiPmmtgO56l
HkoxJt9r1Q9oAqtggywKw3AProJpmnA+1LQNv0cHnnx/+NlwFVobwfaH0Fx4UBcEaiNAVNpUAtMM
hp7JBOXAgBZKXr9pIzy5CDBusHn1FsEa+h5BgmfUi9CxBsIb4nlt22IvqKtvi4C7Fbqq4PhD3tE1
A/+wTYTSZOg5rml5tjI9/3tr+IwSOF3qtB91CZ7DfDFejz2ldgJQQ2snuNaQbYBBDJS+9ej1baw0
lGV6m8BFydFvAB+l4+A+zfdnE9iOjbHYbxLW57e4xKeVgOmNuovgDC047uRxQS1CxydW3oBNEHgu
qB0X5rJfi2CbjpzjoacKNtyBDMezTElnxNW1h4Yc30cdAN6hunoXGTAlUP0yGoGBw0sGHLykRZBX
Zz8E1tABJYVhlthBXkr3emQVLEyVdqAM45VwZZpLxsNcHVVgkqPr0zcN16S63zurwOwU7RhRsmIK
uJo42lZXN0gy3KHLsAIIufpmDkzHN9VD/fxOcJwh6ANkluB7h3YCVW9DDzI0EPr+/fp4bE1r6EgV
Jy4gNjr46/tEj3bFE9c7C8CUU20zyCnQEOxwkF91tcMC3x0SMXgyS6Nu924R4Li1tM2ghQVgiq33
hDMwDX/oujJ+NIz9KvUrLsCV22p3/rwhsMSQmn5OADZnjVZsiC+k6QyY1VZbpHd28BAv5I+eEDgr
8+5AnMQ+1dX1hWLoBewU4qZ7Q9EzJcB/fSds1ImyG7CRxSkQc8dUHqXpnRAZjkzHIV1LfHi/Sj1b
BfpPtZ2CwXBr0uMEBWoVOtGhCDhNQkMpWUJ7ahBoM9YNjCpwSHqH/W/dDYxcAiMokiDg7R1kAP+E
TF9oHZQYVw42Zruuh9drGkTCYg9+c4mn3KtH7zaB0PUHYKcSGwYbrHW86xa8ISdpYXgk9Kqrd0oA
P462KYAYH+zQpe/pCYNogKDagOzGw2m6Z7rAKDLtOFEQAjj4BN+/d37NHREIDhHkE8g4KGVRIVmv
jsu4bl2D4OP8PFheoflVV9suoAGEyxJhqo9S/YPTce7a+BGBEp3cDLd7AAWauiBc7AJ6wlKpReqd
XaC7QBtQdlwAU9IKbkPjm6vgBUOLuZ2UTtRYYw9XgYBec0fYxjAQqL2QI8qarx+Y4GsmiTWmilRX
717fMjjU6L4+0JHcC27HNfre0DdwGKCs6u3VOvfJHALu6saHIEdUMvkBvlG9ZTdKdoFOACkZj6fu
9w5ItigO19UBh7MC3j9w7ToAIO5q7gQf+MynxtXY+4T+7QSSCrrBoiPzR4EJZl6fCztnhYD8m8yu
4RurPdenrUBeTNsOchISNh6vDoVl5qipBAE+05Dwic9uqK7erYLpGrpKYIOVEnGj7fVLdswix2ZO
pRheq0ba+2gQPN1YmWMjhh/TIt1LUwkAU3l53A5Z+OrqX5BsAoHp+0TbY3y4QaayuhDYXAWZWfPl
dBO3hpT7pwSW8FTk/vNgqkwrWCRnyJ4dXoVgSNwkQba+5hdlqlkbR3PIohIEk0S81/imLsgDE3lM
HEc91qdPbgFnpbIdP68FsvxMFlHTbnPw2GyaHhbRpejXVZtF2Z5erQJEu7oWAS2gTc+H4FWtQues
AHHEEJZNgijRv/eXpWOa748t8CxhBXuD1601kFl25jEasvKkuvp3WmAT67pFmxDJJo0M7c1BW+CD
qdNqYAFQqKt/3pHYRTdQ5LQgAgoy9y/ZDRR9fyhswfRO/yHz0C84kQSYHOeph6yDk1Fbw4mhhhM7
FkEQSFKI54reAmlMgZOD2fRWgZMhQCLT4/YIeztSIlwGZsM3BH3Nu1p0JuraBYdyNFtQZEAmX13t
VTAtg+Q71Wh1sUOPnKNNjKQdIphAxjZzfPfVeKxnM0QKCCGoTcYg1PkHFZP1aRVc4WgrAcg6v7DP
girj3zk0KCVgnahOqHZdr97fqEGNnw8UgdJot6MBuoujUn7kUZhCc1idcviBApzvWKP73p9j5r3c
Vl0/cVQcag566gP7bpfH9+tOl1e3f/4h21laH5RNQOq7H5qC/moVJVTdOI2b++6c6nvqP69f8PFX
t75r/1b7fzyPozzMbya76saufszX4ZzOoX8l4ZdwHjbbUAjMUbmHJ/nzj9ZzNnzANwQXs45cmYPQ
lpvHd1naFlwVSusLnoVpERb7R5Q/o6q71ZV8HCbxVyZStKe0qm4XbdlZkuXhbdZ8alUiqi85TaOb
Mr5ZlS3hVQWirvCTKAk3YR41JavqPm3JdWPVN6bKP92Zdx/hPKfdp6x6fNvWQlWRpvv8Z1HGRN+2
ZFXmpCv5nBWP4+aKm6pmRlfwq9tw0lLAukpXW26SxGkWt3ekKnbSFp3exmHHitD5jRPWlpxt2j+e
au/UFXv52DapKgdtwQhY3cx2+zevzJ5KmuuKvsrgZX20zEGVhNWVfR3Gact61Clufbk5gwTT2+Zy
1IlTfdFFEd5MVkUE33JbflW6pS0/vpnE47DdVquynvqi8QVFVrY021JZNH3ZRRHz32LRsk2WSs/8
CunZKu+KlqC/tugsLTs2pO5b1JX8OvqSh53oicICidHri16Hbb8FuCFhX33Bmxfn4XxRTOK2W6/b
dn6F/IsoL6KWparz2b9C+HW0jW9abgzhEgr+FcL/yfLZXlJ1PoCNytz/w0GCgO8KQ15neTl5cRzm
GZ6yvTkVgKn97NUXnISz7t6n0hA0SFf8m0ncXnEFtWmLnSVEJO1TDSieTHpri86jcZe5oIKEdAW/
jSCG2SXrsHNMsBQGqyv+PdPNoxevoKjv+DYF9+uK/5CtnlDEuoHz13zBY0Wsk3a64j+y+lFRRK2Q
om5D1pe9bZ8qaxRNV+7fZTjZK7S0KTV9hK7YT1E+x7O1JFMp8QsM4aeYk01HvetGFt2H/hzid9Ix
zN/t566AOm3hUVG+OPjwqtxaW35c3GRpEbefXeHt2rJ3GWwj49aqqAay5yUfQpruCWMe4097IphD
f9YG1+QnbpIozP/6LwAAAP//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5">
  <a:schemeClr val="accent2"/>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6.xml"/><Relationship Id="rId7" Type="http://schemas.openxmlformats.org/officeDocument/2006/relationships/image" Target="../media/image4.emf"/><Relationship Id="rId2" Type="http://schemas.microsoft.com/office/2014/relationships/chartEx" Target="../charts/chartEx4.xml"/><Relationship Id="rId1" Type="http://schemas.microsoft.com/office/2014/relationships/chartEx" Target="../charts/chartEx3.xml"/><Relationship Id="rId6" Type="http://schemas.openxmlformats.org/officeDocument/2006/relationships/image" Target="../media/image3.emf"/><Relationship Id="rId11" Type="http://schemas.openxmlformats.org/officeDocument/2006/relationships/chart" Target="../charts/chart10.xml"/><Relationship Id="rId5" Type="http://schemas.openxmlformats.org/officeDocument/2006/relationships/image" Target="../media/image2.emf"/><Relationship Id="rId10" Type="http://schemas.openxmlformats.org/officeDocument/2006/relationships/chart" Target="../charts/chart9.xml"/><Relationship Id="rId4" Type="http://schemas.openxmlformats.org/officeDocument/2006/relationships/image" Target="../media/image1.png"/><Relationship Id="rId9"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2</xdr:col>
      <xdr:colOff>1143000</xdr:colOff>
      <xdr:row>8</xdr:row>
      <xdr:rowOff>38100</xdr:rowOff>
    </xdr:from>
    <xdr:to>
      <xdr:col>8</xdr:col>
      <xdr:colOff>60960</xdr:colOff>
      <xdr:row>23</xdr:row>
      <xdr:rowOff>38100</xdr:rowOff>
    </xdr:to>
    <xdr:graphicFrame macro="">
      <xdr:nvGraphicFramePr>
        <xdr:cNvPr id="2" name="Chart 1">
          <a:extLst>
            <a:ext uri="{FF2B5EF4-FFF2-40B4-BE49-F238E27FC236}">
              <a16:creationId xmlns:a16="http://schemas.microsoft.com/office/drawing/2014/main" id="{E0D07BD2-A41A-1E7D-0C1B-96D4C2A1EF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533400</xdr:colOff>
      <xdr:row>1</xdr:row>
      <xdr:rowOff>137160</xdr:rowOff>
    </xdr:from>
    <xdr:to>
      <xdr:col>8</xdr:col>
      <xdr:colOff>228600</xdr:colOff>
      <xdr:row>15</xdr:row>
      <xdr:rowOff>99060</xdr:rowOff>
    </xdr:to>
    <xdr:graphicFrame macro="">
      <xdr:nvGraphicFramePr>
        <xdr:cNvPr id="3" name="Chart 2">
          <a:extLst>
            <a:ext uri="{FF2B5EF4-FFF2-40B4-BE49-F238E27FC236}">
              <a16:creationId xmlns:a16="http://schemas.microsoft.com/office/drawing/2014/main" id="{4B90B74A-3CC9-B873-76E6-2DBA38EB3D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45720</xdr:colOff>
      <xdr:row>17</xdr:row>
      <xdr:rowOff>137160</xdr:rowOff>
    </xdr:from>
    <xdr:to>
      <xdr:col>10</xdr:col>
      <xdr:colOff>350520</xdr:colOff>
      <xdr:row>30</xdr:row>
      <xdr:rowOff>15240</xdr:rowOff>
    </xdr:to>
    <xdr:graphicFrame macro="">
      <xdr:nvGraphicFramePr>
        <xdr:cNvPr id="4" name="Chart 3">
          <a:extLst>
            <a:ext uri="{FF2B5EF4-FFF2-40B4-BE49-F238E27FC236}">
              <a16:creationId xmlns:a16="http://schemas.microsoft.com/office/drawing/2014/main" id="{032A5B38-7340-D8BB-018B-71C252DFE9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449580</xdr:colOff>
      <xdr:row>8</xdr:row>
      <xdr:rowOff>7620</xdr:rowOff>
    </xdr:from>
    <xdr:to>
      <xdr:col>19</xdr:col>
      <xdr:colOff>251460</xdr:colOff>
      <xdr:row>25</xdr:row>
      <xdr:rowOff>87630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070529A-9B15-C67C-8B2C-049A3958F03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99660" y="1470660"/>
              <a:ext cx="7726680" cy="318897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182880</xdr:colOff>
      <xdr:row>10</xdr:row>
      <xdr:rowOff>110490</xdr:rowOff>
    </xdr:from>
    <xdr:to>
      <xdr:col>11</xdr:col>
      <xdr:colOff>411480</xdr:colOff>
      <xdr:row>25</xdr:row>
      <xdr:rowOff>110490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7CB8BF68-9ADD-CE6B-0F92-5AFA79096C2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00600" y="193929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xdr:col>
      <xdr:colOff>1310640</xdr:colOff>
      <xdr:row>12</xdr:row>
      <xdr:rowOff>83820</xdr:rowOff>
    </xdr:from>
    <xdr:to>
      <xdr:col>7</xdr:col>
      <xdr:colOff>243840</xdr:colOff>
      <xdr:row>25</xdr:row>
      <xdr:rowOff>110490</xdr:rowOff>
    </xdr:to>
    <xdr:graphicFrame macro="">
      <xdr:nvGraphicFramePr>
        <xdr:cNvPr id="2" name="Chart 1">
          <a:extLst>
            <a:ext uri="{FF2B5EF4-FFF2-40B4-BE49-F238E27FC236}">
              <a16:creationId xmlns:a16="http://schemas.microsoft.com/office/drawing/2014/main" id="{DD2AF869-8BFF-3606-0F28-1CFC51AE67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419100</xdr:colOff>
      <xdr:row>25</xdr:row>
      <xdr:rowOff>15240</xdr:rowOff>
    </xdr:from>
    <xdr:to>
      <xdr:col>11</xdr:col>
      <xdr:colOff>289560</xdr:colOff>
      <xdr:row>39</xdr:row>
      <xdr:rowOff>160020</xdr:rowOff>
    </xdr:to>
    <xdr:graphicFrame macro="">
      <xdr:nvGraphicFramePr>
        <xdr:cNvPr id="4" name="Chart 3">
          <a:extLst>
            <a:ext uri="{FF2B5EF4-FFF2-40B4-BE49-F238E27FC236}">
              <a16:creationId xmlns:a16="http://schemas.microsoft.com/office/drawing/2014/main" id="{4C7A2838-69BA-BEF6-EF39-770F1FB503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99062</xdr:colOff>
      <xdr:row>18</xdr:row>
      <xdr:rowOff>10512</xdr:rowOff>
    </xdr:from>
    <xdr:to>
      <xdr:col>10</xdr:col>
      <xdr:colOff>593834</xdr:colOff>
      <xdr:row>30</xdr:row>
      <xdr:rowOff>157655</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DCA20FA1-D6DE-4E12-87C1-6EBCB79D374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9062" y="3494691"/>
              <a:ext cx="6375310" cy="251197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9</xdr:col>
      <xdr:colOff>0</xdr:colOff>
      <xdr:row>36</xdr:row>
      <xdr:rowOff>121921</xdr:rowOff>
    </xdr:from>
    <xdr:ext cx="7772400" cy="205740"/>
    <xdr:sp macro="" textlink="">
      <xdr:nvSpPr>
        <xdr:cNvPr id="24" name="TextBox 23">
          <a:extLst>
            <a:ext uri="{FF2B5EF4-FFF2-40B4-BE49-F238E27FC236}">
              <a16:creationId xmlns:a16="http://schemas.microsoft.com/office/drawing/2014/main" id="{4D19E360-BEE4-8F02-E930-E9EEB1C91E01}"/>
            </a:ext>
          </a:extLst>
        </xdr:cNvPr>
        <xdr:cNvSpPr txBox="1"/>
      </xdr:nvSpPr>
      <xdr:spPr>
        <a:xfrm>
          <a:off x="5288280" y="7132321"/>
          <a:ext cx="7772400" cy="205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IN" sz="900"/>
        </a:p>
      </xdr:txBody>
    </xdr:sp>
    <xdr:clientData/>
  </xdr:oneCellAnchor>
  <xdr:oneCellAnchor>
    <xdr:from>
      <xdr:col>10</xdr:col>
      <xdr:colOff>1</xdr:colOff>
      <xdr:row>17</xdr:row>
      <xdr:rowOff>1</xdr:rowOff>
    </xdr:from>
    <xdr:ext cx="2331719" cy="1028699"/>
    <xdr:sp macro="" textlink="">
      <xdr:nvSpPr>
        <xdr:cNvPr id="27" name="TextBox 26">
          <a:extLst>
            <a:ext uri="{FF2B5EF4-FFF2-40B4-BE49-F238E27FC236}">
              <a16:creationId xmlns:a16="http://schemas.microsoft.com/office/drawing/2014/main" id="{CB6ED79D-FEF0-EDF9-0980-19922358F381}"/>
            </a:ext>
          </a:extLst>
        </xdr:cNvPr>
        <xdr:cNvSpPr txBox="1"/>
      </xdr:nvSpPr>
      <xdr:spPr>
        <a:xfrm>
          <a:off x="5882641" y="3291841"/>
          <a:ext cx="2331719" cy="10286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IN" sz="900"/>
        </a:p>
      </xdr:txBody>
    </xdr:sp>
    <xdr:clientData/>
  </xdr:oneCellAnchor>
  <xdr:oneCellAnchor>
    <xdr:from>
      <xdr:col>10</xdr:col>
      <xdr:colOff>0</xdr:colOff>
      <xdr:row>25</xdr:row>
      <xdr:rowOff>190501</xdr:rowOff>
    </xdr:from>
    <xdr:ext cx="7772400" cy="68580"/>
    <xdr:sp macro="" textlink="">
      <xdr:nvSpPr>
        <xdr:cNvPr id="30" name="TextBox 29">
          <a:extLst>
            <a:ext uri="{FF2B5EF4-FFF2-40B4-BE49-F238E27FC236}">
              <a16:creationId xmlns:a16="http://schemas.microsoft.com/office/drawing/2014/main" id="{2035341C-70A8-E507-4EFD-C9AB7C5AAF24}"/>
            </a:ext>
          </a:extLst>
        </xdr:cNvPr>
        <xdr:cNvSpPr txBox="1"/>
      </xdr:nvSpPr>
      <xdr:spPr>
        <a:xfrm flipV="1">
          <a:off x="5882640" y="5021581"/>
          <a:ext cx="7772400" cy="685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IN" sz="900"/>
        </a:p>
      </xdr:txBody>
    </xdr:sp>
    <xdr:clientData/>
  </xdr:oneCellAnchor>
  <xdr:twoCellAnchor>
    <xdr:from>
      <xdr:col>0</xdr:col>
      <xdr:colOff>3</xdr:colOff>
      <xdr:row>2</xdr:row>
      <xdr:rowOff>404448</xdr:rowOff>
    </xdr:from>
    <xdr:to>
      <xdr:col>6</xdr:col>
      <xdr:colOff>36787</xdr:colOff>
      <xdr:row>18</xdr:row>
      <xdr:rowOff>21021</xdr:rowOff>
    </xdr:to>
    <mc:AlternateContent xmlns:mc="http://schemas.openxmlformats.org/markup-compatibility/2006">
      <mc:Choice xmlns:cx4="http://schemas.microsoft.com/office/drawing/2016/5/10/chartex" Requires="cx4">
        <xdr:graphicFrame macro="">
          <xdr:nvGraphicFramePr>
            <xdr:cNvPr id="40" name="Chart 39">
              <a:extLst>
                <a:ext uri="{FF2B5EF4-FFF2-40B4-BE49-F238E27FC236}">
                  <a16:creationId xmlns:a16="http://schemas.microsoft.com/office/drawing/2014/main" id="{30F9B69B-AF69-413F-951F-F5F675E870E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 y="903689"/>
              <a:ext cx="3541984" cy="260151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18</xdr:col>
      <xdr:colOff>678180</xdr:colOff>
      <xdr:row>69</xdr:row>
      <xdr:rowOff>99060</xdr:rowOff>
    </xdr:from>
    <xdr:to>
      <xdr:col>22</xdr:col>
      <xdr:colOff>358140</xdr:colOff>
      <xdr:row>79</xdr:row>
      <xdr:rowOff>30480</xdr:rowOff>
    </xdr:to>
    <mc:AlternateContent xmlns:mc="http://schemas.openxmlformats.org/markup-compatibility/2006" xmlns:a14="http://schemas.microsoft.com/office/drawing/2010/main">
      <mc:Choice Requires="a14">
        <xdr:graphicFrame macro="">
          <xdr:nvGraphicFramePr>
            <xdr:cNvPr id="43" name="Retailer 1">
              <a:extLst>
                <a:ext uri="{FF2B5EF4-FFF2-40B4-BE49-F238E27FC236}">
                  <a16:creationId xmlns:a16="http://schemas.microsoft.com/office/drawing/2014/main" id="{264EC375-4E90-4900-A3E7-BDB6DEE11E8A}"/>
                </a:ext>
              </a:extLst>
            </xdr:cNvPr>
            <xdr:cNvGraphicFramePr/>
          </xdr:nvGraphicFramePr>
          <xdr:xfrm>
            <a:off x="0" y="0"/>
            <a:ext cx="0" cy="0"/>
          </xdr:xfrm>
          <a:graphic>
            <a:graphicData uri="http://schemas.microsoft.com/office/drawing/2010/slicer">
              <sle:slicer xmlns:sle="http://schemas.microsoft.com/office/drawing/2010/slicer" name="Retailer 1"/>
            </a:graphicData>
          </a:graphic>
        </xdr:graphicFrame>
      </mc:Choice>
      <mc:Fallback xmlns="">
        <xdr:sp macro="" textlink="">
          <xdr:nvSpPr>
            <xdr:cNvPr id="0" name=""/>
            <xdr:cNvSpPr>
              <a:spLocks noTextEdit="1"/>
            </xdr:cNvSpPr>
          </xdr:nvSpPr>
          <xdr:spPr>
            <a:xfrm>
              <a:off x="11338560" y="13647420"/>
              <a:ext cx="2423160" cy="1912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632460</xdr:colOff>
      <xdr:row>60</xdr:row>
      <xdr:rowOff>106680</xdr:rowOff>
    </xdr:from>
    <xdr:to>
      <xdr:col>22</xdr:col>
      <xdr:colOff>350520</xdr:colOff>
      <xdr:row>69</xdr:row>
      <xdr:rowOff>45720</xdr:rowOff>
    </xdr:to>
    <mc:AlternateContent xmlns:mc="http://schemas.openxmlformats.org/markup-compatibility/2006" xmlns:a14="http://schemas.microsoft.com/office/drawing/2010/main">
      <mc:Choice Requires="a14">
        <xdr:graphicFrame macro="">
          <xdr:nvGraphicFramePr>
            <xdr:cNvPr id="44" name="Region 1">
              <a:extLst>
                <a:ext uri="{FF2B5EF4-FFF2-40B4-BE49-F238E27FC236}">
                  <a16:creationId xmlns:a16="http://schemas.microsoft.com/office/drawing/2014/main" id="{0F9648FC-B202-4F04-9FDB-7E5A48D97C6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1292840" y="11871960"/>
              <a:ext cx="2461260" cy="1722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26276</xdr:colOff>
      <xdr:row>10</xdr:row>
      <xdr:rowOff>91441</xdr:rowOff>
    </xdr:from>
    <xdr:to>
      <xdr:col>10</xdr:col>
      <xdr:colOff>488732</xdr:colOff>
      <xdr:row>18</xdr:row>
      <xdr:rowOff>36787</xdr:rowOff>
    </xdr:to>
    <xdr:graphicFrame macro="">
      <xdr:nvGraphicFramePr>
        <xdr:cNvPr id="45" name="Chart 44">
          <a:extLst>
            <a:ext uri="{FF2B5EF4-FFF2-40B4-BE49-F238E27FC236}">
              <a16:creationId xmlns:a16="http://schemas.microsoft.com/office/drawing/2014/main" id="{D718F33F-A762-48DB-8A30-4FEB6B83F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21022</xdr:colOff>
      <xdr:row>3</xdr:row>
      <xdr:rowOff>0</xdr:rowOff>
    </xdr:from>
    <xdr:to>
      <xdr:col>10</xdr:col>
      <xdr:colOff>520262</xdr:colOff>
      <xdr:row>10</xdr:row>
      <xdr:rowOff>78828</xdr:rowOff>
    </xdr:to>
    <mc:AlternateContent xmlns:mc="http://schemas.openxmlformats.org/markup-compatibility/2006" xmlns:tsle="http://schemas.microsoft.com/office/drawing/2012/timeslicer">
      <mc:Choice Requires="tsle">
        <xdr:graphicFrame macro="">
          <xdr:nvGraphicFramePr>
            <xdr:cNvPr id="46" name="Invoice Date 2">
              <a:extLst>
                <a:ext uri="{FF2B5EF4-FFF2-40B4-BE49-F238E27FC236}">
                  <a16:creationId xmlns:a16="http://schemas.microsoft.com/office/drawing/2014/main" id="{C224F351-DE8A-4474-9C10-6E8408AE3CA2}"/>
                </a:ext>
              </a:extLst>
            </xdr:cNvPr>
            <xdr:cNvGraphicFramePr/>
          </xdr:nvGraphicFramePr>
          <xdr:xfrm>
            <a:off x="0" y="0"/>
            <a:ext cx="0" cy="0"/>
          </xdr:xfrm>
          <a:graphic>
            <a:graphicData uri="http://schemas.microsoft.com/office/drawing/2012/timeslicer">
              <tsle:timeslicer name="Invoice Date 2"/>
            </a:graphicData>
          </a:graphic>
        </xdr:graphicFrame>
      </mc:Choice>
      <mc:Fallback xmlns="">
        <xdr:sp macro="" textlink="">
          <xdr:nvSpPr>
            <xdr:cNvPr id="0" name=""/>
            <xdr:cNvSpPr>
              <a:spLocks noTextEdit="1"/>
            </xdr:cNvSpPr>
          </xdr:nvSpPr>
          <xdr:spPr>
            <a:xfrm>
              <a:off x="8077200" y="922020"/>
              <a:ext cx="5836920" cy="11201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15240</xdr:colOff>
      <xdr:row>81</xdr:row>
      <xdr:rowOff>99061</xdr:rowOff>
    </xdr:from>
    <xdr:to>
      <xdr:col>22</xdr:col>
      <xdr:colOff>297180</xdr:colOff>
      <xdr:row>89</xdr:row>
      <xdr:rowOff>137160</xdr:rowOff>
    </xdr:to>
    <mc:AlternateContent xmlns:mc="http://schemas.openxmlformats.org/markup-compatibility/2006" xmlns:a14="http://schemas.microsoft.com/office/drawing/2010/main">
      <mc:Choice Requires="a14">
        <xdr:graphicFrame macro="">
          <xdr:nvGraphicFramePr>
            <xdr:cNvPr id="49" name="Retailer">
              <a:extLst>
                <a:ext uri="{FF2B5EF4-FFF2-40B4-BE49-F238E27FC236}">
                  <a16:creationId xmlns:a16="http://schemas.microsoft.com/office/drawing/2014/main" id="{69624358-E270-A6AE-D3E4-86ADE3DD65EF}"/>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11490960" y="16024861"/>
              <a:ext cx="2209800" cy="16230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114300</xdr:colOff>
      <xdr:row>89</xdr:row>
      <xdr:rowOff>152400</xdr:rowOff>
    </xdr:from>
    <xdr:to>
      <xdr:col>22</xdr:col>
      <xdr:colOff>419100</xdr:colOff>
      <xdr:row>99</xdr:row>
      <xdr:rowOff>45720</xdr:rowOff>
    </xdr:to>
    <mc:AlternateContent xmlns:mc="http://schemas.openxmlformats.org/markup-compatibility/2006" xmlns:a14="http://schemas.microsoft.com/office/drawing/2010/main">
      <mc:Choice Requires="a14">
        <xdr:graphicFrame macro="">
          <xdr:nvGraphicFramePr>
            <xdr:cNvPr id="50" name="Beverage Brand">
              <a:extLst>
                <a:ext uri="{FF2B5EF4-FFF2-40B4-BE49-F238E27FC236}">
                  <a16:creationId xmlns:a16="http://schemas.microsoft.com/office/drawing/2014/main" id="{DCF6AC03-F5AD-6BF1-C623-CD42B23E356E}"/>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mlns="">
        <xdr:sp macro="" textlink="">
          <xdr:nvSpPr>
            <xdr:cNvPr id="0" name=""/>
            <xdr:cNvSpPr>
              <a:spLocks noTextEdit="1"/>
            </xdr:cNvSpPr>
          </xdr:nvSpPr>
          <xdr:spPr>
            <a:xfrm>
              <a:off x="11590020" y="17663160"/>
              <a:ext cx="2232660" cy="1874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548640</xdr:colOff>
      <xdr:row>89</xdr:row>
      <xdr:rowOff>0</xdr:rowOff>
    </xdr:from>
    <xdr:to>
      <xdr:col>23</xdr:col>
      <xdr:colOff>289560</xdr:colOff>
      <xdr:row>90</xdr:row>
      <xdr:rowOff>152400</xdr:rowOff>
    </xdr:to>
    <xdr:sp macro="" textlink="">
      <xdr:nvSpPr>
        <xdr:cNvPr id="2058" name="Text Box 10">
          <a:extLst>
            <a:ext uri="{FF2B5EF4-FFF2-40B4-BE49-F238E27FC236}">
              <a16:creationId xmlns:a16="http://schemas.microsoft.com/office/drawing/2014/main" id="{F7635CED-D920-7744-104E-59A5E5B1F134}"/>
            </a:ext>
          </a:extLst>
        </xdr:cNvPr>
        <xdr:cNvSpPr txBox="1">
          <a:spLocks noChangeArrowheads="1"/>
        </xdr:cNvSpPr>
      </xdr:nvSpPr>
      <xdr:spPr bwMode="auto">
        <a:xfrm>
          <a:off x="13952220" y="17510760"/>
          <a:ext cx="967740" cy="350520"/>
        </a:xfrm>
        <a:prstGeom prst="rect">
          <a:avLst/>
        </a:prstGeom>
        <a:solidFill>
          <a:srgbClr val="FFFFFF"/>
        </a:solidFill>
        <a:ln w="9525">
          <a:solidFill>
            <a:srgbClr val="000000"/>
          </a:solidFill>
          <a:miter lim="800000"/>
          <a:headEnd/>
          <a:tailEnd/>
        </a:ln>
      </xdr:spPr>
      <xdr:txBody>
        <a:bodyPr vertOverflow="clip" wrap="square" lIns="36576" tIns="32004" rIns="0" bIns="0" anchor="t" upright="1"/>
        <a:lstStyle/>
        <a:p>
          <a:pPr algn="l" rtl="0">
            <a:defRPr sz="1000"/>
          </a:pPr>
          <a:endParaRPr lang="en-IN" sz="1400" b="0" i="0" u="none" strike="noStrike" baseline="0">
            <a:solidFill>
              <a:sysClr val="windowText" lastClr="000000"/>
            </a:solidFill>
            <a:latin typeface="Calibri"/>
            <a:cs typeface="Calibri"/>
          </a:endParaRPr>
        </a:p>
      </xdr:txBody>
    </xdr:sp>
    <xdr:clientData/>
  </xdr:twoCellAnchor>
  <xdr:twoCellAnchor>
    <xdr:from>
      <xdr:col>9</xdr:col>
      <xdr:colOff>0</xdr:colOff>
      <xdr:row>101</xdr:row>
      <xdr:rowOff>91440</xdr:rowOff>
    </xdr:from>
    <xdr:to>
      <xdr:col>10</xdr:col>
      <xdr:colOff>670560</xdr:colOff>
      <xdr:row>103</xdr:row>
      <xdr:rowOff>22860</xdr:rowOff>
    </xdr:to>
    <xdr:sp macro="" textlink="">
      <xdr:nvSpPr>
        <xdr:cNvPr id="2063" name="Text Box 15">
          <a:extLst>
            <a:ext uri="{FF2B5EF4-FFF2-40B4-BE49-F238E27FC236}">
              <a16:creationId xmlns:a16="http://schemas.microsoft.com/office/drawing/2014/main" id="{097D159C-FE2D-E495-F699-A208BD78765A}"/>
            </a:ext>
          </a:extLst>
        </xdr:cNvPr>
        <xdr:cNvSpPr txBox="1">
          <a:spLocks noChangeArrowheads="1"/>
        </xdr:cNvSpPr>
      </xdr:nvSpPr>
      <xdr:spPr bwMode="auto">
        <a:xfrm>
          <a:off x="5288280" y="19979640"/>
          <a:ext cx="1264920" cy="327660"/>
        </a:xfrm>
        <a:prstGeom prst="rect">
          <a:avLst/>
        </a:prstGeom>
        <a:solidFill>
          <a:srgbClr val="FFFFFF"/>
        </a:solidFill>
        <a:ln w="9525">
          <a:solidFill>
            <a:srgbClr val="000000"/>
          </a:solidFill>
          <a:miter lim="800000"/>
          <a:headEnd/>
          <a:tailEnd/>
        </a:ln>
      </xdr:spPr>
      <xdr:txBody>
        <a:bodyPr vertOverflow="clip" wrap="square" lIns="36576" tIns="32004" rIns="0" bIns="0" anchor="t" upright="1"/>
        <a:lstStyle/>
        <a:p>
          <a:pPr algn="l" rtl="0">
            <a:defRPr sz="1000"/>
          </a:pPr>
          <a:endParaRPr lang="en-IN" sz="1100" b="1" i="0" u="none" strike="noStrike" baseline="0">
            <a:solidFill>
              <a:sysClr val="windowText" lastClr="000000"/>
            </a:solidFill>
            <a:latin typeface="Calibri"/>
            <a:cs typeface="Calibri"/>
          </a:endParaRPr>
        </a:p>
      </xdr:txBody>
    </xdr:sp>
    <xdr:clientData/>
  </xdr:twoCellAnchor>
  <xdr:twoCellAnchor>
    <xdr:from>
      <xdr:col>0</xdr:col>
      <xdr:colOff>0</xdr:colOff>
      <xdr:row>0</xdr:row>
      <xdr:rowOff>0</xdr:rowOff>
    </xdr:from>
    <xdr:to>
      <xdr:col>22</xdr:col>
      <xdr:colOff>914400</xdr:colOff>
      <xdr:row>3</xdr:row>
      <xdr:rowOff>15240</xdr:rowOff>
    </xdr:to>
    <xdr:sp macro="" textlink="">
      <xdr:nvSpPr>
        <xdr:cNvPr id="57" name="Rectangle 56">
          <a:extLst>
            <a:ext uri="{FF2B5EF4-FFF2-40B4-BE49-F238E27FC236}">
              <a16:creationId xmlns:a16="http://schemas.microsoft.com/office/drawing/2014/main" id="{7C697B82-3259-B3E9-1215-4FB652323874}"/>
            </a:ext>
          </a:extLst>
        </xdr:cNvPr>
        <xdr:cNvSpPr/>
      </xdr:nvSpPr>
      <xdr:spPr>
        <a:xfrm>
          <a:off x="0" y="0"/>
          <a:ext cx="14317980" cy="937260"/>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0</xdr:col>
      <xdr:colOff>0</xdr:colOff>
      <xdr:row>1</xdr:row>
      <xdr:rowOff>91440</xdr:rowOff>
    </xdr:from>
    <xdr:ext cx="1874520" cy="594360"/>
    <xdr:pic>
      <xdr:nvPicPr>
        <xdr:cNvPr id="58" name="image2.png">
          <a:extLst>
            <a:ext uri="{FF2B5EF4-FFF2-40B4-BE49-F238E27FC236}">
              <a16:creationId xmlns:a16="http://schemas.microsoft.com/office/drawing/2014/main" id="{7EFB0F84-5A57-4FDB-A64D-0C0A586049E9}"/>
            </a:ext>
          </a:extLst>
        </xdr:cNvPr>
        <xdr:cNvPicPr preferRelativeResize="0"/>
      </xdr:nvPicPr>
      <xdr:blipFill>
        <a:blip xmlns:r="http://schemas.openxmlformats.org/officeDocument/2006/relationships" r:embed="rId4" cstate="print"/>
        <a:stretch>
          <a:fillRect/>
        </a:stretch>
      </xdr:blipFill>
      <xdr:spPr>
        <a:xfrm>
          <a:off x="0" y="182880"/>
          <a:ext cx="1874520" cy="594360"/>
        </a:xfrm>
        <a:prstGeom prst="rect">
          <a:avLst/>
        </a:prstGeom>
        <a:noFill/>
      </xdr:spPr>
    </xdr:pic>
    <xdr:clientData fLocksWithSheet="0"/>
  </xdr:oneCellAnchor>
  <xdr:twoCellAnchor editAs="oneCell">
    <xdr:from>
      <xdr:col>3</xdr:col>
      <xdr:colOff>45720</xdr:colOff>
      <xdr:row>1</xdr:row>
      <xdr:rowOff>22860</xdr:rowOff>
    </xdr:from>
    <xdr:to>
      <xdr:col>10</xdr:col>
      <xdr:colOff>373380</xdr:colOff>
      <xdr:row>2</xdr:row>
      <xdr:rowOff>327660</xdr:rowOff>
    </xdr:to>
    <xdr:pic>
      <xdr:nvPicPr>
        <xdr:cNvPr id="59" name="Picture 58">
          <a:extLst>
            <a:ext uri="{FF2B5EF4-FFF2-40B4-BE49-F238E27FC236}">
              <a16:creationId xmlns:a16="http://schemas.microsoft.com/office/drawing/2014/main" id="{E3668EC3-15D5-A8FA-928C-74F9C03EAD3D}"/>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057400" y="114300"/>
          <a:ext cx="4198620" cy="716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335280</xdr:colOff>
      <xdr:row>0</xdr:row>
      <xdr:rowOff>7620</xdr:rowOff>
    </xdr:from>
    <xdr:to>
      <xdr:col>13</xdr:col>
      <xdr:colOff>548640</xdr:colOff>
      <xdr:row>2</xdr:row>
      <xdr:rowOff>22861</xdr:rowOff>
    </xdr:to>
    <xdr:pic>
      <xdr:nvPicPr>
        <xdr:cNvPr id="60" name="Picture 59">
          <a:extLst>
            <a:ext uri="{FF2B5EF4-FFF2-40B4-BE49-F238E27FC236}">
              <a16:creationId xmlns:a16="http://schemas.microsoft.com/office/drawing/2014/main" id="{364203B1-E483-6DEB-8640-6E84BB02545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217920" y="7620"/>
          <a:ext cx="2270760" cy="518161"/>
        </a:xfrm>
        <a:prstGeom prst="rect">
          <a:avLst/>
        </a:prstGeom>
        <a:noFill/>
        <a:ln>
          <a:solidFill>
            <a:schemeClr val="accent1">
              <a:lumMod val="50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350520</xdr:colOff>
      <xdr:row>1</xdr:row>
      <xdr:rowOff>403860</xdr:rowOff>
    </xdr:from>
    <xdr:to>
      <xdr:col>13</xdr:col>
      <xdr:colOff>548640</xdr:colOff>
      <xdr:row>2</xdr:row>
      <xdr:rowOff>365760</xdr:rowOff>
    </xdr:to>
    <xdr:pic>
      <xdr:nvPicPr>
        <xdr:cNvPr id="61" name="Picture 60">
          <a:extLst>
            <a:ext uri="{FF2B5EF4-FFF2-40B4-BE49-F238E27FC236}">
              <a16:creationId xmlns:a16="http://schemas.microsoft.com/office/drawing/2014/main" id="{1D76177D-3B46-722C-672A-307E4AB5100D}"/>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233160" y="495300"/>
          <a:ext cx="2255520" cy="373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541283</xdr:colOff>
      <xdr:row>3</xdr:row>
      <xdr:rowOff>10512</xdr:rowOff>
    </xdr:from>
    <xdr:to>
      <xdr:col>13</xdr:col>
      <xdr:colOff>677917</xdr:colOff>
      <xdr:row>18</xdr:row>
      <xdr:rowOff>26276</xdr:rowOff>
    </xdr:to>
    <xdr:graphicFrame macro="">
      <xdr:nvGraphicFramePr>
        <xdr:cNvPr id="2" name="Chart 1">
          <a:extLst>
            <a:ext uri="{FF2B5EF4-FFF2-40B4-BE49-F238E27FC236}">
              <a16:creationId xmlns:a16="http://schemas.microsoft.com/office/drawing/2014/main" id="{A37E08A1-CD74-4429-933A-A8D3A54D3C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572814</xdr:colOff>
      <xdr:row>18</xdr:row>
      <xdr:rowOff>47297</xdr:rowOff>
    </xdr:from>
    <xdr:to>
      <xdr:col>13</xdr:col>
      <xdr:colOff>688427</xdr:colOff>
      <xdr:row>30</xdr:row>
      <xdr:rowOff>194441</xdr:rowOff>
    </xdr:to>
    <xdr:graphicFrame macro="">
      <xdr:nvGraphicFramePr>
        <xdr:cNvPr id="3" name="Chart 2">
          <a:extLst>
            <a:ext uri="{FF2B5EF4-FFF2-40B4-BE49-F238E27FC236}">
              <a16:creationId xmlns:a16="http://schemas.microsoft.com/office/drawing/2014/main" id="{3FB685CE-C24A-4C0F-A655-4B83D27FFF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30</xdr:row>
      <xdr:rowOff>120871</xdr:rowOff>
    </xdr:from>
    <xdr:to>
      <xdr:col>6</xdr:col>
      <xdr:colOff>562303</xdr:colOff>
      <xdr:row>41</xdr:row>
      <xdr:rowOff>131379</xdr:rowOff>
    </xdr:to>
    <xdr:graphicFrame macro="">
      <xdr:nvGraphicFramePr>
        <xdr:cNvPr id="4" name="Chart 3">
          <a:extLst>
            <a:ext uri="{FF2B5EF4-FFF2-40B4-BE49-F238E27FC236}">
              <a16:creationId xmlns:a16="http://schemas.microsoft.com/office/drawing/2014/main" id="{172ECF10-8167-489A-AD97-6011B45DA4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199697</xdr:colOff>
      <xdr:row>31</xdr:row>
      <xdr:rowOff>1</xdr:rowOff>
    </xdr:from>
    <xdr:to>
      <xdr:col>13</xdr:col>
      <xdr:colOff>404648</xdr:colOff>
      <xdr:row>41</xdr:row>
      <xdr:rowOff>57807</xdr:rowOff>
    </xdr:to>
    <xdr:graphicFrame macro="">
      <xdr:nvGraphicFramePr>
        <xdr:cNvPr id="5" name="Chart 4">
          <a:extLst>
            <a:ext uri="{FF2B5EF4-FFF2-40B4-BE49-F238E27FC236}">
              <a16:creationId xmlns:a16="http://schemas.microsoft.com/office/drawing/2014/main" id="{DAC964F7-07A6-4FDE-AA36-69C92CEF2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13</xdr:col>
      <xdr:colOff>714704</xdr:colOff>
      <xdr:row>3</xdr:row>
      <xdr:rowOff>36787</xdr:rowOff>
    </xdr:from>
    <xdr:to>
      <xdr:col>16</xdr:col>
      <xdr:colOff>99849</xdr:colOff>
      <xdr:row>14</xdr:row>
      <xdr:rowOff>26277</xdr:rowOff>
    </xdr:to>
    <mc:AlternateContent xmlns:mc="http://schemas.openxmlformats.org/markup-compatibility/2006">
      <mc:Choice xmlns:a14="http://schemas.microsoft.com/office/drawing/2010/main" Requires="a14">
        <xdr:graphicFrame macro="">
          <xdr:nvGraphicFramePr>
            <xdr:cNvPr id="6" name="Region 2">
              <a:extLst>
                <a:ext uri="{FF2B5EF4-FFF2-40B4-BE49-F238E27FC236}">
                  <a16:creationId xmlns:a16="http://schemas.microsoft.com/office/drawing/2014/main" id="{ED4D1F53-7B19-473D-9C83-E5931208F3AF}"/>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8633642" y="962910"/>
              <a:ext cx="985345" cy="18007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714704</xdr:colOff>
      <xdr:row>14</xdr:row>
      <xdr:rowOff>31531</xdr:rowOff>
    </xdr:from>
    <xdr:to>
      <xdr:col>16</xdr:col>
      <xdr:colOff>141891</xdr:colOff>
      <xdr:row>22</xdr:row>
      <xdr:rowOff>84084</xdr:rowOff>
    </xdr:to>
    <mc:AlternateContent xmlns:mc="http://schemas.openxmlformats.org/markup-compatibility/2006">
      <mc:Choice xmlns:a14="http://schemas.microsoft.com/office/drawing/2010/main" Requires="a14">
        <xdr:graphicFrame macro="">
          <xdr:nvGraphicFramePr>
            <xdr:cNvPr id="7" name="Retailer 2">
              <a:extLst>
                <a:ext uri="{FF2B5EF4-FFF2-40B4-BE49-F238E27FC236}">
                  <a16:creationId xmlns:a16="http://schemas.microsoft.com/office/drawing/2014/main" id="{802C865C-6590-4117-A086-433DE1DF3B3F}"/>
                </a:ext>
              </a:extLst>
            </xdr:cNvPr>
            <xdr:cNvGraphicFramePr/>
          </xdr:nvGraphicFramePr>
          <xdr:xfrm>
            <a:off x="0" y="0"/>
            <a:ext cx="0" cy="0"/>
          </xdr:xfrm>
          <a:graphic>
            <a:graphicData uri="http://schemas.microsoft.com/office/drawing/2010/slicer">
              <sle:slicer xmlns:sle="http://schemas.microsoft.com/office/drawing/2010/slicer" name="Retailer 2"/>
            </a:graphicData>
          </a:graphic>
        </xdr:graphicFrame>
      </mc:Choice>
      <mc:Fallback>
        <xdr:sp macro="" textlink="">
          <xdr:nvSpPr>
            <xdr:cNvPr id="0" name=""/>
            <xdr:cNvSpPr>
              <a:spLocks noTextEdit="1"/>
            </xdr:cNvSpPr>
          </xdr:nvSpPr>
          <xdr:spPr>
            <a:xfrm>
              <a:off x="8633642" y="2768869"/>
              <a:ext cx="1027387" cy="15413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709449</xdr:colOff>
      <xdr:row>22</xdr:row>
      <xdr:rowOff>141891</xdr:rowOff>
    </xdr:from>
    <xdr:to>
      <xdr:col>16</xdr:col>
      <xdr:colOff>246994</xdr:colOff>
      <xdr:row>33</xdr:row>
      <xdr:rowOff>68318</xdr:rowOff>
    </xdr:to>
    <mc:AlternateContent xmlns:mc="http://schemas.openxmlformats.org/markup-compatibility/2006">
      <mc:Choice xmlns:a14="http://schemas.microsoft.com/office/drawing/2010/main" Requires="a14">
        <xdr:graphicFrame macro="">
          <xdr:nvGraphicFramePr>
            <xdr:cNvPr id="8" name="Beverage Brand 1">
              <a:extLst>
                <a:ext uri="{FF2B5EF4-FFF2-40B4-BE49-F238E27FC236}">
                  <a16:creationId xmlns:a16="http://schemas.microsoft.com/office/drawing/2014/main" id="{56CB2D8E-D4D5-4CBD-9FBB-50B3FD013FF5}"/>
                </a:ext>
              </a:extLst>
            </xdr:cNvPr>
            <xdr:cNvGraphicFramePr/>
          </xdr:nvGraphicFramePr>
          <xdr:xfrm>
            <a:off x="0" y="0"/>
            <a:ext cx="0" cy="0"/>
          </xdr:xfrm>
          <a:graphic>
            <a:graphicData uri="http://schemas.microsoft.com/office/drawing/2010/slicer">
              <sle:slicer xmlns:sle="http://schemas.microsoft.com/office/drawing/2010/slicer" name="Beverage Brand 1"/>
            </a:graphicData>
          </a:graphic>
        </xdr:graphicFrame>
      </mc:Choice>
      <mc:Fallback>
        <xdr:sp macro="" textlink="">
          <xdr:nvSpPr>
            <xdr:cNvPr id="0" name=""/>
            <xdr:cNvSpPr>
              <a:spLocks noTextEdit="1"/>
            </xdr:cNvSpPr>
          </xdr:nvSpPr>
          <xdr:spPr>
            <a:xfrm>
              <a:off x="8628387" y="4368060"/>
              <a:ext cx="1137745" cy="21186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c:userShapes xmlns:c="http://schemas.openxmlformats.org/drawingml/2006/chart">
  <cdr:relSizeAnchor xmlns:cdr="http://schemas.openxmlformats.org/drawingml/2006/chartDrawing">
    <cdr:from>
      <cdr:x>0.14245</cdr:x>
      <cdr:y>0</cdr:y>
    </cdr:from>
    <cdr:to>
      <cdr:x>0.95081</cdr:x>
      <cdr:y>0.14341</cdr:y>
    </cdr:to>
    <cdr:pic>
      <cdr:nvPicPr>
        <cdr:cNvPr id="2" name="chart">
          <a:extLst xmlns:a="http://schemas.openxmlformats.org/drawingml/2006/main">
            <a:ext uri="{FF2B5EF4-FFF2-40B4-BE49-F238E27FC236}">
              <a16:creationId xmlns:a16="http://schemas.microsoft.com/office/drawing/2014/main" id="{829FDED1-5910-D1B1-D55D-BAC38C8BE30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9620" y="0"/>
          <a:ext cx="4367191" cy="463336"/>
        </a:xfrm>
        <a:prstGeom xmlns:a="http://schemas.openxmlformats.org/drawingml/2006/main" prst="rect">
          <a:avLst/>
        </a:prstGeom>
      </cdr:spPr>
    </cdr:pic>
  </cdr:relSizeAnchor>
  <cdr:relSizeAnchor xmlns:cdr="http://schemas.openxmlformats.org/drawingml/2006/chartDrawing">
    <cdr:from>
      <cdr:x>0.14245</cdr:x>
      <cdr:y>0</cdr:y>
    </cdr:from>
    <cdr:to>
      <cdr:x>0.95081</cdr:x>
      <cdr:y>0.14341</cdr:y>
    </cdr:to>
    <cdr:pic>
      <cdr:nvPicPr>
        <cdr:cNvPr id="3" name="chart">
          <a:extLst xmlns:a="http://schemas.openxmlformats.org/drawingml/2006/main">
            <a:ext uri="{FF2B5EF4-FFF2-40B4-BE49-F238E27FC236}">
              <a16:creationId xmlns:a16="http://schemas.microsoft.com/office/drawing/2014/main" id="{829FDED1-5910-D1B1-D55D-BAC38C8BE30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9620" y="0"/>
          <a:ext cx="4367191" cy="463336"/>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mma" refreshedDate="44873.969770254633" createdVersion="8" refreshedVersion="8" minRefreshableVersion="3" recordCount="3888" xr:uid="{081D18C3-E930-4388-9A93-9221B753B492}">
  <cacheSource type="worksheet">
    <worksheetSource name="Table1"/>
  </cacheSource>
  <cacheFields count="14">
    <cacheField name="Column1" numFmtId="0">
      <sharedItems containsBlank="1"/>
    </cacheField>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3" base="3">
        <rangePr groupBy="days" startDate="2021-01-02T00:00:00" endDate="2021-12-26T00:00:00"/>
        <groupItems count="368">
          <s v="&lt;02-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6-12-2021"/>
        </groupItems>
      </fieldGroup>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ount="52">
        <s v="New York"/>
        <s v="Houston"/>
        <s v="San Francisco"/>
        <s v="Los Angeles"/>
        <s v="Chicago"/>
        <s v="Dallas"/>
        <s v="Philadelphia"/>
        <s v="Las Vegas"/>
        <s v="Denver"/>
        <s v="Seattle"/>
        <s v="Miami"/>
        <s v="Minneapolis"/>
        <s v="Billings"/>
        <s v="Knoxville"/>
        <s v="Omaha"/>
        <s v="Birmingham"/>
        <s v="Portland"/>
        <s v="Anchorage"/>
        <s v="Honolulu"/>
        <s v="Orlando"/>
        <s v="Albany"/>
        <s v="Cheyenne"/>
        <s v="Richmond"/>
        <s v="Detroit"/>
        <s v="St. Louis"/>
        <s v="Salt Lake City"/>
        <s v="New Orleans"/>
        <s v="Boise"/>
        <s v="Phoenix"/>
        <s v="Albuquerque"/>
        <s v="Atlanta"/>
        <s v="Charleston"/>
        <s v="Charlotte"/>
        <s v="Columbus"/>
        <s v="Louisville"/>
        <s v="Jackson"/>
        <s v="Little Rock"/>
        <s v="Oklahoma City"/>
        <s v="Wichita"/>
        <s v="Sioux Falls"/>
        <s v="Fargo"/>
        <s v="Des Moines"/>
        <s v="Milwaukee"/>
        <s v="Indianapolis"/>
        <s v="Baltimore"/>
        <s v="Wilmington"/>
        <s v="Newark"/>
        <s v="Hartford"/>
        <s v="Providence"/>
        <s v="Boston"/>
        <s v="Burlington"/>
        <s v="Manchester"/>
      </sharedItems>
    </cacheField>
    <cacheField name="Beverage Brand" numFmtId="0">
      <sharedItems count="6">
        <s v="Coca-Cola"/>
        <s v="Diet Coke"/>
        <s v="Sprite"/>
        <s v="Fanta"/>
        <s v="Powerade"/>
        <s v="Dasani Water"/>
      </sharedItems>
    </cacheField>
    <cacheField name="Price per Unit" numFmtId="164">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165">
      <sharedItems containsSemiMixedTypes="0" containsString="0" containsNumber="1" minValue="0" maxValue="8250"/>
    </cacheField>
    <cacheField name="Operating Profit" numFmtId="165">
      <sharedItems containsSemiMixedTypes="0" containsString="0" containsNumber="1" minValue="0" maxValue="3900"/>
    </cacheField>
    <cacheField name="Operating Margin" numFmtId="9">
      <sharedItems containsSemiMixedTypes="0" containsString="0" containsNumber="1" minValue="0.1" maxValue="0.65000000000000013"/>
    </cacheField>
    <cacheField name="Months" numFmtId="0" databaseField="0">
      <fieldGroup base="3">
        <rangePr groupBy="months" startDate="2021-01-02T00:00:00" endDate="2021-12-26T00:00:00"/>
        <groupItems count="14">
          <s v="&lt;02-01-2021"/>
          <s v="Jan"/>
          <s v="Feb"/>
          <s v="Mar"/>
          <s v="Apr"/>
          <s v="May"/>
          <s v="Jun"/>
          <s v="Jul"/>
          <s v="Aug"/>
          <s v="Sep"/>
          <s v="Oct"/>
          <s v="Nov"/>
          <s v="Dec"/>
          <s v="&gt;26-12-2021"/>
        </groupItems>
      </fieldGroup>
    </cacheField>
  </cacheFields>
  <extLst>
    <ext xmlns:x14="http://schemas.microsoft.com/office/spreadsheetml/2009/9/main" uri="{725AE2AE-9491-48be-B2B4-4EB974FC3084}">
      <x14:pivotCacheDefinition pivotCacheId="4150580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m/>
    <x v="0"/>
    <n v="1185732"/>
    <x v="0"/>
    <x v="0"/>
    <x v="0"/>
    <x v="0"/>
    <x v="0"/>
    <n v="0.5"/>
    <n v="12000"/>
    <n v="6000"/>
    <n v="3000"/>
    <n v="0.5"/>
  </r>
  <r>
    <m/>
    <x v="0"/>
    <n v="1185732"/>
    <x v="0"/>
    <x v="0"/>
    <x v="0"/>
    <x v="0"/>
    <x v="1"/>
    <n v="0.5"/>
    <n v="10000"/>
    <n v="5000"/>
    <n v="1500"/>
    <n v="0.3"/>
  </r>
  <r>
    <m/>
    <x v="0"/>
    <n v="1185732"/>
    <x v="0"/>
    <x v="0"/>
    <x v="0"/>
    <x v="0"/>
    <x v="2"/>
    <n v="0.4"/>
    <n v="10000"/>
    <n v="4000"/>
    <n v="1400"/>
    <n v="0.35"/>
  </r>
  <r>
    <m/>
    <x v="0"/>
    <n v="1185732"/>
    <x v="0"/>
    <x v="0"/>
    <x v="0"/>
    <x v="0"/>
    <x v="3"/>
    <n v="0.45"/>
    <n v="8500"/>
    <n v="3825"/>
    <n v="1338.75"/>
    <n v="0.35"/>
  </r>
  <r>
    <m/>
    <x v="0"/>
    <n v="1185732"/>
    <x v="0"/>
    <x v="0"/>
    <x v="0"/>
    <x v="0"/>
    <x v="4"/>
    <n v="0.6"/>
    <n v="9000"/>
    <n v="5400"/>
    <n v="1620"/>
    <n v="0.3"/>
  </r>
  <r>
    <m/>
    <x v="0"/>
    <n v="1185732"/>
    <x v="0"/>
    <x v="0"/>
    <x v="0"/>
    <x v="0"/>
    <x v="5"/>
    <n v="0.5"/>
    <n v="10000"/>
    <n v="5000"/>
    <n v="1250"/>
    <n v="0.25"/>
  </r>
  <r>
    <m/>
    <x v="0"/>
    <n v="1185732"/>
    <x v="1"/>
    <x v="0"/>
    <x v="0"/>
    <x v="0"/>
    <x v="0"/>
    <n v="0.5"/>
    <n v="12500"/>
    <n v="6250"/>
    <n v="3125"/>
    <n v="0.5"/>
  </r>
  <r>
    <m/>
    <x v="0"/>
    <n v="1185732"/>
    <x v="1"/>
    <x v="0"/>
    <x v="0"/>
    <x v="0"/>
    <x v="1"/>
    <n v="0.5"/>
    <n v="9000"/>
    <n v="4500"/>
    <n v="1350"/>
    <n v="0.3"/>
  </r>
  <r>
    <m/>
    <x v="0"/>
    <n v="1185732"/>
    <x v="1"/>
    <x v="0"/>
    <x v="0"/>
    <x v="0"/>
    <x v="2"/>
    <n v="0.4"/>
    <n v="9500"/>
    <n v="3800"/>
    <n v="1330"/>
    <n v="0.35"/>
  </r>
  <r>
    <m/>
    <x v="0"/>
    <n v="1185732"/>
    <x v="1"/>
    <x v="0"/>
    <x v="0"/>
    <x v="0"/>
    <x v="3"/>
    <n v="0.45"/>
    <n v="8250"/>
    <n v="3712.5"/>
    <n v="1299.375"/>
    <n v="0.35"/>
  </r>
  <r>
    <m/>
    <x v="0"/>
    <n v="1185732"/>
    <x v="1"/>
    <x v="0"/>
    <x v="0"/>
    <x v="0"/>
    <x v="4"/>
    <n v="0.6"/>
    <n v="9000"/>
    <n v="5400"/>
    <n v="1620"/>
    <n v="0.3"/>
  </r>
  <r>
    <m/>
    <x v="0"/>
    <n v="1185732"/>
    <x v="1"/>
    <x v="0"/>
    <x v="0"/>
    <x v="0"/>
    <x v="5"/>
    <n v="0.5"/>
    <n v="10000"/>
    <n v="5000"/>
    <n v="1250"/>
    <n v="0.25"/>
  </r>
  <r>
    <m/>
    <x v="0"/>
    <n v="1185732"/>
    <x v="2"/>
    <x v="0"/>
    <x v="0"/>
    <x v="0"/>
    <x v="0"/>
    <n v="0.5"/>
    <n v="12200"/>
    <n v="6100"/>
    <n v="3050"/>
    <n v="0.5"/>
  </r>
  <r>
    <m/>
    <x v="0"/>
    <n v="1185732"/>
    <x v="2"/>
    <x v="0"/>
    <x v="0"/>
    <x v="0"/>
    <x v="1"/>
    <n v="0.5"/>
    <n v="9250"/>
    <n v="4625"/>
    <n v="1387.5"/>
    <n v="0.3"/>
  </r>
  <r>
    <m/>
    <x v="0"/>
    <n v="1185732"/>
    <x v="2"/>
    <x v="0"/>
    <x v="0"/>
    <x v="0"/>
    <x v="2"/>
    <n v="0.4"/>
    <n v="9500"/>
    <n v="3800"/>
    <n v="1330"/>
    <n v="0.35"/>
  </r>
  <r>
    <m/>
    <x v="0"/>
    <n v="1185732"/>
    <x v="2"/>
    <x v="0"/>
    <x v="0"/>
    <x v="0"/>
    <x v="3"/>
    <n v="0.45"/>
    <n v="8000"/>
    <n v="3600"/>
    <n v="1260"/>
    <n v="0.35"/>
  </r>
  <r>
    <m/>
    <x v="0"/>
    <n v="1185732"/>
    <x v="2"/>
    <x v="0"/>
    <x v="0"/>
    <x v="0"/>
    <x v="4"/>
    <n v="0.6"/>
    <n v="8500"/>
    <n v="5100"/>
    <n v="1530"/>
    <n v="0.3"/>
  </r>
  <r>
    <m/>
    <x v="0"/>
    <n v="1185732"/>
    <x v="2"/>
    <x v="0"/>
    <x v="0"/>
    <x v="0"/>
    <x v="5"/>
    <n v="0.5"/>
    <n v="9500"/>
    <n v="4750"/>
    <n v="1187.5"/>
    <n v="0.25"/>
  </r>
  <r>
    <m/>
    <x v="0"/>
    <n v="1185732"/>
    <x v="3"/>
    <x v="0"/>
    <x v="0"/>
    <x v="0"/>
    <x v="0"/>
    <n v="0.5"/>
    <n v="12000"/>
    <n v="6000"/>
    <n v="3000"/>
    <n v="0.5"/>
  </r>
  <r>
    <m/>
    <x v="0"/>
    <n v="1185732"/>
    <x v="3"/>
    <x v="0"/>
    <x v="0"/>
    <x v="0"/>
    <x v="1"/>
    <n v="0.5"/>
    <n v="9000"/>
    <n v="4500"/>
    <n v="1350"/>
    <n v="0.3"/>
  </r>
  <r>
    <m/>
    <x v="0"/>
    <n v="1185732"/>
    <x v="3"/>
    <x v="0"/>
    <x v="0"/>
    <x v="0"/>
    <x v="2"/>
    <n v="0.4"/>
    <n v="9000"/>
    <n v="3600"/>
    <n v="1260"/>
    <n v="0.35"/>
  </r>
  <r>
    <m/>
    <x v="0"/>
    <n v="1185732"/>
    <x v="3"/>
    <x v="0"/>
    <x v="0"/>
    <x v="0"/>
    <x v="3"/>
    <n v="0.45"/>
    <n v="8250"/>
    <n v="3712.5"/>
    <n v="1299.375"/>
    <n v="0.35"/>
  </r>
  <r>
    <m/>
    <x v="0"/>
    <n v="1185732"/>
    <x v="3"/>
    <x v="0"/>
    <x v="0"/>
    <x v="0"/>
    <x v="4"/>
    <n v="0.6"/>
    <n v="8250"/>
    <n v="4950"/>
    <n v="1485"/>
    <n v="0.3"/>
  </r>
  <r>
    <m/>
    <x v="0"/>
    <n v="1185732"/>
    <x v="3"/>
    <x v="0"/>
    <x v="0"/>
    <x v="0"/>
    <x v="5"/>
    <n v="0.5"/>
    <n v="9500"/>
    <n v="4750"/>
    <n v="1187.5"/>
    <n v="0.25"/>
  </r>
  <r>
    <m/>
    <x v="0"/>
    <n v="1185732"/>
    <x v="4"/>
    <x v="0"/>
    <x v="0"/>
    <x v="0"/>
    <x v="0"/>
    <n v="0.6"/>
    <n v="12200"/>
    <n v="7320"/>
    <n v="3660"/>
    <n v="0.5"/>
  </r>
  <r>
    <m/>
    <x v="0"/>
    <n v="1185732"/>
    <x v="4"/>
    <x v="0"/>
    <x v="0"/>
    <x v="0"/>
    <x v="1"/>
    <n v="0.55000000000000004"/>
    <n v="9250"/>
    <n v="5087.5"/>
    <n v="1526.25"/>
    <n v="0.3"/>
  </r>
  <r>
    <m/>
    <x v="0"/>
    <n v="1185732"/>
    <x v="4"/>
    <x v="0"/>
    <x v="0"/>
    <x v="0"/>
    <x v="2"/>
    <n v="0.5"/>
    <n v="9000"/>
    <n v="4500"/>
    <n v="1575"/>
    <n v="0.35"/>
  </r>
  <r>
    <m/>
    <x v="0"/>
    <n v="1185732"/>
    <x v="4"/>
    <x v="0"/>
    <x v="0"/>
    <x v="0"/>
    <x v="3"/>
    <n v="0.5"/>
    <n v="8500"/>
    <n v="4250"/>
    <n v="1487.5"/>
    <n v="0.35"/>
  </r>
  <r>
    <m/>
    <x v="0"/>
    <n v="1185732"/>
    <x v="4"/>
    <x v="0"/>
    <x v="0"/>
    <x v="0"/>
    <x v="4"/>
    <n v="0.6"/>
    <n v="8750"/>
    <n v="5250"/>
    <n v="1575"/>
    <n v="0.3"/>
  </r>
  <r>
    <m/>
    <x v="0"/>
    <n v="1185732"/>
    <x v="4"/>
    <x v="0"/>
    <x v="0"/>
    <x v="0"/>
    <x v="5"/>
    <n v="0.65"/>
    <n v="10000"/>
    <n v="6500"/>
    <n v="1625"/>
    <n v="0.25"/>
  </r>
  <r>
    <m/>
    <x v="0"/>
    <n v="1185732"/>
    <x v="5"/>
    <x v="0"/>
    <x v="0"/>
    <x v="0"/>
    <x v="0"/>
    <n v="0.6"/>
    <n v="12500"/>
    <n v="7500"/>
    <n v="3750"/>
    <n v="0.5"/>
  </r>
  <r>
    <m/>
    <x v="0"/>
    <n v="1185732"/>
    <x v="5"/>
    <x v="0"/>
    <x v="0"/>
    <x v="0"/>
    <x v="1"/>
    <n v="0.55000000000000004"/>
    <n v="10000"/>
    <n v="5500"/>
    <n v="1650"/>
    <n v="0.3"/>
  </r>
  <r>
    <m/>
    <x v="0"/>
    <n v="1185732"/>
    <x v="5"/>
    <x v="0"/>
    <x v="0"/>
    <x v="0"/>
    <x v="2"/>
    <n v="0.5"/>
    <n v="9250"/>
    <n v="4625"/>
    <n v="1618.75"/>
    <n v="0.35"/>
  </r>
  <r>
    <m/>
    <x v="0"/>
    <n v="1185732"/>
    <x v="5"/>
    <x v="0"/>
    <x v="0"/>
    <x v="0"/>
    <x v="3"/>
    <n v="0.5"/>
    <n v="9000"/>
    <n v="4500"/>
    <n v="1575"/>
    <n v="0.35"/>
  </r>
  <r>
    <m/>
    <x v="0"/>
    <n v="1185732"/>
    <x v="5"/>
    <x v="0"/>
    <x v="0"/>
    <x v="0"/>
    <x v="4"/>
    <n v="0.6"/>
    <n v="9000"/>
    <n v="5400"/>
    <n v="1620"/>
    <n v="0.3"/>
  </r>
  <r>
    <m/>
    <x v="0"/>
    <n v="1185732"/>
    <x v="5"/>
    <x v="0"/>
    <x v="0"/>
    <x v="0"/>
    <x v="5"/>
    <n v="0.65"/>
    <n v="10500"/>
    <n v="6825"/>
    <n v="1706.25"/>
    <n v="0.25"/>
  </r>
  <r>
    <m/>
    <x v="0"/>
    <n v="1185732"/>
    <x v="6"/>
    <x v="0"/>
    <x v="0"/>
    <x v="0"/>
    <x v="0"/>
    <n v="0.6"/>
    <n v="12750"/>
    <n v="7650"/>
    <n v="3825"/>
    <n v="0.5"/>
  </r>
  <r>
    <m/>
    <x v="0"/>
    <n v="1185732"/>
    <x v="6"/>
    <x v="0"/>
    <x v="0"/>
    <x v="0"/>
    <x v="1"/>
    <n v="0.55000000000000004"/>
    <n v="10250"/>
    <n v="5637.5000000000009"/>
    <n v="1691.2500000000002"/>
    <n v="0.3"/>
  </r>
  <r>
    <m/>
    <x v="0"/>
    <n v="1185732"/>
    <x v="6"/>
    <x v="0"/>
    <x v="0"/>
    <x v="0"/>
    <x v="2"/>
    <n v="0.5"/>
    <n v="9500"/>
    <n v="4750"/>
    <n v="1662.5"/>
    <n v="0.35"/>
  </r>
  <r>
    <m/>
    <x v="0"/>
    <n v="1185732"/>
    <x v="6"/>
    <x v="0"/>
    <x v="0"/>
    <x v="0"/>
    <x v="3"/>
    <n v="0.5"/>
    <n v="9000"/>
    <n v="4500"/>
    <n v="1575"/>
    <n v="0.35"/>
  </r>
  <r>
    <m/>
    <x v="0"/>
    <n v="1185732"/>
    <x v="6"/>
    <x v="0"/>
    <x v="0"/>
    <x v="0"/>
    <x v="4"/>
    <n v="0.6"/>
    <n v="9250"/>
    <n v="5550"/>
    <n v="1665"/>
    <n v="0.3"/>
  </r>
  <r>
    <m/>
    <x v="0"/>
    <n v="1185732"/>
    <x v="6"/>
    <x v="0"/>
    <x v="0"/>
    <x v="0"/>
    <x v="5"/>
    <n v="0.65"/>
    <n v="11000"/>
    <n v="7150"/>
    <n v="1787.5"/>
    <n v="0.25"/>
  </r>
  <r>
    <m/>
    <x v="0"/>
    <n v="1185732"/>
    <x v="7"/>
    <x v="0"/>
    <x v="0"/>
    <x v="0"/>
    <x v="0"/>
    <n v="0.6"/>
    <n v="12500"/>
    <n v="7500"/>
    <n v="3750"/>
    <n v="0.5"/>
  </r>
  <r>
    <m/>
    <x v="0"/>
    <n v="1185732"/>
    <x v="7"/>
    <x v="0"/>
    <x v="0"/>
    <x v="0"/>
    <x v="1"/>
    <n v="0.55000000000000004"/>
    <n v="10250"/>
    <n v="5637.5000000000009"/>
    <n v="1691.2500000000002"/>
    <n v="0.3"/>
  </r>
  <r>
    <m/>
    <x v="0"/>
    <n v="1185732"/>
    <x v="7"/>
    <x v="0"/>
    <x v="0"/>
    <x v="0"/>
    <x v="2"/>
    <n v="0.5"/>
    <n v="9500"/>
    <n v="4750"/>
    <n v="1662.5"/>
    <n v="0.35"/>
  </r>
  <r>
    <m/>
    <x v="0"/>
    <n v="1185732"/>
    <x v="7"/>
    <x v="0"/>
    <x v="0"/>
    <x v="0"/>
    <x v="3"/>
    <n v="0.5"/>
    <n v="9250"/>
    <n v="4625"/>
    <n v="1618.75"/>
    <n v="0.35"/>
  </r>
  <r>
    <m/>
    <x v="0"/>
    <n v="1185732"/>
    <x v="7"/>
    <x v="0"/>
    <x v="0"/>
    <x v="0"/>
    <x v="4"/>
    <n v="0.6"/>
    <n v="9000"/>
    <n v="5400"/>
    <n v="1620"/>
    <n v="0.3"/>
  </r>
  <r>
    <m/>
    <x v="0"/>
    <n v="1185732"/>
    <x v="7"/>
    <x v="0"/>
    <x v="0"/>
    <x v="0"/>
    <x v="5"/>
    <n v="0.65"/>
    <n v="10750"/>
    <n v="6987.5"/>
    <n v="1746.875"/>
    <n v="0.25"/>
  </r>
  <r>
    <m/>
    <x v="0"/>
    <n v="1185732"/>
    <x v="8"/>
    <x v="0"/>
    <x v="0"/>
    <x v="0"/>
    <x v="0"/>
    <n v="0.6"/>
    <n v="12000"/>
    <n v="7200"/>
    <n v="3600"/>
    <n v="0.5"/>
  </r>
  <r>
    <m/>
    <x v="0"/>
    <n v="1185732"/>
    <x v="8"/>
    <x v="0"/>
    <x v="0"/>
    <x v="0"/>
    <x v="1"/>
    <n v="0.55000000000000004"/>
    <n v="10000"/>
    <n v="5500"/>
    <n v="1650"/>
    <n v="0.3"/>
  </r>
  <r>
    <m/>
    <x v="0"/>
    <n v="1185732"/>
    <x v="8"/>
    <x v="0"/>
    <x v="0"/>
    <x v="0"/>
    <x v="2"/>
    <n v="0.5"/>
    <n v="9250"/>
    <n v="4625"/>
    <n v="1618.75"/>
    <n v="0.35"/>
  </r>
  <r>
    <m/>
    <x v="0"/>
    <n v="1185732"/>
    <x v="8"/>
    <x v="0"/>
    <x v="0"/>
    <x v="0"/>
    <x v="3"/>
    <n v="0.5"/>
    <n v="9000"/>
    <n v="4500"/>
    <n v="1575"/>
    <n v="0.35"/>
  </r>
  <r>
    <m/>
    <x v="0"/>
    <n v="1185732"/>
    <x v="8"/>
    <x v="0"/>
    <x v="0"/>
    <x v="0"/>
    <x v="4"/>
    <n v="0.6"/>
    <n v="9000"/>
    <n v="5400"/>
    <n v="1620"/>
    <n v="0.3"/>
  </r>
  <r>
    <m/>
    <x v="0"/>
    <n v="1185732"/>
    <x v="8"/>
    <x v="0"/>
    <x v="0"/>
    <x v="0"/>
    <x v="5"/>
    <n v="0.65"/>
    <n v="10000"/>
    <n v="6500"/>
    <n v="1625"/>
    <n v="0.25"/>
  </r>
  <r>
    <m/>
    <x v="0"/>
    <n v="1185732"/>
    <x v="9"/>
    <x v="0"/>
    <x v="0"/>
    <x v="0"/>
    <x v="0"/>
    <n v="0.65"/>
    <n v="11750"/>
    <n v="7637.5"/>
    <n v="3818.75"/>
    <n v="0.5"/>
  </r>
  <r>
    <m/>
    <x v="0"/>
    <n v="1185732"/>
    <x v="9"/>
    <x v="0"/>
    <x v="0"/>
    <x v="0"/>
    <x v="1"/>
    <n v="0.55000000000000004"/>
    <n v="10000"/>
    <n v="5500"/>
    <n v="1650"/>
    <n v="0.3"/>
  </r>
  <r>
    <m/>
    <x v="0"/>
    <n v="1185732"/>
    <x v="9"/>
    <x v="0"/>
    <x v="0"/>
    <x v="0"/>
    <x v="2"/>
    <n v="0.55000000000000004"/>
    <n v="9000"/>
    <n v="4950"/>
    <n v="1732.5"/>
    <n v="0.35"/>
  </r>
  <r>
    <m/>
    <x v="0"/>
    <n v="1185732"/>
    <x v="9"/>
    <x v="0"/>
    <x v="0"/>
    <x v="0"/>
    <x v="3"/>
    <n v="0.55000000000000004"/>
    <n v="8750"/>
    <n v="4812.5"/>
    <n v="1684.375"/>
    <n v="0.35"/>
  </r>
  <r>
    <m/>
    <x v="0"/>
    <n v="1185732"/>
    <x v="9"/>
    <x v="0"/>
    <x v="0"/>
    <x v="0"/>
    <x v="4"/>
    <n v="0.65"/>
    <n v="8750"/>
    <n v="5687.5"/>
    <n v="1706.25"/>
    <n v="0.3"/>
  </r>
  <r>
    <m/>
    <x v="0"/>
    <n v="1185732"/>
    <x v="9"/>
    <x v="0"/>
    <x v="0"/>
    <x v="0"/>
    <x v="5"/>
    <n v="0.7"/>
    <n v="10000"/>
    <n v="7000"/>
    <n v="1750"/>
    <n v="0.25"/>
  </r>
  <r>
    <m/>
    <x v="0"/>
    <n v="1185732"/>
    <x v="10"/>
    <x v="0"/>
    <x v="0"/>
    <x v="0"/>
    <x v="0"/>
    <n v="0.65"/>
    <n v="11500"/>
    <n v="7475"/>
    <n v="3737.5"/>
    <n v="0.5"/>
  </r>
  <r>
    <m/>
    <x v="0"/>
    <n v="1185732"/>
    <x v="10"/>
    <x v="0"/>
    <x v="0"/>
    <x v="0"/>
    <x v="1"/>
    <n v="0.55000000000000004"/>
    <n v="9750"/>
    <n v="5362.5"/>
    <n v="1608.75"/>
    <n v="0.3"/>
  </r>
  <r>
    <m/>
    <x v="0"/>
    <n v="1185732"/>
    <x v="10"/>
    <x v="0"/>
    <x v="0"/>
    <x v="0"/>
    <x v="2"/>
    <n v="0.55000000000000004"/>
    <n v="9200"/>
    <n v="5060"/>
    <n v="1771"/>
    <n v="0.35"/>
  </r>
  <r>
    <m/>
    <x v="0"/>
    <n v="1185732"/>
    <x v="10"/>
    <x v="0"/>
    <x v="0"/>
    <x v="0"/>
    <x v="3"/>
    <n v="0.55000000000000004"/>
    <n v="9000"/>
    <n v="4950"/>
    <n v="1732.5"/>
    <n v="0.35"/>
  </r>
  <r>
    <m/>
    <x v="0"/>
    <n v="1185732"/>
    <x v="10"/>
    <x v="0"/>
    <x v="0"/>
    <x v="0"/>
    <x v="4"/>
    <n v="0.65"/>
    <n v="8750"/>
    <n v="5687.5"/>
    <n v="1706.25"/>
    <n v="0.3"/>
  </r>
  <r>
    <m/>
    <x v="0"/>
    <n v="1185732"/>
    <x v="10"/>
    <x v="0"/>
    <x v="0"/>
    <x v="0"/>
    <x v="5"/>
    <n v="0.7"/>
    <n v="9750"/>
    <n v="6825"/>
    <n v="1706.25"/>
    <n v="0.25"/>
  </r>
  <r>
    <m/>
    <x v="0"/>
    <n v="1185732"/>
    <x v="11"/>
    <x v="0"/>
    <x v="0"/>
    <x v="0"/>
    <x v="0"/>
    <n v="0.65"/>
    <n v="12000"/>
    <n v="7800"/>
    <n v="3900"/>
    <n v="0.5"/>
  </r>
  <r>
    <m/>
    <x v="0"/>
    <n v="1185732"/>
    <x v="11"/>
    <x v="0"/>
    <x v="0"/>
    <x v="0"/>
    <x v="1"/>
    <n v="0.55000000000000004"/>
    <n v="10000"/>
    <n v="5500"/>
    <n v="1650"/>
    <n v="0.3"/>
  </r>
  <r>
    <m/>
    <x v="0"/>
    <n v="1185732"/>
    <x v="11"/>
    <x v="0"/>
    <x v="0"/>
    <x v="0"/>
    <x v="2"/>
    <n v="0.55000000000000004"/>
    <n v="9500"/>
    <n v="5225"/>
    <n v="1828.7499999999998"/>
    <n v="0.35"/>
  </r>
  <r>
    <m/>
    <x v="0"/>
    <n v="1185732"/>
    <x v="11"/>
    <x v="0"/>
    <x v="0"/>
    <x v="0"/>
    <x v="3"/>
    <n v="0.55000000000000004"/>
    <n v="9000"/>
    <n v="4950"/>
    <n v="1732.5"/>
    <n v="0.35"/>
  </r>
  <r>
    <m/>
    <x v="0"/>
    <n v="1185732"/>
    <x v="11"/>
    <x v="0"/>
    <x v="0"/>
    <x v="0"/>
    <x v="4"/>
    <n v="0.65"/>
    <n v="9000"/>
    <n v="5850"/>
    <n v="1755"/>
    <n v="0.3"/>
  </r>
  <r>
    <m/>
    <x v="0"/>
    <n v="1185732"/>
    <x v="11"/>
    <x v="0"/>
    <x v="0"/>
    <x v="0"/>
    <x v="5"/>
    <n v="0.7"/>
    <n v="10000"/>
    <n v="7000"/>
    <n v="1750"/>
    <n v="0.25"/>
  </r>
  <r>
    <m/>
    <x v="1"/>
    <n v="1197831"/>
    <x v="12"/>
    <x v="1"/>
    <x v="1"/>
    <x v="1"/>
    <x v="0"/>
    <n v="0.25"/>
    <n v="9000"/>
    <n v="2250"/>
    <n v="787.5"/>
    <n v="0.35"/>
  </r>
  <r>
    <m/>
    <x v="1"/>
    <n v="1197831"/>
    <x v="12"/>
    <x v="1"/>
    <x v="1"/>
    <x v="1"/>
    <x v="1"/>
    <n v="0.35"/>
    <n v="9000"/>
    <n v="3150"/>
    <n v="1102.5"/>
    <n v="0.35"/>
  </r>
  <r>
    <m/>
    <x v="1"/>
    <n v="1197831"/>
    <x v="12"/>
    <x v="1"/>
    <x v="1"/>
    <x v="1"/>
    <x v="2"/>
    <n v="0.35"/>
    <n v="7000"/>
    <n v="2450"/>
    <n v="857.5"/>
    <n v="0.35"/>
  </r>
  <r>
    <m/>
    <x v="1"/>
    <n v="1197831"/>
    <x v="12"/>
    <x v="1"/>
    <x v="1"/>
    <x v="1"/>
    <x v="3"/>
    <n v="0.35"/>
    <n v="7000"/>
    <n v="2450"/>
    <n v="1102.5"/>
    <n v="0.45"/>
  </r>
  <r>
    <m/>
    <x v="1"/>
    <n v="1197831"/>
    <x v="12"/>
    <x v="1"/>
    <x v="1"/>
    <x v="1"/>
    <x v="4"/>
    <n v="0.4"/>
    <n v="5500"/>
    <n v="2200"/>
    <n v="660"/>
    <n v="0.3"/>
  </r>
  <r>
    <m/>
    <x v="1"/>
    <n v="1197831"/>
    <x v="12"/>
    <x v="1"/>
    <x v="1"/>
    <x v="1"/>
    <x v="5"/>
    <n v="0.35"/>
    <n v="7000"/>
    <n v="2450"/>
    <n v="1225"/>
    <n v="0.5"/>
  </r>
  <r>
    <m/>
    <x v="1"/>
    <n v="1197831"/>
    <x v="13"/>
    <x v="1"/>
    <x v="1"/>
    <x v="1"/>
    <x v="0"/>
    <n v="0.25"/>
    <n v="8500"/>
    <n v="2125"/>
    <n v="743.75"/>
    <n v="0.35"/>
  </r>
  <r>
    <m/>
    <x v="1"/>
    <n v="1197831"/>
    <x v="13"/>
    <x v="1"/>
    <x v="1"/>
    <x v="1"/>
    <x v="1"/>
    <n v="0.35"/>
    <n v="8500"/>
    <n v="2975"/>
    <n v="1041.25"/>
    <n v="0.35"/>
  </r>
  <r>
    <m/>
    <x v="1"/>
    <n v="1197831"/>
    <x v="13"/>
    <x v="1"/>
    <x v="1"/>
    <x v="1"/>
    <x v="2"/>
    <n v="0.35"/>
    <n v="6750"/>
    <n v="2362.5"/>
    <n v="826.875"/>
    <n v="0.35"/>
  </r>
  <r>
    <m/>
    <x v="1"/>
    <n v="1197831"/>
    <x v="13"/>
    <x v="1"/>
    <x v="1"/>
    <x v="1"/>
    <x v="3"/>
    <n v="0.35"/>
    <n v="6250"/>
    <n v="2187.5"/>
    <n v="984.375"/>
    <n v="0.45"/>
  </r>
  <r>
    <m/>
    <x v="1"/>
    <n v="1197831"/>
    <x v="13"/>
    <x v="1"/>
    <x v="1"/>
    <x v="1"/>
    <x v="4"/>
    <n v="0.4"/>
    <n v="5000"/>
    <n v="2000"/>
    <n v="600"/>
    <n v="0.3"/>
  </r>
  <r>
    <m/>
    <x v="1"/>
    <n v="1197831"/>
    <x v="13"/>
    <x v="1"/>
    <x v="1"/>
    <x v="1"/>
    <x v="5"/>
    <n v="0.35"/>
    <n v="7000"/>
    <n v="2450"/>
    <n v="1225"/>
    <n v="0.5"/>
  </r>
  <r>
    <m/>
    <x v="1"/>
    <n v="1197831"/>
    <x v="14"/>
    <x v="1"/>
    <x v="1"/>
    <x v="1"/>
    <x v="0"/>
    <n v="0.3"/>
    <n v="8750"/>
    <n v="2625"/>
    <n v="918.74999999999989"/>
    <n v="0.35"/>
  </r>
  <r>
    <m/>
    <x v="1"/>
    <n v="1197831"/>
    <x v="14"/>
    <x v="1"/>
    <x v="1"/>
    <x v="1"/>
    <x v="1"/>
    <n v="0.4"/>
    <n v="8750"/>
    <n v="3500"/>
    <n v="1225"/>
    <n v="0.35"/>
  </r>
  <r>
    <m/>
    <x v="1"/>
    <n v="1197831"/>
    <x v="14"/>
    <x v="1"/>
    <x v="1"/>
    <x v="1"/>
    <x v="2"/>
    <n v="0.35"/>
    <n v="7000"/>
    <n v="2450"/>
    <n v="857.5"/>
    <n v="0.35"/>
  </r>
  <r>
    <m/>
    <x v="1"/>
    <n v="1197831"/>
    <x v="14"/>
    <x v="1"/>
    <x v="1"/>
    <x v="1"/>
    <x v="3"/>
    <n v="0.4"/>
    <n v="6000"/>
    <n v="2400"/>
    <n v="1080"/>
    <n v="0.45"/>
  </r>
  <r>
    <m/>
    <x v="1"/>
    <n v="1197831"/>
    <x v="14"/>
    <x v="1"/>
    <x v="1"/>
    <x v="1"/>
    <x v="4"/>
    <n v="0.45"/>
    <n v="5000"/>
    <n v="2250"/>
    <n v="675"/>
    <n v="0.3"/>
  </r>
  <r>
    <m/>
    <x v="1"/>
    <n v="1197831"/>
    <x v="14"/>
    <x v="1"/>
    <x v="1"/>
    <x v="1"/>
    <x v="5"/>
    <n v="0.4"/>
    <n v="6500"/>
    <n v="2600"/>
    <n v="1300"/>
    <n v="0.5"/>
  </r>
  <r>
    <m/>
    <x v="1"/>
    <n v="1197831"/>
    <x v="15"/>
    <x v="1"/>
    <x v="1"/>
    <x v="1"/>
    <x v="0"/>
    <n v="0.3"/>
    <n v="9000"/>
    <n v="2700"/>
    <n v="944.99999999999989"/>
    <n v="0.35"/>
  </r>
  <r>
    <m/>
    <x v="1"/>
    <n v="1197831"/>
    <x v="15"/>
    <x v="1"/>
    <x v="1"/>
    <x v="1"/>
    <x v="1"/>
    <n v="0.4"/>
    <n v="9000"/>
    <n v="3600"/>
    <n v="1260"/>
    <n v="0.35"/>
  </r>
  <r>
    <m/>
    <x v="1"/>
    <n v="1197831"/>
    <x v="15"/>
    <x v="1"/>
    <x v="1"/>
    <x v="1"/>
    <x v="2"/>
    <n v="0.35"/>
    <n v="7250"/>
    <n v="2537.5"/>
    <n v="888.125"/>
    <n v="0.35"/>
  </r>
  <r>
    <m/>
    <x v="1"/>
    <n v="1197831"/>
    <x v="15"/>
    <x v="1"/>
    <x v="1"/>
    <x v="1"/>
    <x v="3"/>
    <n v="0.4"/>
    <n v="6250"/>
    <n v="2500"/>
    <n v="1125"/>
    <n v="0.45"/>
  </r>
  <r>
    <m/>
    <x v="1"/>
    <n v="1197831"/>
    <x v="15"/>
    <x v="1"/>
    <x v="1"/>
    <x v="1"/>
    <x v="4"/>
    <n v="0.45"/>
    <n v="5250"/>
    <n v="2362.5"/>
    <n v="708.75"/>
    <n v="0.3"/>
  </r>
  <r>
    <m/>
    <x v="1"/>
    <n v="1197831"/>
    <x v="15"/>
    <x v="1"/>
    <x v="1"/>
    <x v="1"/>
    <x v="5"/>
    <n v="0.4"/>
    <n v="8000"/>
    <n v="3200"/>
    <n v="1600"/>
    <n v="0.5"/>
  </r>
  <r>
    <m/>
    <x v="1"/>
    <n v="1197831"/>
    <x v="16"/>
    <x v="1"/>
    <x v="1"/>
    <x v="1"/>
    <x v="0"/>
    <n v="0.3"/>
    <n v="9250"/>
    <n v="2775"/>
    <n v="971.24999999999989"/>
    <n v="0.35"/>
  </r>
  <r>
    <m/>
    <x v="1"/>
    <n v="1197831"/>
    <x v="16"/>
    <x v="1"/>
    <x v="1"/>
    <x v="1"/>
    <x v="1"/>
    <n v="0.4"/>
    <n v="9250"/>
    <n v="3700"/>
    <n v="1295"/>
    <n v="0.35"/>
  </r>
  <r>
    <m/>
    <x v="1"/>
    <n v="1197831"/>
    <x v="16"/>
    <x v="1"/>
    <x v="1"/>
    <x v="1"/>
    <x v="2"/>
    <n v="0.35"/>
    <n v="7750"/>
    <n v="2712.5"/>
    <n v="949.37499999999989"/>
    <n v="0.35"/>
  </r>
  <r>
    <m/>
    <x v="1"/>
    <n v="1197831"/>
    <x v="16"/>
    <x v="1"/>
    <x v="1"/>
    <x v="1"/>
    <x v="3"/>
    <n v="0.4"/>
    <n v="7000"/>
    <n v="2800"/>
    <n v="1260"/>
    <n v="0.45"/>
  </r>
  <r>
    <m/>
    <x v="1"/>
    <n v="1197831"/>
    <x v="16"/>
    <x v="1"/>
    <x v="1"/>
    <x v="1"/>
    <x v="4"/>
    <n v="0.45"/>
    <n v="6000"/>
    <n v="2700"/>
    <n v="810"/>
    <n v="0.3"/>
  </r>
  <r>
    <m/>
    <x v="1"/>
    <n v="1197831"/>
    <x v="16"/>
    <x v="1"/>
    <x v="1"/>
    <x v="1"/>
    <x v="5"/>
    <n v="0.4"/>
    <n v="9500"/>
    <n v="3800"/>
    <n v="1900"/>
    <n v="0.5"/>
  </r>
  <r>
    <m/>
    <x v="1"/>
    <n v="1197831"/>
    <x v="17"/>
    <x v="1"/>
    <x v="1"/>
    <x v="1"/>
    <x v="0"/>
    <n v="0.4"/>
    <n v="9500"/>
    <n v="3800"/>
    <n v="1330"/>
    <n v="0.35"/>
  </r>
  <r>
    <m/>
    <x v="1"/>
    <n v="1197831"/>
    <x v="17"/>
    <x v="1"/>
    <x v="1"/>
    <x v="1"/>
    <x v="1"/>
    <n v="0.45"/>
    <n v="9500"/>
    <n v="4275"/>
    <n v="1496.25"/>
    <n v="0.35"/>
  </r>
  <r>
    <m/>
    <x v="1"/>
    <n v="1197831"/>
    <x v="17"/>
    <x v="1"/>
    <x v="1"/>
    <x v="1"/>
    <x v="2"/>
    <n v="0.4"/>
    <n v="8000"/>
    <n v="3200"/>
    <n v="1120"/>
    <n v="0.35"/>
  </r>
  <r>
    <m/>
    <x v="1"/>
    <n v="1197831"/>
    <x v="17"/>
    <x v="1"/>
    <x v="1"/>
    <x v="1"/>
    <x v="3"/>
    <n v="0.4"/>
    <n v="7500"/>
    <n v="3000"/>
    <n v="1350"/>
    <n v="0.45"/>
  </r>
  <r>
    <m/>
    <x v="1"/>
    <n v="1197831"/>
    <x v="17"/>
    <x v="1"/>
    <x v="1"/>
    <x v="1"/>
    <x v="4"/>
    <n v="0.45"/>
    <n v="6500"/>
    <n v="2925"/>
    <n v="877.5"/>
    <n v="0.3"/>
  </r>
  <r>
    <m/>
    <x v="1"/>
    <n v="1197831"/>
    <x v="17"/>
    <x v="1"/>
    <x v="1"/>
    <x v="1"/>
    <x v="5"/>
    <n v="0.5"/>
    <n v="10000"/>
    <n v="5000"/>
    <n v="2500"/>
    <n v="0.5"/>
  </r>
  <r>
    <m/>
    <x v="1"/>
    <n v="1197831"/>
    <x v="18"/>
    <x v="1"/>
    <x v="1"/>
    <x v="1"/>
    <x v="0"/>
    <n v="0.4"/>
    <n v="9500"/>
    <n v="3800"/>
    <n v="1330"/>
    <n v="0.35"/>
  </r>
  <r>
    <m/>
    <x v="1"/>
    <n v="1197831"/>
    <x v="18"/>
    <x v="1"/>
    <x v="1"/>
    <x v="1"/>
    <x v="1"/>
    <n v="0.45"/>
    <n v="9500"/>
    <n v="4275"/>
    <n v="1496.25"/>
    <n v="0.35"/>
  </r>
  <r>
    <m/>
    <x v="1"/>
    <n v="1197831"/>
    <x v="18"/>
    <x v="1"/>
    <x v="1"/>
    <x v="1"/>
    <x v="2"/>
    <n v="0.4"/>
    <n v="11000"/>
    <n v="4400"/>
    <n v="1540"/>
    <n v="0.35"/>
  </r>
  <r>
    <m/>
    <x v="1"/>
    <n v="1197831"/>
    <x v="18"/>
    <x v="1"/>
    <x v="1"/>
    <x v="1"/>
    <x v="3"/>
    <n v="0.4"/>
    <n v="7000"/>
    <n v="2800"/>
    <n v="1260"/>
    <n v="0.45"/>
  </r>
  <r>
    <m/>
    <x v="1"/>
    <n v="1197831"/>
    <x v="18"/>
    <x v="1"/>
    <x v="1"/>
    <x v="1"/>
    <x v="4"/>
    <n v="0.45"/>
    <n v="7000"/>
    <n v="3150"/>
    <n v="945"/>
    <n v="0.3"/>
  </r>
  <r>
    <m/>
    <x v="1"/>
    <n v="1197831"/>
    <x v="18"/>
    <x v="1"/>
    <x v="1"/>
    <x v="1"/>
    <x v="5"/>
    <n v="0.5"/>
    <n v="9750"/>
    <n v="4875"/>
    <n v="2437.5"/>
    <n v="0.5"/>
  </r>
  <r>
    <m/>
    <x v="1"/>
    <n v="1197831"/>
    <x v="19"/>
    <x v="1"/>
    <x v="1"/>
    <x v="1"/>
    <x v="0"/>
    <n v="0.4"/>
    <n v="9250"/>
    <n v="3700"/>
    <n v="1295"/>
    <n v="0.35"/>
  </r>
  <r>
    <m/>
    <x v="1"/>
    <n v="1197831"/>
    <x v="19"/>
    <x v="1"/>
    <x v="1"/>
    <x v="1"/>
    <x v="1"/>
    <n v="0.45"/>
    <n v="9250"/>
    <n v="4162.5"/>
    <n v="1456.875"/>
    <n v="0.35"/>
  </r>
  <r>
    <m/>
    <x v="1"/>
    <n v="1197831"/>
    <x v="19"/>
    <x v="1"/>
    <x v="1"/>
    <x v="1"/>
    <x v="2"/>
    <n v="0.4"/>
    <n v="11000"/>
    <n v="4400"/>
    <n v="1540"/>
    <n v="0.35"/>
  </r>
  <r>
    <m/>
    <x v="1"/>
    <n v="1197831"/>
    <x v="19"/>
    <x v="1"/>
    <x v="1"/>
    <x v="1"/>
    <x v="3"/>
    <n v="0.4"/>
    <n v="6500"/>
    <n v="2600"/>
    <n v="1170"/>
    <n v="0.45"/>
  </r>
  <r>
    <m/>
    <x v="1"/>
    <n v="1197831"/>
    <x v="19"/>
    <x v="1"/>
    <x v="1"/>
    <x v="1"/>
    <x v="4"/>
    <n v="0.45"/>
    <n v="6500"/>
    <n v="2925"/>
    <n v="877.5"/>
    <n v="0.3"/>
  </r>
  <r>
    <m/>
    <x v="1"/>
    <n v="1197831"/>
    <x v="19"/>
    <x v="1"/>
    <x v="1"/>
    <x v="1"/>
    <x v="5"/>
    <n v="0.5"/>
    <n v="9000"/>
    <n v="4500"/>
    <n v="2250"/>
    <n v="0.5"/>
  </r>
  <r>
    <m/>
    <x v="1"/>
    <n v="1197831"/>
    <x v="20"/>
    <x v="1"/>
    <x v="1"/>
    <x v="1"/>
    <x v="0"/>
    <n v="0.45"/>
    <n v="8500"/>
    <n v="3825"/>
    <n v="1338.75"/>
    <n v="0.35"/>
  </r>
  <r>
    <m/>
    <x v="1"/>
    <n v="1197831"/>
    <x v="20"/>
    <x v="1"/>
    <x v="1"/>
    <x v="1"/>
    <x v="1"/>
    <n v="0.45"/>
    <n v="8500"/>
    <n v="3825"/>
    <n v="1338.75"/>
    <n v="0.35"/>
  </r>
  <r>
    <m/>
    <x v="1"/>
    <n v="1197831"/>
    <x v="20"/>
    <x v="1"/>
    <x v="1"/>
    <x v="1"/>
    <x v="2"/>
    <n v="0.5"/>
    <n v="9000"/>
    <n v="4500"/>
    <n v="1575"/>
    <n v="0.35"/>
  </r>
  <r>
    <m/>
    <x v="1"/>
    <n v="1197831"/>
    <x v="20"/>
    <x v="1"/>
    <x v="1"/>
    <x v="1"/>
    <x v="3"/>
    <n v="0.5"/>
    <n v="6250"/>
    <n v="3125"/>
    <n v="1406.25"/>
    <n v="0.45"/>
  </r>
  <r>
    <m/>
    <x v="1"/>
    <n v="1197831"/>
    <x v="20"/>
    <x v="1"/>
    <x v="1"/>
    <x v="1"/>
    <x v="4"/>
    <n v="0.45"/>
    <n v="6250"/>
    <n v="2812.5"/>
    <n v="843.75"/>
    <n v="0.3"/>
  </r>
  <r>
    <m/>
    <x v="1"/>
    <n v="1197831"/>
    <x v="20"/>
    <x v="1"/>
    <x v="1"/>
    <x v="1"/>
    <x v="5"/>
    <n v="0.55000000000000004"/>
    <n v="8500"/>
    <n v="4675"/>
    <n v="2337.5"/>
    <n v="0.5"/>
  </r>
  <r>
    <m/>
    <x v="1"/>
    <n v="1197831"/>
    <x v="21"/>
    <x v="1"/>
    <x v="1"/>
    <x v="1"/>
    <x v="0"/>
    <n v="0.45"/>
    <n v="8000"/>
    <n v="3600"/>
    <n v="1260"/>
    <n v="0.35"/>
  </r>
  <r>
    <m/>
    <x v="1"/>
    <n v="1197831"/>
    <x v="21"/>
    <x v="1"/>
    <x v="1"/>
    <x v="1"/>
    <x v="1"/>
    <n v="0.45"/>
    <n v="8000"/>
    <n v="3600"/>
    <n v="1260"/>
    <n v="0.35"/>
  </r>
  <r>
    <m/>
    <x v="1"/>
    <n v="1197831"/>
    <x v="21"/>
    <x v="1"/>
    <x v="1"/>
    <x v="1"/>
    <x v="2"/>
    <n v="0.5"/>
    <n v="7500"/>
    <n v="3750"/>
    <n v="1312.5"/>
    <n v="0.35"/>
  </r>
  <r>
    <m/>
    <x v="1"/>
    <n v="1197831"/>
    <x v="21"/>
    <x v="1"/>
    <x v="1"/>
    <x v="1"/>
    <x v="3"/>
    <n v="0.5"/>
    <n v="6000"/>
    <n v="3000"/>
    <n v="1350"/>
    <n v="0.45"/>
  </r>
  <r>
    <m/>
    <x v="1"/>
    <n v="1197831"/>
    <x v="21"/>
    <x v="1"/>
    <x v="1"/>
    <x v="1"/>
    <x v="4"/>
    <n v="0.45"/>
    <n v="5750"/>
    <n v="2587.5"/>
    <n v="776.25"/>
    <n v="0.3"/>
  </r>
  <r>
    <m/>
    <x v="1"/>
    <n v="1197831"/>
    <x v="21"/>
    <x v="1"/>
    <x v="1"/>
    <x v="1"/>
    <x v="5"/>
    <n v="0.55000000000000004"/>
    <n v="7500"/>
    <n v="4125"/>
    <n v="2062.5"/>
    <n v="0.5"/>
  </r>
  <r>
    <m/>
    <x v="1"/>
    <n v="1197831"/>
    <x v="22"/>
    <x v="1"/>
    <x v="1"/>
    <x v="1"/>
    <x v="0"/>
    <n v="0.45"/>
    <n v="9000"/>
    <n v="4050"/>
    <n v="1417.5"/>
    <n v="0.35"/>
  </r>
  <r>
    <m/>
    <x v="1"/>
    <n v="1197831"/>
    <x v="22"/>
    <x v="1"/>
    <x v="1"/>
    <x v="1"/>
    <x v="1"/>
    <n v="0.45"/>
    <n v="9000"/>
    <n v="4050"/>
    <n v="1417.5"/>
    <n v="0.35"/>
  </r>
  <r>
    <m/>
    <x v="1"/>
    <n v="1197831"/>
    <x v="22"/>
    <x v="1"/>
    <x v="1"/>
    <x v="1"/>
    <x v="2"/>
    <n v="0.5"/>
    <n v="8250"/>
    <n v="4125"/>
    <n v="1443.75"/>
    <n v="0.35"/>
  </r>
  <r>
    <m/>
    <x v="1"/>
    <n v="1197831"/>
    <x v="22"/>
    <x v="1"/>
    <x v="1"/>
    <x v="1"/>
    <x v="3"/>
    <n v="0.5"/>
    <n v="6750"/>
    <n v="3375"/>
    <n v="1518.75"/>
    <n v="0.45"/>
  </r>
  <r>
    <m/>
    <x v="1"/>
    <n v="1197831"/>
    <x v="22"/>
    <x v="1"/>
    <x v="1"/>
    <x v="1"/>
    <x v="4"/>
    <n v="0.45"/>
    <n v="6500"/>
    <n v="2925"/>
    <n v="877.5"/>
    <n v="0.3"/>
  </r>
  <r>
    <m/>
    <x v="1"/>
    <n v="1197831"/>
    <x v="22"/>
    <x v="1"/>
    <x v="1"/>
    <x v="1"/>
    <x v="5"/>
    <n v="0.55000000000000004"/>
    <n v="8500"/>
    <n v="4675"/>
    <n v="2337.5"/>
    <n v="0.5"/>
  </r>
  <r>
    <m/>
    <x v="1"/>
    <n v="1197831"/>
    <x v="23"/>
    <x v="1"/>
    <x v="1"/>
    <x v="1"/>
    <x v="0"/>
    <n v="0.45"/>
    <n v="9500"/>
    <n v="4275"/>
    <n v="1496.25"/>
    <n v="0.35"/>
  </r>
  <r>
    <m/>
    <x v="1"/>
    <n v="1197831"/>
    <x v="23"/>
    <x v="1"/>
    <x v="1"/>
    <x v="1"/>
    <x v="1"/>
    <n v="0.45"/>
    <n v="9500"/>
    <n v="4275"/>
    <n v="1496.25"/>
    <n v="0.35"/>
  </r>
  <r>
    <m/>
    <x v="1"/>
    <n v="1197831"/>
    <x v="23"/>
    <x v="1"/>
    <x v="1"/>
    <x v="1"/>
    <x v="2"/>
    <n v="0.5"/>
    <n v="8500"/>
    <n v="4250"/>
    <n v="1487.5"/>
    <n v="0.35"/>
  </r>
  <r>
    <m/>
    <x v="1"/>
    <n v="1197831"/>
    <x v="23"/>
    <x v="1"/>
    <x v="1"/>
    <x v="1"/>
    <x v="3"/>
    <n v="0.5"/>
    <n v="7000"/>
    <n v="3500"/>
    <n v="1575"/>
    <n v="0.45"/>
  </r>
  <r>
    <m/>
    <x v="1"/>
    <n v="1197831"/>
    <x v="23"/>
    <x v="1"/>
    <x v="1"/>
    <x v="1"/>
    <x v="4"/>
    <n v="0.45"/>
    <n v="6500"/>
    <n v="2925"/>
    <n v="877.5"/>
    <n v="0.3"/>
  </r>
  <r>
    <m/>
    <x v="1"/>
    <n v="1197831"/>
    <x v="23"/>
    <x v="1"/>
    <x v="1"/>
    <x v="1"/>
    <x v="5"/>
    <n v="0.55000000000000004"/>
    <n v="9000"/>
    <n v="4950"/>
    <n v="2475"/>
    <n v="0.5"/>
  </r>
  <r>
    <m/>
    <x v="2"/>
    <n v="1128299"/>
    <x v="24"/>
    <x v="2"/>
    <x v="2"/>
    <x v="2"/>
    <x v="0"/>
    <n v="0.39999999999999997"/>
    <n v="7750"/>
    <n v="3099.9999999999995"/>
    <n v="1085"/>
    <n v="0.35000000000000003"/>
  </r>
  <r>
    <m/>
    <x v="2"/>
    <n v="1128299"/>
    <x v="24"/>
    <x v="2"/>
    <x v="2"/>
    <x v="2"/>
    <x v="1"/>
    <n v="0.5"/>
    <n v="7750"/>
    <n v="3875"/>
    <n v="775"/>
    <n v="0.2"/>
  </r>
  <r>
    <m/>
    <x v="2"/>
    <n v="1128299"/>
    <x v="24"/>
    <x v="2"/>
    <x v="2"/>
    <x v="2"/>
    <x v="2"/>
    <n v="0.5"/>
    <n v="7750"/>
    <n v="3875"/>
    <n v="1356.2500000000002"/>
    <n v="0.35000000000000003"/>
  </r>
  <r>
    <m/>
    <x v="2"/>
    <n v="1128299"/>
    <x v="24"/>
    <x v="2"/>
    <x v="2"/>
    <x v="2"/>
    <x v="3"/>
    <n v="0.5"/>
    <n v="6250"/>
    <n v="3125"/>
    <n v="937.5"/>
    <n v="0.3"/>
  </r>
  <r>
    <m/>
    <x v="2"/>
    <n v="1128299"/>
    <x v="24"/>
    <x v="2"/>
    <x v="2"/>
    <x v="2"/>
    <x v="4"/>
    <n v="0.55000000000000004"/>
    <n v="5750"/>
    <n v="3162.5000000000005"/>
    <n v="1581.2500000000002"/>
    <n v="0.5"/>
  </r>
  <r>
    <m/>
    <x v="2"/>
    <n v="1128299"/>
    <x v="24"/>
    <x v="2"/>
    <x v="2"/>
    <x v="2"/>
    <x v="5"/>
    <n v="0.5"/>
    <n v="7750"/>
    <n v="3875"/>
    <n v="581.25000000000011"/>
    <n v="0.15000000000000002"/>
  </r>
  <r>
    <m/>
    <x v="2"/>
    <n v="1128299"/>
    <x v="25"/>
    <x v="2"/>
    <x v="2"/>
    <x v="2"/>
    <x v="0"/>
    <n v="0.39999999999999997"/>
    <n v="8250"/>
    <n v="3299.9999999999995"/>
    <n v="1155"/>
    <n v="0.35000000000000003"/>
  </r>
  <r>
    <m/>
    <x v="2"/>
    <n v="1128299"/>
    <x v="25"/>
    <x v="2"/>
    <x v="2"/>
    <x v="2"/>
    <x v="1"/>
    <n v="0.5"/>
    <n v="7250"/>
    <n v="3625"/>
    <n v="725"/>
    <n v="0.2"/>
  </r>
  <r>
    <m/>
    <x v="2"/>
    <n v="1128299"/>
    <x v="25"/>
    <x v="2"/>
    <x v="2"/>
    <x v="2"/>
    <x v="2"/>
    <n v="0.5"/>
    <n v="7250"/>
    <n v="3625"/>
    <n v="1268.7500000000002"/>
    <n v="0.35000000000000003"/>
  </r>
  <r>
    <m/>
    <x v="2"/>
    <n v="1128299"/>
    <x v="25"/>
    <x v="2"/>
    <x v="2"/>
    <x v="2"/>
    <x v="3"/>
    <n v="0.5"/>
    <n v="5750"/>
    <n v="2875"/>
    <n v="862.5"/>
    <n v="0.3"/>
  </r>
  <r>
    <m/>
    <x v="2"/>
    <n v="1128299"/>
    <x v="25"/>
    <x v="2"/>
    <x v="2"/>
    <x v="2"/>
    <x v="4"/>
    <n v="0.55000000000000004"/>
    <n v="5000"/>
    <n v="2750"/>
    <n v="1375"/>
    <n v="0.5"/>
  </r>
  <r>
    <m/>
    <x v="2"/>
    <n v="1128299"/>
    <x v="25"/>
    <x v="2"/>
    <x v="2"/>
    <x v="2"/>
    <x v="5"/>
    <n v="0.5"/>
    <n v="7000"/>
    <n v="3500"/>
    <n v="525.00000000000011"/>
    <n v="0.15000000000000002"/>
  </r>
  <r>
    <m/>
    <x v="2"/>
    <n v="1128299"/>
    <x v="26"/>
    <x v="2"/>
    <x v="2"/>
    <x v="2"/>
    <x v="0"/>
    <n v="0.5"/>
    <n v="8500"/>
    <n v="4250"/>
    <n v="1487.5000000000002"/>
    <n v="0.35000000000000003"/>
  </r>
  <r>
    <m/>
    <x v="2"/>
    <n v="1128299"/>
    <x v="26"/>
    <x v="2"/>
    <x v="2"/>
    <x v="2"/>
    <x v="1"/>
    <n v="0.6"/>
    <n v="7000"/>
    <n v="4200"/>
    <n v="840"/>
    <n v="0.2"/>
  </r>
  <r>
    <m/>
    <x v="2"/>
    <n v="1128299"/>
    <x v="26"/>
    <x v="2"/>
    <x v="2"/>
    <x v="2"/>
    <x v="2"/>
    <n v="0.6"/>
    <n v="7000"/>
    <n v="4200"/>
    <n v="1470.0000000000002"/>
    <n v="0.35000000000000003"/>
  </r>
  <r>
    <m/>
    <x v="2"/>
    <n v="1128299"/>
    <x v="26"/>
    <x v="2"/>
    <x v="2"/>
    <x v="2"/>
    <x v="3"/>
    <n v="0.6"/>
    <n v="6000"/>
    <n v="3600"/>
    <n v="1080"/>
    <n v="0.3"/>
  </r>
  <r>
    <m/>
    <x v="2"/>
    <n v="1128299"/>
    <x v="26"/>
    <x v="2"/>
    <x v="2"/>
    <x v="2"/>
    <x v="4"/>
    <n v="0.65"/>
    <n v="5000"/>
    <n v="3250"/>
    <n v="1625"/>
    <n v="0.5"/>
  </r>
  <r>
    <m/>
    <x v="2"/>
    <n v="1128299"/>
    <x v="26"/>
    <x v="2"/>
    <x v="2"/>
    <x v="2"/>
    <x v="5"/>
    <n v="0.6"/>
    <n v="7000"/>
    <n v="4200"/>
    <n v="630.00000000000011"/>
    <n v="0.15000000000000002"/>
  </r>
  <r>
    <m/>
    <x v="2"/>
    <n v="1128299"/>
    <x v="27"/>
    <x v="2"/>
    <x v="2"/>
    <x v="2"/>
    <x v="0"/>
    <n v="0.6"/>
    <n v="8750"/>
    <n v="5250"/>
    <n v="1837.5000000000002"/>
    <n v="0.35000000000000003"/>
  </r>
  <r>
    <m/>
    <x v="2"/>
    <n v="1128299"/>
    <x v="27"/>
    <x v="2"/>
    <x v="2"/>
    <x v="2"/>
    <x v="1"/>
    <n v="0.65"/>
    <n v="6750"/>
    <n v="4387.5"/>
    <n v="877.5"/>
    <n v="0.2"/>
  </r>
  <r>
    <m/>
    <x v="2"/>
    <n v="1128299"/>
    <x v="27"/>
    <x v="2"/>
    <x v="2"/>
    <x v="2"/>
    <x v="2"/>
    <n v="0.65"/>
    <n v="7250"/>
    <n v="4712.5"/>
    <n v="1649.3750000000002"/>
    <n v="0.35000000000000003"/>
  </r>
  <r>
    <m/>
    <x v="2"/>
    <n v="1128299"/>
    <x v="27"/>
    <x v="2"/>
    <x v="2"/>
    <x v="2"/>
    <x v="3"/>
    <n v="0.6"/>
    <n v="6250"/>
    <n v="3750"/>
    <n v="1125"/>
    <n v="0.3"/>
  </r>
  <r>
    <m/>
    <x v="2"/>
    <n v="1128299"/>
    <x v="27"/>
    <x v="2"/>
    <x v="2"/>
    <x v="2"/>
    <x v="4"/>
    <n v="0.65"/>
    <n v="5250"/>
    <n v="3412.5"/>
    <n v="1706.25"/>
    <n v="0.5"/>
  </r>
  <r>
    <m/>
    <x v="2"/>
    <n v="1128299"/>
    <x v="27"/>
    <x v="2"/>
    <x v="2"/>
    <x v="2"/>
    <x v="5"/>
    <n v="0.8"/>
    <n v="7000"/>
    <n v="5600"/>
    <n v="840.00000000000011"/>
    <n v="0.15000000000000002"/>
  </r>
  <r>
    <m/>
    <x v="2"/>
    <n v="1128299"/>
    <x v="28"/>
    <x v="2"/>
    <x v="2"/>
    <x v="2"/>
    <x v="0"/>
    <n v="0.6"/>
    <n v="9000"/>
    <n v="5400"/>
    <n v="2160"/>
    <n v="0.4"/>
  </r>
  <r>
    <m/>
    <x v="2"/>
    <n v="1128299"/>
    <x v="28"/>
    <x v="2"/>
    <x v="2"/>
    <x v="2"/>
    <x v="1"/>
    <n v="0.65"/>
    <n v="7500"/>
    <n v="4875"/>
    <n v="1218.75"/>
    <n v="0.25"/>
  </r>
  <r>
    <m/>
    <x v="2"/>
    <n v="1128299"/>
    <x v="28"/>
    <x v="2"/>
    <x v="2"/>
    <x v="2"/>
    <x v="2"/>
    <n v="0.65"/>
    <n v="7500"/>
    <n v="4875"/>
    <n v="1950"/>
    <n v="0.4"/>
  </r>
  <r>
    <m/>
    <x v="2"/>
    <n v="1128299"/>
    <x v="28"/>
    <x v="2"/>
    <x v="2"/>
    <x v="2"/>
    <x v="3"/>
    <n v="0.6"/>
    <n v="6500"/>
    <n v="3900"/>
    <n v="1365"/>
    <n v="0.35"/>
  </r>
  <r>
    <m/>
    <x v="2"/>
    <n v="1128299"/>
    <x v="28"/>
    <x v="2"/>
    <x v="2"/>
    <x v="2"/>
    <x v="4"/>
    <n v="0.65"/>
    <n v="5500"/>
    <n v="3575"/>
    <n v="1966.2500000000002"/>
    <n v="0.55000000000000004"/>
  </r>
  <r>
    <m/>
    <x v="2"/>
    <n v="1128299"/>
    <x v="28"/>
    <x v="2"/>
    <x v="2"/>
    <x v="2"/>
    <x v="5"/>
    <n v="0.8"/>
    <n v="7250"/>
    <n v="5800"/>
    <n v="1160"/>
    <n v="0.2"/>
  </r>
  <r>
    <m/>
    <x v="2"/>
    <n v="1128299"/>
    <x v="29"/>
    <x v="2"/>
    <x v="2"/>
    <x v="2"/>
    <x v="0"/>
    <n v="0.6"/>
    <n v="9750"/>
    <n v="5850"/>
    <n v="2340"/>
    <n v="0.4"/>
  </r>
  <r>
    <m/>
    <x v="2"/>
    <n v="1128299"/>
    <x v="29"/>
    <x v="2"/>
    <x v="2"/>
    <x v="2"/>
    <x v="1"/>
    <n v="0.65"/>
    <n v="8250"/>
    <n v="5362.5"/>
    <n v="1340.625"/>
    <n v="0.25"/>
  </r>
  <r>
    <m/>
    <x v="2"/>
    <n v="1128299"/>
    <x v="29"/>
    <x v="2"/>
    <x v="2"/>
    <x v="2"/>
    <x v="2"/>
    <n v="0.65"/>
    <n v="8250"/>
    <n v="5362.5"/>
    <n v="2145"/>
    <n v="0.4"/>
  </r>
  <r>
    <m/>
    <x v="2"/>
    <n v="1128299"/>
    <x v="29"/>
    <x v="2"/>
    <x v="2"/>
    <x v="2"/>
    <x v="3"/>
    <n v="0.6"/>
    <n v="7000"/>
    <n v="4200"/>
    <n v="1470"/>
    <n v="0.35"/>
  </r>
  <r>
    <m/>
    <x v="2"/>
    <n v="1128299"/>
    <x v="29"/>
    <x v="2"/>
    <x v="2"/>
    <x v="2"/>
    <x v="4"/>
    <n v="0.65"/>
    <n v="5750"/>
    <n v="3737.5"/>
    <n v="2055.625"/>
    <n v="0.55000000000000004"/>
  </r>
  <r>
    <m/>
    <x v="2"/>
    <n v="1128299"/>
    <x v="29"/>
    <x v="2"/>
    <x v="2"/>
    <x v="2"/>
    <x v="5"/>
    <n v="0.8"/>
    <n v="8750"/>
    <n v="7000"/>
    <n v="1400"/>
    <n v="0.2"/>
  </r>
  <r>
    <m/>
    <x v="2"/>
    <n v="1128299"/>
    <x v="30"/>
    <x v="2"/>
    <x v="2"/>
    <x v="2"/>
    <x v="0"/>
    <n v="0.6"/>
    <n v="10250"/>
    <n v="6150"/>
    <n v="2152.5"/>
    <n v="0.35000000000000003"/>
  </r>
  <r>
    <m/>
    <x v="2"/>
    <n v="1128299"/>
    <x v="30"/>
    <x v="2"/>
    <x v="2"/>
    <x v="2"/>
    <x v="1"/>
    <n v="0.65"/>
    <n v="8750"/>
    <n v="5687.5"/>
    <n v="1137.5"/>
    <n v="0.2"/>
  </r>
  <r>
    <m/>
    <x v="2"/>
    <n v="1128299"/>
    <x v="30"/>
    <x v="2"/>
    <x v="2"/>
    <x v="2"/>
    <x v="2"/>
    <n v="0.65"/>
    <n v="8250"/>
    <n v="5362.5"/>
    <n v="1876.8750000000002"/>
    <n v="0.35000000000000003"/>
  </r>
  <r>
    <m/>
    <x v="2"/>
    <n v="1128299"/>
    <x v="30"/>
    <x v="2"/>
    <x v="2"/>
    <x v="2"/>
    <x v="3"/>
    <n v="0.6"/>
    <n v="7250"/>
    <n v="4350"/>
    <n v="1305"/>
    <n v="0.3"/>
  </r>
  <r>
    <m/>
    <x v="2"/>
    <n v="1128299"/>
    <x v="30"/>
    <x v="2"/>
    <x v="2"/>
    <x v="2"/>
    <x v="4"/>
    <n v="0.65"/>
    <n v="7750"/>
    <n v="5037.5"/>
    <n v="2518.75"/>
    <n v="0.5"/>
  </r>
  <r>
    <m/>
    <x v="2"/>
    <n v="1128299"/>
    <x v="30"/>
    <x v="2"/>
    <x v="2"/>
    <x v="2"/>
    <x v="5"/>
    <n v="0.8"/>
    <n v="7750"/>
    <n v="6200"/>
    <n v="930.00000000000011"/>
    <n v="0.15000000000000002"/>
  </r>
  <r>
    <m/>
    <x v="2"/>
    <n v="1128299"/>
    <x v="31"/>
    <x v="2"/>
    <x v="2"/>
    <x v="2"/>
    <x v="0"/>
    <n v="0.65"/>
    <n v="9750"/>
    <n v="6337.5"/>
    <n v="2218.125"/>
    <n v="0.35000000000000003"/>
  </r>
  <r>
    <m/>
    <x v="2"/>
    <n v="1128299"/>
    <x v="31"/>
    <x v="2"/>
    <x v="2"/>
    <x v="2"/>
    <x v="1"/>
    <n v="0.70000000000000007"/>
    <n v="9250"/>
    <n v="6475.0000000000009"/>
    <n v="1295.0000000000002"/>
    <n v="0.2"/>
  </r>
  <r>
    <m/>
    <x v="2"/>
    <n v="1128299"/>
    <x v="31"/>
    <x v="2"/>
    <x v="2"/>
    <x v="2"/>
    <x v="2"/>
    <n v="0.65"/>
    <n v="8000"/>
    <n v="5200"/>
    <n v="1820.0000000000002"/>
    <n v="0.35000000000000003"/>
  </r>
  <r>
    <m/>
    <x v="2"/>
    <n v="1128299"/>
    <x v="31"/>
    <x v="2"/>
    <x v="2"/>
    <x v="2"/>
    <x v="3"/>
    <n v="0.65"/>
    <n v="7500"/>
    <n v="4875"/>
    <n v="1462.5"/>
    <n v="0.3"/>
  </r>
  <r>
    <m/>
    <x v="2"/>
    <n v="1128299"/>
    <x v="31"/>
    <x v="2"/>
    <x v="2"/>
    <x v="2"/>
    <x v="4"/>
    <n v="0.75"/>
    <n v="7500"/>
    <n v="5625"/>
    <n v="2812.5"/>
    <n v="0.5"/>
  </r>
  <r>
    <m/>
    <x v="2"/>
    <n v="1128299"/>
    <x v="31"/>
    <x v="2"/>
    <x v="2"/>
    <x v="2"/>
    <x v="5"/>
    <n v="0.8"/>
    <n v="7250"/>
    <n v="5800"/>
    <n v="870.00000000000011"/>
    <n v="0.15000000000000002"/>
  </r>
  <r>
    <m/>
    <x v="2"/>
    <n v="1128299"/>
    <x v="32"/>
    <x v="2"/>
    <x v="2"/>
    <x v="2"/>
    <x v="0"/>
    <n v="0.55000000000000004"/>
    <n v="9250"/>
    <n v="5087.5"/>
    <n v="1526.2500000000002"/>
    <n v="0.30000000000000004"/>
  </r>
  <r>
    <m/>
    <x v="2"/>
    <n v="1128299"/>
    <x v="32"/>
    <x v="2"/>
    <x v="2"/>
    <x v="2"/>
    <x v="1"/>
    <n v="0.60000000000000009"/>
    <n v="9250"/>
    <n v="5550.0000000000009"/>
    <n v="832.50000000000011"/>
    <n v="0.15"/>
  </r>
  <r>
    <m/>
    <x v="2"/>
    <n v="1128299"/>
    <x v="32"/>
    <x v="2"/>
    <x v="2"/>
    <x v="2"/>
    <x v="2"/>
    <n v="0.55000000000000004"/>
    <n v="7750"/>
    <n v="4262.5"/>
    <n v="1278.7500000000002"/>
    <n v="0.30000000000000004"/>
  </r>
  <r>
    <m/>
    <x v="2"/>
    <n v="1128299"/>
    <x v="32"/>
    <x v="2"/>
    <x v="2"/>
    <x v="2"/>
    <x v="3"/>
    <n v="0.55000000000000004"/>
    <n v="7250"/>
    <n v="3987.5000000000005"/>
    <n v="996.875"/>
    <n v="0.24999999999999997"/>
  </r>
  <r>
    <m/>
    <x v="2"/>
    <n v="1128299"/>
    <x v="32"/>
    <x v="2"/>
    <x v="2"/>
    <x v="2"/>
    <x v="4"/>
    <n v="0.65"/>
    <n v="7250"/>
    <n v="4712.5"/>
    <n v="2120.6250000000005"/>
    <n v="0.45000000000000007"/>
  </r>
  <r>
    <m/>
    <x v="2"/>
    <n v="1128299"/>
    <x v="32"/>
    <x v="2"/>
    <x v="2"/>
    <x v="2"/>
    <x v="5"/>
    <n v="0.70000000000000007"/>
    <n v="7750"/>
    <n v="5425.0000000000009"/>
    <n v="542.50000000000011"/>
    <n v="0.1"/>
  </r>
  <r>
    <m/>
    <x v="2"/>
    <n v="1128299"/>
    <x v="33"/>
    <x v="2"/>
    <x v="2"/>
    <x v="2"/>
    <x v="0"/>
    <n v="0.55000000000000004"/>
    <n v="8750"/>
    <n v="4812.5"/>
    <n v="1443.7500000000002"/>
    <n v="0.30000000000000004"/>
  </r>
  <r>
    <m/>
    <x v="2"/>
    <n v="1128299"/>
    <x v="33"/>
    <x v="2"/>
    <x v="2"/>
    <x v="2"/>
    <x v="1"/>
    <n v="0.60000000000000009"/>
    <n v="8750"/>
    <n v="5250.0000000000009"/>
    <n v="787.50000000000011"/>
    <n v="0.15"/>
  </r>
  <r>
    <m/>
    <x v="2"/>
    <n v="1128299"/>
    <x v="33"/>
    <x v="2"/>
    <x v="2"/>
    <x v="2"/>
    <x v="2"/>
    <n v="0.55000000000000004"/>
    <n v="7000"/>
    <n v="3850.0000000000005"/>
    <n v="1155.0000000000002"/>
    <n v="0.30000000000000004"/>
  </r>
  <r>
    <m/>
    <x v="2"/>
    <n v="1128299"/>
    <x v="33"/>
    <x v="2"/>
    <x v="2"/>
    <x v="2"/>
    <x v="3"/>
    <n v="0.55000000000000004"/>
    <n v="6750"/>
    <n v="3712.5000000000005"/>
    <n v="928.125"/>
    <n v="0.24999999999999997"/>
  </r>
  <r>
    <m/>
    <x v="2"/>
    <n v="1128299"/>
    <x v="33"/>
    <x v="2"/>
    <x v="2"/>
    <x v="2"/>
    <x v="4"/>
    <n v="0.65"/>
    <n v="6500"/>
    <n v="4225"/>
    <n v="1901.2500000000002"/>
    <n v="0.45000000000000007"/>
  </r>
  <r>
    <m/>
    <x v="2"/>
    <n v="1128299"/>
    <x v="33"/>
    <x v="2"/>
    <x v="2"/>
    <x v="2"/>
    <x v="5"/>
    <n v="0.70000000000000007"/>
    <n v="7000"/>
    <n v="4900.0000000000009"/>
    <n v="490.00000000000011"/>
    <n v="0.1"/>
  </r>
  <r>
    <m/>
    <x v="2"/>
    <n v="1128299"/>
    <x v="34"/>
    <x v="2"/>
    <x v="2"/>
    <x v="2"/>
    <x v="0"/>
    <n v="0.55000000000000004"/>
    <n v="8750"/>
    <n v="4812.5"/>
    <n v="1443.7500000000002"/>
    <n v="0.30000000000000004"/>
  </r>
  <r>
    <m/>
    <x v="2"/>
    <n v="1128299"/>
    <x v="34"/>
    <x v="2"/>
    <x v="2"/>
    <x v="2"/>
    <x v="1"/>
    <n v="0.60000000000000009"/>
    <n v="8750"/>
    <n v="5250.0000000000009"/>
    <n v="787.50000000000011"/>
    <n v="0.15"/>
  </r>
  <r>
    <m/>
    <x v="2"/>
    <n v="1128299"/>
    <x v="34"/>
    <x v="2"/>
    <x v="2"/>
    <x v="2"/>
    <x v="2"/>
    <n v="0.55000000000000004"/>
    <n v="7250"/>
    <n v="3987.5000000000005"/>
    <n v="1196.2500000000002"/>
    <n v="0.30000000000000004"/>
  </r>
  <r>
    <m/>
    <x v="2"/>
    <n v="1128299"/>
    <x v="34"/>
    <x v="2"/>
    <x v="2"/>
    <x v="2"/>
    <x v="3"/>
    <n v="0.55000000000000004"/>
    <n v="7000"/>
    <n v="3850.0000000000005"/>
    <n v="962.5"/>
    <n v="0.24999999999999997"/>
  </r>
  <r>
    <m/>
    <x v="2"/>
    <n v="1128299"/>
    <x v="34"/>
    <x v="2"/>
    <x v="2"/>
    <x v="2"/>
    <x v="4"/>
    <n v="0.65"/>
    <n v="6500"/>
    <n v="4225"/>
    <n v="1901.2500000000002"/>
    <n v="0.45000000000000007"/>
  </r>
  <r>
    <m/>
    <x v="2"/>
    <n v="1128299"/>
    <x v="34"/>
    <x v="2"/>
    <x v="2"/>
    <x v="2"/>
    <x v="5"/>
    <n v="0.70000000000000007"/>
    <n v="7750"/>
    <n v="5425.0000000000009"/>
    <n v="542.50000000000011"/>
    <n v="0.1"/>
  </r>
  <r>
    <m/>
    <x v="2"/>
    <n v="1128299"/>
    <x v="35"/>
    <x v="2"/>
    <x v="2"/>
    <x v="2"/>
    <x v="0"/>
    <n v="0.55000000000000004"/>
    <n v="9750"/>
    <n v="5362.5"/>
    <n v="1608.7500000000002"/>
    <n v="0.30000000000000004"/>
  </r>
  <r>
    <m/>
    <x v="2"/>
    <n v="1128299"/>
    <x v="35"/>
    <x v="2"/>
    <x v="2"/>
    <x v="2"/>
    <x v="1"/>
    <n v="0.60000000000000009"/>
    <n v="9750"/>
    <n v="5850.0000000000009"/>
    <n v="877.50000000000011"/>
    <n v="0.15"/>
  </r>
  <r>
    <m/>
    <x v="2"/>
    <n v="1128299"/>
    <x v="35"/>
    <x v="2"/>
    <x v="2"/>
    <x v="2"/>
    <x v="2"/>
    <n v="0.55000000000000004"/>
    <n v="7750"/>
    <n v="4262.5"/>
    <n v="1278.7500000000002"/>
    <n v="0.30000000000000004"/>
  </r>
  <r>
    <m/>
    <x v="2"/>
    <n v="1128299"/>
    <x v="35"/>
    <x v="2"/>
    <x v="2"/>
    <x v="2"/>
    <x v="3"/>
    <n v="0.55000000000000004"/>
    <n v="7750"/>
    <n v="4262.5"/>
    <n v="1065.6249999999998"/>
    <n v="0.24999999999999997"/>
  </r>
  <r>
    <m/>
    <x v="2"/>
    <n v="1128299"/>
    <x v="35"/>
    <x v="2"/>
    <x v="2"/>
    <x v="2"/>
    <x v="4"/>
    <n v="0.65"/>
    <n v="7000"/>
    <n v="4550"/>
    <n v="2047.5000000000002"/>
    <n v="0.45000000000000007"/>
  </r>
  <r>
    <m/>
    <x v="2"/>
    <n v="1128299"/>
    <x v="35"/>
    <x v="2"/>
    <x v="2"/>
    <x v="2"/>
    <x v="5"/>
    <n v="0.70000000000000007"/>
    <n v="8000"/>
    <n v="5600.0000000000009"/>
    <n v="560.00000000000011"/>
    <n v="0.1"/>
  </r>
  <r>
    <m/>
    <x v="3"/>
    <n v="1189833"/>
    <x v="36"/>
    <x v="2"/>
    <x v="2"/>
    <x v="3"/>
    <x v="0"/>
    <n v="0.35"/>
    <n v="7000"/>
    <n v="2450"/>
    <n v="980"/>
    <n v="0.4"/>
  </r>
  <r>
    <m/>
    <x v="3"/>
    <n v="1189833"/>
    <x v="36"/>
    <x v="2"/>
    <x v="2"/>
    <x v="3"/>
    <x v="1"/>
    <n v="0.45"/>
    <n v="7000"/>
    <n v="3150"/>
    <n v="787.5"/>
    <n v="0.25"/>
  </r>
  <r>
    <m/>
    <x v="3"/>
    <n v="1189833"/>
    <x v="36"/>
    <x v="2"/>
    <x v="2"/>
    <x v="3"/>
    <x v="2"/>
    <n v="0.45"/>
    <n v="7000"/>
    <n v="3150"/>
    <n v="1260"/>
    <n v="0.4"/>
  </r>
  <r>
    <m/>
    <x v="3"/>
    <n v="1189833"/>
    <x v="36"/>
    <x v="2"/>
    <x v="2"/>
    <x v="3"/>
    <x v="3"/>
    <n v="0.45"/>
    <n v="5500"/>
    <n v="2475"/>
    <n v="866.25"/>
    <n v="0.35"/>
  </r>
  <r>
    <m/>
    <x v="3"/>
    <n v="1189833"/>
    <x v="36"/>
    <x v="2"/>
    <x v="2"/>
    <x v="3"/>
    <x v="4"/>
    <n v="0.5"/>
    <n v="5000"/>
    <n v="2500"/>
    <n v="1375"/>
    <n v="0.55000000000000004"/>
  </r>
  <r>
    <m/>
    <x v="3"/>
    <n v="1189833"/>
    <x v="36"/>
    <x v="2"/>
    <x v="2"/>
    <x v="3"/>
    <x v="5"/>
    <n v="0.45"/>
    <n v="7000"/>
    <n v="3150"/>
    <n v="630"/>
    <n v="0.2"/>
  </r>
  <r>
    <m/>
    <x v="3"/>
    <n v="1189833"/>
    <x v="37"/>
    <x v="2"/>
    <x v="2"/>
    <x v="3"/>
    <x v="0"/>
    <n v="0.35"/>
    <n v="7500"/>
    <n v="2625"/>
    <n v="1050"/>
    <n v="0.4"/>
  </r>
  <r>
    <m/>
    <x v="3"/>
    <n v="1189833"/>
    <x v="37"/>
    <x v="2"/>
    <x v="2"/>
    <x v="3"/>
    <x v="1"/>
    <n v="0.45"/>
    <n v="6500"/>
    <n v="2925"/>
    <n v="731.25"/>
    <n v="0.25"/>
  </r>
  <r>
    <m/>
    <x v="3"/>
    <n v="1189833"/>
    <x v="37"/>
    <x v="2"/>
    <x v="2"/>
    <x v="3"/>
    <x v="2"/>
    <n v="0.45"/>
    <n v="6750"/>
    <n v="3037.5"/>
    <n v="1215"/>
    <n v="0.4"/>
  </r>
  <r>
    <m/>
    <x v="3"/>
    <n v="1189833"/>
    <x v="37"/>
    <x v="2"/>
    <x v="2"/>
    <x v="3"/>
    <x v="3"/>
    <n v="0.45"/>
    <n v="5250"/>
    <n v="2362.5"/>
    <n v="826.875"/>
    <n v="0.35"/>
  </r>
  <r>
    <m/>
    <x v="3"/>
    <n v="1189833"/>
    <x v="37"/>
    <x v="2"/>
    <x v="2"/>
    <x v="3"/>
    <x v="4"/>
    <n v="0.5"/>
    <n v="4500"/>
    <n v="2250"/>
    <n v="1237.5"/>
    <n v="0.55000000000000004"/>
  </r>
  <r>
    <m/>
    <x v="3"/>
    <n v="1189833"/>
    <x v="37"/>
    <x v="2"/>
    <x v="2"/>
    <x v="3"/>
    <x v="5"/>
    <n v="0.45"/>
    <n v="6500"/>
    <n v="2925"/>
    <n v="585"/>
    <n v="0.2"/>
  </r>
  <r>
    <m/>
    <x v="3"/>
    <n v="1189833"/>
    <x v="38"/>
    <x v="2"/>
    <x v="2"/>
    <x v="3"/>
    <x v="0"/>
    <n v="0.35"/>
    <n v="8000"/>
    <n v="2800"/>
    <n v="1120"/>
    <n v="0.4"/>
  </r>
  <r>
    <m/>
    <x v="3"/>
    <n v="1189833"/>
    <x v="38"/>
    <x v="2"/>
    <x v="2"/>
    <x v="3"/>
    <x v="1"/>
    <n v="0.45"/>
    <n v="6500"/>
    <n v="2925"/>
    <n v="731.25"/>
    <n v="0.25"/>
  </r>
  <r>
    <m/>
    <x v="3"/>
    <n v="1189833"/>
    <x v="38"/>
    <x v="2"/>
    <x v="2"/>
    <x v="3"/>
    <x v="2"/>
    <n v="0.45"/>
    <n v="6500"/>
    <n v="2925"/>
    <n v="1170"/>
    <n v="0.4"/>
  </r>
  <r>
    <m/>
    <x v="3"/>
    <n v="1189833"/>
    <x v="38"/>
    <x v="2"/>
    <x v="2"/>
    <x v="3"/>
    <x v="3"/>
    <n v="0.45"/>
    <n v="5500"/>
    <n v="2475"/>
    <n v="866.25"/>
    <n v="0.35"/>
  </r>
  <r>
    <m/>
    <x v="3"/>
    <n v="1189833"/>
    <x v="38"/>
    <x v="2"/>
    <x v="2"/>
    <x v="3"/>
    <x v="4"/>
    <n v="0.5"/>
    <n v="4250"/>
    <n v="2125"/>
    <n v="1168.75"/>
    <n v="0.55000000000000004"/>
  </r>
  <r>
    <m/>
    <x v="3"/>
    <n v="1189833"/>
    <x v="38"/>
    <x v="2"/>
    <x v="2"/>
    <x v="3"/>
    <x v="5"/>
    <n v="0.45"/>
    <n v="6250"/>
    <n v="2812.5"/>
    <n v="562.5"/>
    <n v="0.2"/>
  </r>
  <r>
    <m/>
    <x v="3"/>
    <n v="1189833"/>
    <x v="39"/>
    <x v="2"/>
    <x v="2"/>
    <x v="3"/>
    <x v="0"/>
    <n v="0.45"/>
    <n v="8000"/>
    <n v="3600"/>
    <n v="1440"/>
    <n v="0.4"/>
  </r>
  <r>
    <m/>
    <x v="3"/>
    <n v="1189833"/>
    <x v="39"/>
    <x v="2"/>
    <x v="2"/>
    <x v="3"/>
    <x v="1"/>
    <n v="0.5"/>
    <n v="6000"/>
    <n v="3000"/>
    <n v="750"/>
    <n v="0.25"/>
  </r>
  <r>
    <m/>
    <x v="3"/>
    <n v="1189833"/>
    <x v="39"/>
    <x v="2"/>
    <x v="2"/>
    <x v="3"/>
    <x v="2"/>
    <n v="0.5"/>
    <n v="6250"/>
    <n v="3125"/>
    <n v="1250"/>
    <n v="0.4"/>
  </r>
  <r>
    <m/>
    <x v="3"/>
    <n v="1189833"/>
    <x v="39"/>
    <x v="2"/>
    <x v="2"/>
    <x v="3"/>
    <x v="3"/>
    <n v="0.45"/>
    <n v="5250"/>
    <n v="2362.5"/>
    <n v="826.875"/>
    <n v="0.35"/>
  </r>
  <r>
    <m/>
    <x v="3"/>
    <n v="1189833"/>
    <x v="39"/>
    <x v="2"/>
    <x v="2"/>
    <x v="3"/>
    <x v="4"/>
    <n v="0.5"/>
    <n v="4250"/>
    <n v="2125"/>
    <n v="1168.75"/>
    <n v="0.55000000000000004"/>
  </r>
  <r>
    <m/>
    <x v="3"/>
    <n v="1189833"/>
    <x v="39"/>
    <x v="2"/>
    <x v="2"/>
    <x v="3"/>
    <x v="5"/>
    <n v="0.65"/>
    <n v="6000"/>
    <n v="3900"/>
    <n v="780"/>
    <n v="0.2"/>
  </r>
  <r>
    <m/>
    <x v="3"/>
    <n v="1189833"/>
    <x v="40"/>
    <x v="2"/>
    <x v="2"/>
    <x v="3"/>
    <x v="0"/>
    <n v="0.45"/>
    <n v="8000"/>
    <n v="3600"/>
    <n v="1440"/>
    <n v="0.4"/>
  </r>
  <r>
    <m/>
    <x v="3"/>
    <n v="1189833"/>
    <x v="40"/>
    <x v="2"/>
    <x v="2"/>
    <x v="3"/>
    <x v="1"/>
    <n v="0.5"/>
    <n v="6500"/>
    <n v="3250"/>
    <n v="812.5"/>
    <n v="0.25"/>
  </r>
  <r>
    <m/>
    <x v="3"/>
    <n v="1189833"/>
    <x v="40"/>
    <x v="2"/>
    <x v="2"/>
    <x v="3"/>
    <x v="2"/>
    <n v="0.5"/>
    <n v="6500"/>
    <n v="3250"/>
    <n v="1300"/>
    <n v="0.4"/>
  </r>
  <r>
    <m/>
    <x v="3"/>
    <n v="1189833"/>
    <x v="40"/>
    <x v="2"/>
    <x v="2"/>
    <x v="3"/>
    <x v="3"/>
    <n v="0.45"/>
    <n v="5500"/>
    <n v="2475"/>
    <n v="866.25"/>
    <n v="0.35"/>
  </r>
  <r>
    <m/>
    <x v="3"/>
    <n v="1189833"/>
    <x v="40"/>
    <x v="2"/>
    <x v="2"/>
    <x v="3"/>
    <x v="4"/>
    <n v="0.5"/>
    <n v="4500"/>
    <n v="2250"/>
    <n v="1237.5"/>
    <n v="0.55000000000000004"/>
  </r>
  <r>
    <m/>
    <x v="3"/>
    <n v="1189833"/>
    <x v="40"/>
    <x v="2"/>
    <x v="2"/>
    <x v="3"/>
    <x v="5"/>
    <n v="0.65"/>
    <n v="6250"/>
    <n v="4062.5"/>
    <n v="812.5"/>
    <n v="0.2"/>
  </r>
  <r>
    <m/>
    <x v="3"/>
    <n v="1189833"/>
    <x v="41"/>
    <x v="2"/>
    <x v="2"/>
    <x v="3"/>
    <x v="0"/>
    <n v="0.45"/>
    <n v="9000"/>
    <n v="4050"/>
    <n v="1620"/>
    <n v="0.4"/>
  </r>
  <r>
    <m/>
    <x v="3"/>
    <n v="1189833"/>
    <x v="41"/>
    <x v="2"/>
    <x v="2"/>
    <x v="3"/>
    <x v="1"/>
    <n v="0.5"/>
    <n v="7500"/>
    <n v="3750"/>
    <n v="937.5"/>
    <n v="0.25"/>
  </r>
  <r>
    <m/>
    <x v="3"/>
    <n v="1189833"/>
    <x v="41"/>
    <x v="2"/>
    <x v="2"/>
    <x v="3"/>
    <x v="2"/>
    <n v="0.5"/>
    <n v="7500"/>
    <n v="3750"/>
    <n v="1500"/>
    <n v="0.4"/>
  </r>
  <r>
    <m/>
    <x v="3"/>
    <n v="1189833"/>
    <x v="41"/>
    <x v="2"/>
    <x v="2"/>
    <x v="3"/>
    <x v="3"/>
    <n v="0.45"/>
    <n v="6250"/>
    <n v="2812.5"/>
    <n v="984.37499999999989"/>
    <n v="0.35"/>
  </r>
  <r>
    <m/>
    <x v="3"/>
    <n v="1189833"/>
    <x v="41"/>
    <x v="2"/>
    <x v="2"/>
    <x v="3"/>
    <x v="4"/>
    <n v="0.5"/>
    <n v="5000"/>
    <n v="2500"/>
    <n v="1375"/>
    <n v="0.55000000000000004"/>
  </r>
  <r>
    <m/>
    <x v="3"/>
    <n v="1189833"/>
    <x v="41"/>
    <x v="2"/>
    <x v="2"/>
    <x v="3"/>
    <x v="5"/>
    <n v="0.65"/>
    <n v="8000"/>
    <n v="5200"/>
    <n v="1040"/>
    <n v="0.2"/>
  </r>
  <r>
    <m/>
    <x v="3"/>
    <n v="1189833"/>
    <x v="42"/>
    <x v="2"/>
    <x v="2"/>
    <x v="3"/>
    <x v="0"/>
    <n v="0.45"/>
    <n v="9500"/>
    <n v="4275"/>
    <n v="1710"/>
    <n v="0.4"/>
  </r>
  <r>
    <m/>
    <x v="3"/>
    <n v="1189833"/>
    <x v="42"/>
    <x v="2"/>
    <x v="2"/>
    <x v="3"/>
    <x v="1"/>
    <n v="0.5"/>
    <n v="8000"/>
    <n v="4000"/>
    <n v="1000"/>
    <n v="0.25"/>
  </r>
  <r>
    <m/>
    <x v="3"/>
    <n v="1189833"/>
    <x v="42"/>
    <x v="2"/>
    <x v="2"/>
    <x v="3"/>
    <x v="2"/>
    <n v="0.5"/>
    <n v="7500"/>
    <n v="3750"/>
    <n v="1500"/>
    <n v="0.4"/>
  </r>
  <r>
    <m/>
    <x v="3"/>
    <n v="1189833"/>
    <x v="42"/>
    <x v="2"/>
    <x v="2"/>
    <x v="3"/>
    <x v="3"/>
    <n v="0.45"/>
    <n v="6500"/>
    <n v="2925"/>
    <n v="1023.7499999999999"/>
    <n v="0.35"/>
  </r>
  <r>
    <m/>
    <x v="3"/>
    <n v="1189833"/>
    <x v="42"/>
    <x v="2"/>
    <x v="2"/>
    <x v="3"/>
    <x v="4"/>
    <n v="0.5"/>
    <n v="7000"/>
    <n v="3500"/>
    <n v="1925.0000000000002"/>
    <n v="0.55000000000000004"/>
  </r>
  <r>
    <m/>
    <x v="3"/>
    <n v="1189833"/>
    <x v="42"/>
    <x v="2"/>
    <x v="2"/>
    <x v="3"/>
    <x v="5"/>
    <n v="0.65"/>
    <n v="7000"/>
    <n v="4550"/>
    <n v="910"/>
    <n v="0.2"/>
  </r>
  <r>
    <m/>
    <x v="3"/>
    <n v="1189833"/>
    <x v="43"/>
    <x v="2"/>
    <x v="2"/>
    <x v="3"/>
    <x v="0"/>
    <n v="0.5"/>
    <n v="9000"/>
    <n v="4500"/>
    <n v="1800"/>
    <n v="0.4"/>
  </r>
  <r>
    <m/>
    <x v="3"/>
    <n v="1189833"/>
    <x v="43"/>
    <x v="2"/>
    <x v="2"/>
    <x v="3"/>
    <x v="1"/>
    <n v="0.55000000000000004"/>
    <n v="8500"/>
    <n v="4675"/>
    <n v="1168.75"/>
    <n v="0.25"/>
  </r>
  <r>
    <m/>
    <x v="3"/>
    <n v="1189833"/>
    <x v="43"/>
    <x v="2"/>
    <x v="2"/>
    <x v="3"/>
    <x v="2"/>
    <n v="0.5"/>
    <n v="7250"/>
    <n v="3625"/>
    <n v="1450"/>
    <n v="0.4"/>
  </r>
  <r>
    <m/>
    <x v="3"/>
    <n v="1189833"/>
    <x v="43"/>
    <x v="2"/>
    <x v="2"/>
    <x v="3"/>
    <x v="3"/>
    <n v="0.5"/>
    <n v="6750"/>
    <n v="3375"/>
    <n v="1181.25"/>
    <n v="0.35"/>
  </r>
  <r>
    <m/>
    <x v="3"/>
    <n v="1189833"/>
    <x v="43"/>
    <x v="2"/>
    <x v="2"/>
    <x v="3"/>
    <x v="4"/>
    <n v="0.6"/>
    <n v="6750"/>
    <n v="4050"/>
    <n v="2227.5"/>
    <n v="0.55000000000000004"/>
  </r>
  <r>
    <m/>
    <x v="3"/>
    <n v="1189833"/>
    <x v="43"/>
    <x v="2"/>
    <x v="2"/>
    <x v="3"/>
    <x v="5"/>
    <n v="0.65"/>
    <n v="6500"/>
    <n v="4225"/>
    <n v="845"/>
    <n v="0.2"/>
  </r>
  <r>
    <m/>
    <x v="3"/>
    <n v="1189833"/>
    <x v="44"/>
    <x v="2"/>
    <x v="2"/>
    <x v="3"/>
    <x v="0"/>
    <n v="0.5"/>
    <n v="8500"/>
    <n v="4250"/>
    <n v="1700"/>
    <n v="0.4"/>
  </r>
  <r>
    <m/>
    <x v="3"/>
    <n v="1189833"/>
    <x v="44"/>
    <x v="2"/>
    <x v="2"/>
    <x v="3"/>
    <x v="1"/>
    <n v="0.55000000000000004"/>
    <n v="8500"/>
    <n v="4675"/>
    <n v="1168.75"/>
    <n v="0.25"/>
  </r>
  <r>
    <m/>
    <x v="3"/>
    <n v="1189833"/>
    <x v="44"/>
    <x v="2"/>
    <x v="2"/>
    <x v="3"/>
    <x v="2"/>
    <n v="0.5"/>
    <n v="7000"/>
    <n v="3500"/>
    <n v="1400"/>
    <n v="0.4"/>
  </r>
  <r>
    <m/>
    <x v="3"/>
    <n v="1189833"/>
    <x v="44"/>
    <x v="2"/>
    <x v="2"/>
    <x v="3"/>
    <x v="3"/>
    <n v="0.5"/>
    <n v="6500"/>
    <n v="3250"/>
    <n v="1137.5"/>
    <n v="0.35"/>
  </r>
  <r>
    <m/>
    <x v="3"/>
    <n v="1189833"/>
    <x v="44"/>
    <x v="2"/>
    <x v="2"/>
    <x v="3"/>
    <x v="4"/>
    <n v="0.6"/>
    <n v="6500"/>
    <n v="3900"/>
    <n v="2145"/>
    <n v="0.55000000000000004"/>
  </r>
  <r>
    <m/>
    <x v="3"/>
    <n v="1189833"/>
    <x v="44"/>
    <x v="2"/>
    <x v="2"/>
    <x v="3"/>
    <x v="5"/>
    <n v="0.65"/>
    <n v="7000"/>
    <n v="4550"/>
    <n v="910"/>
    <n v="0.2"/>
  </r>
  <r>
    <m/>
    <x v="3"/>
    <n v="1189833"/>
    <x v="45"/>
    <x v="2"/>
    <x v="2"/>
    <x v="3"/>
    <x v="0"/>
    <n v="0.5"/>
    <n v="8000"/>
    <n v="4000"/>
    <n v="1600"/>
    <n v="0.4"/>
  </r>
  <r>
    <m/>
    <x v="3"/>
    <n v="1189833"/>
    <x v="45"/>
    <x v="2"/>
    <x v="2"/>
    <x v="3"/>
    <x v="1"/>
    <n v="0.55000000000000004"/>
    <n v="8000"/>
    <n v="4400"/>
    <n v="1100"/>
    <n v="0.25"/>
  </r>
  <r>
    <m/>
    <x v="3"/>
    <n v="1189833"/>
    <x v="45"/>
    <x v="2"/>
    <x v="2"/>
    <x v="3"/>
    <x v="2"/>
    <n v="0.5"/>
    <n v="6500"/>
    <n v="3250"/>
    <n v="1300"/>
    <n v="0.4"/>
  </r>
  <r>
    <m/>
    <x v="3"/>
    <n v="1189833"/>
    <x v="45"/>
    <x v="2"/>
    <x v="2"/>
    <x v="3"/>
    <x v="3"/>
    <n v="0.5"/>
    <n v="6250"/>
    <n v="3125"/>
    <n v="1093.75"/>
    <n v="0.35"/>
  </r>
  <r>
    <m/>
    <x v="3"/>
    <n v="1189833"/>
    <x v="45"/>
    <x v="2"/>
    <x v="2"/>
    <x v="3"/>
    <x v="4"/>
    <n v="0.6"/>
    <n v="6000"/>
    <n v="3600"/>
    <n v="1980.0000000000002"/>
    <n v="0.55000000000000004"/>
  </r>
  <r>
    <m/>
    <x v="3"/>
    <n v="1189833"/>
    <x v="45"/>
    <x v="2"/>
    <x v="2"/>
    <x v="3"/>
    <x v="5"/>
    <n v="0.65"/>
    <n v="6500"/>
    <n v="4225"/>
    <n v="845"/>
    <n v="0.2"/>
  </r>
  <r>
    <m/>
    <x v="3"/>
    <n v="1189833"/>
    <x v="46"/>
    <x v="2"/>
    <x v="2"/>
    <x v="3"/>
    <x v="0"/>
    <n v="0.5"/>
    <n v="8250"/>
    <n v="4125"/>
    <n v="1650"/>
    <n v="0.4"/>
  </r>
  <r>
    <m/>
    <x v="3"/>
    <n v="1189833"/>
    <x v="46"/>
    <x v="2"/>
    <x v="2"/>
    <x v="3"/>
    <x v="1"/>
    <n v="0.55000000000000004"/>
    <n v="8250"/>
    <n v="4537.5"/>
    <n v="1134.375"/>
    <n v="0.25"/>
  </r>
  <r>
    <m/>
    <x v="3"/>
    <n v="1189833"/>
    <x v="46"/>
    <x v="2"/>
    <x v="2"/>
    <x v="3"/>
    <x v="2"/>
    <n v="0.5"/>
    <n v="6750"/>
    <n v="3375"/>
    <n v="1350"/>
    <n v="0.4"/>
  </r>
  <r>
    <m/>
    <x v="3"/>
    <n v="1189833"/>
    <x v="46"/>
    <x v="2"/>
    <x v="2"/>
    <x v="3"/>
    <x v="3"/>
    <n v="0.5"/>
    <n v="6500"/>
    <n v="3250"/>
    <n v="1137.5"/>
    <n v="0.35"/>
  </r>
  <r>
    <m/>
    <x v="3"/>
    <n v="1189833"/>
    <x v="46"/>
    <x v="2"/>
    <x v="2"/>
    <x v="3"/>
    <x v="4"/>
    <n v="0.6"/>
    <n v="6000"/>
    <n v="3600"/>
    <n v="1980.0000000000002"/>
    <n v="0.55000000000000004"/>
  </r>
  <r>
    <m/>
    <x v="3"/>
    <n v="1189833"/>
    <x v="46"/>
    <x v="2"/>
    <x v="2"/>
    <x v="3"/>
    <x v="5"/>
    <n v="0.65"/>
    <n v="7000"/>
    <n v="4550"/>
    <n v="910"/>
    <n v="0.2"/>
  </r>
  <r>
    <m/>
    <x v="3"/>
    <n v="1189833"/>
    <x v="47"/>
    <x v="2"/>
    <x v="2"/>
    <x v="3"/>
    <x v="0"/>
    <n v="0.5"/>
    <n v="9000"/>
    <n v="4500"/>
    <n v="1800"/>
    <n v="0.4"/>
  </r>
  <r>
    <m/>
    <x v="3"/>
    <n v="1189833"/>
    <x v="47"/>
    <x v="2"/>
    <x v="2"/>
    <x v="3"/>
    <x v="1"/>
    <n v="0.55000000000000004"/>
    <n v="9000"/>
    <n v="4950"/>
    <n v="1237.5"/>
    <n v="0.25"/>
  </r>
  <r>
    <m/>
    <x v="3"/>
    <n v="1189833"/>
    <x v="47"/>
    <x v="2"/>
    <x v="2"/>
    <x v="3"/>
    <x v="2"/>
    <n v="0.5"/>
    <n v="7000"/>
    <n v="3500"/>
    <n v="1400"/>
    <n v="0.4"/>
  </r>
  <r>
    <m/>
    <x v="3"/>
    <n v="1189833"/>
    <x v="47"/>
    <x v="2"/>
    <x v="2"/>
    <x v="3"/>
    <x v="3"/>
    <n v="0.5"/>
    <n v="7000"/>
    <n v="3500"/>
    <n v="1225"/>
    <n v="0.35"/>
  </r>
  <r>
    <m/>
    <x v="3"/>
    <n v="1189833"/>
    <x v="47"/>
    <x v="2"/>
    <x v="2"/>
    <x v="3"/>
    <x v="4"/>
    <n v="0.6"/>
    <n v="6250"/>
    <n v="3750"/>
    <n v="2062.5"/>
    <n v="0.55000000000000004"/>
  </r>
  <r>
    <m/>
    <x v="3"/>
    <n v="1189833"/>
    <x v="47"/>
    <x v="2"/>
    <x v="2"/>
    <x v="3"/>
    <x v="5"/>
    <n v="0.65"/>
    <n v="7250"/>
    <n v="4712.5"/>
    <n v="942.5"/>
    <n v="0.2"/>
  </r>
  <r>
    <m/>
    <x v="0"/>
    <n v="1185732"/>
    <x v="36"/>
    <x v="3"/>
    <x v="3"/>
    <x v="4"/>
    <x v="0"/>
    <n v="0.45"/>
    <n v="4750"/>
    <n v="2137.5"/>
    <n v="855"/>
    <n v="0.4"/>
  </r>
  <r>
    <m/>
    <x v="0"/>
    <n v="1185732"/>
    <x v="36"/>
    <x v="3"/>
    <x v="3"/>
    <x v="4"/>
    <x v="1"/>
    <n v="0.45"/>
    <n v="2750"/>
    <n v="1237.5"/>
    <n v="433.125"/>
    <n v="0.35"/>
  </r>
  <r>
    <m/>
    <x v="0"/>
    <n v="1185732"/>
    <x v="36"/>
    <x v="3"/>
    <x v="3"/>
    <x v="4"/>
    <x v="2"/>
    <n v="0.35000000000000003"/>
    <n v="2750"/>
    <n v="962.50000000000011"/>
    <n v="336.875"/>
    <n v="0.35"/>
  </r>
  <r>
    <m/>
    <x v="0"/>
    <n v="1185732"/>
    <x v="36"/>
    <x v="3"/>
    <x v="3"/>
    <x v="4"/>
    <x v="3"/>
    <n v="0.4"/>
    <n v="1250"/>
    <n v="500"/>
    <n v="200"/>
    <n v="0.4"/>
  </r>
  <r>
    <m/>
    <x v="0"/>
    <n v="1185732"/>
    <x v="36"/>
    <x v="3"/>
    <x v="3"/>
    <x v="4"/>
    <x v="4"/>
    <n v="0.54999999999999993"/>
    <n v="1750"/>
    <n v="962.49999999999989"/>
    <n v="336.87499999999994"/>
    <n v="0.35"/>
  </r>
  <r>
    <m/>
    <x v="0"/>
    <n v="1185732"/>
    <x v="36"/>
    <x v="3"/>
    <x v="3"/>
    <x v="4"/>
    <x v="5"/>
    <n v="0.45"/>
    <n v="2750"/>
    <n v="1237.5"/>
    <n v="618.75"/>
    <n v="0.5"/>
  </r>
  <r>
    <m/>
    <x v="0"/>
    <n v="1185732"/>
    <x v="37"/>
    <x v="3"/>
    <x v="3"/>
    <x v="4"/>
    <x v="0"/>
    <n v="0.45"/>
    <n v="5250"/>
    <n v="2362.5"/>
    <n v="945"/>
    <n v="0.4"/>
  </r>
  <r>
    <m/>
    <x v="0"/>
    <n v="1185732"/>
    <x v="37"/>
    <x v="3"/>
    <x v="3"/>
    <x v="4"/>
    <x v="1"/>
    <n v="0.45"/>
    <n v="1750"/>
    <n v="787.5"/>
    <n v="275.625"/>
    <n v="0.35"/>
  </r>
  <r>
    <m/>
    <x v="0"/>
    <n v="1185732"/>
    <x v="37"/>
    <x v="3"/>
    <x v="3"/>
    <x v="4"/>
    <x v="2"/>
    <n v="0.35000000000000003"/>
    <n v="2250"/>
    <n v="787.50000000000011"/>
    <n v="275.625"/>
    <n v="0.35"/>
  </r>
  <r>
    <m/>
    <x v="0"/>
    <n v="1185732"/>
    <x v="37"/>
    <x v="3"/>
    <x v="3"/>
    <x v="4"/>
    <x v="3"/>
    <n v="0.4"/>
    <n v="1000"/>
    <n v="400"/>
    <n v="160"/>
    <n v="0.4"/>
  </r>
  <r>
    <m/>
    <x v="0"/>
    <n v="1185732"/>
    <x v="37"/>
    <x v="3"/>
    <x v="3"/>
    <x v="4"/>
    <x v="4"/>
    <n v="0.54999999999999993"/>
    <n v="1750"/>
    <n v="962.49999999999989"/>
    <n v="336.87499999999994"/>
    <n v="0.35"/>
  </r>
  <r>
    <m/>
    <x v="0"/>
    <n v="1185732"/>
    <x v="37"/>
    <x v="3"/>
    <x v="3"/>
    <x v="4"/>
    <x v="5"/>
    <n v="0.45"/>
    <n v="2750"/>
    <n v="1237.5"/>
    <n v="618.75"/>
    <n v="0.5"/>
  </r>
  <r>
    <m/>
    <x v="0"/>
    <n v="1185732"/>
    <x v="38"/>
    <x v="3"/>
    <x v="3"/>
    <x v="4"/>
    <x v="0"/>
    <n v="0.5"/>
    <n v="4950"/>
    <n v="2475"/>
    <n v="990"/>
    <n v="0.4"/>
  </r>
  <r>
    <m/>
    <x v="0"/>
    <n v="1185732"/>
    <x v="38"/>
    <x v="3"/>
    <x v="3"/>
    <x v="4"/>
    <x v="1"/>
    <n v="0.5"/>
    <n v="2000"/>
    <n v="1000"/>
    <n v="350"/>
    <n v="0.35"/>
  </r>
  <r>
    <m/>
    <x v="0"/>
    <n v="1185732"/>
    <x v="38"/>
    <x v="3"/>
    <x v="3"/>
    <x v="4"/>
    <x v="2"/>
    <n v="0.4"/>
    <n v="2250"/>
    <n v="900"/>
    <n v="315"/>
    <n v="0.35"/>
  </r>
  <r>
    <m/>
    <x v="0"/>
    <n v="1185732"/>
    <x v="38"/>
    <x v="3"/>
    <x v="3"/>
    <x v="4"/>
    <x v="3"/>
    <n v="0.45"/>
    <n v="750"/>
    <n v="337.5"/>
    <n v="135"/>
    <n v="0.4"/>
  </r>
  <r>
    <m/>
    <x v="0"/>
    <n v="1185732"/>
    <x v="38"/>
    <x v="3"/>
    <x v="3"/>
    <x v="4"/>
    <x v="4"/>
    <n v="0.6"/>
    <n v="1250"/>
    <n v="750"/>
    <n v="262.5"/>
    <n v="0.35"/>
  </r>
  <r>
    <m/>
    <x v="0"/>
    <n v="1185732"/>
    <x v="38"/>
    <x v="3"/>
    <x v="3"/>
    <x v="4"/>
    <x v="5"/>
    <n v="0.5"/>
    <n v="2250"/>
    <n v="1125"/>
    <n v="562.5"/>
    <n v="0.5"/>
  </r>
  <r>
    <m/>
    <x v="0"/>
    <n v="1185732"/>
    <x v="39"/>
    <x v="3"/>
    <x v="3"/>
    <x v="4"/>
    <x v="0"/>
    <n v="0.5"/>
    <n v="4500"/>
    <n v="2250"/>
    <n v="900"/>
    <n v="0.4"/>
  </r>
  <r>
    <m/>
    <x v="0"/>
    <n v="1185732"/>
    <x v="39"/>
    <x v="3"/>
    <x v="3"/>
    <x v="4"/>
    <x v="1"/>
    <n v="0.5"/>
    <n v="1500"/>
    <n v="750"/>
    <n v="262.5"/>
    <n v="0.35"/>
  </r>
  <r>
    <m/>
    <x v="0"/>
    <n v="1185732"/>
    <x v="39"/>
    <x v="3"/>
    <x v="3"/>
    <x v="4"/>
    <x v="2"/>
    <n v="0.4"/>
    <n v="1500"/>
    <n v="600"/>
    <n v="210"/>
    <n v="0.35"/>
  </r>
  <r>
    <m/>
    <x v="0"/>
    <n v="1185732"/>
    <x v="39"/>
    <x v="3"/>
    <x v="3"/>
    <x v="4"/>
    <x v="3"/>
    <n v="0.45"/>
    <n v="750"/>
    <n v="337.5"/>
    <n v="135"/>
    <n v="0.4"/>
  </r>
  <r>
    <m/>
    <x v="0"/>
    <n v="1185732"/>
    <x v="39"/>
    <x v="3"/>
    <x v="3"/>
    <x v="4"/>
    <x v="4"/>
    <n v="0.6"/>
    <n v="1000"/>
    <n v="600"/>
    <n v="210"/>
    <n v="0.35"/>
  </r>
  <r>
    <m/>
    <x v="0"/>
    <n v="1185732"/>
    <x v="39"/>
    <x v="3"/>
    <x v="3"/>
    <x v="4"/>
    <x v="5"/>
    <n v="0.5"/>
    <n v="2250"/>
    <n v="1125"/>
    <n v="562.5"/>
    <n v="0.5"/>
  </r>
  <r>
    <m/>
    <x v="0"/>
    <n v="1185732"/>
    <x v="40"/>
    <x v="3"/>
    <x v="3"/>
    <x v="4"/>
    <x v="0"/>
    <n v="0.6"/>
    <n v="4950"/>
    <n v="2970"/>
    <n v="1188"/>
    <n v="0.4"/>
  </r>
  <r>
    <m/>
    <x v="0"/>
    <n v="1185732"/>
    <x v="40"/>
    <x v="3"/>
    <x v="3"/>
    <x v="4"/>
    <x v="1"/>
    <n v="0.55000000000000004"/>
    <n v="2000"/>
    <n v="1100"/>
    <n v="385"/>
    <n v="0.35"/>
  </r>
  <r>
    <m/>
    <x v="0"/>
    <n v="1185732"/>
    <x v="40"/>
    <x v="3"/>
    <x v="3"/>
    <x v="4"/>
    <x v="2"/>
    <n v="0.5"/>
    <n v="1750"/>
    <n v="875"/>
    <n v="306.25"/>
    <n v="0.35"/>
  </r>
  <r>
    <m/>
    <x v="0"/>
    <n v="1185732"/>
    <x v="40"/>
    <x v="3"/>
    <x v="3"/>
    <x v="4"/>
    <x v="3"/>
    <n v="0.5"/>
    <n v="1000"/>
    <n v="500"/>
    <n v="200"/>
    <n v="0.4"/>
  </r>
  <r>
    <m/>
    <x v="0"/>
    <n v="1185732"/>
    <x v="40"/>
    <x v="3"/>
    <x v="3"/>
    <x v="4"/>
    <x v="4"/>
    <n v="0.6"/>
    <n v="1250"/>
    <n v="750"/>
    <n v="262.5"/>
    <n v="0.35"/>
  </r>
  <r>
    <m/>
    <x v="0"/>
    <n v="1185732"/>
    <x v="40"/>
    <x v="3"/>
    <x v="3"/>
    <x v="4"/>
    <x v="5"/>
    <n v="0.65"/>
    <n v="2500"/>
    <n v="1625"/>
    <n v="812.5"/>
    <n v="0.5"/>
  </r>
  <r>
    <m/>
    <x v="0"/>
    <n v="1185732"/>
    <x v="41"/>
    <x v="3"/>
    <x v="3"/>
    <x v="4"/>
    <x v="0"/>
    <n v="0.5"/>
    <n v="5000"/>
    <n v="2500"/>
    <n v="1000"/>
    <n v="0.4"/>
  </r>
  <r>
    <m/>
    <x v="0"/>
    <n v="1185732"/>
    <x v="41"/>
    <x v="3"/>
    <x v="3"/>
    <x v="4"/>
    <x v="1"/>
    <n v="0.45000000000000007"/>
    <n v="2500"/>
    <n v="1125.0000000000002"/>
    <n v="393.75000000000006"/>
    <n v="0.35"/>
  </r>
  <r>
    <m/>
    <x v="0"/>
    <n v="1185732"/>
    <x v="41"/>
    <x v="3"/>
    <x v="3"/>
    <x v="4"/>
    <x v="2"/>
    <n v="0.4"/>
    <n v="2000"/>
    <n v="800"/>
    <n v="280"/>
    <n v="0.35"/>
  </r>
  <r>
    <m/>
    <x v="0"/>
    <n v="1185732"/>
    <x v="41"/>
    <x v="3"/>
    <x v="3"/>
    <x v="4"/>
    <x v="3"/>
    <n v="0.4"/>
    <n v="1750"/>
    <n v="700"/>
    <n v="280"/>
    <n v="0.4"/>
  </r>
  <r>
    <m/>
    <x v="0"/>
    <n v="1185732"/>
    <x v="41"/>
    <x v="3"/>
    <x v="3"/>
    <x v="4"/>
    <x v="4"/>
    <n v="0.5"/>
    <n v="1750"/>
    <n v="875"/>
    <n v="306.25"/>
    <n v="0.35"/>
  </r>
  <r>
    <m/>
    <x v="0"/>
    <n v="1185732"/>
    <x v="41"/>
    <x v="3"/>
    <x v="3"/>
    <x v="4"/>
    <x v="5"/>
    <n v="0.55000000000000004"/>
    <n v="3500"/>
    <n v="1925.0000000000002"/>
    <n v="962.50000000000011"/>
    <n v="0.5"/>
  </r>
  <r>
    <m/>
    <x v="0"/>
    <n v="1185732"/>
    <x v="42"/>
    <x v="3"/>
    <x v="3"/>
    <x v="4"/>
    <x v="0"/>
    <n v="0.5"/>
    <n v="5750"/>
    <n v="2875"/>
    <n v="1150"/>
    <n v="0.4"/>
  </r>
  <r>
    <m/>
    <x v="0"/>
    <n v="1185732"/>
    <x v="42"/>
    <x v="3"/>
    <x v="3"/>
    <x v="4"/>
    <x v="1"/>
    <n v="0.45000000000000007"/>
    <n v="3250"/>
    <n v="1462.5000000000002"/>
    <n v="511.87500000000006"/>
    <n v="0.35"/>
  </r>
  <r>
    <m/>
    <x v="0"/>
    <n v="1185732"/>
    <x v="42"/>
    <x v="3"/>
    <x v="3"/>
    <x v="4"/>
    <x v="2"/>
    <n v="0.4"/>
    <n v="2500"/>
    <n v="1000"/>
    <n v="350"/>
    <n v="0.35"/>
  </r>
  <r>
    <m/>
    <x v="0"/>
    <n v="1185732"/>
    <x v="42"/>
    <x v="3"/>
    <x v="3"/>
    <x v="4"/>
    <x v="3"/>
    <n v="0.4"/>
    <n v="2000"/>
    <n v="800"/>
    <n v="320"/>
    <n v="0.4"/>
  </r>
  <r>
    <m/>
    <x v="0"/>
    <n v="1185732"/>
    <x v="42"/>
    <x v="3"/>
    <x v="3"/>
    <x v="4"/>
    <x v="4"/>
    <n v="0.5"/>
    <n v="2250"/>
    <n v="1125"/>
    <n v="393.75"/>
    <n v="0.35"/>
  </r>
  <r>
    <m/>
    <x v="0"/>
    <n v="1185732"/>
    <x v="42"/>
    <x v="3"/>
    <x v="3"/>
    <x v="4"/>
    <x v="5"/>
    <n v="0.55000000000000004"/>
    <n v="4000"/>
    <n v="2200"/>
    <n v="1100"/>
    <n v="0.5"/>
  </r>
  <r>
    <m/>
    <x v="0"/>
    <n v="1185732"/>
    <x v="43"/>
    <x v="3"/>
    <x v="3"/>
    <x v="4"/>
    <x v="0"/>
    <n v="0.5"/>
    <n v="5500"/>
    <n v="2750"/>
    <n v="1100"/>
    <n v="0.4"/>
  </r>
  <r>
    <m/>
    <x v="0"/>
    <n v="1185732"/>
    <x v="43"/>
    <x v="3"/>
    <x v="3"/>
    <x v="4"/>
    <x v="1"/>
    <n v="0.45000000000000007"/>
    <n v="3250"/>
    <n v="1462.5000000000002"/>
    <n v="511.87500000000006"/>
    <n v="0.35"/>
  </r>
  <r>
    <m/>
    <x v="0"/>
    <n v="1185732"/>
    <x v="43"/>
    <x v="3"/>
    <x v="3"/>
    <x v="4"/>
    <x v="2"/>
    <n v="0.4"/>
    <n v="2500"/>
    <n v="1000"/>
    <n v="350"/>
    <n v="0.35"/>
  </r>
  <r>
    <m/>
    <x v="0"/>
    <n v="1185732"/>
    <x v="43"/>
    <x v="3"/>
    <x v="3"/>
    <x v="4"/>
    <x v="3"/>
    <n v="0.4"/>
    <n v="2250"/>
    <n v="900"/>
    <n v="360"/>
    <n v="0.4"/>
  </r>
  <r>
    <m/>
    <x v="0"/>
    <n v="1185732"/>
    <x v="43"/>
    <x v="3"/>
    <x v="3"/>
    <x v="4"/>
    <x v="4"/>
    <n v="0.5"/>
    <n v="2000"/>
    <n v="1000"/>
    <n v="350"/>
    <n v="0.35"/>
  </r>
  <r>
    <m/>
    <x v="0"/>
    <n v="1185732"/>
    <x v="43"/>
    <x v="3"/>
    <x v="3"/>
    <x v="4"/>
    <x v="5"/>
    <n v="0.55000000000000004"/>
    <n v="3750"/>
    <n v="2062.5"/>
    <n v="1031.25"/>
    <n v="0.5"/>
  </r>
  <r>
    <m/>
    <x v="0"/>
    <n v="1185732"/>
    <x v="44"/>
    <x v="3"/>
    <x v="3"/>
    <x v="4"/>
    <x v="0"/>
    <n v="0.5"/>
    <n v="5000"/>
    <n v="2500"/>
    <n v="1000"/>
    <n v="0.4"/>
  </r>
  <r>
    <m/>
    <x v="0"/>
    <n v="1185732"/>
    <x v="44"/>
    <x v="3"/>
    <x v="3"/>
    <x v="4"/>
    <x v="1"/>
    <n v="0.45000000000000007"/>
    <n v="3000"/>
    <n v="1350.0000000000002"/>
    <n v="472.50000000000006"/>
    <n v="0.35"/>
  </r>
  <r>
    <m/>
    <x v="0"/>
    <n v="1185732"/>
    <x v="44"/>
    <x v="3"/>
    <x v="3"/>
    <x v="4"/>
    <x v="2"/>
    <n v="0.4"/>
    <n v="2000"/>
    <n v="800"/>
    <n v="280"/>
    <n v="0.35"/>
  </r>
  <r>
    <m/>
    <x v="0"/>
    <n v="1185732"/>
    <x v="44"/>
    <x v="3"/>
    <x v="3"/>
    <x v="4"/>
    <x v="3"/>
    <n v="0.4"/>
    <n v="1750"/>
    <n v="700"/>
    <n v="280"/>
    <n v="0.4"/>
  </r>
  <r>
    <m/>
    <x v="0"/>
    <n v="1185732"/>
    <x v="44"/>
    <x v="3"/>
    <x v="3"/>
    <x v="4"/>
    <x v="4"/>
    <n v="0.5"/>
    <n v="1750"/>
    <n v="875"/>
    <n v="306.25"/>
    <n v="0.35"/>
  </r>
  <r>
    <m/>
    <x v="0"/>
    <n v="1185732"/>
    <x v="44"/>
    <x v="3"/>
    <x v="3"/>
    <x v="4"/>
    <x v="5"/>
    <n v="0.55000000000000004"/>
    <n v="2500"/>
    <n v="1375"/>
    <n v="687.5"/>
    <n v="0.5"/>
  </r>
  <r>
    <m/>
    <x v="0"/>
    <n v="1185732"/>
    <x v="45"/>
    <x v="3"/>
    <x v="3"/>
    <x v="4"/>
    <x v="0"/>
    <n v="0.6"/>
    <n v="4250"/>
    <n v="2550"/>
    <n v="1020"/>
    <n v="0.4"/>
  </r>
  <r>
    <m/>
    <x v="0"/>
    <n v="1185732"/>
    <x v="45"/>
    <x v="3"/>
    <x v="3"/>
    <x v="4"/>
    <x v="1"/>
    <n v="0.5"/>
    <n v="2500"/>
    <n v="1250"/>
    <n v="437.5"/>
    <n v="0.35"/>
  </r>
  <r>
    <m/>
    <x v="0"/>
    <n v="1185732"/>
    <x v="45"/>
    <x v="3"/>
    <x v="3"/>
    <x v="4"/>
    <x v="2"/>
    <n v="0.5"/>
    <n v="1500"/>
    <n v="750"/>
    <n v="262.5"/>
    <n v="0.35"/>
  </r>
  <r>
    <m/>
    <x v="0"/>
    <n v="1185732"/>
    <x v="45"/>
    <x v="3"/>
    <x v="3"/>
    <x v="4"/>
    <x v="3"/>
    <n v="0.5"/>
    <n v="1250"/>
    <n v="625"/>
    <n v="250"/>
    <n v="0.4"/>
  </r>
  <r>
    <m/>
    <x v="0"/>
    <n v="1185732"/>
    <x v="45"/>
    <x v="3"/>
    <x v="3"/>
    <x v="4"/>
    <x v="4"/>
    <n v="0.6"/>
    <n v="1250"/>
    <n v="750"/>
    <n v="262.5"/>
    <n v="0.35"/>
  </r>
  <r>
    <m/>
    <x v="0"/>
    <n v="1185732"/>
    <x v="45"/>
    <x v="3"/>
    <x v="3"/>
    <x v="4"/>
    <x v="5"/>
    <n v="0.64999999999999991"/>
    <n v="2500"/>
    <n v="1624.9999999999998"/>
    <n v="812.49999999999989"/>
    <n v="0.5"/>
  </r>
  <r>
    <m/>
    <x v="0"/>
    <n v="1185732"/>
    <x v="46"/>
    <x v="3"/>
    <x v="3"/>
    <x v="4"/>
    <x v="0"/>
    <n v="0.6"/>
    <n v="4000"/>
    <n v="2400"/>
    <n v="960"/>
    <n v="0.4"/>
  </r>
  <r>
    <m/>
    <x v="0"/>
    <n v="1185732"/>
    <x v="46"/>
    <x v="3"/>
    <x v="3"/>
    <x v="4"/>
    <x v="1"/>
    <n v="0.5"/>
    <n v="2500"/>
    <n v="1250"/>
    <n v="437.5"/>
    <n v="0.35"/>
  </r>
  <r>
    <m/>
    <x v="0"/>
    <n v="1185732"/>
    <x v="46"/>
    <x v="3"/>
    <x v="3"/>
    <x v="4"/>
    <x v="2"/>
    <n v="0.5"/>
    <n v="1950"/>
    <n v="975"/>
    <n v="341.25"/>
    <n v="0.35"/>
  </r>
  <r>
    <m/>
    <x v="0"/>
    <n v="1185732"/>
    <x v="46"/>
    <x v="3"/>
    <x v="3"/>
    <x v="4"/>
    <x v="3"/>
    <n v="0.5"/>
    <n v="1750"/>
    <n v="875"/>
    <n v="350"/>
    <n v="0.4"/>
  </r>
  <r>
    <m/>
    <x v="0"/>
    <n v="1185732"/>
    <x v="46"/>
    <x v="3"/>
    <x v="3"/>
    <x v="4"/>
    <x v="4"/>
    <n v="0.6"/>
    <n v="1500"/>
    <n v="900"/>
    <n v="315"/>
    <n v="0.35"/>
  </r>
  <r>
    <m/>
    <x v="0"/>
    <n v="1185732"/>
    <x v="46"/>
    <x v="3"/>
    <x v="3"/>
    <x v="4"/>
    <x v="5"/>
    <n v="0.64999999999999991"/>
    <n v="2500"/>
    <n v="1624.9999999999998"/>
    <n v="812.49999999999989"/>
    <n v="0.5"/>
  </r>
  <r>
    <m/>
    <x v="0"/>
    <n v="1185732"/>
    <x v="47"/>
    <x v="3"/>
    <x v="3"/>
    <x v="4"/>
    <x v="0"/>
    <n v="0.6"/>
    <n v="5000"/>
    <n v="3000"/>
    <n v="1200"/>
    <n v="0.4"/>
  </r>
  <r>
    <m/>
    <x v="0"/>
    <n v="1185732"/>
    <x v="47"/>
    <x v="3"/>
    <x v="3"/>
    <x v="4"/>
    <x v="1"/>
    <n v="0.5"/>
    <n v="3000"/>
    <n v="1500"/>
    <n v="525"/>
    <n v="0.35"/>
  </r>
  <r>
    <m/>
    <x v="0"/>
    <n v="1185732"/>
    <x v="47"/>
    <x v="3"/>
    <x v="3"/>
    <x v="4"/>
    <x v="2"/>
    <n v="0.5"/>
    <n v="2500"/>
    <n v="1250"/>
    <n v="437.5"/>
    <n v="0.35"/>
  </r>
  <r>
    <m/>
    <x v="0"/>
    <n v="1185732"/>
    <x v="47"/>
    <x v="3"/>
    <x v="3"/>
    <x v="4"/>
    <x v="3"/>
    <n v="0.5"/>
    <n v="2000"/>
    <n v="1000"/>
    <n v="400"/>
    <n v="0.4"/>
  </r>
  <r>
    <m/>
    <x v="0"/>
    <n v="1185732"/>
    <x v="47"/>
    <x v="3"/>
    <x v="3"/>
    <x v="4"/>
    <x v="4"/>
    <n v="0.6"/>
    <n v="2000"/>
    <n v="1200"/>
    <n v="420"/>
    <n v="0.35"/>
  </r>
  <r>
    <m/>
    <x v="0"/>
    <n v="1185732"/>
    <x v="47"/>
    <x v="3"/>
    <x v="3"/>
    <x v="4"/>
    <x v="5"/>
    <n v="0.64999999999999991"/>
    <n v="3000"/>
    <n v="1949.9999999999998"/>
    <n v="974.99999999999989"/>
    <n v="0.5"/>
  </r>
  <r>
    <m/>
    <x v="1"/>
    <n v="1197831"/>
    <x v="12"/>
    <x v="1"/>
    <x v="1"/>
    <x v="5"/>
    <x v="0"/>
    <n v="0.2"/>
    <n v="7250"/>
    <n v="1450"/>
    <n v="435"/>
    <n v="0.3"/>
  </r>
  <r>
    <m/>
    <x v="1"/>
    <n v="1197831"/>
    <x v="12"/>
    <x v="1"/>
    <x v="1"/>
    <x v="5"/>
    <x v="1"/>
    <n v="0.3"/>
    <n v="7250"/>
    <n v="2175"/>
    <n v="652.5"/>
    <n v="0.3"/>
  </r>
  <r>
    <m/>
    <x v="1"/>
    <n v="1197831"/>
    <x v="12"/>
    <x v="1"/>
    <x v="1"/>
    <x v="5"/>
    <x v="2"/>
    <n v="0.3"/>
    <n v="5250"/>
    <n v="1575"/>
    <n v="472.5"/>
    <n v="0.3"/>
  </r>
  <r>
    <m/>
    <x v="1"/>
    <n v="1197831"/>
    <x v="12"/>
    <x v="1"/>
    <x v="1"/>
    <x v="5"/>
    <x v="3"/>
    <n v="0.35"/>
    <n v="5250"/>
    <n v="1837.4999999999998"/>
    <n v="735"/>
    <n v="0.4"/>
  </r>
  <r>
    <m/>
    <x v="1"/>
    <n v="1197831"/>
    <x v="12"/>
    <x v="1"/>
    <x v="1"/>
    <x v="5"/>
    <x v="4"/>
    <n v="0.4"/>
    <n v="3750"/>
    <n v="1500"/>
    <n v="375"/>
    <n v="0.25"/>
  </r>
  <r>
    <m/>
    <x v="1"/>
    <n v="1197831"/>
    <x v="12"/>
    <x v="1"/>
    <x v="1"/>
    <x v="5"/>
    <x v="5"/>
    <n v="0.35"/>
    <n v="5250"/>
    <n v="1837.4999999999998"/>
    <n v="826.87499999999989"/>
    <n v="0.45"/>
  </r>
  <r>
    <m/>
    <x v="1"/>
    <n v="1197831"/>
    <x v="13"/>
    <x v="1"/>
    <x v="1"/>
    <x v="5"/>
    <x v="0"/>
    <n v="0.25"/>
    <n v="6750"/>
    <n v="1687.5"/>
    <n v="506.25"/>
    <n v="0.3"/>
  </r>
  <r>
    <m/>
    <x v="1"/>
    <n v="1197831"/>
    <x v="13"/>
    <x v="1"/>
    <x v="1"/>
    <x v="5"/>
    <x v="1"/>
    <n v="0.35"/>
    <n v="6500"/>
    <n v="2275"/>
    <n v="682.5"/>
    <n v="0.3"/>
  </r>
  <r>
    <m/>
    <x v="1"/>
    <n v="1197831"/>
    <x v="13"/>
    <x v="1"/>
    <x v="1"/>
    <x v="5"/>
    <x v="2"/>
    <n v="0.35"/>
    <n v="4750"/>
    <n v="1662.5"/>
    <n v="498.75"/>
    <n v="0.3"/>
  </r>
  <r>
    <m/>
    <x v="1"/>
    <n v="1197831"/>
    <x v="13"/>
    <x v="1"/>
    <x v="1"/>
    <x v="5"/>
    <x v="3"/>
    <n v="0.35"/>
    <n v="4250"/>
    <n v="1487.5"/>
    <n v="595"/>
    <n v="0.4"/>
  </r>
  <r>
    <m/>
    <x v="1"/>
    <n v="1197831"/>
    <x v="13"/>
    <x v="1"/>
    <x v="1"/>
    <x v="5"/>
    <x v="4"/>
    <n v="0.4"/>
    <n v="3000"/>
    <n v="1200"/>
    <n v="300"/>
    <n v="0.25"/>
  </r>
  <r>
    <m/>
    <x v="1"/>
    <n v="1197831"/>
    <x v="13"/>
    <x v="1"/>
    <x v="1"/>
    <x v="5"/>
    <x v="5"/>
    <n v="0.35"/>
    <n v="5000"/>
    <n v="1750"/>
    <n v="787.5"/>
    <n v="0.45"/>
  </r>
  <r>
    <m/>
    <x v="1"/>
    <n v="1197831"/>
    <x v="14"/>
    <x v="1"/>
    <x v="1"/>
    <x v="5"/>
    <x v="0"/>
    <n v="0.3"/>
    <n v="6750"/>
    <n v="2025"/>
    <n v="708.75"/>
    <n v="0.35"/>
  </r>
  <r>
    <m/>
    <x v="1"/>
    <n v="1197831"/>
    <x v="14"/>
    <x v="1"/>
    <x v="1"/>
    <x v="5"/>
    <x v="1"/>
    <n v="0.4"/>
    <n v="6750"/>
    <n v="2700"/>
    <n v="944.99999999999989"/>
    <n v="0.35"/>
  </r>
  <r>
    <m/>
    <x v="1"/>
    <n v="1197831"/>
    <x v="14"/>
    <x v="1"/>
    <x v="1"/>
    <x v="5"/>
    <x v="2"/>
    <n v="0.3"/>
    <n v="5000"/>
    <n v="1500"/>
    <n v="525"/>
    <n v="0.35"/>
  </r>
  <r>
    <m/>
    <x v="1"/>
    <n v="1197831"/>
    <x v="14"/>
    <x v="1"/>
    <x v="1"/>
    <x v="5"/>
    <x v="3"/>
    <n v="0.35000000000000003"/>
    <n v="4000"/>
    <n v="1400.0000000000002"/>
    <n v="630.00000000000011"/>
    <n v="0.45"/>
  </r>
  <r>
    <m/>
    <x v="1"/>
    <n v="1197831"/>
    <x v="14"/>
    <x v="1"/>
    <x v="1"/>
    <x v="5"/>
    <x v="4"/>
    <n v="0.4"/>
    <n v="3000"/>
    <n v="1200"/>
    <n v="360"/>
    <n v="0.3"/>
  </r>
  <r>
    <m/>
    <x v="1"/>
    <n v="1197831"/>
    <x v="14"/>
    <x v="1"/>
    <x v="1"/>
    <x v="5"/>
    <x v="5"/>
    <n v="0.35000000000000003"/>
    <n v="4500"/>
    <n v="1575.0000000000002"/>
    <n v="787.50000000000011"/>
    <n v="0.5"/>
  </r>
  <r>
    <m/>
    <x v="1"/>
    <n v="1197831"/>
    <x v="15"/>
    <x v="1"/>
    <x v="1"/>
    <x v="5"/>
    <x v="0"/>
    <n v="0.19999999999999998"/>
    <n v="7000"/>
    <n v="1399.9999999999998"/>
    <n v="489.99999999999989"/>
    <n v="0.35"/>
  </r>
  <r>
    <m/>
    <x v="1"/>
    <n v="1197831"/>
    <x v="15"/>
    <x v="1"/>
    <x v="1"/>
    <x v="5"/>
    <x v="1"/>
    <n v="0.30000000000000004"/>
    <n v="7000"/>
    <n v="2100.0000000000005"/>
    <n v="735.00000000000011"/>
    <n v="0.35"/>
  </r>
  <r>
    <m/>
    <x v="1"/>
    <n v="1197831"/>
    <x v="15"/>
    <x v="1"/>
    <x v="1"/>
    <x v="5"/>
    <x v="2"/>
    <n v="0.24999999999999997"/>
    <n v="5250"/>
    <n v="1312.4999999999998"/>
    <n v="459.37499999999989"/>
    <n v="0.35"/>
  </r>
  <r>
    <m/>
    <x v="1"/>
    <n v="1197831"/>
    <x v="15"/>
    <x v="1"/>
    <x v="1"/>
    <x v="5"/>
    <x v="3"/>
    <n v="0.30000000000000004"/>
    <n v="4250"/>
    <n v="1275.0000000000002"/>
    <n v="573.75000000000011"/>
    <n v="0.45"/>
  </r>
  <r>
    <m/>
    <x v="1"/>
    <n v="1197831"/>
    <x v="15"/>
    <x v="1"/>
    <x v="1"/>
    <x v="5"/>
    <x v="4"/>
    <n v="0.35"/>
    <n v="3250"/>
    <n v="1137.5"/>
    <n v="341.25"/>
    <n v="0.3"/>
  </r>
  <r>
    <m/>
    <x v="1"/>
    <n v="1197831"/>
    <x v="15"/>
    <x v="1"/>
    <x v="1"/>
    <x v="5"/>
    <x v="5"/>
    <n v="0.30000000000000004"/>
    <n v="6000"/>
    <n v="1800.0000000000002"/>
    <n v="900.00000000000011"/>
    <n v="0.5"/>
  </r>
  <r>
    <m/>
    <x v="1"/>
    <n v="1197831"/>
    <x v="16"/>
    <x v="1"/>
    <x v="1"/>
    <x v="5"/>
    <x v="0"/>
    <n v="0.19999999999999998"/>
    <n v="7500"/>
    <n v="1499.9999999999998"/>
    <n v="524.99999999999989"/>
    <n v="0.35"/>
  </r>
  <r>
    <m/>
    <x v="1"/>
    <n v="1197831"/>
    <x v="16"/>
    <x v="1"/>
    <x v="1"/>
    <x v="5"/>
    <x v="1"/>
    <n v="0.30000000000000004"/>
    <n v="7750"/>
    <n v="2325.0000000000005"/>
    <n v="813.75000000000011"/>
    <n v="0.35"/>
  </r>
  <r>
    <m/>
    <x v="1"/>
    <n v="1197831"/>
    <x v="16"/>
    <x v="1"/>
    <x v="1"/>
    <x v="5"/>
    <x v="2"/>
    <n v="0.24999999999999997"/>
    <n v="6250"/>
    <n v="1562.4999999999998"/>
    <n v="546.87499999999989"/>
    <n v="0.35"/>
  </r>
  <r>
    <m/>
    <x v="1"/>
    <n v="1197831"/>
    <x v="16"/>
    <x v="1"/>
    <x v="1"/>
    <x v="5"/>
    <x v="3"/>
    <n v="0.35000000000000003"/>
    <n v="5500"/>
    <n v="1925.0000000000002"/>
    <n v="866.25000000000011"/>
    <n v="0.45"/>
  </r>
  <r>
    <m/>
    <x v="1"/>
    <n v="1197831"/>
    <x v="16"/>
    <x v="1"/>
    <x v="1"/>
    <x v="5"/>
    <x v="4"/>
    <n v="0.5"/>
    <n v="4500"/>
    <n v="2250"/>
    <n v="675"/>
    <n v="0.3"/>
  </r>
  <r>
    <m/>
    <x v="1"/>
    <n v="1197831"/>
    <x v="16"/>
    <x v="1"/>
    <x v="1"/>
    <x v="5"/>
    <x v="5"/>
    <n v="0.45"/>
    <n v="8000"/>
    <n v="3600"/>
    <n v="1800"/>
    <n v="0.5"/>
  </r>
  <r>
    <m/>
    <x v="1"/>
    <n v="1197831"/>
    <x v="17"/>
    <x v="1"/>
    <x v="1"/>
    <x v="5"/>
    <x v="0"/>
    <n v="0.45"/>
    <n v="8000"/>
    <n v="3600"/>
    <n v="1260"/>
    <n v="0.35"/>
  </r>
  <r>
    <m/>
    <x v="1"/>
    <n v="1197831"/>
    <x v="17"/>
    <x v="1"/>
    <x v="1"/>
    <x v="5"/>
    <x v="1"/>
    <n v="0.5"/>
    <n v="8000"/>
    <n v="4000"/>
    <n v="1400"/>
    <n v="0.35"/>
  </r>
  <r>
    <m/>
    <x v="1"/>
    <n v="1197831"/>
    <x v="17"/>
    <x v="1"/>
    <x v="1"/>
    <x v="5"/>
    <x v="2"/>
    <n v="0.45"/>
    <n v="6500"/>
    <n v="2925"/>
    <n v="1023.7499999999999"/>
    <n v="0.35"/>
  </r>
  <r>
    <m/>
    <x v="1"/>
    <n v="1197831"/>
    <x v="17"/>
    <x v="1"/>
    <x v="1"/>
    <x v="5"/>
    <x v="3"/>
    <n v="0.45"/>
    <n v="6000"/>
    <n v="2700"/>
    <n v="1215"/>
    <n v="0.45"/>
  </r>
  <r>
    <m/>
    <x v="1"/>
    <n v="1197831"/>
    <x v="17"/>
    <x v="1"/>
    <x v="1"/>
    <x v="5"/>
    <x v="4"/>
    <n v="0.5"/>
    <n v="5000"/>
    <n v="2500"/>
    <n v="750"/>
    <n v="0.3"/>
  </r>
  <r>
    <m/>
    <x v="1"/>
    <n v="1197831"/>
    <x v="17"/>
    <x v="1"/>
    <x v="1"/>
    <x v="5"/>
    <x v="5"/>
    <n v="0.55000000000000004"/>
    <n v="8750"/>
    <n v="4812.5"/>
    <n v="2406.25"/>
    <n v="0.5"/>
  </r>
  <r>
    <m/>
    <x v="1"/>
    <n v="1197831"/>
    <x v="18"/>
    <x v="1"/>
    <x v="1"/>
    <x v="5"/>
    <x v="0"/>
    <n v="0.45"/>
    <n v="8250"/>
    <n v="3712.5"/>
    <n v="1484.9999999999998"/>
    <n v="0.39999999999999997"/>
  </r>
  <r>
    <m/>
    <x v="1"/>
    <n v="1197831"/>
    <x v="18"/>
    <x v="1"/>
    <x v="1"/>
    <x v="5"/>
    <x v="1"/>
    <n v="0.5"/>
    <n v="8250"/>
    <n v="4125"/>
    <n v="1649.9999999999998"/>
    <n v="0.39999999999999997"/>
  </r>
  <r>
    <m/>
    <x v="1"/>
    <n v="1197831"/>
    <x v="18"/>
    <x v="1"/>
    <x v="1"/>
    <x v="5"/>
    <x v="2"/>
    <n v="0.45"/>
    <n v="9750"/>
    <n v="4387.5"/>
    <n v="1754.9999999999998"/>
    <n v="0.39999999999999997"/>
  </r>
  <r>
    <m/>
    <x v="1"/>
    <n v="1197831"/>
    <x v="18"/>
    <x v="1"/>
    <x v="1"/>
    <x v="5"/>
    <x v="3"/>
    <n v="0.45"/>
    <n v="5750"/>
    <n v="2587.5"/>
    <n v="1293.75"/>
    <n v="0.5"/>
  </r>
  <r>
    <m/>
    <x v="1"/>
    <n v="1197831"/>
    <x v="18"/>
    <x v="1"/>
    <x v="1"/>
    <x v="5"/>
    <x v="4"/>
    <n v="0.5"/>
    <n v="5750"/>
    <n v="2875"/>
    <n v="1006.2499999999999"/>
    <n v="0.35"/>
  </r>
  <r>
    <m/>
    <x v="1"/>
    <n v="1197831"/>
    <x v="18"/>
    <x v="1"/>
    <x v="1"/>
    <x v="5"/>
    <x v="5"/>
    <n v="0.6"/>
    <n v="8500"/>
    <n v="5100"/>
    <n v="2805"/>
    <n v="0.55000000000000004"/>
  </r>
  <r>
    <m/>
    <x v="1"/>
    <n v="1197831"/>
    <x v="19"/>
    <x v="1"/>
    <x v="1"/>
    <x v="5"/>
    <x v="0"/>
    <n v="0.5"/>
    <n v="8000"/>
    <n v="4000"/>
    <n v="1599.9999999999998"/>
    <n v="0.39999999999999997"/>
  </r>
  <r>
    <m/>
    <x v="1"/>
    <n v="1197831"/>
    <x v="19"/>
    <x v="1"/>
    <x v="1"/>
    <x v="5"/>
    <x v="1"/>
    <n v="0.55000000000000004"/>
    <n v="8000"/>
    <n v="4400"/>
    <n v="1759.9999999999998"/>
    <n v="0.39999999999999997"/>
  </r>
  <r>
    <m/>
    <x v="1"/>
    <n v="1197831"/>
    <x v="19"/>
    <x v="1"/>
    <x v="1"/>
    <x v="5"/>
    <x v="2"/>
    <n v="0.5"/>
    <n v="9750"/>
    <n v="4875"/>
    <n v="1949.9999999999998"/>
    <n v="0.39999999999999997"/>
  </r>
  <r>
    <m/>
    <x v="1"/>
    <n v="1197831"/>
    <x v="19"/>
    <x v="1"/>
    <x v="1"/>
    <x v="5"/>
    <x v="3"/>
    <n v="0.5"/>
    <n v="5250"/>
    <n v="2625"/>
    <n v="1312.5"/>
    <n v="0.5"/>
  </r>
  <r>
    <m/>
    <x v="1"/>
    <n v="1197831"/>
    <x v="19"/>
    <x v="1"/>
    <x v="1"/>
    <x v="5"/>
    <x v="4"/>
    <n v="0.55000000000000004"/>
    <n v="5250"/>
    <n v="2887.5000000000005"/>
    <n v="1010.6250000000001"/>
    <n v="0.35"/>
  </r>
  <r>
    <m/>
    <x v="1"/>
    <n v="1197831"/>
    <x v="19"/>
    <x v="1"/>
    <x v="1"/>
    <x v="5"/>
    <x v="5"/>
    <n v="0.6"/>
    <n v="7750"/>
    <n v="4650"/>
    <n v="2557.5"/>
    <n v="0.55000000000000004"/>
  </r>
  <r>
    <m/>
    <x v="1"/>
    <n v="1197831"/>
    <x v="20"/>
    <x v="1"/>
    <x v="1"/>
    <x v="5"/>
    <x v="0"/>
    <n v="0.55000000000000004"/>
    <n v="7250"/>
    <n v="3987.5000000000005"/>
    <n v="1595"/>
    <n v="0.39999999999999997"/>
  </r>
  <r>
    <m/>
    <x v="1"/>
    <n v="1197831"/>
    <x v="20"/>
    <x v="1"/>
    <x v="1"/>
    <x v="5"/>
    <x v="1"/>
    <n v="0.55000000000000004"/>
    <n v="6750"/>
    <n v="3712.5000000000005"/>
    <n v="1485"/>
    <n v="0.39999999999999997"/>
  </r>
  <r>
    <m/>
    <x v="1"/>
    <n v="1197831"/>
    <x v="20"/>
    <x v="1"/>
    <x v="1"/>
    <x v="5"/>
    <x v="2"/>
    <n v="0.6"/>
    <n v="7250"/>
    <n v="4350"/>
    <n v="1739.9999999999998"/>
    <n v="0.39999999999999997"/>
  </r>
  <r>
    <m/>
    <x v="1"/>
    <n v="1197831"/>
    <x v="20"/>
    <x v="1"/>
    <x v="1"/>
    <x v="5"/>
    <x v="3"/>
    <n v="0.6"/>
    <n v="4500"/>
    <n v="2700"/>
    <n v="1350"/>
    <n v="0.5"/>
  </r>
  <r>
    <m/>
    <x v="1"/>
    <n v="1197831"/>
    <x v="20"/>
    <x v="1"/>
    <x v="1"/>
    <x v="5"/>
    <x v="4"/>
    <n v="0.55000000000000004"/>
    <n v="4500"/>
    <n v="2475"/>
    <n v="866.25"/>
    <n v="0.35"/>
  </r>
  <r>
    <m/>
    <x v="1"/>
    <n v="1197831"/>
    <x v="20"/>
    <x v="1"/>
    <x v="1"/>
    <x v="5"/>
    <x v="5"/>
    <n v="0.5"/>
    <n v="6750"/>
    <n v="3375"/>
    <n v="1856.2500000000002"/>
    <n v="0.55000000000000004"/>
  </r>
  <r>
    <m/>
    <x v="1"/>
    <n v="1197831"/>
    <x v="21"/>
    <x v="1"/>
    <x v="1"/>
    <x v="5"/>
    <x v="0"/>
    <n v="0.4"/>
    <n v="6250"/>
    <n v="2500"/>
    <n v="999.99999999999989"/>
    <n v="0.39999999999999997"/>
  </r>
  <r>
    <m/>
    <x v="1"/>
    <n v="1197831"/>
    <x v="21"/>
    <x v="1"/>
    <x v="1"/>
    <x v="5"/>
    <x v="1"/>
    <n v="0.4"/>
    <n v="6250"/>
    <n v="2500"/>
    <n v="999.99999999999989"/>
    <n v="0.39999999999999997"/>
  </r>
  <r>
    <m/>
    <x v="1"/>
    <n v="1197831"/>
    <x v="21"/>
    <x v="1"/>
    <x v="1"/>
    <x v="5"/>
    <x v="2"/>
    <n v="0.45"/>
    <n v="5750"/>
    <n v="2587.5"/>
    <n v="1035"/>
    <n v="0.39999999999999997"/>
  </r>
  <r>
    <m/>
    <x v="1"/>
    <n v="1197831"/>
    <x v="21"/>
    <x v="1"/>
    <x v="1"/>
    <x v="5"/>
    <x v="3"/>
    <n v="0.45"/>
    <n v="4250"/>
    <n v="1912.5"/>
    <n v="956.25"/>
    <n v="0.5"/>
  </r>
  <r>
    <m/>
    <x v="1"/>
    <n v="1197831"/>
    <x v="21"/>
    <x v="1"/>
    <x v="1"/>
    <x v="5"/>
    <x v="4"/>
    <n v="0.4"/>
    <n v="4000"/>
    <n v="1600"/>
    <n v="560"/>
    <n v="0.35"/>
  </r>
  <r>
    <m/>
    <x v="1"/>
    <n v="1197831"/>
    <x v="21"/>
    <x v="1"/>
    <x v="1"/>
    <x v="5"/>
    <x v="5"/>
    <n v="0.5"/>
    <n v="5750"/>
    <n v="2875"/>
    <n v="1581.2500000000002"/>
    <n v="0.55000000000000004"/>
  </r>
  <r>
    <m/>
    <x v="1"/>
    <n v="1197831"/>
    <x v="22"/>
    <x v="1"/>
    <x v="1"/>
    <x v="5"/>
    <x v="0"/>
    <n v="0.4"/>
    <n v="7250"/>
    <n v="2900"/>
    <n v="1160"/>
    <n v="0.39999999999999997"/>
  </r>
  <r>
    <m/>
    <x v="1"/>
    <n v="1197831"/>
    <x v="22"/>
    <x v="1"/>
    <x v="1"/>
    <x v="5"/>
    <x v="1"/>
    <n v="0.4"/>
    <n v="7250"/>
    <n v="2900"/>
    <n v="1160"/>
    <n v="0.39999999999999997"/>
  </r>
  <r>
    <m/>
    <x v="1"/>
    <n v="1197831"/>
    <x v="22"/>
    <x v="1"/>
    <x v="1"/>
    <x v="5"/>
    <x v="2"/>
    <n v="0.65"/>
    <n v="6500"/>
    <n v="4225"/>
    <n v="1689.9999999999998"/>
    <n v="0.39999999999999997"/>
  </r>
  <r>
    <m/>
    <x v="1"/>
    <n v="1197831"/>
    <x v="22"/>
    <x v="1"/>
    <x v="1"/>
    <x v="5"/>
    <x v="3"/>
    <n v="0.65"/>
    <n v="5000"/>
    <n v="3250"/>
    <n v="1625"/>
    <n v="0.5"/>
  </r>
  <r>
    <m/>
    <x v="1"/>
    <n v="1197831"/>
    <x v="22"/>
    <x v="1"/>
    <x v="1"/>
    <x v="5"/>
    <x v="4"/>
    <n v="0.6"/>
    <n v="4750"/>
    <n v="2850"/>
    <n v="997.49999999999989"/>
    <n v="0.35"/>
  </r>
  <r>
    <m/>
    <x v="1"/>
    <n v="1197831"/>
    <x v="22"/>
    <x v="1"/>
    <x v="1"/>
    <x v="5"/>
    <x v="5"/>
    <n v="0.70000000000000007"/>
    <n v="6750"/>
    <n v="4725"/>
    <n v="2598.75"/>
    <n v="0.55000000000000004"/>
  </r>
  <r>
    <m/>
    <x v="1"/>
    <n v="1197831"/>
    <x v="23"/>
    <x v="1"/>
    <x v="1"/>
    <x v="5"/>
    <x v="0"/>
    <n v="0.6"/>
    <n v="8250"/>
    <n v="4950"/>
    <n v="1979.9999999999998"/>
    <n v="0.39999999999999997"/>
  </r>
  <r>
    <m/>
    <x v="1"/>
    <n v="1197831"/>
    <x v="23"/>
    <x v="1"/>
    <x v="1"/>
    <x v="5"/>
    <x v="1"/>
    <n v="0.6"/>
    <n v="8250"/>
    <n v="4950"/>
    <n v="1979.9999999999998"/>
    <n v="0.39999999999999997"/>
  </r>
  <r>
    <m/>
    <x v="1"/>
    <n v="1197831"/>
    <x v="23"/>
    <x v="1"/>
    <x v="1"/>
    <x v="5"/>
    <x v="2"/>
    <n v="0.65"/>
    <n v="7250"/>
    <n v="4712.5"/>
    <n v="1884.9999999999998"/>
    <n v="0.39999999999999997"/>
  </r>
  <r>
    <m/>
    <x v="1"/>
    <n v="1197831"/>
    <x v="23"/>
    <x v="1"/>
    <x v="1"/>
    <x v="5"/>
    <x v="3"/>
    <n v="0.65"/>
    <n v="5750"/>
    <n v="3737.5"/>
    <n v="1868.75"/>
    <n v="0.5"/>
  </r>
  <r>
    <m/>
    <x v="1"/>
    <n v="1197831"/>
    <x v="23"/>
    <x v="1"/>
    <x v="1"/>
    <x v="5"/>
    <x v="4"/>
    <n v="0.6"/>
    <n v="5250"/>
    <n v="3150"/>
    <n v="1102.5"/>
    <n v="0.35"/>
  </r>
  <r>
    <m/>
    <x v="1"/>
    <n v="1197831"/>
    <x v="23"/>
    <x v="1"/>
    <x v="1"/>
    <x v="5"/>
    <x v="5"/>
    <n v="0.70000000000000007"/>
    <n v="7750"/>
    <n v="5425.0000000000009"/>
    <n v="2983.7500000000009"/>
    <n v="0.55000000000000004"/>
  </r>
  <r>
    <m/>
    <x v="0"/>
    <n v="1185732"/>
    <x v="48"/>
    <x v="0"/>
    <x v="4"/>
    <x v="6"/>
    <x v="0"/>
    <n v="0.45"/>
    <n v="4250"/>
    <n v="1912.5"/>
    <n v="1051.875"/>
    <n v="0.55000000000000004"/>
  </r>
  <r>
    <m/>
    <x v="0"/>
    <n v="1185732"/>
    <x v="48"/>
    <x v="0"/>
    <x v="4"/>
    <x v="6"/>
    <x v="1"/>
    <n v="0.45"/>
    <n v="2250"/>
    <n v="1012.5"/>
    <n v="354.375"/>
    <n v="0.35"/>
  </r>
  <r>
    <m/>
    <x v="0"/>
    <n v="1185732"/>
    <x v="48"/>
    <x v="0"/>
    <x v="4"/>
    <x v="6"/>
    <x v="2"/>
    <n v="0.35000000000000003"/>
    <n v="2250"/>
    <n v="787.50000000000011"/>
    <n v="315"/>
    <n v="0.39999999999999997"/>
  </r>
  <r>
    <m/>
    <x v="0"/>
    <n v="1185732"/>
    <x v="48"/>
    <x v="0"/>
    <x v="4"/>
    <x v="6"/>
    <x v="3"/>
    <n v="0.4"/>
    <n v="750"/>
    <n v="300"/>
    <n v="119.99999999999999"/>
    <n v="0.39999999999999997"/>
  </r>
  <r>
    <m/>
    <x v="0"/>
    <n v="1185732"/>
    <x v="48"/>
    <x v="0"/>
    <x v="4"/>
    <x v="6"/>
    <x v="4"/>
    <n v="0.54999999999999993"/>
    <n v="1250"/>
    <n v="687.49999999999989"/>
    <n v="240.62499999999994"/>
    <n v="0.35"/>
  </r>
  <r>
    <m/>
    <x v="0"/>
    <n v="1185732"/>
    <x v="48"/>
    <x v="0"/>
    <x v="4"/>
    <x v="6"/>
    <x v="5"/>
    <n v="0.45"/>
    <n v="2250"/>
    <n v="1012.5"/>
    <n v="303.75"/>
    <n v="0.3"/>
  </r>
  <r>
    <m/>
    <x v="0"/>
    <n v="1185732"/>
    <x v="49"/>
    <x v="0"/>
    <x v="4"/>
    <x v="6"/>
    <x v="0"/>
    <n v="0.45"/>
    <n v="4750"/>
    <n v="2137.5"/>
    <n v="1175.625"/>
    <n v="0.55000000000000004"/>
  </r>
  <r>
    <m/>
    <x v="0"/>
    <n v="1185732"/>
    <x v="49"/>
    <x v="0"/>
    <x v="4"/>
    <x v="6"/>
    <x v="1"/>
    <n v="0.45"/>
    <n v="1250"/>
    <n v="562.5"/>
    <n v="196.875"/>
    <n v="0.35"/>
  </r>
  <r>
    <m/>
    <x v="0"/>
    <n v="1185732"/>
    <x v="49"/>
    <x v="0"/>
    <x v="4"/>
    <x v="6"/>
    <x v="2"/>
    <n v="0.35000000000000003"/>
    <n v="1750"/>
    <n v="612.50000000000011"/>
    <n v="245.00000000000003"/>
    <n v="0.39999999999999997"/>
  </r>
  <r>
    <m/>
    <x v="0"/>
    <n v="1185732"/>
    <x v="49"/>
    <x v="0"/>
    <x v="4"/>
    <x v="6"/>
    <x v="3"/>
    <n v="0.4"/>
    <n v="500"/>
    <n v="200"/>
    <n v="80"/>
    <n v="0.39999999999999997"/>
  </r>
  <r>
    <m/>
    <x v="0"/>
    <n v="1185732"/>
    <x v="49"/>
    <x v="0"/>
    <x v="4"/>
    <x v="6"/>
    <x v="4"/>
    <n v="0.54999999999999993"/>
    <n v="1250"/>
    <n v="687.49999999999989"/>
    <n v="240.62499999999994"/>
    <n v="0.35"/>
  </r>
  <r>
    <m/>
    <x v="0"/>
    <n v="1185732"/>
    <x v="49"/>
    <x v="0"/>
    <x v="4"/>
    <x v="6"/>
    <x v="5"/>
    <n v="0.45"/>
    <n v="2250"/>
    <n v="1012.5"/>
    <n v="303.75"/>
    <n v="0.3"/>
  </r>
  <r>
    <m/>
    <x v="0"/>
    <n v="1185732"/>
    <x v="14"/>
    <x v="0"/>
    <x v="4"/>
    <x v="6"/>
    <x v="0"/>
    <n v="0.5"/>
    <n v="4450"/>
    <n v="2225"/>
    <n v="1223.75"/>
    <n v="0.55000000000000004"/>
  </r>
  <r>
    <m/>
    <x v="0"/>
    <n v="1185732"/>
    <x v="14"/>
    <x v="0"/>
    <x v="4"/>
    <x v="6"/>
    <x v="1"/>
    <n v="0.5"/>
    <n v="1500"/>
    <n v="750"/>
    <n v="262.5"/>
    <n v="0.35"/>
  </r>
  <r>
    <m/>
    <x v="0"/>
    <n v="1185732"/>
    <x v="14"/>
    <x v="0"/>
    <x v="4"/>
    <x v="6"/>
    <x v="2"/>
    <n v="0.4"/>
    <n v="1750"/>
    <n v="700"/>
    <n v="280"/>
    <n v="0.39999999999999997"/>
  </r>
  <r>
    <m/>
    <x v="0"/>
    <n v="1185732"/>
    <x v="14"/>
    <x v="0"/>
    <x v="4"/>
    <x v="6"/>
    <x v="3"/>
    <n v="0.45"/>
    <n v="250"/>
    <n v="112.5"/>
    <n v="44.999999999999993"/>
    <n v="0.39999999999999997"/>
  </r>
  <r>
    <m/>
    <x v="0"/>
    <n v="1185732"/>
    <x v="14"/>
    <x v="0"/>
    <x v="4"/>
    <x v="6"/>
    <x v="4"/>
    <n v="0.6"/>
    <n v="750"/>
    <n v="450"/>
    <n v="135"/>
    <n v="0.3"/>
  </r>
  <r>
    <m/>
    <x v="0"/>
    <n v="1185732"/>
    <x v="14"/>
    <x v="0"/>
    <x v="4"/>
    <x v="6"/>
    <x v="5"/>
    <n v="0.5"/>
    <n v="1750"/>
    <n v="875"/>
    <n v="218.75"/>
    <n v="0.25"/>
  </r>
  <r>
    <m/>
    <x v="0"/>
    <n v="1185732"/>
    <x v="50"/>
    <x v="0"/>
    <x v="4"/>
    <x v="6"/>
    <x v="0"/>
    <n v="0.5"/>
    <n v="4500"/>
    <n v="2250"/>
    <n v="1125"/>
    <n v="0.5"/>
  </r>
  <r>
    <m/>
    <x v="0"/>
    <n v="1185732"/>
    <x v="50"/>
    <x v="0"/>
    <x v="4"/>
    <x v="6"/>
    <x v="1"/>
    <n v="0.5"/>
    <n v="1500"/>
    <n v="750"/>
    <n v="225"/>
    <n v="0.3"/>
  </r>
  <r>
    <m/>
    <x v="0"/>
    <n v="1185732"/>
    <x v="50"/>
    <x v="0"/>
    <x v="4"/>
    <x v="6"/>
    <x v="2"/>
    <n v="0.4"/>
    <n v="1500"/>
    <n v="600"/>
    <n v="210"/>
    <n v="0.35"/>
  </r>
  <r>
    <m/>
    <x v="0"/>
    <n v="1185732"/>
    <x v="50"/>
    <x v="0"/>
    <x v="4"/>
    <x v="6"/>
    <x v="3"/>
    <n v="0.45"/>
    <n v="750"/>
    <n v="337.5"/>
    <n v="118.12499999999999"/>
    <n v="0.35"/>
  </r>
  <r>
    <m/>
    <x v="0"/>
    <n v="1185732"/>
    <x v="50"/>
    <x v="0"/>
    <x v="4"/>
    <x v="6"/>
    <x v="4"/>
    <n v="0.6"/>
    <n v="750"/>
    <n v="450"/>
    <n v="135"/>
    <n v="0.3"/>
  </r>
  <r>
    <m/>
    <x v="0"/>
    <n v="1185732"/>
    <x v="50"/>
    <x v="0"/>
    <x v="4"/>
    <x v="6"/>
    <x v="5"/>
    <n v="0.5"/>
    <n v="2000"/>
    <n v="1000"/>
    <n v="250"/>
    <n v="0.25"/>
  </r>
  <r>
    <m/>
    <x v="0"/>
    <n v="1185732"/>
    <x v="51"/>
    <x v="0"/>
    <x v="4"/>
    <x v="6"/>
    <x v="0"/>
    <n v="0.6"/>
    <n v="4700"/>
    <n v="2820"/>
    <n v="1410"/>
    <n v="0.5"/>
  </r>
  <r>
    <m/>
    <x v="0"/>
    <n v="1185732"/>
    <x v="51"/>
    <x v="0"/>
    <x v="4"/>
    <x v="6"/>
    <x v="1"/>
    <n v="0.60000000000000009"/>
    <n v="1750"/>
    <n v="1050.0000000000002"/>
    <n v="315.00000000000006"/>
    <n v="0.3"/>
  </r>
  <r>
    <m/>
    <x v="0"/>
    <n v="1185732"/>
    <x v="51"/>
    <x v="0"/>
    <x v="4"/>
    <x v="6"/>
    <x v="2"/>
    <n v="0.55000000000000004"/>
    <n v="1500"/>
    <n v="825.00000000000011"/>
    <n v="288.75"/>
    <n v="0.35"/>
  </r>
  <r>
    <m/>
    <x v="0"/>
    <n v="1185732"/>
    <x v="51"/>
    <x v="0"/>
    <x v="4"/>
    <x v="6"/>
    <x v="3"/>
    <n v="0.55000000000000004"/>
    <n v="1000"/>
    <n v="550"/>
    <n v="192.5"/>
    <n v="0.35"/>
  </r>
  <r>
    <m/>
    <x v="0"/>
    <n v="1185732"/>
    <x v="51"/>
    <x v="0"/>
    <x v="4"/>
    <x v="6"/>
    <x v="4"/>
    <n v="0.65"/>
    <n v="1250"/>
    <n v="812.5"/>
    <n v="243.75"/>
    <n v="0.3"/>
  </r>
  <r>
    <m/>
    <x v="0"/>
    <n v="1185732"/>
    <x v="51"/>
    <x v="0"/>
    <x v="4"/>
    <x v="6"/>
    <x v="5"/>
    <n v="0.70000000000000007"/>
    <n v="2500"/>
    <n v="1750.0000000000002"/>
    <n v="525"/>
    <n v="0.3"/>
  </r>
  <r>
    <m/>
    <x v="0"/>
    <n v="1185732"/>
    <x v="52"/>
    <x v="0"/>
    <x v="4"/>
    <x v="6"/>
    <x v="0"/>
    <n v="0.65"/>
    <n v="5000"/>
    <n v="3250"/>
    <n v="1787.5000000000002"/>
    <n v="0.55000000000000004"/>
  </r>
  <r>
    <m/>
    <x v="0"/>
    <n v="1185732"/>
    <x v="52"/>
    <x v="0"/>
    <x v="4"/>
    <x v="6"/>
    <x v="1"/>
    <n v="0.60000000000000009"/>
    <n v="2500"/>
    <n v="1500.0000000000002"/>
    <n v="525"/>
    <n v="0.35"/>
  </r>
  <r>
    <m/>
    <x v="0"/>
    <n v="1185732"/>
    <x v="52"/>
    <x v="0"/>
    <x v="4"/>
    <x v="6"/>
    <x v="2"/>
    <n v="0.55000000000000004"/>
    <n v="1750"/>
    <n v="962.50000000000011"/>
    <n v="385"/>
    <n v="0.39999999999999997"/>
  </r>
  <r>
    <m/>
    <x v="0"/>
    <n v="1185732"/>
    <x v="52"/>
    <x v="0"/>
    <x v="4"/>
    <x v="6"/>
    <x v="3"/>
    <n v="0.55000000000000004"/>
    <n v="1500"/>
    <n v="825.00000000000011"/>
    <n v="330"/>
    <n v="0.39999999999999997"/>
  </r>
  <r>
    <m/>
    <x v="0"/>
    <n v="1185732"/>
    <x v="52"/>
    <x v="0"/>
    <x v="4"/>
    <x v="6"/>
    <x v="4"/>
    <n v="0.65"/>
    <n v="1500"/>
    <n v="975"/>
    <n v="341.25"/>
    <n v="0.35"/>
  </r>
  <r>
    <m/>
    <x v="0"/>
    <n v="1185732"/>
    <x v="52"/>
    <x v="0"/>
    <x v="4"/>
    <x v="6"/>
    <x v="5"/>
    <n v="0.70000000000000007"/>
    <n v="3000"/>
    <n v="2100"/>
    <n v="630"/>
    <n v="0.3"/>
  </r>
  <r>
    <m/>
    <x v="0"/>
    <n v="1185732"/>
    <x v="18"/>
    <x v="0"/>
    <x v="4"/>
    <x v="6"/>
    <x v="0"/>
    <n v="0.65"/>
    <n v="5000"/>
    <n v="3250"/>
    <n v="1787.5000000000002"/>
    <n v="0.55000000000000004"/>
  </r>
  <r>
    <m/>
    <x v="0"/>
    <n v="1185732"/>
    <x v="18"/>
    <x v="0"/>
    <x v="4"/>
    <x v="6"/>
    <x v="1"/>
    <n v="0.60000000000000009"/>
    <n v="3000"/>
    <n v="1800.0000000000002"/>
    <n v="630"/>
    <n v="0.35"/>
  </r>
  <r>
    <m/>
    <x v="0"/>
    <n v="1185732"/>
    <x v="18"/>
    <x v="0"/>
    <x v="4"/>
    <x v="6"/>
    <x v="2"/>
    <n v="0.55000000000000004"/>
    <n v="2250"/>
    <n v="1237.5"/>
    <n v="494.99999999999994"/>
    <n v="0.39999999999999997"/>
  </r>
  <r>
    <m/>
    <x v="0"/>
    <n v="1185732"/>
    <x v="18"/>
    <x v="0"/>
    <x v="4"/>
    <x v="6"/>
    <x v="3"/>
    <n v="0.55000000000000004"/>
    <n v="1750"/>
    <n v="962.50000000000011"/>
    <n v="385"/>
    <n v="0.39999999999999997"/>
  </r>
  <r>
    <m/>
    <x v="0"/>
    <n v="1185732"/>
    <x v="18"/>
    <x v="0"/>
    <x v="4"/>
    <x v="6"/>
    <x v="4"/>
    <n v="0.65"/>
    <n v="2000"/>
    <n v="1300"/>
    <n v="454.99999999999994"/>
    <n v="0.35"/>
  </r>
  <r>
    <m/>
    <x v="0"/>
    <n v="1185732"/>
    <x v="18"/>
    <x v="0"/>
    <x v="4"/>
    <x v="6"/>
    <x v="5"/>
    <n v="0.70000000000000007"/>
    <n v="3750"/>
    <n v="2625.0000000000005"/>
    <n v="787.50000000000011"/>
    <n v="0.3"/>
  </r>
  <r>
    <m/>
    <x v="0"/>
    <n v="1185732"/>
    <x v="53"/>
    <x v="0"/>
    <x v="4"/>
    <x v="6"/>
    <x v="0"/>
    <n v="0.65"/>
    <n v="5250"/>
    <n v="3412.5"/>
    <n v="1876.8750000000002"/>
    <n v="0.55000000000000004"/>
  </r>
  <r>
    <m/>
    <x v="0"/>
    <n v="1185732"/>
    <x v="53"/>
    <x v="0"/>
    <x v="4"/>
    <x v="6"/>
    <x v="1"/>
    <n v="0.60000000000000009"/>
    <n v="3000"/>
    <n v="1800.0000000000002"/>
    <n v="630"/>
    <n v="0.35"/>
  </r>
  <r>
    <m/>
    <x v="0"/>
    <n v="1185732"/>
    <x v="53"/>
    <x v="0"/>
    <x v="4"/>
    <x v="6"/>
    <x v="2"/>
    <n v="0.55000000000000004"/>
    <n v="2250"/>
    <n v="1237.5"/>
    <n v="494.99999999999994"/>
    <n v="0.39999999999999997"/>
  </r>
  <r>
    <m/>
    <x v="0"/>
    <n v="1185732"/>
    <x v="53"/>
    <x v="0"/>
    <x v="4"/>
    <x v="6"/>
    <x v="3"/>
    <n v="0.55000000000000004"/>
    <n v="2000"/>
    <n v="1100"/>
    <n v="439.99999999999994"/>
    <n v="0.39999999999999997"/>
  </r>
  <r>
    <m/>
    <x v="0"/>
    <n v="1185732"/>
    <x v="53"/>
    <x v="0"/>
    <x v="4"/>
    <x v="6"/>
    <x v="4"/>
    <n v="0.65"/>
    <n v="1750"/>
    <n v="1137.5"/>
    <n v="398.125"/>
    <n v="0.35"/>
  </r>
  <r>
    <m/>
    <x v="0"/>
    <n v="1185732"/>
    <x v="53"/>
    <x v="0"/>
    <x v="4"/>
    <x v="6"/>
    <x v="5"/>
    <n v="0.70000000000000007"/>
    <n v="3500"/>
    <n v="2450.0000000000005"/>
    <n v="735.00000000000011"/>
    <n v="0.3"/>
  </r>
  <r>
    <m/>
    <x v="0"/>
    <n v="1185732"/>
    <x v="54"/>
    <x v="0"/>
    <x v="4"/>
    <x v="6"/>
    <x v="0"/>
    <n v="0.65"/>
    <n v="4750"/>
    <n v="3087.5"/>
    <n v="1543.75"/>
    <n v="0.5"/>
  </r>
  <r>
    <m/>
    <x v="0"/>
    <n v="1185732"/>
    <x v="54"/>
    <x v="0"/>
    <x v="4"/>
    <x v="6"/>
    <x v="1"/>
    <n v="0.5"/>
    <n v="2750"/>
    <n v="1375"/>
    <n v="412.5"/>
    <n v="0.3"/>
  </r>
  <r>
    <m/>
    <x v="0"/>
    <n v="1185732"/>
    <x v="54"/>
    <x v="0"/>
    <x v="4"/>
    <x v="6"/>
    <x v="2"/>
    <n v="0.45"/>
    <n v="2000"/>
    <n v="900"/>
    <n v="315"/>
    <n v="0.35"/>
  </r>
  <r>
    <m/>
    <x v="0"/>
    <n v="1185732"/>
    <x v="54"/>
    <x v="0"/>
    <x v="4"/>
    <x v="6"/>
    <x v="3"/>
    <n v="0.45"/>
    <n v="1750"/>
    <n v="787.5"/>
    <n v="275.625"/>
    <n v="0.35"/>
  </r>
  <r>
    <m/>
    <x v="0"/>
    <n v="1185732"/>
    <x v="54"/>
    <x v="0"/>
    <x v="4"/>
    <x v="6"/>
    <x v="4"/>
    <n v="0.54999999999999993"/>
    <n v="1250"/>
    <n v="687.49999999999989"/>
    <n v="206.24999999999997"/>
    <n v="0.3"/>
  </r>
  <r>
    <m/>
    <x v="0"/>
    <n v="1185732"/>
    <x v="54"/>
    <x v="0"/>
    <x v="4"/>
    <x v="6"/>
    <x v="5"/>
    <n v="0.6"/>
    <n v="2250"/>
    <n v="1350"/>
    <n v="337.5"/>
    <n v="0.25"/>
  </r>
  <r>
    <m/>
    <x v="0"/>
    <n v="1185732"/>
    <x v="55"/>
    <x v="0"/>
    <x v="4"/>
    <x v="6"/>
    <x v="0"/>
    <n v="0.6"/>
    <n v="4000"/>
    <n v="2400"/>
    <n v="1200"/>
    <n v="0.5"/>
  </r>
  <r>
    <m/>
    <x v="0"/>
    <n v="1185732"/>
    <x v="55"/>
    <x v="0"/>
    <x v="4"/>
    <x v="6"/>
    <x v="1"/>
    <n v="0.5"/>
    <n v="2250"/>
    <n v="1125"/>
    <n v="337.5"/>
    <n v="0.3"/>
  </r>
  <r>
    <m/>
    <x v="0"/>
    <n v="1185732"/>
    <x v="55"/>
    <x v="0"/>
    <x v="4"/>
    <x v="6"/>
    <x v="2"/>
    <n v="0.5"/>
    <n v="1250"/>
    <n v="625"/>
    <n v="218.75"/>
    <n v="0.35"/>
  </r>
  <r>
    <m/>
    <x v="0"/>
    <n v="1185732"/>
    <x v="55"/>
    <x v="0"/>
    <x v="4"/>
    <x v="6"/>
    <x v="3"/>
    <n v="0.5"/>
    <n v="1000"/>
    <n v="500"/>
    <n v="175"/>
    <n v="0.35"/>
  </r>
  <r>
    <m/>
    <x v="0"/>
    <n v="1185732"/>
    <x v="55"/>
    <x v="0"/>
    <x v="4"/>
    <x v="6"/>
    <x v="4"/>
    <n v="0.6"/>
    <n v="1000"/>
    <n v="600"/>
    <n v="180"/>
    <n v="0.3"/>
  </r>
  <r>
    <m/>
    <x v="0"/>
    <n v="1185732"/>
    <x v="55"/>
    <x v="0"/>
    <x v="4"/>
    <x v="6"/>
    <x v="5"/>
    <n v="0.64999999999999991"/>
    <n v="2250"/>
    <n v="1462.4999999999998"/>
    <n v="365.62499999999994"/>
    <n v="0.25"/>
  </r>
  <r>
    <m/>
    <x v="0"/>
    <n v="1185732"/>
    <x v="56"/>
    <x v="0"/>
    <x v="4"/>
    <x v="6"/>
    <x v="0"/>
    <n v="0.70000000000000007"/>
    <n v="3750"/>
    <n v="2625.0000000000005"/>
    <n v="1443.7500000000005"/>
    <n v="0.55000000000000004"/>
  </r>
  <r>
    <m/>
    <x v="0"/>
    <n v="1185732"/>
    <x v="56"/>
    <x v="0"/>
    <x v="4"/>
    <x v="6"/>
    <x v="1"/>
    <n v="0.60000000000000009"/>
    <n v="2000"/>
    <n v="1200.0000000000002"/>
    <n v="420.00000000000006"/>
    <n v="0.35"/>
  </r>
  <r>
    <m/>
    <x v="0"/>
    <n v="1185732"/>
    <x v="56"/>
    <x v="0"/>
    <x v="4"/>
    <x v="6"/>
    <x v="2"/>
    <n v="0.60000000000000009"/>
    <n v="1950"/>
    <n v="1170.0000000000002"/>
    <n v="468.00000000000006"/>
    <n v="0.39999999999999997"/>
  </r>
  <r>
    <m/>
    <x v="0"/>
    <n v="1185732"/>
    <x v="56"/>
    <x v="0"/>
    <x v="4"/>
    <x v="6"/>
    <x v="3"/>
    <n v="0.60000000000000009"/>
    <n v="1750"/>
    <n v="1050.0000000000002"/>
    <n v="420.00000000000006"/>
    <n v="0.39999999999999997"/>
  </r>
  <r>
    <m/>
    <x v="0"/>
    <n v="1185732"/>
    <x v="56"/>
    <x v="0"/>
    <x v="4"/>
    <x v="6"/>
    <x v="4"/>
    <n v="0.70000000000000007"/>
    <n v="1500"/>
    <n v="1050"/>
    <n v="367.5"/>
    <n v="0.35"/>
  </r>
  <r>
    <m/>
    <x v="0"/>
    <n v="1185732"/>
    <x v="56"/>
    <x v="0"/>
    <x v="4"/>
    <x v="6"/>
    <x v="5"/>
    <n v="0.75"/>
    <n v="2500"/>
    <n v="1875"/>
    <n v="562.5"/>
    <n v="0.3"/>
  </r>
  <r>
    <m/>
    <x v="0"/>
    <n v="1185732"/>
    <x v="57"/>
    <x v="0"/>
    <x v="4"/>
    <x v="6"/>
    <x v="0"/>
    <n v="0.70000000000000007"/>
    <n v="4750"/>
    <n v="3325.0000000000005"/>
    <n v="1828.7500000000005"/>
    <n v="0.55000000000000004"/>
  </r>
  <r>
    <m/>
    <x v="0"/>
    <n v="1185732"/>
    <x v="57"/>
    <x v="0"/>
    <x v="4"/>
    <x v="6"/>
    <x v="1"/>
    <n v="0.60000000000000009"/>
    <n v="2750"/>
    <n v="1650.0000000000002"/>
    <n v="577.5"/>
    <n v="0.35"/>
  </r>
  <r>
    <m/>
    <x v="0"/>
    <n v="1185732"/>
    <x v="57"/>
    <x v="0"/>
    <x v="4"/>
    <x v="6"/>
    <x v="2"/>
    <n v="0.60000000000000009"/>
    <n v="2250"/>
    <n v="1350.0000000000002"/>
    <n v="540"/>
    <n v="0.39999999999999997"/>
  </r>
  <r>
    <m/>
    <x v="0"/>
    <n v="1185732"/>
    <x v="57"/>
    <x v="0"/>
    <x v="4"/>
    <x v="6"/>
    <x v="3"/>
    <n v="0.60000000000000009"/>
    <n v="1750"/>
    <n v="1050.0000000000002"/>
    <n v="420.00000000000006"/>
    <n v="0.39999999999999997"/>
  </r>
  <r>
    <m/>
    <x v="0"/>
    <n v="1185732"/>
    <x v="57"/>
    <x v="0"/>
    <x v="4"/>
    <x v="6"/>
    <x v="4"/>
    <n v="0.70000000000000007"/>
    <n v="1750"/>
    <n v="1225.0000000000002"/>
    <n v="428.75000000000006"/>
    <n v="0.35"/>
  </r>
  <r>
    <m/>
    <x v="0"/>
    <n v="1185732"/>
    <x v="57"/>
    <x v="0"/>
    <x v="4"/>
    <x v="6"/>
    <x v="5"/>
    <n v="0.75"/>
    <n v="2750"/>
    <n v="2062.5"/>
    <n v="618.75"/>
    <n v="0.3"/>
  </r>
  <r>
    <s v="x"/>
    <x v="2"/>
    <n v="1128299"/>
    <x v="36"/>
    <x v="2"/>
    <x v="5"/>
    <x v="7"/>
    <x v="0"/>
    <n v="0.35"/>
    <n v="4500"/>
    <n v="1575"/>
    <n v="630"/>
    <n v="0.4"/>
  </r>
  <r>
    <m/>
    <x v="2"/>
    <n v="1128299"/>
    <x v="36"/>
    <x v="2"/>
    <x v="5"/>
    <x v="7"/>
    <x v="1"/>
    <n v="0.45"/>
    <n v="4500"/>
    <n v="2025"/>
    <n v="506.25"/>
    <n v="0.25"/>
  </r>
  <r>
    <m/>
    <x v="2"/>
    <n v="1128299"/>
    <x v="36"/>
    <x v="2"/>
    <x v="5"/>
    <x v="7"/>
    <x v="2"/>
    <n v="0.45"/>
    <n v="4500"/>
    <n v="2025"/>
    <n v="810"/>
    <n v="0.4"/>
  </r>
  <r>
    <m/>
    <x v="2"/>
    <n v="1128299"/>
    <x v="36"/>
    <x v="2"/>
    <x v="5"/>
    <x v="7"/>
    <x v="3"/>
    <n v="0.45"/>
    <n v="3000"/>
    <n v="1350"/>
    <n v="472.49999999999994"/>
    <n v="0.35"/>
  </r>
  <r>
    <m/>
    <x v="2"/>
    <n v="1128299"/>
    <x v="36"/>
    <x v="2"/>
    <x v="5"/>
    <x v="7"/>
    <x v="4"/>
    <n v="0.5"/>
    <n v="2500"/>
    <n v="1250"/>
    <n v="687.5"/>
    <n v="0.55000000000000004"/>
  </r>
  <r>
    <m/>
    <x v="2"/>
    <n v="1128299"/>
    <x v="36"/>
    <x v="2"/>
    <x v="5"/>
    <x v="7"/>
    <x v="5"/>
    <n v="0.45"/>
    <n v="4750"/>
    <n v="2137.5"/>
    <n v="427.5"/>
    <n v="0.2"/>
  </r>
  <r>
    <m/>
    <x v="2"/>
    <n v="1128299"/>
    <x v="37"/>
    <x v="2"/>
    <x v="5"/>
    <x v="7"/>
    <x v="0"/>
    <n v="0.35"/>
    <n v="5250"/>
    <n v="1837.4999999999998"/>
    <n v="735"/>
    <n v="0.4"/>
  </r>
  <r>
    <m/>
    <x v="2"/>
    <n v="1128299"/>
    <x v="37"/>
    <x v="2"/>
    <x v="5"/>
    <x v="7"/>
    <x v="1"/>
    <n v="0.45"/>
    <n v="4250"/>
    <n v="1912.5"/>
    <n v="478.125"/>
    <n v="0.25"/>
  </r>
  <r>
    <m/>
    <x v="2"/>
    <n v="1128299"/>
    <x v="37"/>
    <x v="2"/>
    <x v="5"/>
    <x v="7"/>
    <x v="2"/>
    <n v="0.45"/>
    <n v="4250"/>
    <n v="1912.5"/>
    <n v="765"/>
    <n v="0.4"/>
  </r>
  <r>
    <m/>
    <x v="2"/>
    <n v="1128299"/>
    <x v="37"/>
    <x v="2"/>
    <x v="5"/>
    <x v="7"/>
    <x v="3"/>
    <n v="0.45"/>
    <n v="2750"/>
    <n v="1237.5"/>
    <n v="433.125"/>
    <n v="0.35"/>
  </r>
  <r>
    <m/>
    <x v="2"/>
    <n v="1128299"/>
    <x v="37"/>
    <x v="2"/>
    <x v="5"/>
    <x v="7"/>
    <x v="4"/>
    <n v="0.5"/>
    <n v="2000"/>
    <n v="1000"/>
    <n v="550"/>
    <n v="0.55000000000000004"/>
  </r>
  <r>
    <m/>
    <x v="2"/>
    <n v="1128299"/>
    <x v="37"/>
    <x v="2"/>
    <x v="5"/>
    <x v="7"/>
    <x v="5"/>
    <n v="0.45"/>
    <n v="4000"/>
    <n v="1800"/>
    <n v="360"/>
    <n v="0.2"/>
  </r>
  <r>
    <m/>
    <x v="2"/>
    <n v="1128299"/>
    <x v="38"/>
    <x v="2"/>
    <x v="5"/>
    <x v="7"/>
    <x v="0"/>
    <n v="0.45"/>
    <n v="5500"/>
    <n v="2475"/>
    <n v="990"/>
    <n v="0.4"/>
  </r>
  <r>
    <m/>
    <x v="2"/>
    <n v="1128299"/>
    <x v="38"/>
    <x v="2"/>
    <x v="5"/>
    <x v="7"/>
    <x v="1"/>
    <n v="0.54999999999999993"/>
    <n v="4000"/>
    <n v="2199.9999999999995"/>
    <n v="549.99999999999989"/>
    <n v="0.25"/>
  </r>
  <r>
    <m/>
    <x v="2"/>
    <n v="1128299"/>
    <x v="38"/>
    <x v="2"/>
    <x v="5"/>
    <x v="7"/>
    <x v="2"/>
    <n v="0.54999999999999993"/>
    <n v="4000"/>
    <n v="2199.9999999999995"/>
    <n v="879.99999999999989"/>
    <n v="0.4"/>
  </r>
  <r>
    <m/>
    <x v="2"/>
    <n v="1128299"/>
    <x v="38"/>
    <x v="2"/>
    <x v="5"/>
    <x v="7"/>
    <x v="3"/>
    <n v="0.54999999999999993"/>
    <n v="3000"/>
    <n v="1649.9999999999998"/>
    <n v="577.49999999999989"/>
    <n v="0.35"/>
  </r>
  <r>
    <m/>
    <x v="2"/>
    <n v="1128299"/>
    <x v="38"/>
    <x v="2"/>
    <x v="5"/>
    <x v="7"/>
    <x v="4"/>
    <n v="0.6"/>
    <n v="1750"/>
    <n v="1050"/>
    <n v="577.5"/>
    <n v="0.55000000000000004"/>
  </r>
  <r>
    <m/>
    <x v="2"/>
    <n v="1128299"/>
    <x v="38"/>
    <x v="2"/>
    <x v="5"/>
    <x v="7"/>
    <x v="5"/>
    <n v="0.54999999999999993"/>
    <n v="3750"/>
    <n v="2062.4999999999995"/>
    <n v="412.49999999999994"/>
    <n v="0.2"/>
  </r>
  <r>
    <m/>
    <x v="2"/>
    <n v="1128299"/>
    <x v="39"/>
    <x v="2"/>
    <x v="5"/>
    <x v="7"/>
    <x v="0"/>
    <n v="0.6"/>
    <n v="5500"/>
    <n v="3300"/>
    <n v="1320"/>
    <n v="0.4"/>
  </r>
  <r>
    <m/>
    <x v="2"/>
    <n v="1128299"/>
    <x v="39"/>
    <x v="2"/>
    <x v="5"/>
    <x v="7"/>
    <x v="1"/>
    <n v="0.65"/>
    <n v="3500"/>
    <n v="2275"/>
    <n v="568.75"/>
    <n v="0.25"/>
  </r>
  <r>
    <m/>
    <x v="2"/>
    <n v="1128299"/>
    <x v="39"/>
    <x v="2"/>
    <x v="5"/>
    <x v="7"/>
    <x v="2"/>
    <n v="0.65"/>
    <n v="4000"/>
    <n v="2600"/>
    <n v="1040"/>
    <n v="0.4"/>
  </r>
  <r>
    <m/>
    <x v="2"/>
    <n v="1128299"/>
    <x v="39"/>
    <x v="2"/>
    <x v="5"/>
    <x v="7"/>
    <x v="3"/>
    <n v="0.6"/>
    <n v="3000"/>
    <n v="1800"/>
    <n v="630"/>
    <n v="0.35"/>
  </r>
  <r>
    <m/>
    <x v="2"/>
    <n v="1128299"/>
    <x v="39"/>
    <x v="2"/>
    <x v="5"/>
    <x v="7"/>
    <x v="4"/>
    <n v="0.65"/>
    <n v="2000"/>
    <n v="1300"/>
    <n v="715.00000000000011"/>
    <n v="0.55000000000000004"/>
  </r>
  <r>
    <m/>
    <x v="2"/>
    <n v="1128299"/>
    <x v="39"/>
    <x v="2"/>
    <x v="5"/>
    <x v="7"/>
    <x v="5"/>
    <n v="0.8"/>
    <n v="3500"/>
    <n v="2800"/>
    <n v="560"/>
    <n v="0.2"/>
  </r>
  <r>
    <m/>
    <x v="2"/>
    <n v="1128299"/>
    <x v="40"/>
    <x v="2"/>
    <x v="5"/>
    <x v="7"/>
    <x v="0"/>
    <n v="0.6"/>
    <n v="5500"/>
    <n v="3300"/>
    <n v="1485"/>
    <n v="0.45"/>
  </r>
  <r>
    <m/>
    <x v="2"/>
    <n v="1128299"/>
    <x v="40"/>
    <x v="2"/>
    <x v="5"/>
    <x v="7"/>
    <x v="1"/>
    <n v="0.65"/>
    <n v="4000"/>
    <n v="2600"/>
    <n v="780"/>
    <n v="0.3"/>
  </r>
  <r>
    <m/>
    <x v="2"/>
    <n v="1128299"/>
    <x v="40"/>
    <x v="2"/>
    <x v="5"/>
    <x v="7"/>
    <x v="2"/>
    <n v="0.65"/>
    <n v="4000"/>
    <n v="2600"/>
    <n v="1170"/>
    <n v="0.45"/>
  </r>
  <r>
    <m/>
    <x v="2"/>
    <n v="1128299"/>
    <x v="40"/>
    <x v="2"/>
    <x v="5"/>
    <x v="7"/>
    <x v="3"/>
    <n v="0.6"/>
    <n v="3000"/>
    <n v="1800"/>
    <n v="719.99999999999989"/>
    <n v="0.39999999999999997"/>
  </r>
  <r>
    <m/>
    <x v="2"/>
    <n v="1128299"/>
    <x v="40"/>
    <x v="2"/>
    <x v="5"/>
    <x v="7"/>
    <x v="4"/>
    <n v="0.65"/>
    <n v="2000"/>
    <n v="1300"/>
    <n v="780.00000000000011"/>
    <n v="0.60000000000000009"/>
  </r>
  <r>
    <m/>
    <x v="2"/>
    <n v="1128299"/>
    <x v="40"/>
    <x v="2"/>
    <x v="5"/>
    <x v="7"/>
    <x v="5"/>
    <n v="0.8"/>
    <n v="4500"/>
    <n v="3600"/>
    <n v="900"/>
    <n v="0.25"/>
  </r>
  <r>
    <m/>
    <x v="2"/>
    <n v="1128299"/>
    <x v="41"/>
    <x v="2"/>
    <x v="5"/>
    <x v="7"/>
    <x v="0"/>
    <n v="0.6"/>
    <n v="7000"/>
    <n v="4200"/>
    <n v="1890"/>
    <n v="0.45"/>
  </r>
  <r>
    <m/>
    <x v="2"/>
    <n v="1128299"/>
    <x v="41"/>
    <x v="2"/>
    <x v="5"/>
    <x v="7"/>
    <x v="1"/>
    <n v="0.65"/>
    <n v="5500"/>
    <n v="3575"/>
    <n v="1072.5"/>
    <n v="0.3"/>
  </r>
  <r>
    <m/>
    <x v="2"/>
    <n v="1128299"/>
    <x v="41"/>
    <x v="2"/>
    <x v="5"/>
    <x v="7"/>
    <x v="2"/>
    <n v="0.65"/>
    <n v="5500"/>
    <n v="3575"/>
    <n v="1608.75"/>
    <n v="0.45"/>
  </r>
  <r>
    <m/>
    <x v="2"/>
    <n v="1128299"/>
    <x v="41"/>
    <x v="2"/>
    <x v="5"/>
    <x v="7"/>
    <x v="3"/>
    <n v="0.6"/>
    <n v="4250"/>
    <n v="2550"/>
    <n v="1019.9999999999999"/>
    <n v="0.39999999999999997"/>
  </r>
  <r>
    <m/>
    <x v="2"/>
    <n v="1128299"/>
    <x v="41"/>
    <x v="2"/>
    <x v="5"/>
    <x v="7"/>
    <x v="4"/>
    <n v="0.65"/>
    <n v="3000"/>
    <n v="1950"/>
    <n v="1170.0000000000002"/>
    <n v="0.60000000000000009"/>
  </r>
  <r>
    <m/>
    <x v="2"/>
    <n v="1128299"/>
    <x v="41"/>
    <x v="2"/>
    <x v="5"/>
    <x v="7"/>
    <x v="5"/>
    <n v="0.8"/>
    <n v="6000"/>
    <n v="4800"/>
    <n v="1200"/>
    <n v="0.25"/>
  </r>
  <r>
    <m/>
    <x v="2"/>
    <n v="1128299"/>
    <x v="42"/>
    <x v="2"/>
    <x v="5"/>
    <x v="7"/>
    <x v="0"/>
    <n v="0.6"/>
    <n v="7500"/>
    <n v="4500"/>
    <n v="1800"/>
    <n v="0.4"/>
  </r>
  <r>
    <m/>
    <x v="2"/>
    <n v="1128299"/>
    <x v="42"/>
    <x v="2"/>
    <x v="5"/>
    <x v="7"/>
    <x v="1"/>
    <n v="0.65"/>
    <n v="6000"/>
    <n v="3900"/>
    <n v="975"/>
    <n v="0.25"/>
  </r>
  <r>
    <m/>
    <x v="2"/>
    <n v="1128299"/>
    <x v="42"/>
    <x v="2"/>
    <x v="5"/>
    <x v="7"/>
    <x v="2"/>
    <n v="0.65"/>
    <n v="5500"/>
    <n v="3575"/>
    <n v="1430"/>
    <n v="0.4"/>
  </r>
  <r>
    <m/>
    <x v="2"/>
    <n v="1128299"/>
    <x v="42"/>
    <x v="2"/>
    <x v="5"/>
    <x v="7"/>
    <x v="3"/>
    <n v="0.6"/>
    <n v="4500"/>
    <n v="2700"/>
    <n v="944.99999999999989"/>
    <n v="0.35"/>
  </r>
  <r>
    <m/>
    <x v="2"/>
    <n v="1128299"/>
    <x v="42"/>
    <x v="2"/>
    <x v="5"/>
    <x v="7"/>
    <x v="4"/>
    <n v="0.65"/>
    <n v="5000"/>
    <n v="3250"/>
    <n v="1787.5000000000002"/>
    <n v="0.55000000000000004"/>
  </r>
  <r>
    <m/>
    <x v="2"/>
    <n v="1128299"/>
    <x v="42"/>
    <x v="2"/>
    <x v="5"/>
    <x v="7"/>
    <x v="5"/>
    <n v="0.8"/>
    <n v="5000"/>
    <n v="4000"/>
    <n v="800"/>
    <n v="0.2"/>
  </r>
  <r>
    <m/>
    <x v="2"/>
    <n v="1128299"/>
    <x v="43"/>
    <x v="2"/>
    <x v="5"/>
    <x v="7"/>
    <x v="0"/>
    <n v="0.65"/>
    <n v="7000"/>
    <n v="4550"/>
    <n v="1820"/>
    <n v="0.4"/>
  </r>
  <r>
    <m/>
    <x v="2"/>
    <n v="1128299"/>
    <x v="43"/>
    <x v="2"/>
    <x v="5"/>
    <x v="7"/>
    <x v="1"/>
    <n v="0.70000000000000007"/>
    <n v="6500"/>
    <n v="4550"/>
    <n v="1137.5"/>
    <n v="0.25"/>
  </r>
  <r>
    <m/>
    <x v="2"/>
    <n v="1128299"/>
    <x v="43"/>
    <x v="2"/>
    <x v="5"/>
    <x v="7"/>
    <x v="2"/>
    <n v="0.65"/>
    <n v="5250"/>
    <n v="3412.5"/>
    <n v="1365"/>
    <n v="0.4"/>
  </r>
  <r>
    <m/>
    <x v="2"/>
    <n v="1128299"/>
    <x v="43"/>
    <x v="2"/>
    <x v="5"/>
    <x v="7"/>
    <x v="3"/>
    <n v="0.65"/>
    <n v="4750"/>
    <n v="3087.5"/>
    <n v="1080.625"/>
    <n v="0.35"/>
  </r>
  <r>
    <m/>
    <x v="2"/>
    <n v="1128299"/>
    <x v="43"/>
    <x v="2"/>
    <x v="5"/>
    <x v="7"/>
    <x v="4"/>
    <n v="0.75"/>
    <n v="4750"/>
    <n v="3562.5"/>
    <n v="1959.3750000000002"/>
    <n v="0.55000000000000004"/>
  </r>
  <r>
    <m/>
    <x v="2"/>
    <n v="1128299"/>
    <x v="43"/>
    <x v="2"/>
    <x v="5"/>
    <x v="7"/>
    <x v="5"/>
    <n v="0.8"/>
    <n v="4000"/>
    <n v="3200"/>
    <n v="640"/>
    <n v="0.2"/>
  </r>
  <r>
    <m/>
    <x v="2"/>
    <n v="1128299"/>
    <x v="44"/>
    <x v="2"/>
    <x v="5"/>
    <x v="7"/>
    <x v="0"/>
    <n v="0.60000000000000009"/>
    <n v="6000"/>
    <n v="3600.0000000000005"/>
    <n v="1260.0000000000002"/>
    <n v="0.35000000000000003"/>
  </r>
  <r>
    <m/>
    <x v="2"/>
    <n v="1128299"/>
    <x v="44"/>
    <x v="2"/>
    <x v="5"/>
    <x v="7"/>
    <x v="1"/>
    <n v="0.65000000000000013"/>
    <n v="6000"/>
    <n v="3900.0000000000009"/>
    <n v="780.00000000000023"/>
    <n v="0.2"/>
  </r>
  <r>
    <m/>
    <x v="2"/>
    <n v="1128299"/>
    <x v="44"/>
    <x v="2"/>
    <x v="5"/>
    <x v="7"/>
    <x v="2"/>
    <n v="0.60000000000000009"/>
    <n v="4500"/>
    <n v="2700.0000000000005"/>
    <n v="945.00000000000023"/>
    <n v="0.35000000000000003"/>
  </r>
  <r>
    <m/>
    <x v="2"/>
    <n v="1128299"/>
    <x v="44"/>
    <x v="2"/>
    <x v="5"/>
    <x v="7"/>
    <x v="3"/>
    <n v="0.60000000000000009"/>
    <n v="4000"/>
    <n v="2400.0000000000005"/>
    <n v="720.00000000000011"/>
    <n v="0.3"/>
  </r>
  <r>
    <m/>
    <x v="2"/>
    <n v="1128299"/>
    <x v="44"/>
    <x v="2"/>
    <x v="5"/>
    <x v="7"/>
    <x v="4"/>
    <n v="0.70000000000000007"/>
    <n v="4000"/>
    <n v="2800.0000000000005"/>
    <n v="1400.0000000000005"/>
    <n v="0.50000000000000011"/>
  </r>
  <r>
    <m/>
    <x v="2"/>
    <n v="1128299"/>
    <x v="44"/>
    <x v="2"/>
    <x v="5"/>
    <x v="7"/>
    <x v="5"/>
    <n v="0.75000000000000011"/>
    <n v="4500"/>
    <n v="3375.0000000000005"/>
    <n v="506.25000000000017"/>
    <n v="0.15000000000000002"/>
  </r>
  <r>
    <m/>
    <x v="2"/>
    <n v="1128299"/>
    <x v="45"/>
    <x v="2"/>
    <x v="5"/>
    <x v="7"/>
    <x v="0"/>
    <n v="0.60000000000000009"/>
    <n v="5500"/>
    <n v="3300.0000000000005"/>
    <n v="1155.0000000000002"/>
    <n v="0.35000000000000003"/>
  </r>
  <r>
    <m/>
    <x v="2"/>
    <n v="1128299"/>
    <x v="45"/>
    <x v="2"/>
    <x v="5"/>
    <x v="7"/>
    <x v="1"/>
    <n v="0.65000000000000013"/>
    <n v="5500"/>
    <n v="3575.0000000000009"/>
    <n v="715.00000000000023"/>
    <n v="0.2"/>
  </r>
  <r>
    <m/>
    <x v="2"/>
    <n v="1128299"/>
    <x v="45"/>
    <x v="2"/>
    <x v="5"/>
    <x v="7"/>
    <x v="2"/>
    <n v="0.60000000000000009"/>
    <n v="3750"/>
    <n v="2250.0000000000005"/>
    <n v="787.50000000000023"/>
    <n v="0.35000000000000003"/>
  </r>
  <r>
    <m/>
    <x v="2"/>
    <n v="1128299"/>
    <x v="45"/>
    <x v="2"/>
    <x v="5"/>
    <x v="7"/>
    <x v="3"/>
    <n v="0.60000000000000009"/>
    <n v="3500"/>
    <n v="2100.0000000000005"/>
    <n v="630.00000000000011"/>
    <n v="0.3"/>
  </r>
  <r>
    <m/>
    <x v="2"/>
    <n v="1128299"/>
    <x v="45"/>
    <x v="2"/>
    <x v="5"/>
    <x v="7"/>
    <x v="4"/>
    <n v="0.70000000000000007"/>
    <n v="3250"/>
    <n v="2275"/>
    <n v="1137.5000000000002"/>
    <n v="0.50000000000000011"/>
  </r>
  <r>
    <m/>
    <x v="2"/>
    <n v="1128299"/>
    <x v="45"/>
    <x v="2"/>
    <x v="5"/>
    <x v="7"/>
    <x v="5"/>
    <n v="0.75000000000000011"/>
    <n v="3750"/>
    <n v="2812.5000000000005"/>
    <n v="421.87500000000011"/>
    <n v="0.15000000000000002"/>
  </r>
  <r>
    <m/>
    <x v="2"/>
    <n v="1128299"/>
    <x v="46"/>
    <x v="2"/>
    <x v="5"/>
    <x v="7"/>
    <x v="0"/>
    <n v="0.60000000000000009"/>
    <n v="5750"/>
    <n v="3450.0000000000005"/>
    <n v="1207.5000000000002"/>
    <n v="0.35000000000000003"/>
  </r>
  <r>
    <m/>
    <x v="2"/>
    <n v="1128299"/>
    <x v="46"/>
    <x v="2"/>
    <x v="5"/>
    <x v="7"/>
    <x v="1"/>
    <n v="0.65000000000000013"/>
    <n v="5750"/>
    <n v="3737.5000000000009"/>
    <n v="747.50000000000023"/>
    <n v="0.2"/>
  </r>
  <r>
    <m/>
    <x v="2"/>
    <n v="1128299"/>
    <x v="46"/>
    <x v="2"/>
    <x v="5"/>
    <x v="7"/>
    <x v="2"/>
    <n v="0.60000000000000009"/>
    <n v="4250"/>
    <n v="2550.0000000000005"/>
    <n v="892.50000000000023"/>
    <n v="0.35000000000000003"/>
  </r>
  <r>
    <m/>
    <x v="2"/>
    <n v="1128299"/>
    <x v="46"/>
    <x v="2"/>
    <x v="5"/>
    <x v="7"/>
    <x v="3"/>
    <n v="0.60000000000000009"/>
    <n v="4000"/>
    <n v="2400.0000000000005"/>
    <n v="720.00000000000011"/>
    <n v="0.3"/>
  </r>
  <r>
    <m/>
    <x v="2"/>
    <n v="1128299"/>
    <x v="46"/>
    <x v="2"/>
    <x v="5"/>
    <x v="7"/>
    <x v="4"/>
    <n v="0.70000000000000007"/>
    <n v="3500"/>
    <n v="2450.0000000000005"/>
    <n v="1225.0000000000005"/>
    <n v="0.50000000000000011"/>
  </r>
  <r>
    <m/>
    <x v="2"/>
    <n v="1128299"/>
    <x v="46"/>
    <x v="2"/>
    <x v="5"/>
    <x v="7"/>
    <x v="5"/>
    <n v="0.75000000000000011"/>
    <n v="4750"/>
    <n v="3562.5000000000005"/>
    <n v="534.37500000000011"/>
    <n v="0.15000000000000002"/>
  </r>
  <r>
    <m/>
    <x v="2"/>
    <n v="1128299"/>
    <x v="47"/>
    <x v="2"/>
    <x v="5"/>
    <x v="7"/>
    <x v="0"/>
    <n v="0.60000000000000009"/>
    <n v="6750"/>
    <n v="4050.0000000000005"/>
    <n v="1417.5000000000002"/>
    <n v="0.35000000000000003"/>
  </r>
  <r>
    <m/>
    <x v="2"/>
    <n v="1128299"/>
    <x v="47"/>
    <x v="2"/>
    <x v="5"/>
    <x v="7"/>
    <x v="1"/>
    <n v="0.65000000000000013"/>
    <n v="6750"/>
    <n v="4387.5000000000009"/>
    <n v="877.50000000000023"/>
    <n v="0.2"/>
  </r>
  <r>
    <m/>
    <x v="2"/>
    <n v="1128299"/>
    <x v="47"/>
    <x v="2"/>
    <x v="5"/>
    <x v="7"/>
    <x v="2"/>
    <n v="0.60000000000000009"/>
    <n v="4750"/>
    <n v="2850.0000000000005"/>
    <n v="997.50000000000023"/>
    <n v="0.35000000000000003"/>
  </r>
  <r>
    <m/>
    <x v="2"/>
    <n v="1128299"/>
    <x v="47"/>
    <x v="2"/>
    <x v="5"/>
    <x v="7"/>
    <x v="3"/>
    <n v="0.60000000000000009"/>
    <n v="4750"/>
    <n v="2850.0000000000005"/>
    <n v="855.00000000000011"/>
    <n v="0.3"/>
  </r>
  <r>
    <m/>
    <x v="2"/>
    <n v="1128299"/>
    <x v="47"/>
    <x v="2"/>
    <x v="5"/>
    <x v="7"/>
    <x v="4"/>
    <n v="0.70000000000000007"/>
    <n v="4000"/>
    <n v="2800.0000000000005"/>
    <n v="1400.0000000000005"/>
    <n v="0.50000000000000011"/>
  </r>
  <r>
    <m/>
    <x v="2"/>
    <n v="1128299"/>
    <x v="47"/>
    <x v="2"/>
    <x v="5"/>
    <x v="7"/>
    <x v="5"/>
    <n v="0.75000000000000011"/>
    <n v="5000"/>
    <n v="3750.0000000000005"/>
    <n v="562.50000000000011"/>
    <n v="0.15000000000000002"/>
  </r>
  <r>
    <s v="x"/>
    <x v="2"/>
    <n v="1128299"/>
    <x v="58"/>
    <x v="2"/>
    <x v="6"/>
    <x v="8"/>
    <x v="0"/>
    <n v="0.3"/>
    <n v="4250"/>
    <n v="1275"/>
    <n v="446.25000000000006"/>
    <n v="0.35000000000000003"/>
  </r>
  <r>
    <m/>
    <x v="2"/>
    <n v="1128299"/>
    <x v="58"/>
    <x v="2"/>
    <x v="6"/>
    <x v="8"/>
    <x v="1"/>
    <n v="0.4"/>
    <n v="4250"/>
    <n v="1700"/>
    <n v="340"/>
    <n v="0.2"/>
  </r>
  <r>
    <m/>
    <x v="2"/>
    <n v="1128299"/>
    <x v="58"/>
    <x v="2"/>
    <x v="6"/>
    <x v="8"/>
    <x v="2"/>
    <n v="0.4"/>
    <n v="4250"/>
    <n v="1700"/>
    <n v="595"/>
    <n v="0.35000000000000003"/>
  </r>
  <r>
    <m/>
    <x v="2"/>
    <n v="1128299"/>
    <x v="58"/>
    <x v="2"/>
    <x v="6"/>
    <x v="8"/>
    <x v="3"/>
    <n v="0.4"/>
    <n v="2750"/>
    <n v="1100"/>
    <n v="330"/>
    <n v="0.3"/>
  </r>
  <r>
    <m/>
    <x v="2"/>
    <n v="1128299"/>
    <x v="58"/>
    <x v="2"/>
    <x v="6"/>
    <x v="8"/>
    <x v="4"/>
    <n v="0.45"/>
    <n v="2250"/>
    <n v="1012.5"/>
    <n v="506.25"/>
    <n v="0.5"/>
  </r>
  <r>
    <m/>
    <x v="2"/>
    <n v="1128299"/>
    <x v="58"/>
    <x v="2"/>
    <x v="6"/>
    <x v="8"/>
    <x v="5"/>
    <n v="0.4"/>
    <n v="4750"/>
    <n v="1900"/>
    <n v="285.00000000000006"/>
    <n v="0.15000000000000002"/>
  </r>
  <r>
    <m/>
    <x v="2"/>
    <n v="1128299"/>
    <x v="49"/>
    <x v="2"/>
    <x v="6"/>
    <x v="8"/>
    <x v="0"/>
    <n v="0.3"/>
    <n v="5250"/>
    <n v="1575"/>
    <n v="551.25"/>
    <n v="0.35000000000000003"/>
  </r>
  <r>
    <m/>
    <x v="2"/>
    <n v="1128299"/>
    <x v="49"/>
    <x v="2"/>
    <x v="6"/>
    <x v="8"/>
    <x v="1"/>
    <n v="0.4"/>
    <n v="4250"/>
    <n v="1700"/>
    <n v="340"/>
    <n v="0.2"/>
  </r>
  <r>
    <m/>
    <x v="2"/>
    <n v="1128299"/>
    <x v="49"/>
    <x v="2"/>
    <x v="6"/>
    <x v="8"/>
    <x v="2"/>
    <n v="0.4"/>
    <n v="4250"/>
    <n v="1700"/>
    <n v="595"/>
    <n v="0.35000000000000003"/>
  </r>
  <r>
    <m/>
    <x v="2"/>
    <n v="1128299"/>
    <x v="49"/>
    <x v="2"/>
    <x v="6"/>
    <x v="8"/>
    <x v="3"/>
    <n v="0.4"/>
    <n v="2750"/>
    <n v="1100"/>
    <n v="330"/>
    <n v="0.3"/>
  </r>
  <r>
    <m/>
    <x v="2"/>
    <n v="1128299"/>
    <x v="49"/>
    <x v="2"/>
    <x v="6"/>
    <x v="8"/>
    <x v="4"/>
    <n v="0.45"/>
    <n v="2000"/>
    <n v="900"/>
    <n v="450"/>
    <n v="0.5"/>
  </r>
  <r>
    <m/>
    <x v="2"/>
    <n v="1128299"/>
    <x v="49"/>
    <x v="2"/>
    <x v="6"/>
    <x v="8"/>
    <x v="5"/>
    <n v="0.4"/>
    <n v="4000"/>
    <n v="1600"/>
    <n v="240.00000000000003"/>
    <n v="0.15000000000000002"/>
  </r>
  <r>
    <m/>
    <x v="2"/>
    <n v="1128299"/>
    <x v="59"/>
    <x v="2"/>
    <x v="6"/>
    <x v="8"/>
    <x v="0"/>
    <n v="0.4"/>
    <n v="5500"/>
    <n v="2200"/>
    <n v="770.00000000000011"/>
    <n v="0.35000000000000003"/>
  </r>
  <r>
    <m/>
    <x v="2"/>
    <n v="1128299"/>
    <x v="59"/>
    <x v="2"/>
    <x v="6"/>
    <x v="8"/>
    <x v="1"/>
    <n v="0.49999999999999994"/>
    <n v="4000"/>
    <n v="1999.9999999999998"/>
    <n v="400"/>
    <n v="0.2"/>
  </r>
  <r>
    <m/>
    <x v="2"/>
    <n v="1128299"/>
    <x v="59"/>
    <x v="2"/>
    <x v="6"/>
    <x v="8"/>
    <x v="2"/>
    <n v="0.54999999999999993"/>
    <n v="4000"/>
    <n v="2199.9999999999995"/>
    <n v="769.99999999999989"/>
    <n v="0.35000000000000003"/>
  </r>
  <r>
    <m/>
    <x v="2"/>
    <n v="1128299"/>
    <x v="59"/>
    <x v="2"/>
    <x v="6"/>
    <x v="8"/>
    <x v="3"/>
    <n v="0.54999999999999993"/>
    <n v="3000"/>
    <n v="1649.9999999999998"/>
    <n v="494.99999999999989"/>
    <n v="0.3"/>
  </r>
  <r>
    <m/>
    <x v="2"/>
    <n v="1128299"/>
    <x v="59"/>
    <x v="2"/>
    <x v="6"/>
    <x v="8"/>
    <x v="4"/>
    <n v="0.6"/>
    <n v="1500"/>
    <n v="900"/>
    <n v="450"/>
    <n v="0.5"/>
  </r>
  <r>
    <m/>
    <x v="2"/>
    <n v="1128299"/>
    <x v="59"/>
    <x v="2"/>
    <x v="6"/>
    <x v="8"/>
    <x v="5"/>
    <n v="0.54999999999999993"/>
    <n v="3500"/>
    <n v="1924.9999999999998"/>
    <n v="288.75"/>
    <n v="0.15000000000000002"/>
  </r>
  <r>
    <m/>
    <x v="2"/>
    <n v="1128299"/>
    <x v="60"/>
    <x v="2"/>
    <x v="6"/>
    <x v="8"/>
    <x v="0"/>
    <n v="0.6"/>
    <n v="5250"/>
    <n v="3150"/>
    <n v="1102.5"/>
    <n v="0.35000000000000003"/>
  </r>
  <r>
    <m/>
    <x v="2"/>
    <n v="1128299"/>
    <x v="60"/>
    <x v="2"/>
    <x v="6"/>
    <x v="8"/>
    <x v="1"/>
    <n v="0.65"/>
    <n v="3250"/>
    <n v="2112.5"/>
    <n v="422.5"/>
    <n v="0.2"/>
  </r>
  <r>
    <m/>
    <x v="2"/>
    <n v="1128299"/>
    <x v="60"/>
    <x v="2"/>
    <x v="6"/>
    <x v="8"/>
    <x v="2"/>
    <n v="0.65"/>
    <n v="3750"/>
    <n v="2437.5"/>
    <n v="853.12500000000011"/>
    <n v="0.35000000000000003"/>
  </r>
  <r>
    <m/>
    <x v="2"/>
    <n v="1128299"/>
    <x v="60"/>
    <x v="2"/>
    <x v="6"/>
    <x v="8"/>
    <x v="3"/>
    <n v="0.6"/>
    <n v="2750"/>
    <n v="1650"/>
    <n v="495"/>
    <n v="0.3"/>
  </r>
  <r>
    <m/>
    <x v="2"/>
    <n v="1128299"/>
    <x v="60"/>
    <x v="2"/>
    <x v="6"/>
    <x v="8"/>
    <x v="4"/>
    <n v="0.65"/>
    <n v="1750"/>
    <n v="1137.5"/>
    <n v="568.75"/>
    <n v="0.5"/>
  </r>
  <r>
    <m/>
    <x v="2"/>
    <n v="1128299"/>
    <x v="60"/>
    <x v="2"/>
    <x v="6"/>
    <x v="8"/>
    <x v="5"/>
    <n v="0.8"/>
    <n v="3250"/>
    <n v="2600"/>
    <n v="390.00000000000006"/>
    <n v="0.15000000000000002"/>
  </r>
  <r>
    <m/>
    <x v="2"/>
    <n v="1128299"/>
    <x v="61"/>
    <x v="2"/>
    <x v="6"/>
    <x v="8"/>
    <x v="0"/>
    <n v="0.6"/>
    <n v="5250"/>
    <n v="3150"/>
    <n v="1575"/>
    <n v="0.5"/>
  </r>
  <r>
    <m/>
    <x v="2"/>
    <n v="1128299"/>
    <x v="61"/>
    <x v="2"/>
    <x v="6"/>
    <x v="8"/>
    <x v="1"/>
    <n v="0.65"/>
    <n v="3750"/>
    <n v="2437.5"/>
    <n v="853.125"/>
    <n v="0.35"/>
  </r>
  <r>
    <m/>
    <x v="2"/>
    <n v="1128299"/>
    <x v="61"/>
    <x v="2"/>
    <x v="6"/>
    <x v="8"/>
    <x v="2"/>
    <n v="0.65"/>
    <n v="3750"/>
    <n v="2437.5"/>
    <n v="1218.75"/>
    <n v="0.5"/>
  </r>
  <r>
    <m/>
    <x v="2"/>
    <n v="1128299"/>
    <x v="61"/>
    <x v="2"/>
    <x v="6"/>
    <x v="8"/>
    <x v="3"/>
    <n v="0.6"/>
    <n v="2750"/>
    <n v="1650"/>
    <n v="742.49999999999989"/>
    <n v="0.44999999999999996"/>
  </r>
  <r>
    <m/>
    <x v="2"/>
    <n v="1128299"/>
    <x v="61"/>
    <x v="2"/>
    <x v="6"/>
    <x v="8"/>
    <x v="4"/>
    <n v="0.65"/>
    <n v="1750"/>
    <n v="1137.5"/>
    <n v="739.37500000000011"/>
    <n v="0.65000000000000013"/>
  </r>
  <r>
    <m/>
    <x v="2"/>
    <n v="1128299"/>
    <x v="61"/>
    <x v="2"/>
    <x v="6"/>
    <x v="8"/>
    <x v="5"/>
    <n v="0.8"/>
    <n v="4750"/>
    <n v="3800"/>
    <n v="1140"/>
    <n v="0.3"/>
  </r>
  <r>
    <m/>
    <x v="2"/>
    <n v="1128299"/>
    <x v="52"/>
    <x v="2"/>
    <x v="6"/>
    <x v="8"/>
    <x v="0"/>
    <n v="0.6"/>
    <n v="7250"/>
    <n v="4350"/>
    <n v="2175"/>
    <n v="0.5"/>
  </r>
  <r>
    <m/>
    <x v="2"/>
    <n v="1128299"/>
    <x v="52"/>
    <x v="2"/>
    <x v="6"/>
    <x v="8"/>
    <x v="1"/>
    <n v="0.65"/>
    <n v="5750"/>
    <n v="3737.5"/>
    <n v="1308.125"/>
    <n v="0.35"/>
  </r>
  <r>
    <m/>
    <x v="2"/>
    <n v="1128299"/>
    <x v="52"/>
    <x v="2"/>
    <x v="6"/>
    <x v="8"/>
    <x v="2"/>
    <n v="0.65"/>
    <n v="5750"/>
    <n v="3737.5"/>
    <n v="1868.75"/>
    <n v="0.5"/>
  </r>
  <r>
    <m/>
    <x v="2"/>
    <n v="1128299"/>
    <x v="52"/>
    <x v="2"/>
    <x v="6"/>
    <x v="8"/>
    <x v="3"/>
    <n v="0.65"/>
    <n v="4500"/>
    <n v="2925"/>
    <n v="1316.2499999999998"/>
    <n v="0.44999999999999996"/>
  </r>
  <r>
    <m/>
    <x v="2"/>
    <n v="1128299"/>
    <x v="52"/>
    <x v="2"/>
    <x v="6"/>
    <x v="8"/>
    <x v="4"/>
    <n v="0.70000000000000007"/>
    <n v="3250"/>
    <n v="2275"/>
    <n v="1478.7500000000002"/>
    <n v="0.65000000000000013"/>
  </r>
  <r>
    <m/>
    <x v="2"/>
    <n v="1128299"/>
    <x v="52"/>
    <x v="2"/>
    <x v="6"/>
    <x v="8"/>
    <x v="5"/>
    <n v="0.85000000000000009"/>
    <n v="6250"/>
    <n v="5312.5000000000009"/>
    <n v="1593.7500000000002"/>
    <n v="0.3"/>
  </r>
  <r>
    <m/>
    <x v="2"/>
    <n v="1128299"/>
    <x v="62"/>
    <x v="2"/>
    <x v="6"/>
    <x v="8"/>
    <x v="0"/>
    <n v="0.65"/>
    <n v="7750"/>
    <n v="5037.5"/>
    <n v="2266.875"/>
    <n v="0.45"/>
  </r>
  <r>
    <m/>
    <x v="2"/>
    <n v="1128299"/>
    <x v="62"/>
    <x v="2"/>
    <x v="6"/>
    <x v="8"/>
    <x v="1"/>
    <n v="0.70000000000000007"/>
    <n v="6250"/>
    <n v="4375"/>
    <n v="1312.5"/>
    <n v="0.3"/>
  </r>
  <r>
    <m/>
    <x v="2"/>
    <n v="1128299"/>
    <x v="62"/>
    <x v="2"/>
    <x v="6"/>
    <x v="8"/>
    <x v="2"/>
    <n v="0.70000000000000007"/>
    <n v="5750"/>
    <n v="4025.0000000000005"/>
    <n v="1811.2500000000002"/>
    <n v="0.45"/>
  </r>
  <r>
    <m/>
    <x v="2"/>
    <n v="1128299"/>
    <x v="62"/>
    <x v="2"/>
    <x v="6"/>
    <x v="8"/>
    <x v="3"/>
    <n v="0.65"/>
    <n v="4750"/>
    <n v="3087.5"/>
    <n v="1235"/>
    <n v="0.39999999999999997"/>
  </r>
  <r>
    <m/>
    <x v="2"/>
    <n v="1128299"/>
    <x v="62"/>
    <x v="2"/>
    <x v="6"/>
    <x v="8"/>
    <x v="4"/>
    <n v="0.70000000000000007"/>
    <n v="5250"/>
    <n v="3675.0000000000005"/>
    <n v="2205.0000000000005"/>
    <n v="0.60000000000000009"/>
  </r>
  <r>
    <m/>
    <x v="2"/>
    <n v="1128299"/>
    <x v="62"/>
    <x v="2"/>
    <x v="6"/>
    <x v="8"/>
    <x v="5"/>
    <n v="0.85000000000000009"/>
    <n v="5250"/>
    <n v="4462.5000000000009"/>
    <n v="1115.6250000000002"/>
    <n v="0.25"/>
  </r>
  <r>
    <m/>
    <x v="2"/>
    <n v="1128299"/>
    <x v="19"/>
    <x v="2"/>
    <x v="6"/>
    <x v="8"/>
    <x v="0"/>
    <n v="0.70000000000000007"/>
    <n v="7250"/>
    <n v="5075.0000000000009"/>
    <n v="2283.7500000000005"/>
    <n v="0.45"/>
  </r>
  <r>
    <m/>
    <x v="2"/>
    <n v="1128299"/>
    <x v="19"/>
    <x v="2"/>
    <x v="6"/>
    <x v="8"/>
    <x v="1"/>
    <n v="0.75000000000000011"/>
    <n v="6750"/>
    <n v="5062.5000000000009"/>
    <n v="1518.7500000000002"/>
    <n v="0.3"/>
  </r>
  <r>
    <m/>
    <x v="2"/>
    <n v="1128299"/>
    <x v="19"/>
    <x v="2"/>
    <x v="6"/>
    <x v="8"/>
    <x v="2"/>
    <n v="0.70000000000000007"/>
    <n v="5500"/>
    <n v="3850.0000000000005"/>
    <n v="1732.5000000000002"/>
    <n v="0.45"/>
  </r>
  <r>
    <m/>
    <x v="2"/>
    <n v="1128299"/>
    <x v="19"/>
    <x v="2"/>
    <x v="6"/>
    <x v="8"/>
    <x v="3"/>
    <n v="0.70000000000000007"/>
    <n v="5000"/>
    <n v="3500.0000000000005"/>
    <n v="1400"/>
    <n v="0.39999999999999997"/>
  </r>
  <r>
    <m/>
    <x v="2"/>
    <n v="1128299"/>
    <x v="19"/>
    <x v="2"/>
    <x v="6"/>
    <x v="8"/>
    <x v="4"/>
    <n v="0.75"/>
    <n v="5000"/>
    <n v="3750"/>
    <n v="2250.0000000000005"/>
    <n v="0.60000000000000009"/>
  </r>
  <r>
    <m/>
    <x v="2"/>
    <n v="1128299"/>
    <x v="19"/>
    <x v="2"/>
    <x v="6"/>
    <x v="8"/>
    <x v="5"/>
    <n v="0.8"/>
    <n v="4000"/>
    <n v="3200"/>
    <n v="800"/>
    <n v="0.25"/>
  </r>
  <r>
    <m/>
    <x v="2"/>
    <n v="1128299"/>
    <x v="63"/>
    <x v="2"/>
    <x v="6"/>
    <x v="8"/>
    <x v="0"/>
    <n v="0.65000000000000013"/>
    <n v="6000"/>
    <n v="3900.0000000000009"/>
    <n v="1560.0000000000005"/>
    <n v="0.4"/>
  </r>
  <r>
    <m/>
    <x v="2"/>
    <n v="1128299"/>
    <x v="63"/>
    <x v="2"/>
    <x v="6"/>
    <x v="8"/>
    <x v="1"/>
    <n v="0.70000000000000018"/>
    <n v="6000"/>
    <n v="4200.0000000000009"/>
    <n v="1050.0000000000002"/>
    <n v="0.25"/>
  </r>
  <r>
    <m/>
    <x v="2"/>
    <n v="1128299"/>
    <x v="63"/>
    <x v="2"/>
    <x v="6"/>
    <x v="8"/>
    <x v="2"/>
    <n v="0.65000000000000013"/>
    <n v="4500"/>
    <n v="2925.0000000000005"/>
    <n v="1170.0000000000002"/>
    <n v="0.4"/>
  </r>
  <r>
    <m/>
    <x v="2"/>
    <n v="1128299"/>
    <x v="63"/>
    <x v="2"/>
    <x v="6"/>
    <x v="8"/>
    <x v="3"/>
    <n v="0.65000000000000013"/>
    <n v="4000"/>
    <n v="2600.0000000000005"/>
    <n v="910.00000000000011"/>
    <n v="0.35"/>
  </r>
  <r>
    <m/>
    <x v="2"/>
    <n v="1128299"/>
    <x v="63"/>
    <x v="2"/>
    <x v="6"/>
    <x v="8"/>
    <x v="4"/>
    <n v="0.75000000000000011"/>
    <n v="4000"/>
    <n v="3000.0000000000005"/>
    <n v="1650.0000000000007"/>
    <n v="0.55000000000000016"/>
  </r>
  <r>
    <m/>
    <x v="2"/>
    <n v="1128299"/>
    <x v="63"/>
    <x v="2"/>
    <x v="6"/>
    <x v="8"/>
    <x v="5"/>
    <n v="0.70000000000000007"/>
    <n v="4250"/>
    <n v="2975.0000000000005"/>
    <n v="595.00000000000011"/>
    <n v="0.2"/>
  </r>
  <r>
    <m/>
    <x v="2"/>
    <n v="1128299"/>
    <x v="55"/>
    <x v="2"/>
    <x v="6"/>
    <x v="8"/>
    <x v="0"/>
    <n v="0.55000000000000004"/>
    <n v="5250"/>
    <n v="2887.5000000000005"/>
    <n v="1155.0000000000002"/>
    <n v="0.4"/>
  </r>
  <r>
    <m/>
    <x v="2"/>
    <n v="1128299"/>
    <x v="55"/>
    <x v="2"/>
    <x v="6"/>
    <x v="8"/>
    <x v="1"/>
    <n v="0.60000000000000009"/>
    <n v="5250"/>
    <n v="3150.0000000000005"/>
    <n v="787.50000000000011"/>
    <n v="0.25"/>
  </r>
  <r>
    <m/>
    <x v="2"/>
    <n v="1128299"/>
    <x v="55"/>
    <x v="2"/>
    <x v="6"/>
    <x v="8"/>
    <x v="2"/>
    <n v="0.55000000000000004"/>
    <n v="3500"/>
    <n v="1925.0000000000002"/>
    <n v="770.00000000000011"/>
    <n v="0.4"/>
  </r>
  <r>
    <m/>
    <x v="2"/>
    <n v="1128299"/>
    <x v="55"/>
    <x v="2"/>
    <x v="6"/>
    <x v="8"/>
    <x v="3"/>
    <n v="0.55000000000000004"/>
    <n v="3250"/>
    <n v="1787.5000000000002"/>
    <n v="625.625"/>
    <n v="0.35"/>
  </r>
  <r>
    <m/>
    <x v="2"/>
    <n v="1128299"/>
    <x v="55"/>
    <x v="2"/>
    <x v="6"/>
    <x v="8"/>
    <x v="4"/>
    <n v="0.65"/>
    <n v="3000"/>
    <n v="1950"/>
    <n v="1072.5000000000002"/>
    <n v="0.55000000000000016"/>
  </r>
  <r>
    <m/>
    <x v="2"/>
    <n v="1128299"/>
    <x v="55"/>
    <x v="2"/>
    <x v="6"/>
    <x v="8"/>
    <x v="5"/>
    <n v="0.70000000000000007"/>
    <n v="3500"/>
    <n v="2450.0000000000005"/>
    <n v="490.00000000000011"/>
    <n v="0.2"/>
  </r>
  <r>
    <m/>
    <x v="2"/>
    <n v="1128299"/>
    <x v="64"/>
    <x v="2"/>
    <x v="6"/>
    <x v="8"/>
    <x v="0"/>
    <n v="0.55000000000000004"/>
    <n v="5750"/>
    <n v="3162.5000000000005"/>
    <n v="1265.0000000000002"/>
    <n v="0.4"/>
  </r>
  <r>
    <m/>
    <x v="2"/>
    <n v="1128299"/>
    <x v="64"/>
    <x v="2"/>
    <x v="6"/>
    <x v="8"/>
    <x v="1"/>
    <n v="0.60000000000000009"/>
    <n v="5750"/>
    <n v="3450.0000000000005"/>
    <n v="862.50000000000011"/>
    <n v="0.25"/>
  </r>
  <r>
    <m/>
    <x v="2"/>
    <n v="1128299"/>
    <x v="64"/>
    <x v="2"/>
    <x v="6"/>
    <x v="8"/>
    <x v="2"/>
    <n v="0.55000000000000004"/>
    <n v="4250"/>
    <n v="2337.5"/>
    <n v="935"/>
    <n v="0.4"/>
  </r>
  <r>
    <m/>
    <x v="2"/>
    <n v="1128299"/>
    <x v="64"/>
    <x v="2"/>
    <x v="6"/>
    <x v="8"/>
    <x v="3"/>
    <n v="0.65000000000000013"/>
    <n v="4000"/>
    <n v="2600.0000000000005"/>
    <n v="910.00000000000011"/>
    <n v="0.35"/>
  </r>
  <r>
    <m/>
    <x v="2"/>
    <n v="1128299"/>
    <x v="64"/>
    <x v="2"/>
    <x v="6"/>
    <x v="8"/>
    <x v="4"/>
    <n v="0.75000000000000011"/>
    <n v="3750"/>
    <n v="2812.5000000000005"/>
    <n v="1546.8750000000007"/>
    <n v="0.55000000000000016"/>
  </r>
  <r>
    <m/>
    <x v="2"/>
    <n v="1128299"/>
    <x v="64"/>
    <x v="2"/>
    <x v="6"/>
    <x v="8"/>
    <x v="5"/>
    <n v="0.80000000000000016"/>
    <n v="5000"/>
    <n v="4000.0000000000009"/>
    <n v="800.00000000000023"/>
    <n v="0.2"/>
  </r>
  <r>
    <m/>
    <x v="2"/>
    <n v="1128299"/>
    <x v="65"/>
    <x v="2"/>
    <x v="6"/>
    <x v="8"/>
    <x v="0"/>
    <n v="0.65000000000000013"/>
    <n v="7000"/>
    <n v="4550.0000000000009"/>
    <n v="1820.0000000000005"/>
    <n v="0.4"/>
  </r>
  <r>
    <m/>
    <x v="2"/>
    <n v="1128299"/>
    <x v="65"/>
    <x v="2"/>
    <x v="6"/>
    <x v="8"/>
    <x v="1"/>
    <n v="0.70000000000000018"/>
    <n v="7000"/>
    <n v="4900.0000000000009"/>
    <n v="1225.0000000000002"/>
    <n v="0.25"/>
  </r>
  <r>
    <m/>
    <x v="2"/>
    <n v="1128299"/>
    <x v="65"/>
    <x v="2"/>
    <x v="6"/>
    <x v="8"/>
    <x v="2"/>
    <n v="0.65000000000000013"/>
    <n v="5000"/>
    <n v="3250.0000000000005"/>
    <n v="1300.0000000000002"/>
    <n v="0.4"/>
  </r>
  <r>
    <m/>
    <x v="2"/>
    <n v="1128299"/>
    <x v="65"/>
    <x v="2"/>
    <x v="6"/>
    <x v="8"/>
    <x v="3"/>
    <n v="0.65000000000000013"/>
    <n v="5000"/>
    <n v="3250.0000000000005"/>
    <n v="1137.5"/>
    <n v="0.35"/>
  </r>
  <r>
    <m/>
    <x v="2"/>
    <n v="1128299"/>
    <x v="65"/>
    <x v="2"/>
    <x v="6"/>
    <x v="8"/>
    <x v="4"/>
    <n v="0.75000000000000011"/>
    <n v="4250"/>
    <n v="3187.5000000000005"/>
    <n v="1753.1250000000007"/>
    <n v="0.55000000000000016"/>
  </r>
  <r>
    <m/>
    <x v="2"/>
    <n v="1128299"/>
    <x v="65"/>
    <x v="2"/>
    <x v="6"/>
    <x v="8"/>
    <x v="5"/>
    <n v="0.80000000000000016"/>
    <n v="5250"/>
    <n v="4200.0000000000009"/>
    <n v="840.00000000000023"/>
    <n v="0.2"/>
  </r>
  <r>
    <s v="x"/>
    <x v="2"/>
    <n v="1128299"/>
    <x v="66"/>
    <x v="2"/>
    <x v="7"/>
    <x v="9"/>
    <x v="0"/>
    <n v="0.4"/>
    <n v="4500"/>
    <n v="1800"/>
    <n v="540"/>
    <n v="0.3"/>
  </r>
  <r>
    <m/>
    <x v="2"/>
    <n v="1128299"/>
    <x v="66"/>
    <x v="2"/>
    <x v="7"/>
    <x v="9"/>
    <x v="1"/>
    <n v="0.5"/>
    <n v="4500"/>
    <n v="2250"/>
    <n v="562.5"/>
    <n v="0.25"/>
  </r>
  <r>
    <m/>
    <x v="2"/>
    <n v="1128299"/>
    <x v="66"/>
    <x v="2"/>
    <x v="7"/>
    <x v="9"/>
    <x v="2"/>
    <n v="0.5"/>
    <n v="4500"/>
    <n v="2250"/>
    <n v="562.5"/>
    <n v="0.25"/>
  </r>
  <r>
    <m/>
    <x v="2"/>
    <n v="1128299"/>
    <x v="66"/>
    <x v="2"/>
    <x v="7"/>
    <x v="9"/>
    <x v="3"/>
    <n v="0.5"/>
    <n v="3000"/>
    <n v="1500"/>
    <n v="450"/>
    <n v="0.3"/>
  </r>
  <r>
    <m/>
    <x v="2"/>
    <n v="1128299"/>
    <x v="66"/>
    <x v="2"/>
    <x v="7"/>
    <x v="9"/>
    <x v="4"/>
    <n v="0.55000000000000004"/>
    <n v="2500"/>
    <n v="1375"/>
    <n v="343.75"/>
    <n v="0.25"/>
  </r>
  <r>
    <m/>
    <x v="2"/>
    <n v="1128299"/>
    <x v="66"/>
    <x v="2"/>
    <x v="7"/>
    <x v="9"/>
    <x v="5"/>
    <n v="0.5"/>
    <n v="5000"/>
    <n v="2500"/>
    <n v="500"/>
    <n v="0.2"/>
  </r>
  <r>
    <m/>
    <x v="2"/>
    <n v="1128299"/>
    <x v="67"/>
    <x v="2"/>
    <x v="7"/>
    <x v="9"/>
    <x v="0"/>
    <n v="0.4"/>
    <n v="5500"/>
    <n v="2200"/>
    <n v="660"/>
    <n v="0.3"/>
  </r>
  <r>
    <m/>
    <x v="2"/>
    <n v="1128299"/>
    <x v="67"/>
    <x v="2"/>
    <x v="7"/>
    <x v="9"/>
    <x v="1"/>
    <n v="0.5"/>
    <n v="4500"/>
    <n v="2250"/>
    <n v="562.5"/>
    <n v="0.25"/>
  </r>
  <r>
    <m/>
    <x v="2"/>
    <n v="1128299"/>
    <x v="67"/>
    <x v="2"/>
    <x v="7"/>
    <x v="9"/>
    <x v="2"/>
    <n v="0.5"/>
    <n v="4500"/>
    <n v="2250"/>
    <n v="562.5"/>
    <n v="0.25"/>
  </r>
  <r>
    <m/>
    <x v="2"/>
    <n v="1128299"/>
    <x v="67"/>
    <x v="2"/>
    <x v="7"/>
    <x v="9"/>
    <x v="3"/>
    <n v="0.5"/>
    <n v="3000"/>
    <n v="1500"/>
    <n v="450"/>
    <n v="0.3"/>
  </r>
  <r>
    <m/>
    <x v="2"/>
    <n v="1128299"/>
    <x v="67"/>
    <x v="2"/>
    <x v="7"/>
    <x v="9"/>
    <x v="4"/>
    <n v="0.55000000000000004"/>
    <n v="2250"/>
    <n v="1237.5"/>
    <n v="309.375"/>
    <n v="0.25"/>
  </r>
  <r>
    <m/>
    <x v="2"/>
    <n v="1128299"/>
    <x v="67"/>
    <x v="2"/>
    <x v="7"/>
    <x v="9"/>
    <x v="5"/>
    <n v="0.5"/>
    <n v="4250"/>
    <n v="2125"/>
    <n v="425"/>
    <n v="0.2"/>
  </r>
  <r>
    <m/>
    <x v="2"/>
    <n v="1128299"/>
    <x v="68"/>
    <x v="2"/>
    <x v="7"/>
    <x v="9"/>
    <x v="0"/>
    <n v="0.5"/>
    <n v="5750"/>
    <n v="2875"/>
    <n v="862.5"/>
    <n v="0.3"/>
  </r>
  <r>
    <m/>
    <x v="2"/>
    <n v="1128299"/>
    <x v="68"/>
    <x v="2"/>
    <x v="7"/>
    <x v="9"/>
    <x v="1"/>
    <n v="0.6"/>
    <n v="4250"/>
    <n v="2550"/>
    <n v="637.5"/>
    <n v="0.25"/>
  </r>
  <r>
    <m/>
    <x v="2"/>
    <n v="1128299"/>
    <x v="68"/>
    <x v="2"/>
    <x v="7"/>
    <x v="9"/>
    <x v="2"/>
    <n v="0.64999999999999991"/>
    <n v="4250"/>
    <n v="2762.4999999999995"/>
    <n v="690.62499999999989"/>
    <n v="0.25"/>
  </r>
  <r>
    <m/>
    <x v="2"/>
    <n v="1128299"/>
    <x v="68"/>
    <x v="2"/>
    <x v="7"/>
    <x v="9"/>
    <x v="3"/>
    <n v="0.64999999999999991"/>
    <n v="3250"/>
    <n v="2112.4999999999995"/>
    <n v="633.74999999999989"/>
    <n v="0.3"/>
  </r>
  <r>
    <m/>
    <x v="2"/>
    <n v="1128299"/>
    <x v="68"/>
    <x v="2"/>
    <x v="7"/>
    <x v="9"/>
    <x v="4"/>
    <n v="0.7"/>
    <n v="1750"/>
    <n v="1225"/>
    <n v="306.25"/>
    <n v="0.25"/>
  </r>
  <r>
    <m/>
    <x v="2"/>
    <n v="1128299"/>
    <x v="68"/>
    <x v="2"/>
    <x v="7"/>
    <x v="9"/>
    <x v="5"/>
    <n v="0.64999999999999991"/>
    <n v="3750"/>
    <n v="2437.4999999999995"/>
    <n v="487.49999999999994"/>
    <n v="0.2"/>
  </r>
  <r>
    <m/>
    <x v="2"/>
    <n v="1128299"/>
    <x v="69"/>
    <x v="2"/>
    <x v="7"/>
    <x v="9"/>
    <x v="0"/>
    <n v="0.7"/>
    <n v="5500"/>
    <n v="3849.9999999999995"/>
    <n v="1154.9999999999998"/>
    <n v="0.3"/>
  </r>
  <r>
    <m/>
    <x v="2"/>
    <n v="1128299"/>
    <x v="69"/>
    <x v="2"/>
    <x v="7"/>
    <x v="9"/>
    <x v="1"/>
    <n v="0.75"/>
    <n v="3500"/>
    <n v="2625"/>
    <n v="656.25"/>
    <n v="0.25"/>
  </r>
  <r>
    <m/>
    <x v="2"/>
    <n v="1128299"/>
    <x v="69"/>
    <x v="2"/>
    <x v="7"/>
    <x v="9"/>
    <x v="2"/>
    <n v="0.75"/>
    <n v="4000"/>
    <n v="3000"/>
    <n v="750"/>
    <n v="0.25"/>
  </r>
  <r>
    <m/>
    <x v="2"/>
    <n v="1128299"/>
    <x v="69"/>
    <x v="2"/>
    <x v="7"/>
    <x v="9"/>
    <x v="3"/>
    <n v="0.6"/>
    <n v="3000"/>
    <n v="1800"/>
    <n v="540"/>
    <n v="0.3"/>
  </r>
  <r>
    <m/>
    <x v="2"/>
    <n v="1128299"/>
    <x v="69"/>
    <x v="2"/>
    <x v="7"/>
    <x v="9"/>
    <x v="4"/>
    <n v="0.65"/>
    <n v="2000"/>
    <n v="1300"/>
    <n v="325"/>
    <n v="0.25"/>
  </r>
  <r>
    <m/>
    <x v="2"/>
    <n v="1128299"/>
    <x v="69"/>
    <x v="2"/>
    <x v="7"/>
    <x v="9"/>
    <x v="5"/>
    <n v="0.8"/>
    <n v="3500"/>
    <n v="2800"/>
    <n v="560"/>
    <n v="0.2"/>
  </r>
  <r>
    <m/>
    <x v="2"/>
    <n v="1128299"/>
    <x v="70"/>
    <x v="2"/>
    <x v="7"/>
    <x v="9"/>
    <x v="0"/>
    <n v="0.6"/>
    <n v="5500"/>
    <n v="3300"/>
    <n v="990"/>
    <n v="0.3"/>
  </r>
  <r>
    <m/>
    <x v="2"/>
    <n v="1128299"/>
    <x v="70"/>
    <x v="2"/>
    <x v="7"/>
    <x v="9"/>
    <x v="1"/>
    <n v="0.65"/>
    <n v="4000"/>
    <n v="2600"/>
    <n v="650"/>
    <n v="0.25"/>
  </r>
  <r>
    <m/>
    <x v="2"/>
    <n v="1128299"/>
    <x v="70"/>
    <x v="2"/>
    <x v="7"/>
    <x v="9"/>
    <x v="2"/>
    <n v="0.65"/>
    <n v="4000"/>
    <n v="2600"/>
    <n v="650"/>
    <n v="0.25"/>
  </r>
  <r>
    <m/>
    <x v="2"/>
    <n v="1128299"/>
    <x v="70"/>
    <x v="2"/>
    <x v="7"/>
    <x v="9"/>
    <x v="3"/>
    <n v="0.6"/>
    <n v="3000"/>
    <n v="1800"/>
    <n v="540"/>
    <n v="0.3"/>
  </r>
  <r>
    <m/>
    <x v="2"/>
    <n v="1128299"/>
    <x v="70"/>
    <x v="2"/>
    <x v="7"/>
    <x v="9"/>
    <x v="4"/>
    <n v="0.65"/>
    <n v="2000"/>
    <n v="1300"/>
    <n v="325"/>
    <n v="0.25"/>
  </r>
  <r>
    <m/>
    <x v="2"/>
    <n v="1128299"/>
    <x v="70"/>
    <x v="2"/>
    <x v="7"/>
    <x v="9"/>
    <x v="5"/>
    <n v="0.8"/>
    <n v="5000"/>
    <n v="4000"/>
    <n v="800"/>
    <n v="0.2"/>
  </r>
  <r>
    <m/>
    <x v="2"/>
    <n v="1128299"/>
    <x v="71"/>
    <x v="2"/>
    <x v="7"/>
    <x v="9"/>
    <x v="0"/>
    <n v="0.75"/>
    <n v="7500"/>
    <n v="5625"/>
    <n v="1687.5"/>
    <n v="0.3"/>
  </r>
  <r>
    <m/>
    <x v="2"/>
    <n v="1128299"/>
    <x v="71"/>
    <x v="2"/>
    <x v="7"/>
    <x v="9"/>
    <x v="1"/>
    <n v="0.8"/>
    <n v="6250"/>
    <n v="5000"/>
    <n v="1250"/>
    <n v="0.25"/>
  </r>
  <r>
    <m/>
    <x v="2"/>
    <n v="1128299"/>
    <x v="71"/>
    <x v="2"/>
    <x v="7"/>
    <x v="9"/>
    <x v="2"/>
    <n v="0.8"/>
    <n v="6250"/>
    <n v="5000"/>
    <n v="1250"/>
    <n v="0.25"/>
  </r>
  <r>
    <m/>
    <x v="2"/>
    <n v="1128299"/>
    <x v="71"/>
    <x v="2"/>
    <x v="7"/>
    <x v="9"/>
    <x v="3"/>
    <n v="0.8"/>
    <n v="5000"/>
    <n v="4000"/>
    <n v="1200"/>
    <n v="0.3"/>
  </r>
  <r>
    <m/>
    <x v="2"/>
    <n v="1128299"/>
    <x v="71"/>
    <x v="2"/>
    <x v="7"/>
    <x v="9"/>
    <x v="4"/>
    <n v="0.85000000000000009"/>
    <n v="3750"/>
    <n v="3187.5000000000005"/>
    <n v="796.87500000000011"/>
    <n v="0.25"/>
  </r>
  <r>
    <m/>
    <x v="2"/>
    <n v="1128299"/>
    <x v="71"/>
    <x v="2"/>
    <x v="7"/>
    <x v="9"/>
    <x v="5"/>
    <n v="1"/>
    <n v="6750"/>
    <n v="6750"/>
    <n v="1350"/>
    <n v="0.2"/>
  </r>
  <r>
    <m/>
    <x v="2"/>
    <n v="1128299"/>
    <x v="72"/>
    <x v="2"/>
    <x v="7"/>
    <x v="9"/>
    <x v="0"/>
    <n v="0.8"/>
    <n v="8250"/>
    <n v="6600"/>
    <n v="1980"/>
    <n v="0.3"/>
  </r>
  <r>
    <m/>
    <x v="2"/>
    <n v="1128299"/>
    <x v="72"/>
    <x v="2"/>
    <x v="7"/>
    <x v="9"/>
    <x v="1"/>
    <n v="0.85000000000000009"/>
    <n v="6750"/>
    <n v="5737.5000000000009"/>
    <n v="1434.3750000000002"/>
    <n v="0.25"/>
  </r>
  <r>
    <m/>
    <x v="2"/>
    <n v="1128299"/>
    <x v="72"/>
    <x v="2"/>
    <x v="7"/>
    <x v="9"/>
    <x v="2"/>
    <n v="0.85000000000000009"/>
    <n v="6250"/>
    <n v="5312.5000000000009"/>
    <n v="1328.1250000000002"/>
    <n v="0.25"/>
  </r>
  <r>
    <m/>
    <x v="2"/>
    <n v="1128299"/>
    <x v="72"/>
    <x v="2"/>
    <x v="7"/>
    <x v="9"/>
    <x v="3"/>
    <n v="0.8"/>
    <n v="5250"/>
    <n v="4200"/>
    <n v="1260"/>
    <n v="0.3"/>
  </r>
  <r>
    <m/>
    <x v="2"/>
    <n v="1128299"/>
    <x v="72"/>
    <x v="2"/>
    <x v="7"/>
    <x v="9"/>
    <x v="4"/>
    <n v="0.85000000000000009"/>
    <n v="5750"/>
    <n v="4887.5000000000009"/>
    <n v="1221.8750000000002"/>
    <n v="0.25"/>
  </r>
  <r>
    <m/>
    <x v="2"/>
    <n v="1128299"/>
    <x v="72"/>
    <x v="2"/>
    <x v="7"/>
    <x v="9"/>
    <x v="5"/>
    <n v="1"/>
    <n v="5750"/>
    <n v="5750"/>
    <n v="1150"/>
    <n v="0.2"/>
  </r>
  <r>
    <m/>
    <x v="2"/>
    <n v="1128299"/>
    <x v="73"/>
    <x v="2"/>
    <x v="7"/>
    <x v="9"/>
    <x v="0"/>
    <n v="0.85000000000000009"/>
    <n v="7750"/>
    <n v="6587.5000000000009"/>
    <n v="1976.2500000000002"/>
    <n v="0.3"/>
  </r>
  <r>
    <m/>
    <x v="2"/>
    <n v="1128299"/>
    <x v="73"/>
    <x v="2"/>
    <x v="7"/>
    <x v="9"/>
    <x v="1"/>
    <n v="0.80000000000000016"/>
    <n v="7500"/>
    <n v="6000.0000000000009"/>
    <n v="1500.0000000000002"/>
    <n v="0.25"/>
  </r>
  <r>
    <m/>
    <x v="2"/>
    <n v="1128299"/>
    <x v="73"/>
    <x v="2"/>
    <x v="7"/>
    <x v="9"/>
    <x v="2"/>
    <n v="0.75000000000000011"/>
    <n v="6250"/>
    <n v="4687.5000000000009"/>
    <n v="1171.8750000000002"/>
    <n v="0.25"/>
  </r>
  <r>
    <m/>
    <x v="2"/>
    <n v="1128299"/>
    <x v="73"/>
    <x v="2"/>
    <x v="7"/>
    <x v="9"/>
    <x v="3"/>
    <n v="0.75000000000000011"/>
    <n v="5750"/>
    <n v="4312.5000000000009"/>
    <n v="1293.7500000000002"/>
    <n v="0.3"/>
  </r>
  <r>
    <m/>
    <x v="2"/>
    <n v="1128299"/>
    <x v="73"/>
    <x v="2"/>
    <x v="7"/>
    <x v="9"/>
    <x v="4"/>
    <n v="0.75"/>
    <n v="5750"/>
    <n v="4312.5"/>
    <n v="1078.125"/>
    <n v="0.25"/>
  </r>
  <r>
    <m/>
    <x v="2"/>
    <n v="1128299"/>
    <x v="73"/>
    <x v="2"/>
    <x v="7"/>
    <x v="9"/>
    <x v="5"/>
    <n v="0.8"/>
    <n v="4000"/>
    <n v="3200"/>
    <n v="640"/>
    <n v="0.2"/>
  </r>
  <r>
    <m/>
    <x v="2"/>
    <n v="1128299"/>
    <x v="74"/>
    <x v="2"/>
    <x v="7"/>
    <x v="9"/>
    <x v="0"/>
    <n v="0.70000000000000018"/>
    <n v="6000"/>
    <n v="4200.0000000000009"/>
    <n v="1260.0000000000002"/>
    <n v="0.3"/>
  </r>
  <r>
    <m/>
    <x v="2"/>
    <n v="1128299"/>
    <x v="74"/>
    <x v="2"/>
    <x v="7"/>
    <x v="9"/>
    <x v="1"/>
    <n v="0.75000000000000022"/>
    <n v="6000"/>
    <n v="4500.0000000000009"/>
    <n v="1125.0000000000002"/>
    <n v="0.25"/>
  </r>
  <r>
    <m/>
    <x v="2"/>
    <n v="1128299"/>
    <x v="74"/>
    <x v="2"/>
    <x v="7"/>
    <x v="9"/>
    <x v="2"/>
    <n v="0.70000000000000018"/>
    <n v="4500"/>
    <n v="3150.0000000000009"/>
    <n v="787.50000000000023"/>
    <n v="0.25"/>
  </r>
  <r>
    <m/>
    <x v="2"/>
    <n v="1128299"/>
    <x v="74"/>
    <x v="2"/>
    <x v="7"/>
    <x v="9"/>
    <x v="3"/>
    <n v="0.70000000000000018"/>
    <n v="4000"/>
    <n v="2800.0000000000009"/>
    <n v="840.00000000000023"/>
    <n v="0.3"/>
  </r>
  <r>
    <m/>
    <x v="2"/>
    <n v="1128299"/>
    <x v="74"/>
    <x v="2"/>
    <x v="7"/>
    <x v="9"/>
    <x v="4"/>
    <n v="0.80000000000000016"/>
    <n v="4250"/>
    <n v="3400.0000000000005"/>
    <n v="850.00000000000011"/>
    <n v="0.25"/>
  </r>
  <r>
    <m/>
    <x v="2"/>
    <n v="1128299"/>
    <x v="74"/>
    <x v="2"/>
    <x v="7"/>
    <x v="9"/>
    <x v="5"/>
    <n v="0.65"/>
    <n v="4500"/>
    <n v="2925"/>
    <n v="585"/>
    <n v="0.2"/>
  </r>
  <r>
    <m/>
    <x v="2"/>
    <n v="1128299"/>
    <x v="75"/>
    <x v="2"/>
    <x v="7"/>
    <x v="9"/>
    <x v="0"/>
    <n v="0.60000000000000009"/>
    <n v="5500"/>
    <n v="3300.0000000000005"/>
    <n v="990.00000000000011"/>
    <n v="0.3"/>
  </r>
  <r>
    <m/>
    <x v="2"/>
    <n v="1128299"/>
    <x v="75"/>
    <x v="2"/>
    <x v="7"/>
    <x v="9"/>
    <x v="1"/>
    <n v="0.65000000000000013"/>
    <n v="5500"/>
    <n v="3575.0000000000009"/>
    <n v="893.75000000000023"/>
    <n v="0.25"/>
  </r>
  <r>
    <m/>
    <x v="2"/>
    <n v="1128299"/>
    <x v="75"/>
    <x v="2"/>
    <x v="7"/>
    <x v="9"/>
    <x v="2"/>
    <n v="0.60000000000000009"/>
    <n v="3750"/>
    <n v="2250.0000000000005"/>
    <n v="562.50000000000011"/>
    <n v="0.25"/>
  </r>
  <r>
    <m/>
    <x v="2"/>
    <n v="1128299"/>
    <x v="75"/>
    <x v="2"/>
    <x v="7"/>
    <x v="9"/>
    <x v="3"/>
    <n v="0.60000000000000009"/>
    <n v="3500"/>
    <n v="2100.0000000000005"/>
    <n v="630.00000000000011"/>
    <n v="0.3"/>
  </r>
  <r>
    <m/>
    <x v="2"/>
    <n v="1128299"/>
    <x v="75"/>
    <x v="2"/>
    <x v="7"/>
    <x v="9"/>
    <x v="4"/>
    <n v="0.70000000000000007"/>
    <n v="3250"/>
    <n v="2275"/>
    <n v="568.75"/>
    <n v="0.25"/>
  </r>
  <r>
    <m/>
    <x v="2"/>
    <n v="1128299"/>
    <x v="75"/>
    <x v="2"/>
    <x v="7"/>
    <x v="9"/>
    <x v="5"/>
    <n v="0.75000000000000011"/>
    <n v="3750"/>
    <n v="2812.5000000000005"/>
    <n v="562.50000000000011"/>
    <n v="0.2"/>
  </r>
  <r>
    <m/>
    <x v="2"/>
    <n v="1128299"/>
    <x v="76"/>
    <x v="2"/>
    <x v="7"/>
    <x v="9"/>
    <x v="0"/>
    <n v="0.60000000000000009"/>
    <n v="6000"/>
    <n v="3600.0000000000005"/>
    <n v="1080"/>
    <n v="0.3"/>
  </r>
  <r>
    <m/>
    <x v="2"/>
    <n v="1128299"/>
    <x v="76"/>
    <x v="2"/>
    <x v="7"/>
    <x v="9"/>
    <x v="1"/>
    <n v="0.65000000000000013"/>
    <n v="6250"/>
    <n v="4062.5000000000009"/>
    <n v="1015.6250000000002"/>
    <n v="0.25"/>
  </r>
  <r>
    <m/>
    <x v="2"/>
    <n v="1128299"/>
    <x v="76"/>
    <x v="2"/>
    <x v="7"/>
    <x v="9"/>
    <x v="2"/>
    <n v="0.60000000000000009"/>
    <n v="4750"/>
    <n v="2850.0000000000005"/>
    <n v="712.50000000000011"/>
    <n v="0.25"/>
  </r>
  <r>
    <m/>
    <x v="2"/>
    <n v="1128299"/>
    <x v="76"/>
    <x v="2"/>
    <x v="7"/>
    <x v="9"/>
    <x v="3"/>
    <n v="0.70000000000000018"/>
    <n v="4500"/>
    <n v="3150.0000000000009"/>
    <n v="945.00000000000023"/>
    <n v="0.3"/>
  </r>
  <r>
    <m/>
    <x v="2"/>
    <n v="1128299"/>
    <x v="76"/>
    <x v="2"/>
    <x v="7"/>
    <x v="9"/>
    <x v="4"/>
    <n v="0.90000000000000013"/>
    <n v="4250"/>
    <n v="3825.0000000000005"/>
    <n v="956.25000000000011"/>
    <n v="0.25"/>
  </r>
  <r>
    <m/>
    <x v="2"/>
    <n v="1128299"/>
    <x v="76"/>
    <x v="2"/>
    <x v="7"/>
    <x v="9"/>
    <x v="5"/>
    <n v="0.95000000000000018"/>
    <n v="5500"/>
    <n v="5225.0000000000009"/>
    <n v="1045.0000000000002"/>
    <n v="0.2"/>
  </r>
  <r>
    <m/>
    <x v="2"/>
    <n v="1128299"/>
    <x v="77"/>
    <x v="2"/>
    <x v="7"/>
    <x v="9"/>
    <x v="0"/>
    <n v="0.80000000000000016"/>
    <n v="7500"/>
    <n v="6000.0000000000009"/>
    <n v="1800.0000000000002"/>
    <n v="0.3"/>
  </r>
  <r>
    <m/>
    <x v="2"/>
    <n v="1128299"/>
    <x v="77"/>
    <x v="2"/>
    <x v="7"/>
    <x v="9"/>
    <x v="1"/>
    <n v="0.8500000000000002"/>
    <n v="7500"/>
    <n v="6375.0000000000018"/>
    <n v="1593.7500000000005"/>
    <n v="0.25"/>
  </r>
  <r>
    <m/>
    <x v="2"/>
    <n v="1128299"/>
    <x v="77"/>
    <x v="2"/>
    <x v="7"/>
    <x v="9"/>
    <x v="2"/>
    <n v="0.80000000000000016"/>
    <n v="5500"/>
    <n v="4400.0000000000009"/>
    <n v="1100.0000000000002"/>
    <n v="0.25"/>
  </r>
  <r>
    <m/>
    <x v="2"/>
    <n v="1128299"/>
    <x v="77"/>
    <x v="2"/>
    <x v="7"/>
    <x v="9"/>
    <x v="3"/>
    <n v="0.80000000000000016"/>
    <n v="5500"/>
    <n v="4400.0000000000009"/>
    <n v="1320.0000000000002"/>
    <n v="0.3"/>
  </r>
  <r>
    <m/>
    <x v="2"/>
    <n v="1128299"/>
    <x v="77"/>
    <x v="2"/>
    <x v="7"/>
    <x v="9"/>
    <x v="4"/>
    <n v="0.90000000000000013"/>
    <n v="4750"/>
    <n v="4275.0000000000009"/>
    <n v="1068.7500000000002"/>
    <n v="0.25"/>
  </r>
  <r>
    <m/>
    <x v="2"/>
    <n v="1128299"/>
    <x v="77"/>
    <x v="2"/>
    <x v="7"/>
    <x v="9"/>
    <x v="5"/>
    <n v="0.95000000000000018"/>
    <n v="5750"/>
    <n v="5462.5000000000009"/>
    <n v="1092.5000000000002"/>
    <n v="0.2"/>
  </r>
  <r>
    <s v="x"/>
    <x v="0"/>
    <n v="1185732"/>
    <x v="78"/>
    <x v="4"/>
    <x v="8"/>
    <x v="10"/>
    <x v="0"/>
    <n v="0.45"/>
    <n v="10500"/>
    <n v="4725"/>
    <n v="2126.25"/>
    <n v="0.45"/>
  </r>
  <r>
    <m/>
    <x v="0"/>
    <n v="1185732"/>
    <x v="78"/>
    <x v="4"/>
    <x v="8"/>
    <x v="10"/>
    <x v="1"/>
    <n v="0.45"/>
    <n v="8500"/>
    <n v="3825"/>
    <n v="1338.75"/>
    <n v="0.35"/>
  </r>
  <r>
    <m/>
    <x v="0"/>
    <n v="1185732"/>
    <x v="78"/>
    <x v="4"/>
    <x v="8"/>
    <x v="10"/>
    <x v="2"/>
    <n v="0.35000000000000003"/>
    <n v="8500"/>
    <n v="2975.0000000000005"/>
    <n v="743.75000000000011"/>
    <n v="0.25"/>
  </r>
  <r>
    <m/>
    <x v="0"/>
    <n v="1185732"/>
    <x v="78"/>
    <x v="4"/>
    <x v="8"/>
    <x v="10"/>
    <x v="3"/>
    <n v="0.39999999999999997"/>
    <n v="7000"/>
    <n v="2799.9999999999995"/>
    <n v="839.99999999999989"/>
    <n v="0.3"/>
  </r>
  <r>
    <m/>
    <x v="0"/>
    <n v="1185732"/>
    <x v="78"/>
    <x v="4"/>
    <x v="8"/>
    <x v="10"/>
    <x v="4"/>
    <n v="0.55000000000000004"/>
    <n v="7500"/>
    <n v="4125"/>
    <n v="1443.75"/>
    <n v="0.35"/>
  </r>
  <r>
    <m/>
    <x v="0"/>
    <n v="1185732"/>
    <x v="78"/>
    <x v="4"/>
    <x v="8"/>
    <x v="10"/>
    <x v="5"/>
    <n v="0.45"/>
    <n v="8500"/>
    <n v="3825"/>
    <n v="1912.5"/>
    <n v="0.5"/>
  </r>
  <r>
    <m/>
    <x v="0"/>
    <n v="1185732"/>
    <x v="79"/>
    <x v="4"/>
    <x v="8"/>
    <x v="10"/>
    <x v="0"/>
    <n v="0.45"/>
    <n v="11000"/>
    <n v="4950"/>
    <n v="2227.5"/>
    <n v="0.45"/>
  </r>
  <r>
    <m/>
    <x v="0"/>
    <n v="1185732"/>
    <x v="79"/>
    <x v="4"/>
    <x v="8"/>
    <x v="10"/>
    <x v="1"/>
    <n v="0.45"/>
    <n v="7500"/>
    <n v="3375"/>
    <n v="1181.25"/>
    <n v="0.35"/>
  </r>
  <r>
    <m/>
    <x v="0"/>
    <n v="1185732"/>
    <x v="79"/>
    <x v="4"/>
    <x v="8"/>
    <x v="10"/>
    <x v="2"/>
    <n v="0.35000000000000003"/>
    <n v="8000"/>
    <n v="2800.0000000000005"/>
    <n v="700.00000000000011"/>
    <n v="0.25"/>
  </r>
  <r>
    <m/>
    <x v="0"/>
    <n v="1185732"/>
    <x v="79"/>
    <x v="4"/>
    <x v="8"/>
    <x v="10"/>
    <x v="3"/>
    <n v="0.39999999999999997"/>
    <n v="6750"/>
    <n v="2700"/>
    <n v="810"/>
    <n v="0.3"/>
  </r>
  <r>
    <m/>
    <x v="0"/>
    <n v="1185732"/>
    <x v="79"/>
    <x v="4"/>
    <x v="8"/>
    <x v="10"/>
    <x v="4"/>
    <n v="0.55000000000000004"/>
    <n v="7500"/>
    <n v="4125"/>
    <n v="1443.75"/>
    <n v="0.35"/>
  </r>
  <r>
    <m/>
    <x v="0"/>
    <n v="1185732"/>
    <x v="79"/>
    <x v="4"/>
    <x v="8"/>
    <x v="10"/>
    <x v="5"/>
    <n v="0.45"/>
    <n v="8500"/>
    <n v="3825"/>
    <n v="1912.5"/>
    <n v="0.5"/>
  </r>
  <r>
    <m/>
    <x v="0"/>
    <n v="1185732"/>
    <x v="80"/>
    <x v="4"/>
    <x v="8"/>
    <x v="10"/>
    <x v="0"/>
    <n v="0.45"/>
    <n v="10700"/>
    <n v="4815"/>
    <n v="2166.75"/>
    <n v="0.45"/>
  </r>
  <r>
    <m/>
    <x v="0"/>
    <n v="1185732"/>
    <x v="80"/>
    <x v="4"/>
    <x v="8"/>
    <x v="10"/>
    <x v="1"/>
    <n v="0.45"/>
    <n v="7500"/>
    <n v="3375"/>
    <n v="1181.25"/>
    <n v="0.35"/>
  </r>
  <r>
    <m/>
    <x v="0"/>
    <n v="1185732"/>
    <x v="80"/>
    <x v="4"/>
    <x v="8"/>
    <x v="10"/>
    <x v="2"/>
    <n v="0.35000000000000003"/>
    <n v="7750"/>
    <n v="2712.5000000000005"/>
    <n v="678.12500000000011"/>
    <n v="0.25"/>
  </r>
  <r>
    <m/>
    <x v="0"/>
    <n v="1185732"/>
    <x v="80"/>
    <x v="4"/>
    <x v="8"/>
    <x v="10"/>
    <x v="3"/>
    <n v="0.39999999999999997"/>
    <n v="6250"/>
    <n v="2500"/>
    <n v="750"/>
    <n v="0.3"/>
  </r>
  <r>
    <m/>
    <x v="0"/>
    <n v="1185732"/>
    <x v="80"/>
    <x v="4"/>
    <x v="8"/>
    <x v="10"/>
    <x v="4"/>
    <n v="0.55000000000000004"/>
    <n v="6750"/>
    <n v="3712.5000000000005"/>
    <n v="1299.375"/>
    <n v="0.35"/>
  </r>
  <r>
    <m/>
    <x v="0"/>
    <n v="1185732"/>
    <x v="80"/>
    <x v="4"/>
    <x v="8"/>
    <x v="10"/>
    <x v="5"/>
    <n v="0.45"/>
    <n v="7750"/>
    <n v="3487.5"/>
    <n v="1743.75"/>
    <n v="0.5"/>
  </r>
  <r>
    <m/>
    <x v="0"/>
    <n v="1185732"/>
    <x v="81"/>
    <x v="4"/>
    <x v="8"/>
    <x v="10"/>
    <x v="0"/>
    <n v="0.45"/>
    <n v="10250"/>
    <n v="4612.5"/>
    <n v="2075.625"/>
    <n v="0.45"/>
  </r>
  <r>
    <m/>
    <x v="0"/>
    <n v="1185732"/>
    <x v="81"/>
    <x v="4"/>
    <x v="8"/>
    <x v="10"/>
    <x v="1"/>
    <n v="0.45"/>
    <n v="7250"/>
    <n v="3262.5"/>
    <n v="1141.875"/>
    <n v="0.35"/>
  </r>
  <r>
    <m/>
    <x v="0"/>
    <n v="1185732"/>
    <x v="81"/>
    <x v="4"/>
    <x v="8"/>
    <x v="10"/>
    <x v="2"/>
    <n v="0.35000000000000003"/>
    <n v="7250"/>
    <n v="2537.5000000000005"/>
    <n v="634.37500000000011"/>
    <n v="0.25"/>
  </r>
  <r>
    <m/>
    <x v="0"/>
    <n v="1185732"/>
    <x v="81"/>
    <x v="4"/>
    <x v="8"/>
    <x v="10"/>
    <x v="3"/>
    <n v="0.39999999999999997"/>
    <n v="6500"/>
    <n v="2600"/>
    <n v="780"/>
    <n v="0.3"/>
  </r>
  <r>
    <m/>
    <x v="0"/>
    <n v="1185732"/>
    <x v="81"/>
    <x v="4"/>
    <x v="8"/>
    <x v="10"/>
    <x v="4"/>
    <n v="0.55000000000000004"/>
    <n v="6750"/>
    <n v="3712.5000000000005"/>
    <n v="1299.375"/>
    <n v="0.35"/>
  </r>
  <r>
    <m/>
    <x v="0"/>
    <n v="1185732"/>
    <x v="81"/>
    <x v="4"/>
    <x v="8"/>
    <x v="10"/>
    <x v="5"/>
    <n v="0.45"/>
    <n v="8000"/>
    <n v="3600"/>
    <n v="1800"/>
    <n v="0.5"/>
  </r>
  <r>
    <m/>
    <x v="0"/>
    <n v="1185732"/>
    <x v="82"/>
    <x v="4"/>
    <x v="8"/>
    <x v="10"/>
    <x v="0"/>
    <n v="0.55000000000000004"/>
    <n v="10700"/>
    <n v="5885.0000000000009"/>
    <n v="2648.2500000000005"/>
    <n v="0.45"/>
  </r>
  <r>
    <m/>
    <x v="0"/>
    <n v="1185732"/>
    <x v="82"/>
    <x v="4"/>
    <x v="8"/>
    <x v="10"/>
    <x v="1"/>
    <n v="0.55000000000000004"/>
    <n v="7750"/>
    <n v="4262.5"/>
    <n v="1491.875"/>
    <n v="0.35"/>
  </r>
  <r>
    <m/>
    <x v="0"/>
    <n v="1185732"/>
    <x v="82"/>
    <x v="4"/>
    <x v="8"/>
    <x v="10"/>
    <x v="2"/>
    <n v="0.5"/>
    <n v="7500"/>
    <n v="3750"/>
    <n v="937.5"/>
    <n v="0.25"/>
  </r>
  <r>
    <m/>
    <x v="0"/>
    <n v="1185732"/>
    <x v="82"/>
    <x v="4"/>
    <x v="8"/>
    <x v="10"/>
    <x v="3"/>
    <n v="0.5"/>
    <n v="7000"/>
    <n v="3500"/>
    <n v="1050"/>
    <n v="0.3"/>
  </r>
  <r>
    <m/>
    <x v="0"/>
    <n v="1185732"/>
    <x v="82"/>
    <x v="4"/>
    <x v="8"/>
    <x v="10"/>
    <x v="4"/>
    <n v="0.6"/>
    <n v="7250"/>
    <n v="4350"/>
    <n v="1522.5"/>
    <n v="0.35"/>
  </r>
  <r>
    <m/>
    <x v="0"/>
    <n v="1185732"/>
    <x v="82"/>
    <x v="4"/>
    <x v="8"/>
    <x v="10"/>
    <x v="5"/>
    <n v="0.65"/>
    <n v="8250"/>
    <n v="5362.5"/>
    <n v="2681.25"/>
    <n v="0.5"/>
  </r>
  <r>
    <m/>
    <x v="0"/>
    <n v="1185732"/>
    <x v="83"/>
    <x v="4"/>
    <x v="8"/>
    <x v="10"/>
    <x v="0"/>
    <n v="0.6"/>
    <n v="10750"/>
    <n v="6450"/>
    <n v="2902.5"/>
    <n v="0.45"/>
  </r>
  <r>
    <m/>
    <x v="0"/>
    <n v="1185732"/>
    <x v="83"/>
    <x v="4"/>
    <x v="8"/>
    <x v="10"/>
    <x v="1"/>
    <n v="0.55000000000000004"/>
    <n v="8250"/>
    <n v="4537.5"/>
    <n v="1588.125"/>
    <n v="0.35"/>
  </r>
  <r>
    <m/>
    <x v="0"/>
    <n v="1185732"/>
    <x v="83"/>
    <x v="4"/>
    <x v="8"/>
    <x v="10"/>
    <x v="2"/>
    <n v="0.5"/>
    <n v="8000"/>
    <n v="4000"/>
    <n v="1000"/>
    <n v="0.25"/>
  </r>
  <r>
    <m/>
    <x v="0"/>
    <n v="1185732"/>
    <x v="83"/>
    <x v="4"/>
    <x v="8"/>
    <x v="10"/>
    <x v="3"/>
    <n v="0.5"/>
    <n v="7750"/>
    <n v="3875"/>
    <n v="1162.5"/>
    <n v="0.3"/>
  </r>
  <r>
    <m/>
    <x v="0"/>
    <n v="1185732"/>
    <x v="83"/>
    <x v="4"/>
    <x v="8"/>
    <x v="10"/>
    <x v="4"/>
    <n v="0.65"/>
    <n v="7750"/>
    <n v="5037.5"/>
    <n v="1763.125"/>
    <n v="0.35"/>
  </r>
  <r>
    <m/>
    <x v="0"/>
    <n v="1185732"/>
    <x v="83"/>
    <x v="4"/>
    <x v="8"/>
    <x v="10"/>
    <x v="5"/>
    <n v="0.70000000000000007"/>
    <n v="9250"/>
    <n v="6475.0000000000009"/>
    <n v="3237.5000000000005"/>
    <n v="0.5"/>
  </r>
  <r>
    <m/>
    <x v="0"/>
    <n v="1185732"/>
    <x v="84"/>
    <x v="4"/>
    <x v="8"/>
    <x v="10"/>
    <x v="0"/>
    <n v="0.65"/>
    <n v="11500"/>
    <n v="7475"/>
    <n v="3363.75"/>
    <n v="0.45"/>
  </r>
  <r>
    <m/>
    <x v="0"/>
    <n v="1185732"/>
    <x v="84"/>
    <x v="4"/>
    <x v="8"/>
    <x v="10"/>
    <x v="1"/>
    <n v="0.60000000000000009"/>
    <n v="9000"/>
    <n v="5400.0000000000009"/>
    <n v="1890.0000000000002"/>
    <n v="0.35"/>
  </r>
  <r>
    <m/>
    <x v="0"/>
    <n v="1185732"/>
    <x v="84"/>
    <x v="4"/>
    <x v="8"/>
    <x v="10"/>
    <x v="2"/>
    <n v="0.55000000000000004"/>
    <n v="8250"/>
    <n v="4537.5"/>
    <n v="1134.375"/>
    <n v="0.25"/>
  </r>
  <r>
    <m/>
    <x v="0"/>
    <n v="1185732"/>
    <x v="84"/>
    <x v="4"/>
    <x v="8"/>
    <x v="10"/>
    <x v="3"/>
    <n v="0.55000000000000004"/>
    <n v="7750"/>
    <n v="4262.5"/>
    <n v="1278.75"/>
    <n v="0.3"/>
  </r>
  <r>
    <m/>
    <x v="0"/>
    <n v="1185732"/>
    <x v="84"/>
    <x v="4"/>
    <x v="8"/>
    <x v="10"/>
    <x v="4"/>
    <n v="0.65"/>
    <n v="8000"/>
    <n v="5200"/>
    <n v="1819.9999999999998"/>
    <n v="0.35"/>
  </r>
  <r>
    <m/>
    <x v="0"/>
    <n v="1185732"/>
    <x v="84"/>
    <x v="4"/>
    <x v="8"/>
    <x v="10"/>
    <x v="5"/>
    <n v="0.70000000000000007"/>
    <n v="9750"/>
    <n v="6825.0000000000009"/>
    <n v="3412.5000000000005"/>
    <n v="0.5"/>
  </r>
  <r>
    <m/>
    <x v="0"/>
    <n v="1185732"/>
    <x v="85"/>
    <x v="4"/>
    <x v="8"/>
    <x v="10"/>
    <x v="0"/>
    <n v="0.65"/>
    <n v="11250"/>
    <n v="7312.5"/>
    <n v="3290.625"/>
    <n v="0.45"/>
  </r>
  <r>
    <m/>
    <x v="0"/>
    <n v="1185732"/>
    <x v="85"/>
    <x v="4"/>
    <x v="8"/>
    <x v="10"/>
    <x v="1"/>
    <n v="0.60000000000000009"/>
    <n v="9000"/>
    <n v="5400.0000000000009"/>
    <n v="1890.0000000000002"/>
    <n v="0.35"/>
  </r>
  <r>
    <m/>
    <x v="0"/>
    <n v="1185732"/>
    <x v="85"/>
    <x v="4"/>
    <x v="8"/>
    <x v="10"/>
    <x v="2"/>
    <n v="0.55000000000000004"/>
    <n v="8250"/>
    <n v="4537.5"/>
    <n v="1134.375"/>
    <n v="0.25"/>
  </r>
  <r>
    <m/>
    <x v="0"/>
    <n v="1185732"/>
    <x v="85"/>
    <x v="4"/>
    <x v="8"/>
    <x v="10"/>
    <x v="3"/>
    <n v="0.45"/>
    <n v="7750"/>
    <n v="3487.5"/>
    <n v="1046.25"/>
    <n v="0.3"/>
  </r>
  <r>
    <m/>
    <x v="0"/>
    <n v="1185732"/>
    <x v="85"/>
    <x v="4"/>
    <x v="8"/>
    <x v="10"/>
    <x v="4"/>
    <n v="0.55000000000000004"/>
    <n v="7500"/>
    <n v="4125"/>
    <n v="1443.75"/>
    <n v="0.35"/>
  </r>
  <r>
    <m/>
    <x v="0"/>
    <n v="1185732"/>
    <x v="85"/>
    <x v="4"/>
    <x v="8"/>
    <x v="10"/>
    <x v="5"/>
    <n v="0.60000000000000009"/>
    <n v="9250"/>
    <n v="5550.0000000000009"/>
    <n v="2775.0000000000005"/>
    <n v="0.5"/>
  </r>
  <r>
    <m/>
    <x v="0"/>
    <n v="1185732"/>
    <x v="86"/>
    <x v="4"/>
    <x v="8"/>
    <x v="10"/>
    <x v="0"/>
    <n v="0.55000000000000004"/>
    <n v="10500"/>
    <n v="5775.0000000000009"/>
    <n v="2598.7500000000005"/>
    <n v="0.45"/>
  </r>
  <r>
    <m/>
    <x v="0"/>
    <n v="1185732"/>
    <x v="86"/>
    <x v="4"/>
    <x v="8"/>
    <x v="10"/>
    <x v="1"/>
    <n v="0.50000000000000011"/>
    <n v="8500"/>
    <n v="4250.0000000000009"/>
    <n v="1487.5000000000002"/>
    <n v="0.35"/>
  </r>
  <r>
    <m/>
    <x v="0"/>
    <n v="1185732"/>
    <x v="86"/>
    <x v="4"/>
    <x v="8"/>
    <x v="10"/>
    <x v="2"/>
    <n v="0.45"/>
    <n v="7500"/>
    <n v="3375"/>
    <n v="843.75"/>
    <n v="0.25"/>
  </r>
  <r>
    <m/>
    <x v="0"/>
    <n v="1185732"/>
    <x v="86"/>
    <x v="4"/>
    <x v="8"/>
    <x v="10"/>
    <x v="3"/>
    <n v="0.45"/>
    <n v="7250"/>
    <n v="3262.5"/>
    <n v="978.75"/>
    <n v="0.3"/>
  </r>
  <r>
    <m/>
    <x v="0"/>
    <n v="1185732"/>
    <x v="86"/>
    <x v="4"/>
    <x v="8"/>
    <x v="10"/>
    <x v="4"/>
    <n v="0.55000000000000004"/>
    <n v="7250"/>
    <n v="3987.5000000000005"/>
    <n v="1395.625"/>
    <n v="0.35"/>
  </r>
  <r>
    <m/>
    <x v="0"/>
    <n v="1185732"/>
    <x v="86"/>
    <x v="4"/>
    <x v="8"/>
    <x v="10"/>
    <x v="5"/>
    <n v="0.60000000000000009"/>
    <n v="8250"/>
    <n v="4950.0000000000009"/>
    <n v="2475.0000000000005"/>
    <n v="0.5"/>
  </r>
  <r>
    <m/>
    <x v="0"/>
    <n v="1185732"/>
    <x v="87"/>
    <x v="4"/>
    <x v="8"/>
    <x v="10"/>
    <x v="0"/>
    <n v="0.60000000000000009"/>
    <n v="10000"/>
    <n v="6000.0000000000009"/>
    <n v="2700.0000000000005"/>
    <n v="0.45"/>
  </r>
  <r>
    <m/>
    <x v="0"/>
    <n v="1185732"/>
    <x v="87"/>
    <x v="4"/>
    <x v="8"/>
    <x v="10"/>
    <x v="1"/>
    <n v="0.50000000000000011"/>
    <n v="8250"/>
    <n v="4125.0000000000009"/>
    <n v="1443.7500000000002"/>
    <n v="0.35"/>
  </r>
  <r>
    <m/>
    <x v="0"/>
    <n v="1185732"/>
    <x v="87"/>
    <x v="4"/>
    <x v="8"/>
    <x v="10"/>
    <x v="2"/>
    <n v="0.50000000000000011"/>
    <n v="7250"/>
    <n v="3625.0000000000009"/>
    <n v="906.25000000000023"/>
    <n v="0.25"/>
  </r>
  <r>
    <m/>
    <x v="0"/>
    <n v="1185732"/>
    <x v="87"/>
    <x v="4"/>
    <x v="8"/>
    <x v="10"/>
    <x v="3"/>
    <n v="0.50000000000000011"/>
    <n v="7000"/>
    <n v="3500.0000000000009"/>
    <n v="1050.0000000000002"/>
    <n v="0.3"/>
  </r>
  <r>
    <m/>
    <x v="0"/>
    <n v="1185732"/>
    <x v="87"/>
    <x v="4"/>
    <x v="8"/>
    <x v="10"/>
    <x v="4"/>
    <n v="0.60000000000000009"/>
    <n v="7000"/>
    <n v="4200.0000000000009"/>
    <n v="1470.0000000000002"/>
    <n v="0.35"/>
  </r>
  <r>
    <m/>
    <x v="0"/>
    <n v="1185732"/>
    <x v="87"/>
    <x v="4"/>
    <x v="8"/>
    <x v="10"/>
    <x v="5"/>
    <n v="0.65"/>
    <n v="8250"/>
    <n v="5362.5"/>
    <n v="2681.25"/>
    <n v="0.5"/>
  </r>
  <r>
    <m/>
    <x v="0"/>
    <n v="1185732"/>
    <x v="88"/>
    <x v="4"/>
    <x v="8"/>
    <x v="10"/>
    <x v="0"/>
    <n v="0.60000000000000009"/>
    <n v="9750"/>
    <n v="5850.0000000000009"/>
    <n v="2632.5000000000005"/>
    <n v="0.45"/>
  </r>
  <r>
    <m/>
    <x v="0"/>
    <n v="1185732"/>
    <x v="88"/>
    <x v="4"/>
    <x v="8"/>
    <x v="10"/>
    <x v="1"/>
    <n v="0.50000000000000011"/>
    <n v="8000"/>
    <n v="4000.0000000000009"/>
    <n v="1400.0000000000002"/>
    <n v="0.35"/>
  </r>
  <r>
    <m/>
    <x v="0"/>
    <n v="1185732"/>
    <x v="88"/>
    <x v="4"/>
    <x v="8"/>
    <x v="10"/>
    <x v="2"/>
    <n v="0.50000000000000011"/>
    <n v="7450"/>
    <n v="3725.0000000000009"/>
    <n v="931.25000000000023"/>
    <n v="0.25"/>
  </r>
  <r>
    <m/>
    <x v="0"/>
    <n v="1185732"/>
    <x v="88"/>
    <x v="4"/>
    <x v="8"/>
    <x v="10"/>
    <x v="3"/>
    <n v="0.50000000000000011"/>
    <n v="7750"/>
    <n v="3875.0000000000009"/>
    <n v="1162.5000000000002"/>
    <n v="0.3"/>
  </r>
  <r>
    <m/>
    <x v="0"/>
    <n v="1185732"/>
    <x v="88"/>
    <x v="4"/>
    <x v="8"/>
    <x v="10"/>
    <x v="4"/>
    <n v="0.65"/>
    <n v="7500"/>
    <n v="4875"/>
    <n v="1706.25"/>
    <n v="0.35"/>
  </r>
  <r>
    <m/>
    <x v="0"/>
    <n v="1185732"/>
    <x v="88"/>
    <x v="4"/>
    <x v="8"/>
    <x v="10"/>
    <x v="5"/>
    <n v="0.7"/>
    <n v="8500"/>
    <n v="5950"/>
    <n v="2975"/>
    <n v="0.5"/>
  </r>
  <r>
    <m/>
    <x v="0"/>
    <n v="1185732"/>
    <x v="89"/>
    <x v="4"/>
    <x v="8"/>
    <x v="10"/>
    <x v="0"/>
    <n v="0.65"/>
    <n v="10750"/>
    <n v="6987.5"/>
    <n v="3144.375"/>
    <n v="0.45"/>
  </r>
  <r>
    <m/>
    <x v="0"/>
    <n v="1185732"/>
    <x v="89"/>
    <x v="4"/>
    <x v="8"/>
    <x v="10"/>
    <x v="1"/>
    <n v="0.55000000000000004"/>
    <n v="8750"/>
    <n v="4812.5"/>
    <n v="1684.375"/>
    <n v="0.35"/>
  </r>
  <r>
    <m/>
    <x v="0"/>
    <n v="1185732"/>
    <x v="89"/>
    <x v="4"/>
    <x v="8"/>
    <x v="10"/>
    <x v="2"/>
    <n v="0.55000000000000004"/>
    <n v="8250"/>
    <n v="4537.5"/>
    <n v="1134.375"/>
    <n v="0.25"/>
  </r>
  <r>
    <m/>
    <x v="0"/>
    <n v="1185732"/>
    <x v="89"/>
    <x v="4"/>
    <x v="8"/>
    <x v="10"/>
    <x v="3"/>
    <n v="0.55000000000000004"/>
    <n v="7750"/>
    <n v="4262.5"/>
    <n v="1278.75"/>
    <n v="0.3"/>
  </r>
  <r>
    <m/>
    <x v="0"/>
    <n v="1185732"/>
    <x v="89"/>
    <x v="4"/>
    <x v="8"/>
    <x v="10"/>
    <x v="4"/>
    <n v="0.65"/>
    <n v="7750"/>
    <n v="5037.5"/>
    <n v="1763.125"/>
    <n v="0.35"/>
  </r>
  <r>
    <m/>
    <x v="0"/>
    <n v="1185732"/>
    <x v="89"/>
    <x v="4"/>
    <x v="8"/>
    <x v="10"/>
    <x v="5"/>
    <n v="0.7"/>
    <n v="8750"/>
    <n v="6125"/>
    <n v="3062.5"/>
    <n v="0.5"/>
  </r>
  <r>
    <s v="x"/>
    <x v="0"/>
    <n v="1185732"/>
    <x v="90"/>
    <x v="3"/>
    <x v="9"/>
    <x v="11"/>
    <x v="0"/>
    <n v="0.35"/>
    <n v="4500"/>
    <n v="1575"/>
    <n v="551.25"/>
    <n v="0.35000000000000003"/>
  </r>
  <r>
    <m/>
    <x v="0"/>
    <n v="1185732"/>
    <x v="90"/>
    <x v="3"/>
    <x v="9"/>
    <x v="11"/>
    <x v="1"/>
    <n v="0.35"/>
    <n v="2500"/>
    <n v="875"/>
    <n v="262.5"/>
    <n v="0.3"/>
  </r>
  <r>
    <m/>
    <x v="0"/>
    <n v="1185732"/>
    <x v="90"/>
    <x v="3"/>
    <x v="9"/>
    <x v="11"/>
    <x v="2"/>
    <n v="0.25"/>
    <n v="2500"/>
    <n v="625"/>
    <n v="187.5"/>
    <n v="0.3"/>
  </r>
  <r>
    <m/>
    <x v="0"/>
    <n v="1185732"/>
    <x v="90"/>
    <x v="3"/>
    <x v="9"/>
    <x v="11"/>
    <x v="3"/>
    <n v="0.30000000000000004"/>
    <n v="1000"/>
    <n v="300.00000000000006"/>
    <n v="105.00000000000003"/>
    <n v="0.35000000000000003"/>
  </r>
  <r>
    <m/>
    <x v="0"/>
    <n v="1185732"/>
    <x v="90"/>
    <x v="3"/>
    <x v="9"/>
    <x v="11"/>
    <x v="4"/>
    <n v="0.44999999999999996"/>
    <n v="1500"/>
    <n v="674.99999999999989"/>
    <n v="202.49999999999997"/>
    <n v="0.3"/>
  </r>
  <r>
    <m/>
    <x v="0"/>
    <n v="1185732"/>
    <x v="90"/>
    <x v="3"/>
    <x v="9"/>
    <x v="11"/>
    <x v="5"/>
    <n v="0.35"/>
    <n v="2500"/>
    <n v="875"/>
    <n v="393.75"/>
    <n v="0.45"/>
  </r>
  <r>
    <m/>
    <x v="0"/>
    <n v="1185732"/>
    <x v="91"/>
    <x v="3"/>
    <x v="9"/>
    <x v="11"/>
    <x v="0"/>
    <n v="0.35"/>
    <n v="5000"/>
    <n v="1750"/>
    <n v="612.50000000000011"/>
    <n v="0.35000000000000003"/>
  </r>
  <r>
    <m/>
    <x v="0"/>
    <n v="1185732"/>
    <x v="91"/>
    <x v="3"/>
    <x v="9"/>
    <x v="11"/>
    <x v="1"/>
    <n v="0.35"/>
    <n v="1500"/>
    <n v="525"/>
    <n v="157.5"/>
    <n v="0.3"/>
  </r>
  <r>
    <m/>
    <x v="0"/>
    <n v="1185732"/>
    <x v="91"/>
    <x v="3"/>
    <x v="9"/>
    <x v="11"/>
    <x v="2"/>
    <n v="0.25"/>
    <n v="2000"/>
    <n v="500"/>
    <n v="150"/>
    <n v="0.3"/>
  </r>
  <r>
    <m/>
    <x v="0"/>
    <n v="1185732"/>
    <x v="91"/>
    <x v="3"/>
    <x v="9"/>
    <x v="11"/>
    <x v="3"/>
    <n v="0.30000000000000004"/>
    <n v="750"/>
    <n v="225.00000000000003"/>
    <n v="78.750000000000014"/>
    <n v="0.35000000000000003"/>
  </r>
  <r>
    <m/>
    <x v="0"/>
    <n v="1185732"/>
    <x v="91"/>
    <x v="3"/>
    <x v="9"/>
    <x v="11"/>
    <x v="4"/>
    <n v="0.44999999999999996"/>
    <n v="1500"/>
    <n v="674.99999999999989"/>
    <n v="202.49999999999997"/>
    <n v="0.3"/>
  </r>
  <r>
    <m/>
    <x v="0"/>
    <n v="1185732"/>
    <x v="91"/>
    <x v="3"/>
    <x v="9"/>
    <x v="11"/>
    <x v="5"/>
    <n v="0.35"/>
    <n v="2250"/>
    <n v="787.5"/>
    <n v="354.375"/>
    <n v="0.45"/>
  </r>
  <r>
    <m/>
    <x v="0"/>
    <n v="1185732"/>
    <x v="92"/>
    <x v="3"/>
    <x v="9"/>
    <x v="11"/>
    <x v="0"/>
    <n v="0.4"/>
    <n v="4450"/>
    <n v="1780"/>
    <n v="623.00000000000011"/>
    <n v="0.35000000000000003"/>
  </r>
  <r>
    <m/>
    <x v="0"/>
    <n v="1185732"/>
    <x v="92"/>
    <x v="3"/>
    <x v="9"/>
    <x v="11"/>
    <x v="1"/>
    <n v="0.4"/>
    <n v="1250"/>
    <n v="500"/>
    <n v="150"/>
    <n v="0.3"/>
  </r>
  <r>
    <m/>
    <x v="0"/>
    <n v="1185732"/>
    <x v="92"/>
    <x v="3"/>
    <x v="9"/>
    <x v="11"/>
    <x v="2"/>
    <n v="0.30000000000000004"/>
    <n v="1750"/>
    <n v="525.00000000000011"/>
    <n v="157.50000000000003"/>
    <n v="0.3"/>
  </r>
  <r>
    <m/>
    <x v="0"/>
    <n v="1185732"/>
    <x v="92"/>
    <x v="3"/>
    <x v="9"/>
    <x v="11"/>
    <x v="3"/>
    <n v="0.35"/>
    <n v="250"/>
    <n v="87.5"/>
    <n v="30.625000000000004"/>
    <n v="0.35000000000000003"/>
  </r>
  <r>
    <m/>
    <x v="0"/>
    <n v="1185732"/>
    <x v="92"/>
    <x v="3"/>
    <x v="9"/>
    <x v="11"/>
    <x v="4"/>
    <n v="0.5"/>
    <n v="750"/>
    <n v="375"/>
    <n v="112.5"/>
    <n v="0.3"/>
  </r>
  <r>
    <m/>
    <x v="0"/>
    <n v="1185732"/>
    <x v="92"/>
    <x v="3"/>
    <x v="9"/>
    <x v="11"/>
    <x v="5"/>
    <n v="0.4"/>
    <n v="1750"/>
    <n v="700"/>
    <n v="315"/>
    <n v="0.45"/>
  </r>
  <r>
    <m/>
    <x v="0"/>
    <n v="1185732"/>
    <x v="93"/>
    <x v="3"/>
    <x v="9"/>
    <x v="11"/>
    <x v="0"/>
    <n v="0.4"/>
    <n v="4000"/>
    <n v="1600"/>
    <n v="560"/>
    <n v="0.35000000000000003"/>
  </r>
  <r>
    <m/>
    <x v="0"/>
    <n v="1185732"/>
    <x v="93"/>
    <x v="3"/>
    <x v="9"/>
    <x v="11"/>
    <x v="1"/>
    <n v="0.4"/>
    <n v="1000"/>
    <n v="400"/>
    <n v="120"/>
    <n v="0.3"/>
  </r>
  <r>
    <m/>
    <x v="0"/>
    <n v="1185732"/>
    <x v="93"/>
    <x v="3"/>
    <x v="9"/>
    <x v="11"/>
    <x v="2"/>
    <n v="0.30000000000000004"/>
    <n v="1000"/>
    <n v="300.00000000000006"/>
    <n v="90.000000000000014"/>
    <n v="0.3"/>
  </r>
  <r>
    <m/>
    <x v="0"/>
    <n v="1185732"/>
    <x v="93"/>
    <x v="3"/>
    <x v="9"/>
    <x v="11"/>
    <x v="3"/>
    <n v="0.35"/>
    <n v="250"/>
    <n v="87.5"/>
    <n v="30.625000000000004"/>
    <n v="0.35000000000000003"/>
  </r>
  <r>
    <m/>
    <x v="0"/>
    <n v="1185732"/>
    <x v="93"/>
    <x v="3"/>
    <x v="9"/>
    <x v="11"/>
    <x v="4"/>
    <n v="0.5"/>
    <n v="500"/>
    <n v="250"/>
    <n v="75"/>
    <n v="0.3"/>
  </r>
  <r>
    <m/>
    <x v="0"/>
    <n v="1185732"/>
    <x v="93"/>
    <x v="3"/>
    <x v="9"/>
    <x v="11"/>
    <x v="5"/>
    <n v="0.4"/>
    <n v="1750"/>
    <n v="700"/>
    <n v="315"/>
    <n v="0.45"/>
  </r>
  <r>
    <m/>
    <x v="0"/>
    <n v="1185732"/>
    <x v="94"/>
    <x v="3"/>
    <x v="9"/>
    <x v="11"/>
    <x v="0"/>
    <n v="0.5"/>
    <n v="4450"/>
    <n v="2225"/>
    <n v="778.75000000000011"/>
    <n v="0.35000000000000003"/>
  </r>
  <r>
    <m/>
    <x v="0"/>
    <n v="1185732"/>
    <x v="94"/>
    <x v="3"/>
    <x v="9"/>
    <x v="11"/>
    <x v="1"/>
    <n v="0.45000000000000007"/>
    <n v="1500"/>
    <n v="675.00000000000011"/>
    <n v="202.50000000000003"/>
    <n v="0.3"/>
  </r>
  <r>
    <m/>
    <x v="0"/>
    <n v="1185732"/>
    <x v="94"/>
    <x v="3"/>
    <x v="9"/>
    <x v="11"/>
    <x v="2"/>
    <n v="0.4"/>
    <n v="1250"/>
    <n v="500"/>
    <n v="150"/>
    <n v="0.3"/>
  </r>
  <r>
    <m/>
    <x v="0"/>
    <n v="1185732"/>
    <x v="94"/>
    <x v="3"/>
    <x v="9"/>
    <x v="11"/>
    <x v="3"/>
    <n v="0.4"/>
    <n v="500"/>
    <n v="200"/>
    <n v="70"/>
    <n v="0.35000000000000003"/>
  </r>
  <r>
    <m/>
    <x v="0"/>
    <n v="1185732"/>
    <x v="94"/>
    <x v="3"/>
    <x v="9"/>
    <x v="11"/>
    <x v="4"/>
    <n v="0.54999999999999993"/>
    <n v="750"/>
    <n v="412.49999999999994"/>
    <n v="123.74999999999997"/>
    <n v="0.3"/>
  </r>
  <r>
    <m/>
    <x v="0"/>
    <n v="1185732"/>
    <x v="94"/>
    <x v="3"/>
    <x v="9"/>
    <x v="11"/>
    <x v="5"/>
    <n v="0.6"/>
    <n v="1750"/>
    <n v="1050"/>
    <n v="472.5"/>
    <n v="0.45"/>
  </r>
  <r>
    <m/>
    <x v="0"/>
    <n v="1185732"/>
    <x v="95"/>
    <x v="3"/>
    <x v="9"/>
    <x v="11"/>
    <x v="0"/>
    <n v="0.45"/>
    <n v="4250"/>
    <n v="1912.5"/>
    <n v="669.37500000000011"/>
    <n v="0.35000000000000003"/>
  </r>
  <r>
    <m/>
    <x v="0"/>
    <n v="1185732"/>
    <x v="95"/>
    <x v="3"/>
    <x v="9"/>
    <x v="11"/>
    <x v="1"/>
    <n v="0.40000000000000008"/>
    <n v="1750"/>
    <n v="700.00000000000011"/>
    <n v="210.00000000000003"/>
    <n v="0.3"/>
  </r>
  <r>
    <m/>
    <x v="0"/>
    <n v="1185732"/>
    <x v="95"/>
    <x v="3"/>
    <x v="9"/>
    <x v="11"/>
    <x v="2"/>
    <n v="0.35000000000000003"/>
    <n v="1750"/>
    <n v="612.50000000000011"/>
    <n v="183.75000000000003"/>
    <n v="0.3"/>
  </r>
  <r>
    <m/>
    <x v="0"/>
    <n v="1185732"/>
    <x v="95"/>
    <x v="3"/>
    <x v="9"/>
    <x v="11"/>
    <x v="3"/>
    <n v="0.35000000000000003"/>
    <n v="1500"/>
    <n v="525"/>
    <n v="183.75000000000003"/>
    <n v="0.35000000000000003"/>
  </r>
  <r>
    <m/>
    <x v="0"/>
    <n v="1185732"/>
    <x v="95"/>
    <x v="3"/>
    <x v="9"/>
    <x v="11"/>
    <x v="4"/>
    <n v="0.5"/>
    <n v="1500"/>
    <n v="750"/>
    <n v="225"/>
    <n v="0.3"/>
  </r>
  <r>
    <m/>
    <x v="0"/>
    <n v="1185732"/>
    <x v="95"/>
    <x v="3"/>
    <x v="9"/>
    <x v="11"/>
    <x v="5"/>
    <n v="0.55000000000000004"/>
    <n v="3250"/>
    <n v="1787.5000000000002"/>
    <n v="804.37500000000011"/>
    <n v="0.45"/>
  </r>
  <r>
    <m/>
    <x v="0"/>
    <n v="1185732"/>
    <x v="96"/>
    <x v="3"/>
    <x v="9"/>
    <x v="11"/>
    <x v="0"/>
    <n v="0.5"/>
    <n v="5500"/>
    <n v="2750"/>
    <n v="962.50000000000011"/>
    <n v="0.35000000000000003"/>
  </r>
  <r>
    <m/>
    <x v="0"/>
    <n v="1185732"/>
    <x v="96"/>
    <x v="3"/>
    <x v="9"/>
    <x v="11"/>
    <x v="1"/>
    <n v="0.45000000000000007"/>
    <n v="3000"/>
    <n v="1350.0000000000002"/>
    <n v="405.00000000000006"/>
    <n v="0.3"/>
  </r>
  <r>
    <m/>
    <x v="0"/>
    <n v="1185732"/>
    <x v="96"/>
    <x v="3"/>
    <x v="9"/>
    <x v="11"/>
    <x v="2"/>
    <n v="0.4"/>
    <n v="2250"/>
    <n v="900"/>
    <n v="270"/>
    <n v="0.3"/>
  </r>
  <r>
    <m/>
    <x v="0"/>
    <n v="1185732"/>
    <x v="96"/>
    <x v="3"/>
    <x v="9"/>
    <x v="11"/>
    <x v="3"/>
    <n v="0.4"/>
    <n v="1750"/>
    <n v="700"/>
    <n v="245.00000000000003"/>
    <n v="0.35000000000000003"/>
  </r>
  <r>
    <m/>
    <x v="0"/>
    <n v="1185732"/>
    <x v="96"/>
    <x v="3"/>
    <x v="9"/>
    <x v="11"/>
    <x v="4"/>
    <n v="0.5"/>
    <n v="2000"/>
    <n v="1000"/>
    <n v="300"/>
    <n v="0.3"/>
  </r>
  <r>
    <m/>
    <x v="0"/>
    <n v="1185732"/>
    <x v="96"/>
    <x v="3"/>
    <x v="9"/>
    <x v="11"/>
    <x v="5"/>
    <n v="0.55000000000000004"/>
    <n v="3750"/>
    <n v="2062.5"/>
    <n v="928.125"/>
    <n v="0.45"/>
  </r>
  <r>
    <m/>
    <x v="0"/>
    <n v="1185732"/>
    <x v="97"/>
    <x v="3"/>
    <x v="9"/>
    <x v="11"/>
    <x v="0"/>
    <n v="0.5"/>
    <n v="5250"/>
    <n v="2625"/>
    <n v="918.75000000000011"/>
    <n v="0.35000000000000003"/>
  </r>
  <r>
    <m/>
    <x v="0"/>
    <n v="1185732"/>
    <x v="97"/>
    <x v="3"/>
    <x v="9"/>
    <x v="11"/>
    <x v="1"/>
    <n v="0.45000000000000007"/>
    <n v="3000"/>
    <n v="1350.0000000000002"/>
    <n v="405.00000000000006"/>
    <n v="0.3"/>
  </r>
  <r>
    <m/>
    <x v="0"/>
    <n v="1185732"/>
    <x v="97"/>
    <x v="3"/>
    <x v="9"/>
    <x v="11"/>
    <x v="2"/>
    <n v="0.4"/>
    <n v="2250"/>
    <n v="900"/>
    <n v="270"/>
    <n v="0.3"/>
  </r>
  <r>
    <m/>
    <x v="0"/>
    <n v="1185732"/>
    <x v="97"/>
    <x v="3"/>
    <x v="9"/>
    <x v="11"/>
    <x v="3"/>
    <n v="0.35000000000000003"/>
    <n v="1750"/>
    <n v="612.50000000000011"/>
    <n v="214.37500000000006"/>
    <n v="0.35000000000000003"/>
  </r>
  <r>
    <m/>
    <x v="0"/>
    <n v="1185732"/>
    <x v="97"/>
    <x v="3"/>
    <x v="9"/>
    <x v="11"/>
    <x v="4"/>
    <n v="0.45"/>
    <n v="1500"/>
    <n v="675"/>
    <n v="202.5"/>
    <n v="0.3"/>
  </r>
  <r>
    <m/>
    <x v="0"/>
    <n v="1185732"/>
    <x v="97"/>
    <x v="3"/>
    <x v="9"/>
    <x v="11"/>
    <x v="5"/>
    <n v="0.5"/>
    <n v="3250"/>
    <n v="1625"/>
    <n v="731.25"/>
    <n v="0.45"/>
  </r>
  <r>
    <m/>
    <x v="0"/>
    <n v="1185732"/>
    <x v="98"/>
    <x v="3"/>
    <x v="9"/>
    <x v="11"/>
    <x v="0"/>
    <n v="0.45"/>
    <n v="4500"/>
    <n v="2025"/>
    <n v="708.75000000000011"/>
    <n v="0.35000000000000003"/>
  </r>
  <r>
    <m/>
    <x v="0"/>
    <n v="1185732"/>
    <x v="98"/>
    <x v="3"/>
    <x v="9"/>
    <x v="11"/>
    <x v="1"/>
    <n v="0.40000000000000008"/>
    <n v="2500"/>
    <n v="1000.0000000000002"/>
    <n v="300.00000000000006"/>
    <n v="0.3"/>
  </r>
  <r>
    <m/>
    <x v="0"/>
    <n v="1185732"/>
    <x v="98"/>
    <x v="3"/>
    <x v="9"/>
    <x v="11"/>
    <x v="2"/>
    <n v="0.25"/>
    <n v="1500"/>
    <n v="375"/>
    <n v="112.5"/>
    <n v="0.3"/>
  </r>
  <r>
    <m/>
    <x v="0"/>
    <n v="1185732"/>
    <x v="98"/>
    <x v="3"/>
    <x v="9"/>
    <x v="11"/>
    <x v="3"/>
    <n v="0.25"/>
    <n v="1250"/>
    <n v="312.5"/>
    <n v="109.37500000000001"/>
    <n v="0.35000000000000003"/>
  </r>
  <r>
    <m/>
    <x v="0"/>
    <n v="1185732"/>
    <x v="98"/>
    <x v="3"/>
    <x v="9"/>
    <x v="11"/>
    <x v="4"/>
    <n v="0.35"/>
    <n v="1250"/>
    <n v="437.5"/>
    <n v="131.25"/>
    <n v="0.3"/>
  </r>
  <r>
    <m/>
    <x v="0"/>
    <n v="1185732"/>
    <x v="98"/>
    <x v="3"/>
    <x v="9"/>
    <x v="11"/>
    <x v="5"/>
    <n v="0.4"/>
    <n v="2000"/>
    <n v="800"/>
    <n v="360"/>
    <n v="0.45"/>
  </r>
  <r>
    <m/>
    <x v="0"/>
    <n v="1185732"/>
    <x v="99"/>
    <x v="3"/>
    <x v="9"/>
    <x v="11"/>
    <x v="0"/>
    <n v="0.44999999999999996"/>
    <n v="3750"/>
    <n v="1687.4999999999998"/>
    <n v="590.625"/>
    <n v="0.35000000000000003"/>
  </r>
  <r>
    <m/>
    <x v="0"/>
    <n v="1185732"/>
    <x v="99"/>
    <x v="3"/>
    <x v="9"/>
    <x v="11"/>
    <x v="1"/>
    <n v="0.35"/>
    <n v="2000"/>
    <n v="700"/>
    <n v="210"/>
    <n v="0.3"/>
  </r>
  <r>
    <m/>
    <x v="0"/>
    <n v="1185732"/>
    <x v="99"/>
    <x v="3"/>
    <x v="9"/>
    <x v="11"/>
    <x v="2"/>
    <n v="0.35"/>
    <n v="1000"/>
    <n v="350"/>
    <n v="105"/>
    <n v="0.3"/>
  </r>
  <r>
    <m/>
    <x v="0"/>
    <n v="1185732"/>
    <x v="99"/>
    <x v="3"/>
    <x v="9"/>
    <x v="11"/>
    <x v="3"/>
    <n v="0.35"/>
    <n v="750"/>
    <n v="262.5"/>
    <n v="91.875000000000014"/>
    <n v="0.35000000000000003"/>
  </r>
  <r>
    <m/>
    <x v="0"/>
    <n v="1185732"/>
    <x v="99"/>
    <x v="3"/>
    <x v="9"/>
    <x v="11"/>
    <x v="4"/>
    <n v="0.44999999999999996"/>
    <n v="750"/>
    <n v="337.49999999999994"/>
    <n v="101.24999999999999"/>
    <n v="0.3"/>
  </r>
  <r>
    <m/>
    <x v="0"/>
    <n v="1185732"/>
    <x v="99"/>
    <x v="3"/>
    <x v="9"/>
    <x v="11"/>
    <x v="5"/>
    <n v="0.49999999999999989"/>
    <n v="2000"/>
    <n v="999.99999999999977"/>
    <n v="449.99999999999989"/>
    <n v="0.45"/>
  </r>
  <r>
    <m/>
    <x v="0"/>
    <n v="1185732"/>
    <x v="100"/>
    <x v="3"/>
    <x v="9"/>
    <x v="11"/>
    <x v="0"/>
    <n v="0.5"/>
    <n v="3500"/>
    <n v="1750"/>
    <n v="612.50000000000011"/>
    <n v="0.35000000000000003"/>
  </r>
  <r>
    <m/>
    <x v="0"/>
    <n v="1185732"/>
    <x v="100"/>
    <x v="3"/>
    <x v="9"/>
    <x v="11"/>
    <x v="1"/>
    <n v="0.4"/>
    <n v="2000"/>
    <n v="800"/>
    <n v="240"/>
    <n v="0.3"/>
  </r>
  <r>
    <m/>
    <x v="0"/>
    <n v="1185732"/>
    <x v="100"/>
    <x v="3"/>
    <x v="9"/>
    <x v="11"/>
    <x v="2"/>
    <n v="0.4"/>
    <n v="1450"/>
    <n v="580"/>
    <n v="174"/>
    <n v="0.3"/>
  </r>
  <r>
    <m/>
    <x v="0"/>
    <n v="1185732"/>
    <x v="100"/>
    <x v="3"/>
    <x v="9"/>
    <x v="11"/>
    <x v="3"/>
    <n v="0.4"/>
    <n v="1500"/>
    <n v="600"/>
    <n v="210.00000000000003"/>
    <n v="0.35000000000000003"/>
  </r>
  <r>
    <m/>
    <x v="0"/>
    <n v="1185732"/>
    <x v="100"/>
    <x v="3"/>
    <x v="9"/>
    <x v="11"/>
    <x v="4"/>
    <n v="0.54999999999999993"/>
    <n v="1250"/>
    <n v="687.49999999999989"/>
    <n v="206.24999999999997"/>
    <n v="0.3"/>
  </r>
  <r>
    <m/>
    <x v="0"/>
    <n v="1185732"/>
    <x v="100"/>
    <x v="3"/>
    <x v="9"/>
    <x v="11"/>
    <x v="5"/>
    <n v="0.59999999999999987"/>
    <n v="2250"/>
    <n v="1349.9999999999998"/>
    <n v="607.49999999999989"/>
    <n v="0.45"/>
  </r>
  <r>
    <m/>
    <x v="0"/>
    <n v="1185732"/>
    <x v="101"/>
    <x v="3"/>
    <x v="9"/>
    <x v="11"/>
    <x v="0"/>
    <n v="0.54999999999999993"/>
    <n v="4750"/>
    <n v="2612.4999999999995"/>
    <n v="914.37499999999989"/>
    <n v="0.35000000000000003"/>
  </r>
  <r>
    <m/>
    <x v="0"/>
    <n v="1185732"/>
    <x v="101"/>
    <x v="3"/>
    <x v="9"/>
    <x v="11"/>
    <x v="1"/>
    <n v="0.45"/>
    <n v="2750"/>
    <n v="1237.5"/>
    <n v="371.25"/>
    <n v="0.3"/>
  </r>
  <r>
    <m/>
    <x v="0"/>
    <n v="1185732"/>
    <x v="101"/>
    <x v="3"/>
    <x v="9"/>
    <x v="11"/>
    <x v="2"/>
    <n v="0.45"/>
    <n v="2250"/>
    <n v="1012.5"/>
    <n v="303.75"/>
    <n v="0.3"/>
  </r>
  <r>
    <m/>
    <x v="0"/>
    <n v="1185732"/>
    <x v="101"/>
    <x v="3"/>
    <x v="9"/>
    <x v="11"/>
    <x v="3"/>
    <n v="0.45"/>
    <n v="1750"/>
    <n v="787.5"/>
    <n v="275.625"/>
    <n v="0.35000000000000003"/>
  </r>
  <r>
    <m/>
    <x v="0"/>
    <n v="1185732"/>
    <x v="101"/>
    <x v="3"/>
    <x v="9"/>
    <x v="11"/>
    <x v="4"/>
    <n v="0.54999999999999993"/>
    <n v="1750"/>
    <n v="962.49999999999989"/>
    <n v="288.74999999999994"/>
    <n v="0.3"/>
  </r>
  <r>
    <m/>
    <x v="0"/>
    <n v="1185732"/>
    <x v="101"/>
    <x v="3"/>
    <x v="9"/>
    <x v="11"/>
    <x v="5"/>
    <n v="0.59999999999999987"/>
    <n v="2750"/>
    <n v="1649.9999999999995"/>
    <n v="742.49999999999977"/>
    <n v="0.45"/>
  </r>
  <r>
    <s v="x"/>
    <x v="3"/>
    <n v="1189833"/>
    <x v="102"/>
    <x v="3"/>
    <x v="10"/>
    <x v="12"/>
    <x v="0"/>
    <n v="0.35"/>
    <n v="4750"/>
    <n v="1662.5"/>
    <n v="748.125"/>
    <n v="0.45"/>
  </r>
  <r>
    <m/>
    <x v="3"/>
    <n v="1189833"/>
    <x v="102"/>
    <x v="3"/>
    <x v="10"/>
    <x v="12"/>
    <x v="1"/>
    <n v="0.45"/>
    <n v="4750"/>
    <n v="2137.5"/>
    <n v="641.25"/>
    <n v="0.3"/>
  </r>
  <r>
    <m/>
    <x v="3"/>
    <n v="1189833"/>
    <x v="102"/>
    <x v="3"/>
    <x v="10"/>
    <x v="12"/>
    <x v="2"/>
    <n v="0.45"/>
    <n v="4750"/>
    <n v="2137.5"/>
    <n v="961.875"/>
    <n v="0.45"/>
  </r>
  <r>
    <m/>
    <x v="3"/>
    <n v="1189833"/>
    <x v="102"/>
    <x v="3"/>
    <x v="10"/>
    <x v="12"/>
    <x v="3"/>
    <n v="0.45"/>
    <n v="3250"/>
    <n v="1462.5"/>
    <n v="585"/>
    <n v="0.39999999999999997"/>
  </r>
  <r>
    <m/>
    <x v="3"/>
    <n v="1189833"/>
    <x v="102"/>
    <x v="3"/>
    <x v="10"/>
    <x v="12"/>
    <x v="4"/>
    <n v="0.5"/>
    <n v="2750"/>
    <n v="1375"/>
    <n v="825.00000000000011"/>
    <n v="0.60000000000000009"/>
  </r>
  <r>
    <m/>
    <x v="3"/>
    <n v="1189833"/>
    <x v="102"/>
    <x v="3"/>
    <x v="10"/>
    <x v="12"/>
    <x v="5"/>
    <n v="0.45"/>
    <n v="4750"/>
    <n v="2137.5"/>
    <n v="534.375"/>
    <n v="0.25"/>
  </r>
  <r>
    <m/>
    <x v="3"/>
    <n v="1189833"/>
    <x v="103"/>
    <x v="3"/>
    <x v="10"/>
    <x v="12"/>
    <x v="0"/>
    <n v="0.35"/>
    <n v="5250"/>
    <n v="1837.4999999999998"/>
    <n v="826.87499999999989"/>
    <n v="0.45"/>
  </r>
  <r>
    <m/>
    <x v="3"/>
    <n v="1189833"/>
    <x v="103"/>
    <x v="3"/>
    <x v="10"/>
    <x v="12"/>
    <x v="1"/>
    <n v="0.45"/>
    <n v="4250"/>
    <n v="1912.5"/>
    <n v="573.75"/>
    <n v="0.3"/>
  </r>
  <r>
    <m/>
    <x v="3"/>
    <n v="1189833"/>
    <x v="103"/>
    <x v="3"/>
    <x v="10"/>
    <x v="12"/>
    <x v="2"/>
    <n v="0.45"/>
    <n v="4500"/>
    <n v="2025"/>
    <n v="911.25"/>
    <n v="0.45"/>
  </r>
  <r>
    <m/>
    <x v="3"/>
    <n v="1189833"/>
    <x v="103"/>
    <x v="3"/>
    <x v="10"/>
    <x v="12"/>
    <x v="3"/>
    <n v="0.45"/>
    <n v="3000"/>
    <n v="1350"/>
    <n v="540"/>
    <n v="0.39999999999999997"/>
  </r>
  <r>
    <m/>
    <x v="3"/>
    <n v="1189833"/>
    <x v="103"/>
    <x v="3"/>
    <x v="10"/>
    <x v="12"/>
    <x v="4"/>
    <n v="0.5"/>
    <n v="2250"/>
    <n v="1125"/>
    <n v="675.00000000000011"/>
    <n v="0.60000000000000009"/>
  </r>
  <r>
    <m/>
    <x v="3"/>
    <n v="1189833"/>
    <x v="103"/>
    <x v="3"/>
    <x v="10"/>
    <x v="12"/>
    <x v="5"/>
    <n v="0.45"/>
    <n v="4250"/>
    <n v="1912.5"/>
    <n v="478.125"/>
    <n v="0.25"/>
  </r>
  <r>
    <m/>
    <x v="3"/>
    <n v="1189833"/>
    <x v="104"/>
    <x v="3"/>
    <x v="10"/>
    <x v="12"/>
    <x v="0"/>
    <n v="0.35"/>
    <n v="5750"/>
    <n v="2012.4999999999998"/>
    <n v="905.62499999999989"/>
    <n v="0.45"/>
  </r>
  <r>
    <m/>
    <x v="3"/>
    <n v="1189833"/>
    <x v="104"/>
    <x v="3"/>
    <x v="10"/>
    <x v="12"/>
    <x v="1"/>
    <n v="0.45"/>
    <n v="4250"/>
    <n v="1912.5"/>
    <n v="573.75"/>
    <n v="0.3"/>
  </r>
  <r>
    <m/>
    <x v="3"/>
    <n v="1189833"/>
    <x v="104"/>
    <x v="3"/>
    <x v="10"/>
    <x v="12"/>
    <x v="2"/>
    <n v="0.45"/>
    <n v="4250"/>
    <n v="1912.5"/>
    <n v="860.625"/>
    <n v="0.45"/>
  </r>
  <r>
    <m/>
    <x v="3"/>
    <n v="1189833"/>
    <x v="104"/>
    <x v="3"/>
    <x v="10"/>
    <x v="12"/>
    <x v="3"/>
    <n v="0.45"/>
    <n v="3250"/>
    <n v="1462.5"/>
    <n v="585"/>
    <n v="0.39999999999999997"/>
  </r>
  <r>
    <m/>
    <x v="3"/>
    <n v="1189833"/>
    <x v="104"/>
    <x v="3"/>
    <x v="10"/>
    <x v="12"/>
    <x v="4"/>
    <n v="0.5"/>
    <n v="2000"/>
    <n v="1000"/>
    <n v="600.00000000000011"/>
    <n v="0.60000000000000009"/>
  </r>
  <r>
    <m/>
    <x v="3"/>
    <n v="1189833"/>
    <x v="104"/>
    <x v="3"/>
    <x v="10"/>
    <x v="12"/>
    <x v="5"/>
    <n v="0.45"/>
    <n v="4000"/>
    <n v="1800"/>
    <n v="450"/>
    <n v="0.25"/>
  </r>
  <r>
    <m/>
    <x v="3"/>
    <n v="1189833"/>
    <x v="105"/>
    <x v="3"/>
    <x v="10"/>
    <x v="12"/>
    <x v="0"/>
    <n v="0.45"/>
    <n v="5750"/>
    <n v="2587.5"/>
    <n v="1164.375"/>
    <n v="0.45"/>
  </r>
  <r>
    <m/>
    <x v="3"/>
    <n v="1189833"/>
    <x v="105"/>
    <x v="3"/>
    <x v="10"/>
    <x v="12"/>
    <x v="1"/>
    <n v="0.45"/>
    <n v="3750"/>
    <n v="1687.5"/>
    <n v="506.25"/>
    <n v="0.3"/>
  </r>
  <r>
    <m/>
    <x v="3"/>
    <n v="1189833"/>
    <x v="105"/>
    <x v="3"/>
    <x v="10"/>
    <x v="12"/>
    <x v="2"/>
    <n v="0.45"/>
    <n v="4000"/>
    <n v="1800"/>
    <n v="810"/>
    <n v="0.45"/>
  </r>
  <r>
    <m/>
    <x v="3"/>
    <n v="1189833"/>
    <x v="105"/>
    <x v="3"/>
    <x v="10"/>
    <x v="12"/>
    <x v="3"/>
    <n v="0.4"/>
    <n v="3000"/>
    <n v="1200"/>
    <n v="479.99999999999994"/>
    <n v="0.39999999999999997"/>
  </r>
  <r>
    <m/>
    <x v="3"/>
    <n v="1189833"/>
    <x v="105"/>
    <x v="3"/>
    <x v="10"/>
    <x v="12"/>
    <x v="4"/>
    <n v="0.45"/>
    <n v="2000"/>
    <n v="900"/>
    <n v="540.00000000000011"/>
    <n v="0.60000000000000009"/>
  </r>
  <r>
    <m/>
    <x v="3"/>
    <n v="1189833"/>
    <x v="105"/>
    <x v="3"/>
    <x v="10"/>
    <x v="12"/>
    <x v="5"/>
    <n v="0.6"/>
    <n v="3750"/>
    <n v="2250"/>
    <n v="562.5"/>
    <n v="0.25"/>
  </r>
  <r>
    <m/>
    <x v="3"/>
    <n v="1189833"/>
    <x v="106"/>
    <x v="3"/>
    <x v="10"/>
    <x v="12"/>
    <x v="0"/>
    <n v="0.4"/>
    <n v="5750"/>
    <n v="2300"/>
    <n v="1035"/>
    <n v="0.45"/>
  </r>
  <r>
    <m/>
    <x v="3"/>
    <n v="1189833"/>
    <x v="106"/>
    <x v="3"/>
    <x v="10"/>
    <x v="12"/>
    <x v="1"/>
    <n v="0.45"/>
    <n v="4250"/>
    <n v="1912.5"/>
    <n v="573.75"/>
    <n v="0.3"/>
  </r>
  <r>
    <m/>
    <x v="3"/>
    <n v="1189833"/>
    <x v="106"/>
    <x v="3"/>
    <x v="10"/>
    <x v="12"/>
    <x v="2"/>
    <n v="0.45"/>
    <n v="4250"/>
    <n v="1912.5"/>
    <n v="860.625"/>
    <n v="0.45"/>
  </r>
  <r>
    <m/>
    <x v="3"/>
    <n v="1189833"/>
    <x v="106"/>
    <x v="3"/>
    <x v="10"/>
    <x v="12"/>
    <x v="3"/>
    <n v="0.4"/>
    <n v="3250"/>
    <n v="1300"/>
    <n v="520"/>
    <n v="0.39999999999999997"/>
  </r>
  <r>
    <m/>
    <x v="3"/>
    <n v="1189833"/>
    <x v="106"/>
    <x v="3"/>
    <x v="10"/>
    <x v="12"/>
    <x v="4"/>
    <n v="0.45"/>
    <n v="2250"/>
    <n v="1012.5"/>
    <n v="607.50000000000011"/>
    <n v="0.60000000000000009"/>
  </r>
  <r>
    <m/>
    <x v="3"/>
    <n v="1189833"/>
    <x v="106"/>
    <x v="3"/>
    <x v="10"/>
    <x v="12"/>
    <x v="5"/>
    <n v="0.6"/>
    <n v="4000"/>
    <n v="2400"/>
    <n v="600"/>
    <n v="0.25"/>
  </r>
  <r>
    <m/>
    <x v="3"/>
    <n v="1189833"/>
    <x v="107"/>
    <x v="3"/>
    <x v="10"/>
    <x v="12"/>
    <x v="0"/>
    <n v="0.4"/>
    <n v="6750"/>
    <n v="2700"/>
    <n v="1215"/>
    <n v="0.45"/>
  </r>
  <r>
    <m/>
    <x v="3"/>
    <n v="1189833"/>
    <x v="107"/>
    <x v="3"/>
    <x v="10"/>
    <x v="12"/>
    <x v="1"/>
    <n v="0.45"/>
    <n v="5250"/>
    <n v="2362.5"/>
    <n v="708.75"/>
    <n v="0.3"/>
  </r>
  <r>
    <m/>
    <x v="3"/>
    <n v="1189833"/>
    <x v="107"/>
    <x v="3"/>
    <x v="10"/>
    <x v="12"/>
    <x v="2"/>
    <n v="0.45"/>
    <n v="5500"/>
    <n v="2475"/>
    <n v="1113.75"/>
    <n v="0.45"/>
  </r>
  <r>
    <m/>
    <x v="3"/>
    <n v="1189833"/>
    <x v="107"/>
    <x v="3"/>
    <x v="10"/>
    <x v="12"/>
    <x v="3"/>
    <n v="0.4"/>
    <n v="4250"/>
    <n v="1700"/>
    <n v="680"/>
    <n v="0.39999999999999997"/>
  </r>
  <r>
    <m/>
    <x v="3"/>
    <n v="1189833"/>
    <x v="107"/>
    <x v="3"/>
    <x v="10"/>
    <x v="12"/>
    <x v="4"/>
    <n v="0.45"/>
    <n v="3000"/>
    <n v="1350"/>
    <n v="810.00000000000011"/>
    <n v="0.60000000000000009"/>
  </r>
  <r>
    <m/>
    <x v="3"/>
    <n v="1189833"/>
    <x v="107"/>
    <x v="3"/>
    <x v="10"/>
    <x v="12"/>
    <x v="5"/>
    <n v="0.6"/>
    <n v="6000"/>
    <n v="3600"/>
    <n v="900"/>
    <n v="0.25"/>
  </r>
  <r>
    <m/>
    <x v="3"/>
    <n v="1189833"/>
    <x v="108"/>
    <x v="3"/>
    <x v="10"/>
    <x v="12"/>
    <x v="0"/>
    <n v="0.4"/>
    <n v="7500"/>
    <n v="3000"/>
    <n v="1350"/>
    <n v="0.45"/>
  </r>
  <r>
    <m/>
    <x v="3"/>
    <n v="1189833"/>
    <x v="108"/>
    <x v="3"/>
    <x v="10"/>
    <x v="12"/>
    <x v="1"/>
    <n v="0.45"/>
    <n v="6000"/>
    <n v="2700"/>
    <n v="810"/>
    <n v="0.3"/>
  </r>
  <r>
    <m/>
    <x v="3"/>
    <n v="1189833"/>
    <x v="108"/>
    <x v="3"/>
    <x v="10"/>
    <x v="12"/>
    <x v="2"/>
    <n v="0.45"/>
    <n v="5500"/>
    <n v="2475"/>
    <n v="1113.75"/>
    <n v="0.45"/>
  </r>
  <r>
    <m/>
    <x v="3"/>
    <n v="1189833"/>
    <x v="108"/>
    <x v="3"/>
    <x v="10"/>
    <x v="12"/>
    <x v="3"/>
    <n v="0.4"/>
    <n v="4500"/>
    <n v="1800"/>
    <n v="719.99999999999989"/>
    <n v="0.39999999999999997"/>
  </r>
  <r>
    <m/>
    <x v="3"/>
    <n v="1189833"/>
    <x v="108"/>
    <x v="3"/>
    <x v="10"/>
    <x v="12"/>
    <x v="4"/>
    <n v="0.45"/>
    <n v="4750"/>
    <n v="2137.5"/>
    <n v="1282.5000000000002"/>
    <n v="0.60000000000000009"/>
  </r>
  <r>
    <m/>
    <x v="3"/>
    <n v="1189833"/>
    <x v="108"/>
    <x v="3"/>
    <x v="10"/>
    <x v="12"/>
    <x v="5"/>
    <n v="0.6"/>
    <n v="4750"/>
    <n v="2850"/>
    <n v="712.5"/>
    <n v="0.25"/>
  </r>
  <r>
    <m/>
    <x v="3"/>
    <n v="1189833"/>
    <x v="109"/>
    <x v="3"/>
    <x v="10"/>
    <x v="12"/>
    <x v="0"/>
    <n v="0.45"/>
    <n v="6750"/>
    <n v="3037.5"/>
    <n v="1366.875"/>
    <n v="0.45"/>
  </r>
  <r>
    <m/>
    <x v="3"/>
    <n v="1189833"/>
    <x v="109"/>
    <x v="3"/>
    <x v="10"/>
    <x v="12"/>
    <x v="1"/>
    <n v="0.55000000000000004"/>
    <n v="6250"/>
    <n v="3437.5000000000005"/>
    <n v="1031.25"/>
    <n v="0.3"/>
  </r>
  <r>
    <m/>
    <x v="3"/>
    <n v="1189833"/>
    <x v="109"/>
    <x v="3"/>
    <x v="10"/>
    <x v="12"/>
    <x v="2"/>
    <n v="0.5"/>
    <n v="5000"/>
    <n v="2500"/>
    <n v="1125"/>
    <n v="0.45"/>
  </r>
  <r>
    <m/>
    <x v="3"/>
    <n v="1189833"/>
    <x v="109"/>
    <x v="3"/>
    <x v="10"/>
    <x v="12"/>
    <x v="3"/>
    <n v="0.45"/>
    <n v="4250"/>
    <n v="1912.5"/>
    <n v="764.99999999999989"/>
    <n v="0.39999999999999997"/>
  </r>
  <r>
    <m/>
    <x v="3"/>
    <n v="1189833"/>
    <x v="109"/>
    <x v="3"/>
    <x v="10"/>
    <x v="12"/>
    <x v="4"/>
    <n v="0.54999999999999993"/>
    <n v="4250"/>
    <n v="2337.4999999999995"/>
    <n v="1402.5"/>
    <n v="0.60000000000000009"/>
  </r>
  <r>
    <m/>
    <x v="3"/>
    <n v="1189833"/>
    <x v="109"/>
    <x v="3"/>
    <x v="10"/>
    <x v="12"/>
    <x v="5"/>
    <n v="0.6"/>
    <n v="4000"/>
    <n v="2400"/>
    <n v="600"/>
    <n v="0.25"/>
  </r>
  <r>
    <m/>
    <x v="3"/>
    <n v="1189833"/>
    <x v="110"/>
    <x v="3"/>
    <x v="10"/>
    <x v="12"/>
    <x v="0"/>
    <n v="0.45"/>
    <n v="6000"/>
    <n v="2700"/>
    <n v="1215"/>
    <n v="0.45"/>
  </r>
  <r>
    <m/>
    <x v="3"/>
    <n v="1189833"/>
    <x v="110"/>
    <x v="3"/>
    <x v="10"/>
    <x v="12"/>
    <x v="1"/>
    <n v="0.5"/>
    <n v="6000"/>
    <n v="3000"/>
    <n v="900"/>
    <n v="0.3"/>
  </r>
  <r>
    <m/>
    <x v="3"/>
    <n v="1189833"/>
    <x v="110"/>
    <x v="3"/>
    <x v="10"/>
    <x v="12"/>
    <x v="2"/>
    <n v="0.45"/>
    <n v="4500"/>
    <n v="2025"/>
    <n v="911.25"/>
    <n v="0.45"/>
  </r>
  <r>
    <m/>
    <x v="3"/>
    <n v="1189833"/>
    <x v="110"/>
    <x v="3"/>
    <x v="10"/>
    <x v="12"/>
    <x v="3"/>
    <n v="0.45"/>
    <n v="4000"/>
    <n v="1800"/>
    <n v="719.99999999999989"/>
    <n v="0.39999999999999997"/>
  </r>
  <r>
    <m/>
    <x v="3"/>
    <n v="1189833"/>
    <x v="110"/>
    <x v="3"/>
    <x v="10"/>
    <x v="12"/>
    <x v="4"/>
    <n v="0.54999999999999993"/>
    <n v="4000"/>
    <n v="2199.9999999999995"/>
    <n v="1320"/>
    <n v="0.60000000000000009"/>
  </r>
  <r>
    <m/>
    <x v="3"/>
    <n v="1189833"/>
    <x v="110"/>
    <x v="3"/>
    <x v="10"/>
    <x v="12"/>
    <x v="5"/>
    <n v="0.6"/>
    <n v="4500"/>
    <n v="2700"/>
    <n v="675"/>
    <n v="0.25"/>
  </r>
  <r>
    <m/>
    <x v="3"/>
    <n v="1189833"/>
    <x v="111"/>
    <x v="3"/>
    <x v="10"/>
    <x v="12"/>
    <x v="0"/>
    <n v="0.45"/>
    <n v="5500"/>
    <n v="2475"/>
    <n v="1113.75"/>
    <n v="0.45"/>
  </r>
  <r>
    <m/>
    <x v="3"/>
    <n v="1189833"/>
    <x v="111"/>
    <x v="3"/>
    <x v="10"/>
    <x v="12"/>
    <x v="1"/>
    <n v="0.5"/>
    <n v="5500"/>
    <n v="2750"/>
    <n v="825"/>
    <n v="0.3"/>
  </r>
  <r>
    <m/>
    <x v="3"/>
    <n v="1189833"/>
    <x v="111"/>
    <x v="3"/>
    <x v="10"/>
    <x v="12"/>
    <x v="2"/>
    <n v="0.45"/>
    <n v="4000"/>
    <n v="1800"/>
    <n v="810"/>
    <n v="0.45"/>
  </r>
  <r>
    <m/>
    <x v="3"/>
    <n v="1189833"/>
    <x v="111"/>
    <x v="3"/>
    <x v="10"/>
    <x v="12"/>
    <x v="3"/>
    <n v="0.45"/>
    <n v="3750"/>
    <n v="1687.5"/>
    <n v="675"/>
    <n v="0.39999999999999997"/>
  </r>
  <r>
    <m/>
    <x v="3"/>
    <n v="1189833"/>
    <x v="111"/>
    <x v="3"/>
    <x v="10"/>
    <x v="12"/>
    <x v="4"/>
    <n v="0.54999999999999993"/>
    <n v="3500"/>
    <n v="1924.9999999999998"/>
    <n v="1155"/>
    <n v="0.60000000000000009"/>
  </r>
  <r>
    <m/>
    <x v="3"/>
    <n v="1189833"/>
    <x v="111"/>
    <x v="3"/>
    <x v="10"/>
    <x v="12"/>
    <x v="5"/>
    <n v="0.6"/>
    <n v="4000"/>
    <n v="2400"/>
    <n v="600"/>
    <n v="0.25"/>
  </r>
  <r>
    <m/>
    <x v="3"/>
    <n v="1189833"/>
    <x v="112"/>
    <x v="3"/>
    <x v="10"/>
    <x v="12"/>
    <x v="0"/>
    <n v="0.4"/>
    <n v="5750"/>
    <n v="2300"/>
    <n v="1035"/>
    <n v="0.45"/>
  </r>
  <r>
    <m/>
    <x v="3"/>
    <n v="1189833"/>
    <x v="112"/>
    <x v="3"/>
    <x v="10"/>
    <x v="12"/>
    <x v="1"/>
    <n v="0.45000000000000007"/>
    <n v="5750"/>
    <n v="2587.5000000000005"/>
    <n v="776.25000000000011"/>
    <n v="0.3"/>
  </r>
  <r>
    <m/>
    <x v="3"/>
    <n v="1189833"/>
    <x v="112"/>
    <x v="3"/>
    <x v="10"/>
    <x v="12"/>
    <x v="2"/>
    <n v="0.4"/>
    <n v="4250"/>
    <n v="1700"/>
    <n v="765"/>
    <n v="0.45"/>
  </r>
  <r>
    <m/>
    <x v="3"/>
    <n v="1189833"/>
    <x v="112"/>
    <x v="3"/>
    <x v="10"/>
    <x v="12"/>
    <x v="3"/>
    <n v="0.4"/>
    <n v="4250"/>
    <n v="1700"/>
    <n v="680"/>
    <n v="0.39999999999999997"/>
  </r>
  <r>
    <m/>
    <x v="3"/>
    <n v="1189833"/>
    <x v="112"/>
    <x v="3"/>
    <x v="10"/>
    <x v="12"/>
    <x v="4"/>
    <n v="0.54999999999999993"/>
    <n v="3750"/>
    <n v="2062.4999999999995"/>
    <n v="1237.5"/>
    <n v="0.60000000000000009"/>
  </r>
  <r>
    <m/>
    <x v="3"/>
    <n v="1189833"/>
    <x v="112"/>
    <x v="3"/>
    <x v="10"/>
    <x v="12"/>
    <x v="5"/>
    <n v="0.6"/>
    <n v="4750"/>
    <n v="2850"/>
    <n v="712.5"/>
    <n v="0.25"/>
  </r>
  <r>
    <m/>
    <x v="3"/>
    <n v="1189833"/>
    <x v="113"/>
    <x v="3"/>
    <x v="10"/>
    <x v="12"/>
    <x v="0"/>
    <n v="0.45"/>
    <n v="6750"/>
    <n v="3037.5"/>
    <n v="1366.875"/>
    <n v="0.45"/>
  </r>
  <r>
    <m/>
    <x v="3"/>
    <n v="1189833"/>
    <x v="113"/>
    <x v="3"/>
    <x v="10"/>
    <x v="12"/>
    <x v="1"/>
    <n v="0.5"/>
    <n v="6750"/>
    <n v="3375"/>
    <n v="1012.5"/>
    <n v="0.3"/>
  </r>
  <r>
    <m/>
    <x v="3"/>
    <n v="1189833"/>
    <x v="113"/>
    <x v="3"/>
    <x v="10"/>
    <x v="12"/>
    <x v="2"/>
    <n v="0.45"/>
    <n v="4750"/>
    <n v="2137.5"/>
    <n v="961.875"/>
    <n v="0.45"/>
  </r>
  <r>
    <m/>
    <x v="3"/>
    <n v="1189833"/>
    <x v="113"/>
    <x v="3"/>
    <x v="10"/>
    <x v="12"/>
    <x v="3"/>
    <n v="0.45"/>
    <n v="4750"/>
    <n v="2137.5"/>
    <n v="854.99999999999989"/>
    <n v="0.39999999999999997"/>
  </r>
  <r>
    <m/>
    <x v="3"/>
    <n v="1189833"/>
    <x v="113"/>
    <x v="3"/>
    <x v="10"/>
    <x v="12"/>
    <x v="4"/>
    <n v="0.54999999999999993"/>
    <n v="4000"/>
    <n v="2199.9999999999995"/>
    <n v="1320"/>
    <n v="0.60000000000000009"/>
  </r>
  <r>
    <m/>
    <x v="3"/>
    <n v="1189833"/>
    <x v="113"/>
    <x v="3"/>
    <x v="10"/>
    <x v="12"/>
    <x v="5"/>
    <n v="0.6"/>
    <n v="5000"/>
    <n v="3000"/>
    <n v="750"/>
    <n v="0.25"/>
  </r>
  <r>
    <s v="x"/>
    <x v="1"/>
    <n v="1197831"/>
    <x v="114"/>
    <x v="1"/>
    <x v="11"/>
    <x v="13"/>
    <x v="0"/>
    <n v="0.2"/>
    <n v="7000"/>
    <n v="1400"/>
    <n v="489.99999999999994"/>
    <n v="0.35"/>
  </r>
  <r>
    <m/>
    <x v="1"/>
    <n v="1197831"/>
    <x v="114"/>
    <x v="1"/>
    <x v="11"/>
    <x v="13"/>
    <x v="1"/>
    <n v="0.3"/>
    <n v="7000"/>
    <n v="2100"/>
    <n v="735"/>
    <n v="0.35"/>
  </r>
  <r>
    <m/>
    <x v="1"/>
    <n v="1197831"/>
    <x v="114"/>
    <x v="1"/>
    <x v="11"/>
    <x v="13"/>
    <x v="2"/>
    <n v="0.3"/>
    <n v="5000"/>
    <n v="1500"/>
    <n v="525"/>
    <n v="0.35"/>
  </r>
  <r>
    <m/>
    <x v="1"/>
    <n v="1197831"/>
    <x v="114"/>
    <x v="1"/>
    <x v="11"/>
    <x v="13"/>
    <x v="3"/>
    <n v="0.35"/>
    <n v="5000"/>
    <n v="1750"/>
    <n v="787.5"/>
    <n v="0.45"/>
  </r>
  <r>
    <m/>
    <x v="1"/>
    <n v="1197831"/>
    <x v="114"/>
    <x v="1"/>
    <x v="11"/>
    <x v="13"/>
    <x v="4"/>
    <n v="0.4"/>
    <n v="3500"/>
    <n v="1400"/>
    <n v="420"/>
    <n v="0.3"/>
  </r>
  <r>
    <m/>
    <x v="1"/>
    <n v="1197831"/>
    <x v="114"/>
    <x v="1"/>
    <x v="11"/>
    <x v="13"/>
    <x v="5"/>
    <n v="0.35"/>
    <n v="5000"/>
    <n v="1750"/>
    <n v="875"/>
    <n v="0.5"/>
  </r>
  <r>
    <m/>
    <x v="1"/>
    <n v="1197831"/>
    <x v="67"/>
    <x v="1"/>
    <x v="11"/>
    <x v="13"/>
    <x v="0"/>
    <n v="0.25"/>
    <n v="6500"/>
    <n v="1625"/>
    <n v="568.75"/>
    <n v="0.35"/>
  </r>
  <r>
    <m/>
    <x v="1"/>
    <n v="1197831"/>
    <x v="67"/>
    <x v="1"/>
    <x v="11"/>
    <x v="13"/>
    <x v="1"/>
    <n v="0.35"/>
    <n v="6250"/>
    <n v="2187.5"/>
    <n v="765.625"/>
    <n v="0.35"/>
  </r>
  <r>
    <m/>
    <x v="1"/>
    <n v="1197831"/>
    <x v="67"/>
    <x v="1"/>
    <x v="11"/>
    <x v="13"/>
    <x v="2"/>
    <n v="0.35"/>
    <n v="4500"/>
    <n v="1575"/>
    <n v="551.25"/>
    <n v="0.35"/>
  </r>
  <r>
    <m/>
    <x v="1"/>
    <n v="1197831"/>
    <x v="67"/>
    <x v="1"/>
    <x v="11"/>
    <x v="13"/>
    <x v="3"/>
    <n v="0.35"/>
    <n v="4000"/>
    <n v="1400"/>
    <n v="630"/>
    <n v="0.45"/>
  </r>
  <r>
    <m/>
    <x v="1"/>
    <n v="1197831"/>
    <x v="67"/>
    <x v="1"/>
    <x v="11"/>
    <x v="13"/>
    <x v="4"/>
    <n v="0.4"/>
    <n v="2750"/>
    <n v="1100"/>
    <n v="330"/>
    <n v="0.3"/>
  </r>
  <r>
    <m/>
    <x v="1"/>
    <n v="1197831"/>
    <x v="67"/>
    <x v="1"/>
    <x v="11"/>
    <x v="13"/>
    <x v="5"/>
    <n v="0.35"/>
    <n v="4750"/>
    <n v="1662.5"/>
    <n v="831.25"/>
    <n v="0.5"/>
  </r>
  <r>
    <m/>
    <x v="1"/>
    <n v="1197831"/>
    <x v="115"/>
    <x v="1"/>
    <x v="11"/>
    <x v="13"/>
    <x v="0"/>
    <n v="0.3"/>
    <n v="6500"/>
    <n v="1950"/>
    <n v="779.99999999999989"/>
    <n v="0.39999999999999997"/>
  </r>
  <r>
    <m/>
    <x v="1"/>
    <n v="1197831"/>
    <x v="115"/>
    <x v="1"/>
    <x v="11"/>
    <x v="13"/>
    <x v="1"/>
    <n v="0.4"/>
    <n v="6500"/>
    <n v="2600"/>
    <n v="1040"/>
    <n v="0.39999999999999997"/>
  </r>
  <r>
    <m/>
    <x v="1"/>
    <n v="1197831"/>
    <x v="115"/>
    <x v="1"/>
    <x v="11"/>
    <x v="13"/>
    <x v="2"/>
    <n v="0.3"/>
    <n v="4750"/>
    <n v="1425"/>
    <n v="570"/>
    <n v="0.39999999999999997"/>
  </r>
  <r>
    <m/>
    <x v="1"/>
    <n v="1197831"/>
    <x v="115"/>
    <x v="1"/>
    <x v="11"/>
    <x v="13"/>
    <x v="3"/>
    <n v="0.35000000000000003"/>
    <n v="3750"/>
    <n v="1312.5000000000002"/>
    <n v="656.25000000000011"/>
    <n v="0.5"/>
  </r>
  <r>
    <m/>
    <x v="1"/>
    <n v="1197831"/>
    <x v="115"/>
    <x v="1"/>
    <x v="11"/>
    <x v="13"/>
    <x v="4"/>
    <n v="0.4"/>
    <n v="2750"/>
    <n v="1100"/>
    <n v="385"/>
    <n v="0.35"/>
  </r>
  <r>
    <m/>
    <x v="1"/>
    <n v="1197831"/>
    <x v="115"/>
    <x v="1"/>
    <x v="11"/>
    <x v="13"/>
    <x v="5"/>
    <n v="0.35000000000000003"/>
    <n v="4250"/>
    <n v="1487.5000000000002"/>
    <n v="818.12500000000023"/>
    <n v="0.55000000000000004"/>
  </r>
  <r>
    <m/>
    <x v="1"/>
    <n v="1197831"/>
    <x v="50"/>
    <x v="1"/>
    <x v="11"/>
    <x v="13"/>
    <x v="0"/>
    <n v="0.19999999999999998"/>
    <n v="6750"/>
    <n v="1350"/>
    <n v="540"/>
    <n v="0.39999999999999997"/>
  </r>
  <r>
    <m/>
    <x v="1"/>
    <n v="1197831"/>
    <x v="50"/>
    <x v="1"/>
    <x v="11"/>
    <x v="13"/>
    <x v="1"/>
    <n v="0.25000000000000006"/>
    <n v="6750"/>
    <n v="1687.5000000000005"/>
    <n v="675.00000000000011"/>
    <n v="0.39999999999999997"/>
  </r>
  <r>
    <m/>
    <x v="1"/>
    <n v="1197831"/>
    <x v="50"/>
    <x v="1"/>
    <x v="11"/>
    <x v="13"/>
    <x v="2"/>
    <n v="0.19999999999999996"/>
    <n v="5000"/>
    <n v="999.99999999999977"/>
    <n v="399.99999999999989"/>
    <n v="0.39999999999999997"/>
  </r>
  <r>
    <m/>
    <x v="1"/>
    <n v="1197831"/>
    <x v="50"/>
    <x v="1"/>
    <x v="11"/>
    <x v="13"/>
    <x v="3"/>
    <n v="0.25000000000000006"/>
    <n v="4000"/>
    <n v="1000.0000000000002"/>
    <n v="500.00000000000011"/>
    <n v="0.5"/>
  </r>
  <r>
    <m/>
    <x v="1"/>
    <n v="1197831"/>
    <x v="50"/>
    <x v="1"/>
    <x v="11"/>
    <x v="13"/>
    <x v="4"/>
    <n v="0.3"/>
    <n v="3000"/>
    <n v="900"/>
    <n v="315"/>
    <n v="0.35"/>
  </r>
  <r>
    <m/>
    <x v="1"/>
    <n v="1197831"/>
    <x v="50"/>
    <x v="1"/>
    <x v="11"/>
    <x v="13"/>
    <x v="5"/>
    <n v="0.25000000000000006"/>
    <n v="5750"/>
    <n v="1437.5000000000002"/>
    <n v="790.62500000000023"/>
    <n v="0.55000000000000004"/>
  </r>
  <r>
    <m/>
    <x v="1"/>
    <n v="1197831"/>
    <x v="70"/>
    <x v="1"/>
    <x v="11"/>
    <x v="13"/>
    <x v="0"/>
    <n v="0.14999999999999997"/>
    <n v="7250"/>
    <n v="1087.4999999999998"/>
    <n v="434.99999999999989"/>
    <n v="0.39999999999999997"/>
  </r>
  <r>
    <m/>
    <x v="1"/>
    <n v="1197831"/>
    <x v="70"/>
    <x v="1"/>
    <x v="11"/>
    <x v="13"/>
    <x v="1"/>
    <n v="0.25000000000000006"/>
    <n v="7500"/>
    <n v="1875.0000000000005"/>
    <n v="750.00000000000011"/>
    <n v="0.39999999999999997"/>
  </r>
  <r>
    <m/>
    <x v="1"/>
    <n v="1197831"/>
    <x v="70"/>
    <x v="1"/>
    <x v="11"/>
    <x v="13"/>
    <x v="2"/>
    <n v="0.19999999999999996"/>
    <n v="6000"/>
    <n v="1199.9999999999998"/>
    <n v="479.99999999999989"/>
    <n v="0.39999999999999997"/>
  </r>
  <r>
    <m/>
    <x v="1"/>
    <n v="1197831"/>
    <x v="70"/>
    <x v="1"/>
    <x v="11"/>
    <x v="13"/>
    <x v="3"/>
    <n v="0.30000000000000004"/>
    <n v="5250"/>
    <n v="1575.0000000000002"/>
    <n v="787.50000000000011"/>
    <n v="0.5"/>
  </r>
  <r>
    <m/>
    <x v="1"/>
    <n v="1197831"/>
    <x v="70"/>
    <x v="1"/>
    <x v="11"/>
    <x v="13"/>
    <x v="4"/>
    <n v="0.45"/>
    <n v="4250"/>
    <n v="1912.5"/>
    <n v="669.375"/>
    <n v="0.35"/>
  </r>
  <r>
    <m/>
    <x v="1"/>
    <n v="1197831"/>
    <x v="70"/>
    <x v="1"/>
    <x v="11"/>
    <x v="13"/>
    <x v="5"/>
    <n v="0.4"/>
    <n v="7750"/>
    <n v="3100"/>
    <n v="1705.0000000000002"/>
    <n v="0.55000000000000004"/>
  </r>
  <r>
    <m/>
    <x v="1"/>
    <n v="1197831"/>
    <x v="71"/>
    <x v="1"/>
    <x v="11"/>
    <x v="13"/>
    <x v="0"/>
    <n v="0.4"/>
    <n v="7750"/>
    <n v="3100"/>
    <n v="1240"/>
    <n v="0.39999999999999997"/>
  </r>
  <r>
    <m/>
    <x v="1"/>
    <n v="1197831"/>
    <x v="71"/>
    <x v="1"/>
    <x v="11"/>
    <x v="13"/>
    <x v="1"/>
    <n v="0.45"/>
    <n v="7750"/>
    <n v="3487.5"/>
    <n v="1394.9999999999998"/>
    <n v="0.39999999999999997"/>
  </r>
  <r>
    <m/>
    <x v="1"/>
    <n v="1197831"/>
    <x v="71"/>
    <x v="1"/>
    <x v="11"/>
    <x v="13"/>
    <x v="2"/>
    <n v="0.4"/>
    <n v="6500"/>
    <n v="2600"/>
    <n v="1040"/>
    <n v="0.39999999999999997"/>
  </r>
  <r>
    <m/>
    <x v="1"/>
    <n v="1197831"/>
    <x v="71"/>
    <x v="1"/>
    <x v="11"/>
    <x v="13"/>
    <x v="3"/>
    <n v="0.4"/>
    <n v="6000"/>
    <n v="2400"/>
    <n v="1200"/>
    <n v="0.5"/>
  </r>
  <r>
    <m/>
    <x v="1"/>
    <n v="1197831"/>
    <x v="71"/>
    <x v="1"/>
    <x v="11"/>
    <x v="13"/>
    <x v="4"/>
    <n v="0.45"/>
    <n v="5000"/>
    <n v="2250"/>
    <n v="787.5"/>
    <n v="0.35"/>
  </r>
  <r>
    <m/>
    <x v="1"/>
    <n v="1197831"/>
    <x v="71"/>
    <x v="1"/>
    <x v="11"/>
    <x v="13"/>
    <x v="5"/>
    <n v="0.5"/>
    <n v="8750"/>
    <n v="4375"/>
    <n v="2406.25"/>
    <n v="0.55000000000000004"/>
  </r>
  <r>
    <m/>
    <x v="1"/>
    <n v="1197831"/>
    <x v="116"/>
    <x v="1"/>
    <x v="11"/>
    <x v="13"/>
    <x v="0"/>
    <n v="0.4"/>
    <n v="8250"/>
    <n v="3300"/>
    <n v="1484.9999999999998"/>
    <n v="0.44999999999999996"/>
  </r>
  <r>
    <m/>
    <x v="1"/>
    <n v="1197831"/>
    <x v="116"/>
    <x v="1"/>
    <x v="11"/>
    <x v="13"/>
    <x v="1"/>
    <n v="0.45"/>
    <n v="8250"/>
    <n v="3712.5"/>
    <n v="1670.6249999999998"/>
    <n v="0.44999999999999996"/>
  </r>
  <r>
    <m/>
    <x v="1"/>
    <n v="1197831"/>
    <x v="116"/>
    <x v="1"/>
    <x v="11"/>
    <x v="13"/>
    <x v="2"/>
    <n v="0.4"/>
    <n v="9750"/>
    <n v="3900"/>
    <n v="1754.9999999999998"/>
    <n v="0.44999999999999996"/>
  </r>
  <r>
    <m/>
    <x v="1"/>
    <n v="1197831"/>
    <x v="116"/>
    <x v="1"/>
    <x v="11"/>
    <x v="13"/>
    <x v="3"/>
    <n v="0.4"/>
    <n v="5750"/>
    <n v="2300"/>
    <n v="1265"/>
    <n v="0.55000000000000004"/>
  </r>
  <r>
    <m/>
    <x v="1"/>
    <n v="1197831"/>
    <x v="116"/>
    <x v="1"/>
    <x v="11"/>
    <x v="13"/>
    <x v="4"/>
    <n v="0.45"/>
    <n v="5500"/>
    <n v="2475"/>
    <n v="989.99999999999989"/>
    <n v="0.39999999999999997"/>
  </r>
  <r>
    <m/>
    <x v="1"/>
    <n v="1197831"/>
    <x v="116"/>
    <x v="1"/>
    <x v="11"/>
    <x v="13"/>
    <x v="5"/>
    <n v="0.54999999999999993"/>
    <n v="8250"/>
    <n v="4537.4999999999991"/>
    <n v="2722.5"/>
    <n v="0.60000000000000009"/>
  </r>
  <r>
    <m/>
    <x v="1"/>
    <n v="1197831"/>
    <x v="117"/>
    <x v="1"/>
    <x v="11"/>
    <x v="13"/>
    <x v="0"/>
    <n v="0.45"/>
    <n v="7750"/>
    <n v="3487.5"/>
    <n v="1569.3749999999998"/>
    <n v="0.44999999999999996"/>
  </r>
  <r>
    <m/>
    <x v="1"/>
    <n v="1197831"/>
    <x v="117"/>
    <x v="1"/>
    <x v="11"/>
    <x v="13"/>
    <x v="1"/>
    <n v="0.55000000000000004"/>
    <n v="7750"/>
    <n v="4262.5"/>
    <n v="1918.1249999999998"/>
    <n v="0.44999999999999996"/>
  </r>
  <r>
    <m/>
    <x v="1"/>
    <n v="1197831"/>
    <x v="117"/>
    <x v="1"/>
    <x v="11"/>
    <x v="13"/>
    <x v="2"/>
    <n v="0.5"/>
    <n v="9500"/>
    <n v="4750"/>
    <n v="2137.5"/>
    <n v="0.44999999999999996"/>
  </r>
  <r>
    <m/>
    <x v="1"/>
    <n v="1197831"/>
    <x v="117"/>
    <x v="1"/>
    <x v="11"/>
    <x v="13"/>
    <x v="3"/>
    <n v="0.45"/>
    <n v="4750"/>
    <n v="2137.5"/>
    <n v="1175.625"/>
    <n v="0.55000000000000004"/>
  </r>
  <r>
    <m/>
    <x v="1"/>
    <n v="1197831"/>
    <x v="117"/>
    <x v="1"/>
    <x v="11"/>
    <x v="13"/>
    <x v="4"/>
    <n v="0.5"/>
    <n v="4750"/>
    <n v="2375"/>
    <n v="949.99999999999989"/>
    <n v="0.39999999999999997"/>
  </r>
  <r>
    <m/>
    <x v="1"/>
    <n v="1197831"/>
    <x v="117"/>
    <x v="1"/>
    <x v="11"/>
    <x v="13"/>
    <x v="5"/>
    <n v="0.54999999999999993"/>
    <n v="7250"/>
    <n v="3987.4999999999995"/>
    <n v="2392.5"/>
    <n v="0.60000000000000009"/>
  </r>
  <r>
    <m/>
    <x v="1"/>
    <n v="1197831"/>
    <x v="74"/>
    <x v="1"/>
    <x v="11"/>
    <x v="13"/>
    <x v="0"/>
    <n v="0.5"/>
    <n v="6750"/>
    <n v="3375"/>
    <n v="1518.7499999999998"/>
    <n v="0.44999999999999996"/>
  </r>
  <r>
    <m/>
    <x v="1"/>
    <n v="1197831"/>
    <x v="74"/>
    <x v="1"/>
    <x v="11"/>
    <x v="13"/>
    <x v="1"/>
    <n v="0.5"/>
    <n v="6250"/>
    <n v="3125"/>
    <n v="1406.2499999999998"/>
    <n v="0.44999999999999996"/>
  </r>
  <r>
    <m/>
    <x v="1"/>
    <n v="1197831"/>
    <x v="74"/>
    <x v="1"/>
    <x v="11"/>
    <x v="13"/>
    <x v="2"/>
    <n v="0.54999999999999993"/>
    <n v="6750"/>
    <n v="3712.4999999999995"/>
    <n v="1670.6249999999995"/>
    <n v="0.44999999999999996"/>
  </r>
  <r>
    <m/>
    <x v="1"/>
    <n v="1197831"/>
    <x v="74"/>
    <x v="1"/>
    <x v="11"/>
    <x v="13"/>
    <x v="3"/>
    <n v="0.54999999999999993"/>
    <n v="4000"/>
    <n v="2199.9999999999995"/>
    <n v="1209.9999999999998"/>
    <n v="0.55000000000000004"/>
  </r>
  <r>
    <m/>
    <x v="1"/>
    <n v="1197831"/>
    <x v="74"/>
    <x v="1"/>
    <x v="11"/>
    <x v="13"/>
    <x v="4"/>
    <n v="0.5"/>
    <n v="4000"/>
    <n v="2000"/>
    <n v="799.99999999999989"/>
    <n v="0.39999999999999997"/>
  </r>
  <r>
    <m/>
    <x v="1"/>
    <n v="1197831"/>
    <x v="74"/>
    <x v="1"/>
    <x v="11"/>
    <x v="13"/>
    <x v="5"/>
    <n v="0.45"/>
    <n v="6250"/>
    <n v="2812.5"/>
    <n v="1687.5000000000002"/>
    <n v="0.60000000000000009"/>
  </r>
  <r>
    <m/>
    <x v="1"/>
    <n v="1197831"/>
    <x v="75"/>
    <x v="1"/>
    <x v="11"/>
    <x v="13"/>
    <x v="0"/>
    <n v="0.35000000000000003"/>
    <n v="5750"/>
    <n v="2012.5000000000002"/>
    <n v="905.625"/>
    <n v="0.44999999999999996"/>
  </r>
  <r>
    <m/>
    <x v="1"/>
    <n v="1197831"/>
    <x v="75"/>
    <x v="1"/>
    <x v="11"/>
    <x v="13"/>
    <x v="1"/>
    <n v="0.35000000000000003"/>
    <n v="5750"/>
    <n v="2012.5000000000002"/>
    <n v="905.625"/>
    <n v="0.44999999999999996"/>
  </r>
  <r>
    <m/>
    <x v="1"/>
    <n v="1197831"/>
    <x v="75"/>
    <x v="1"/>
    <x v="11"/>
    <x v="13"/>
    <x v="2"/>
    <n v="0.4"/>
    <n v="5250"/>
    <n v="2100"/>
    <n v="944.99999999999989"/>
    <n v="0.44999999999999996"/>
  </r>
  <r>
    <m/>
    <x v="1"/>
    <n v="1197831"/>
    <x v="75"/>
    <x v="1"/>
    <x v="11"/>
    <x v="13"/>
    <x v="3"/>
    <n v="0.4"/>
    <n v="3750"/>
    <n v="1500"/>
    <n v="825.00000000000011"/>
    <n v="0.55000000000000004"/>
  </r>
  <r>
    <m/>
    <x v="1"/>
    <n v="1197831"/>
    <x v="75"/>
    <x v="1"/>
    <x v="11"/>
    <x v="13"/>
    <x v="4"/>
    <n v="0.35000000000000003"/>
    <n v="3500"/>
    <n v="1225.0000000000002"/>
    <n v="490.00000000000006"/>
    <n v="0.39999999999999997"/>
  </r>
  <r>
    <m/>
    <x v="1"/>
    <n v="1197831"/>
    <x v="75"/>
    <x v="1"/>
    <x v="11"/>
    <x v="13"/>
    <x v="5"/>
    <n v="0.45"/>
    <n v="5250"/>
    <n v="2362.5"/>
    <n v="1417.5000000000002"/>
    <n v="0.60000000000000009"/>
  </r>
  <r>
    <m/>
    <x v="1"/>
    <n v="1197831"/>
    <x v="56"/>
    <x v="1"/>
    <x v="11"/>
    <x v="13"/>
    <x v="0"/>
    <n v="0.30000000000000004"/>
    <n v="6750"/>
    <n v="2025.0000000000002"/>
    <n v="911.25"/>
    <n v="0.44999999999999996"/>
  </r>
  <r>
    <m/>
    <x v="1"/>
    <n v="1197831"/>
    <x v="56"/>
    <x v="1"/>
    <x v="11"/>
    <x v="13"/>
    <x v="1"/>
    <n v="0.30000000000000004"/>
    <n v="6750"/>
    <n v="2025.0000000000002"/>
    <n v="911.25"/>
    <n v="0.44999999999999996"/>
  </r>
  <r>
    <m/>
    <x v="1"/>
    <n v="1197831"/>
    <x v="56"/>
    <x v="1"/>
    <x v="11"/>
    <x v="13"/>
    <x v="2"/>
    <n v="0.55000000000000004"/>
    <n v="6000"/>
    <n v="3300.0000000000005"/>
    <n v="1485"/>
    <n v="0.44999999999999996"/>
  </r>
  <r>
    <m/>
    <x v="1"/>
    <n v="1197831"/>
    <x v="56"/>
    <x v="1"/>
    <x v="11"/>
    <x v="13"/>
    <x v="3"/>
    <n v="0.55000000000000004"/>
    <n v="4750"/>
    <n v="2612.5"/>
    <n v="1436.8750000000002"/>
    <n v="0.55000000000000004"/>
  </r>
  <r>
    <m/>
    <x v="1"/>
    <n v="1197831"/>
    <x v="56"/>
    <x v="1"/>
    <x v="11"/>
    <x v="13"/>
    <x v="4"/>
    <n v="0.54999999999999993"/>
    <n v="4500"/>
    <n v="2474.9999999999995"/>
    <n v="989.99999999999977"/>
    <n v="0.39999999999999997"/>
  </r>
  <r>
    <m/>
    <x v="1"/>
    <n v="1197831"/>
    <x v="56"/>
    <x v="1"/>
    <x v="11"/>
    <x v="13"/>
    <x v="5"/>
    <n v="0.65"/>
    <n v="6500"/>
    <n v="4225"/>
    <n v="2535.0000000000005"/>
    <n v="0.60000000000000009"/>
  </r>
  <r>
    <m/>
    <x v="1"/>
    <n v="1197831"/>
    <x v="57"/>
    <x v="1"/>
    <x v="11"/>
    <x v="13"/>
    <x v="0"/>
    <n v="0.54999999999999993"/>
    <n v="8000"/>
    <n v="4399.9999999999991"/>
    <n v="1979.9999999999993"/>
    <n v="0.44999999999999996"/>
  </r>
  <r>
    <m/>
    <x v="1"/>
    <n v="1197831"/>
    <x v="57"/>
    <x v="1"/>
    <x v="11"/>
    <x v="13"/>
    <x v="1"/>
    <n v="0.54999999999999993"/>
    <n v="8000"/>
    <n v="4399.9999999999991"/>
    <n v="1979.9999999999993"/>
    <n v="0.44999999999999996"/>
  </r>
  <r>
    <m/>
    <x v="1"/>
    <n v="1197831"/>
    <x v="57"/>
    <x v="1"/>
    <x v="11"/>
    <x v="13"/>
    <x v="2"/>
    <n v="0.6"/>
    <n v="7000"/>
    <n v="4200"/>
    <n v="1889.9999999999998"/>
    <n v="0.44999999999999996"/>
  </r>
  <r>
    <m/>
    <x v="1"/>
    <n v="1197831"/>
    <x v="57"/>
    <x v="1"/>
    <x v="11"/>
    <x v="13"/>
    <x v="3"/>
    <n v="0.6"/>
    <n v="5500"/>
    <n v="3300"/>
    <n v="1815.0000000000002"/>
    <n v="0.55000000000000004"/>
  </r>
  <r>
    <m/>
    <x v="1"/>
    <n v="1197831"/>
    <x v="57"/>
    <x v="1"/>
    <x v="11"/>
    <x v="13"/>
    <x v="4"/>
    <n v="0.54999999999999993"/>
    <n v="5000"/>
    <n v="2749.9999999999995"/>
    <n v="1099.9999999999998"/>
    <n v="0.39999999999999997"/>
  </r>
  <r>
    <m/>
    <x v="1"/>
    <n v="1197831"/>
    <x v="57"/>
    <x v="1"/>
    <x v="11"/>
    <x v="13"/>
    <x v="5"/>
    <n v="0.65"/>
    <n v="7500"/>
    <n v="4875"/>
    <n v="2925.0000000000005"/>
    <n v="0.60000000000000009"/>
  </r>
  <r>
    <s v="x"/>
    <x v="0"/>
    <n v="1185732"/>
    <x v="118"/>
    <x v="3"/>
    <x v="12"/>
    <x v="14"/>
    <x v="0"/>
    <n v="0.35"/>
    <n v="4250"/>
    <n v="1487.5"/>
    <n v="595"/>
    <n v="0.4"/>
  </r>
  <r>
    <m/>
    <x v="0"/>
    <n v="1185732"/>
    <x v="118"/>
    <x v="3"/>
    <x v="12"/>
    <x v="14"/>
    <x v="1"/>
    <n v="0.35"/>
    <n v="2250"/>
    <n v="787.5"/>
    <n v="275.625"/>
    <n v="0.35"/>
  </r>
  <r>
    <m/>
    <x v="0"/>
    <n v="1185732"/>
    <x v="118"/>
    <x v="3"/>
    <x v="12"/>
    <x v="14"/>
    <x v="2"/>
    <n v="0.25"/>
    <n v="2250"/>
    <n v="562.5"/>
    <n v="196.875"/>
    <n v="0.35"/>
  </r>
  <r>
    <m/>
    <x v="0"/>
    <n v="1185732"/>
    <x v="118"/>
    <x v="3"/>
    <x v="12"/>
    <x v="14"/>
    <x v="3"/>
    <n v="0.30000000000000004"/>
    <n v="750"/>
    <n v="225.00000000000003"/>
    <n v="90.000000000000014"/>
    <n v="0.4"/>
  </r>
  <r>
    <m/>
    <x v="0"/>
    <n v="1185732"/>
    <x v="118"/>
    <x v="3"/>
    <x v="12"/>
    <x v="14"/>
    <x v="4"/>
    <n v="0.44999999999999996"/>
    <n v="1250"/>
    <n v="562.5"/>
    <n v="196.875"/>
    <n v="0.35"/>
  </r>
  <r>
    <m/>
    <x v="0"/>
    <n v="1185732"/>
    <x v="118"/>
    <x v="3"/>
    <x v="12"/>
    <x v="14"/>
    <x v="5"/>
    <n v="0.35"/>
    <n v="2250"/>
    <n v="787.5"/>
    <n v="393.75"/>
    <n v="0.5"/>
  </r>
  <r>
    <m/>
    <x v="0"/>
    <n v="1185732"/>
    <x v="119"/>
    <x v="3"/>
    <x v="12"/>
    <x v="14"/>
    <x v="0"/>
    <n v="0.35"/>
    <n v="4750"/>
    <n v="1662.5"/>
    <n v="665"/>
    <n v="0.4"/>
  </r>
  <r>
    <m/>
    <x v="0"/>
    <n v="1185732"/>
    <x v="119"/>
    <x v="3"/>
    <x v="12"/>
    <x v="14"/>
    <x v="1"/>
    <n v="0.35"/>
    <n v="1250"/>
    <n v="437.5"/>
    <n v="153.125"/>
    <n v="0.35"/>
  </r>
  <r>
    <m/>
    <x v="0"/>
    <n v="1185732"/>
    <x v="119"/>
    <x v="3"/>
    <x v="12"/>
    <x v="14"/>
    <x v="2"/>
    <n v="0.25"/>
    <n v="1750"/>
    <n v="437.5"/>
    <n v="153.125"/>
    <n v="0.35"/>
  </r>
  <r>
    <m/>
    <x v="0"/>
    <n v="1185732"/>
    <x v="119"/>
    <x v="3"/>
    <x v="12"/>
    <x v="14"/>
    <x v="3"/>
    <n v="0.30000000000000004"/>
    <n v="500"/>
    <n v="150.00000000000003"/>
    <n v="60.000000000000014"/>
    <n v="0.4"/>
  </r>
  <r>
    <m/>
    <x v="0"/>
    <n v="1185732"/>
    <x v="119"/>
    <x v="3"/>
    <x v="12"/>
    <x v="14"/>
    <x v="4"/>
    <n v="0.44999999999999996"/>
    <n v="1250"/>
    <n v="562.5"/>
    <n v="196.875"/>
    <n v="0.35"/>
  </r>
  <r>
    <m/>
    <x v="0"/>
    <n v="1185732"/>
    <x v="119"/>
    <x v="3"/>
    <x v="12"/>
    <x v="14"/>
    <x v="5"/>
    <n v="0.35"/>
    <n v="2000"/>
    <n v="700"/>
    <n v="350"/>
    <n v="0.5"/>
  </r>
  <r>
    <m/>
    <x v="0"/>
    <n v="1185732"/>
    <x v="2"/>
    <x v="3"/>
    <x v="12"/>
    <x v="14"/>
    <x v="0"/>
    <n v="0.4"/>
    <n v="4200"/>
    <n v="1680"/>
    <n v="672"/>
    <n v="0.4"/>
  </r>
  <r>
    <m/>
    <x v="0"/>
    <n v="1185732"/>
    <x v="2"/>
    <x v="3"/>
    <x v="12"/>
    <x v="14"/>
    <x v="1"/>
    <n v="0.4"/>
    <n v="1000"/>
    <n v="400"/>
    <n v="140"/>
    <n v="0.35"/>
  </r>
  <r>
    <m/>
    <x v="0"/>
    <n v="1185732"/>
    <x v="2"/>
    <x v="3"/>
    <x v="12"/>
    <x v="14"/>
    <x v="2"/>
    <n v="0.30000000000000004"/>
    <n v="1500"/>
    <n v="450.00000000000006"/>
    <n v="157.5"/>
    <n v="0.35"/>
  </r>
  <r>
    <m/>
    <x v="0"/>
    <n v="1185732"/>
    <x v="2"/>
    <x v="3"/>
    <x v="12"/>
    <x v="14"/>
    <x v="3"/>
    <n v="0.35"/>
    <n v="0"/>
    <n v="0"/>
    <n v="0"/>
    <n v="0.4"/>
  </r>
  <r>
    <m/>
    <x v="0"/>
    <n v="1185732"/>
    <x v="2"/>
    <x v="3"/>
    <x v="12"/>
    <x v="14"/>
    <x v="4"/>
    <n v="0.5"/>
    <n v="500"/>
    <n v="250"/>
    <n v="87.5"/>
    <n v="0.35"/>
  </r>
  <r>
    <m/>
    <x v="0"/>
    <n v="1185732"/>
    <x v="2"/>
    <x v="3"/>
    <x v="12"/>
    <x v="14"/>
    <x v="5"/>
    <n v="0.4"/>
    <n v="1500"/>
    <n v="600"/>
    <n v="300"/>
    <n v="0.5"/>
  </r>
  <r>
    <m/>
    <x v="0"/>
    <n v="1185732"/>
    <x v="3"/>
    <x v="3"/>
    <x v="12"/>
    <x v="14"/>
    <x v="0"/>
    <n v="0.4"/>
    <n v="3750"/>
    <n v="1500"/>
    <n v="600"/>
    <n v="0.4"/>
  </r>
  <r>
    <m/>
    <x v="0"/>
    <n v="1185732"/>
    <x v="3"/>
    <x v="3"/>
    <x v="12"/>
    <x v="14"/>
    <x v="1"/>
    <n v="0.35000000000000003"/>
    <n v="750"/>
    <n v="262.5"/>
    <n v="91.875"/>
    <n v="0.35"/>
  </r>
  <r>
    <m/>
    <x v="0"/>
    <n v="1185732"/>
    <x v="3"/>
    <x v="3"/>
    <x v="12"/>
    <x v="14"/>
    <x v="2"/>
    <n v="0.25000000000000006"/>
    <n v="750"/>
    <n v="187.50000000000003"/>
    <n v="65.625"/>
    <n v="0.35"/>
  </r>
  <r>
    <m/>
    <x v="0"/>
    <n v="1185732"/>
    <x v="3"/>
    <x v="3"/>
    <x v="12"/>
    <x v="14"/>
    <x v="3"/>
    <n v="0.3"/>
    <n v="0"/>
    <n v="0"/>
    <n v="0"/>
    <n v="0.4"/>
  </r>
  <r>
    <m/>
    <x v="0"/>
    <n v="1185732"/>
    <x v="3"/>
    <x v="3"/>
    <x v="12"/>
    <x v="14"/>
    <x v="4"/>
    <n v="0.45"/>
    <n v="250"/>
    <n v="112.5"/>
    <n v="39.375"/>
    <n v="0.35"/>
  </r>
  <r>
    <m/>
    <x v="0"/>
    <n v="1185732"/>
    <x v="3"/>
    <x v="3"/>
    <x v="12"/>
    <x v="14"/>
    <x v="5"/>
    <n v="0.35000000000000003"/>
    <n v="1500"/>
    <n v="525"/>
    <n v="262.5"/>
    <n v="0.5"/>
  </r>
  <r>
    <m/>
    <x v="0"/>
    <n v="1185732"/>
    <x v="120"/>
    <x v="3"/>
    <x v="12"/>
    <x v="14"/>
    <x v="0"/>
    <n v="0.45"/>
    <n v="4200"/>
    <n v="1890"/>
    <n v="756"/>
    <n v="0.4"/>
  </r>
  <r>
    <m/>
    <x v="0"/>
    <n v="1185732"/>
    <x v="120"/>
    <x v="3"/>
    <x v="12"/>
    <x v="14"/>
    <x v="1"/>
    <n v="0.40000000000000008"/>
    <n v="1250"/>
    <n v="500.00000000000011"/>
    <n v="175.00000000000003"/>
    <n v="0.35"/>
  </r>
  <r>
    <m/>
    <x v="0"/>
    <n v="1185732"/>
    <x v="120"/>
    <x v="3"/>
    <x v="12"/>
    <x v="14"/>
    <x v="2"/>
    <n v="0.35000000000000003"/>
    <n v="1000"/>
    <n v="350.00000000000006"/>
    <n v="122.50000000000001"/>
    <n v="0.35"/>
  </r>
  <r>
    <m/>
    <x v="0"/>
    <n v="1185732"/>
    <x v="120"/>
    <x v="3"/>
    <x v="12"/>
    <x v="14"/>
    <x v="3"/>
    <n v="0.35000000000000003"/>
    <n v="250"/>
    <n v="87.500000000000014"/>
    <n v="35.000000000000007"/>
    <n v="0.4"/>
  </r>
  <r>
    <m/>
    <x v="0"/>
    <n v="1185732"/>
    <x v="120"/>
    <x v="3"/>
    <x v="12"/>
    <x v="14"/>
    <x v="4"/>
    <n v="0.49999999999999994"/>
    <n v="500"/>
    <n v="249.99999999999997"/>
    <n v="87.499999999999986"/>
    <n v="0.35"/>
  </r>
  <r>
    <m/>
    <x v="0"/>
    <n v="1185732"/>
    <x v="120"/>
    <x v="3"/>
    <x v="12"/>
    <x v="14"/>
    <x v="5"/>
    <n v="0.54999999999999993"/>
    <n v="1500"/>
    <n v="824.99999999999989"/>
    <n v="412.49999999999994"/>
    <n v="0.5"/>
  </r>
  <r>
    <m/>
    <x v="0"/>
    <n v="1185732"/>
    <x v="121"/>
    <x v="3"/>
    <x v="12"/>
    <x v="14"/>
    <x v="0"/>
    <n v="0.4"/>
    <n v="4000"/>
    <n v="1600"/>
    <n v="640"/>
    <n v="0.4"/>
  </r>
  <r>
    <m/>
    <x v="0"/>
    <n v="1185732"/>
    <x v="121"/>
    <x v="3"/>
    <x v="12"/>
    <x v="14"/>
    <x v="1"/>
    <n v="0.35000000000000009"/>
    <n v="1500"/>
    <n v="525.00000000000011"/>
    <n v="183.75000000000003"/>
    <n v="0.35"/>
  </r>
  <r>
    <m/>
    <x v="0"/>
    <n v="1185732"/>
    <x v="121"/>
    <x v="3"/>
    <x v="12"/>
    <x v="14"/>
    <x v="2"/>
    <n v="0.30000000000000004"/>
    <n v="1750"/>
    <n v="525.00000000000011"/>
    <n v="183.75000000000003"/>
    <n v="0.35"/>
  </r>
  <r>
    <m/>
    <x v="0"/>
    <n v="1185732"/>
    <x v="121"/>
    <x v="3"/>
    <x v="12"/>
    <x v="14"/>
    <x v="3"/>
    <n v="0.30000000000000004"/>
    <n v="1500"/>
    <n v="450.00000000000006"/>
    <n v="180.00000000000003"/>
    <n v="0.4"/>
  </r>
  <r>
    <m/>
    <x v="0"/>
    <n v="1185732"/>
    <x v="121"/>
    <x v="3"/>
    <x v="12"/>
    <x v="14"/>
    <x v="4"/>
    <n v="0.45"/>
    <n v="1500"/>
    <n v="675"/>
    <n v="236.24999999999997"/>
    <n v="0.35"/>
  </r>
  <r>
    <m/>
    <x v="0"/>
    <n v="1185732"/>
    <x v="121"/>
    <x v="3"/>
    <x v="12"/>
    <x v="14"/>
    <x v="5"/>
    <n v="0.5"/>
    <n v="3250"/>
    <n v="1625"/>
    <n v="812.5"/>
    <n v="0.5"/>
  </r>
  <r>
    <m/>
    <x v="0"/>
    <n v="1185732"/>
    <x v="6"/>
    <x v="3"/>
    <x v="12"/>
    <x v="14"/>
    <x v="0"/>
    <n v="0.45"/>
    <n v="5500"/>
    <n v="2475"/>
    <n v="990"/>
    <n v="0.4"/>
  </r>
  <r>
    <m/>
    <x v="0"/>
    <n v="1185732"/>
    <x v="6"/>
    <x v="3"/>
    <x v="12"/>
    <x v="14"/>
    <x v="1"/>
    <n v="0.40000000000000008"/>
    <n v="3000"/>
    <n v="1200.0000000000002"/>
    <n v="420.00000000000006"/>
    <n v="0.35"/>
  </r>
  <r>
    <m/>
    <x v="0"/>
    <n v="1185732"/>
    <x v="6"/>
    <x v="3"/>
    <x v="12"/>
    <x v="14"/>
    <x v="2"/>
    <n v="0.35000000000000003"/>
    <n v="2250"/>
    <n v="787.50000000000011"/>
    <n v="275.625"/>
    <n v="0.35"/>
  </r>
  <r>
    <m/>
    <x v="0"/>
    <n v="1185732"/>
    <x v="6"/>
    <x v="3"/>
    <x v="12"/>
    <x v="14"/>
    <x v="3"/>
    <n v="0.35000000000000003"/>
    <n v="1750"/>
    <n v="612.50000000000011"/>
    <n v="245.00000000000006"/>
    <n v="0.4"/>
  </r>
  <r>
    <m/>
    <x v="0"/>
    <n v="1185732"/>
    <x v="6"/>
    <x v="3"/>
    <x v="12"/>
    <x v="14"/>
    <x v="4"/>
    <n v="0.45"/>
    <n v="1750"/>
    <n v="787.5"/>
    <n v="275.625"/>
    <n v="0.35"/>
  </r>
  <r>
    <m/>
    <x v="0"/>
    <n v="1185732"/>
    <x v="6"/>
    <x v="3"/>
    <x v="12"/>
    <x v="14"/>
    <x v="5"/>
    <n v="0.5"/>
    <n v="3500"/>
    <n v="1750"/>
    <n v="875"/>
    <n v="0.5"/>
  </r>
  <r>
    <m/>
    <x v="0"/>
    <n v="1185732"/>
    <x v="7"/>
    <x v="3"/>
    <x v="12"/>
    <x v="14"/>
    <x v="0"/>
    <n v="0.45"/>
    <n v="5000"/>
    <n v="2250"/>
    <n v="900"/>
    <n v="0.4"/>
  </r>
  <r>
    <m/>
    <x v="0"/>
    <n v="1185732"/>
    <x v="7"/>
    <x v="3"/>
    <x v="12"/>
    <x v="14"/>
    <x v="1"/>
    <n v="0.45000000000000007"/>
    <n v="2750"/>
    <n v="1237.5000000000002"/>
    <n v="433.12500000000006"/>
    <n v="0.35"/>
  </r>
  <r>
    <m/>
    <x v="0"/>
    <n v="1185732"/>
    <x v="7"/>
    <x v="3"/>
    <x v="12"/>
    <x v="14"/>
    <x v="2"/>
    <n v="0.4"/>
    <n v="2000"/>
    <n v="800"/>
    <n v="280"/>
    <n v="0.35"/>
  </r>
  <r>
    <m/>
    <x v="0"/>
    <n v="1185732"/>
    <x v="7"/>
    <x v="3"/>
    <x v="12"/>
    <x v="14"/>
    <x v="3"/>
    <n v="0.30000000000000004"/>
    <n v="1250"/>
    <n v="375.00000000000006"/>
    <n v="150.00000000000003"/>
    <n v="0.4"/>
  </r>
  <r>
    <m/>
    <x v="0"/>
    <n v="1185732"/>
    <x v="7"/>
    <x v="3"/>
    <x v="12"/>
    <x v="14"/>
    <x v="4"/>
    <n v="0.4"/>
    <n v="1000"/>
    <n v="400"/>
    <n v="140"/>
    <n v="0.35"/>
  </r>
  <r>
    <m/>
    <x v="0"/>
    <n v="1185732"/>
    <x v="7"/>
    <x v="3"/>
    <x v="12"/>
    <x v="14"/>
    <x v="5"/>
    <n v="0.45"/>
    <n v="2750"/>
    <n v="1237.5"/>
    <n v="618.75"/>
    <n v="0.5"/>
  </r>
  <r>
    <m/>
    <x v="0"/>
    <n v="1185732"/>
    <x v="122"/>
    <x v="3"/>
    <x v="12"/>
    <x v="14"/>
    <x v="0"/>
    <n v="0.4"/>
    <n v="4000"/>
    <n v="1600"/>
    <n v="640"/>
    <n v="0.4"/>
  </r>
  <r>
    <m/>
    <x v="0"/>
    <n v="1185732"/>
    <x v="122"/>
    <x v="3"/>
    <x v="12"/>
    <x v="14"/>
    <x v="1"/>
    <n v="0.35000000000000009"/>
    <n v="2000"/>
    <n v="700.00000000000023"/>
    <n v="245.00000000000006"/>
    <n v="0.35"/>
  </r>
  <r>
    <m/>
    <x v="0"/>
    <n v="1185732"/>
    <x v="122"/>
    <x v="3"/>
    <x v="12"/>
    <x v="14"/>
    <x v="2"/>
    <n v="0.2"/>
    <n v="1000"/>
    <n v="200"/>
    <n v="70"/>
    <n v="0.35"/>
  </r>
  <r>
    <m/>
    <x v="0"/>
    <n v="1185732"/>
    <x v="122"/>
    <x v="3"/>
    <x v="12"/>
    <x v="14"/>
    <x v="3"/>
    <n v="0.2"/>
    <n v="750"/>
    <n v="150"/>
    <n v="60"/>
    <n v="0.4"/>
  </r>
  <r>
    <m/>
    <x v="0"/>
    <n v="1185732"/>
    <x v="122"/>
    <x v="3"/>
    <x v="12"/>
    <x v="14"/>
    <x v="4"/>
    <n v="0.3"/>
    <n v="750"/>
    <n v="225"/>
    <n v="78.75"/>
    <n v="0.35"/>
  </r>
  <r>
    <m/>
    <x v="0"/>
    <n v="1185732"/>
    <x v="122"/>
    <x v="3"/>
    <x v="12"/>
    <x v="14"/>
    <x v="5"/>
    <n v="0.35000000000000003"/>
    <n v="1500"/>
    <n v="525"/>
    <n v="262.5"/>
    <n v="0.5"/>
  </r>
  <r>
    <m/>
    <x v="0"/>
    <n v="1185732"/>
    <x v="123"/>
    <x v="3"/>
    <x v="12"/>
    <x v="14"/>
    <x v="0"/>
    <n v="0.39999999999999997"/>
    <n v="3250"/>
    <n v="1300"/>
    <n v="520"/>
    <n v="0.4"/>
  </r>
  <r>
    <m/>
    <x v="0"/>
    <n v="1185732"/>
    <x v="123"/>
    <x v="3"/>
    <x v="12"/>
    <x v="14"/>
    <x v="1"/>
    <n v="0.3"/>
    <n v="1500"/>
    <n v="450"/>
    <n v="157.5"/>
    <n v="0.35"/>
  </r>
  <r>
    <m/>
    <x v="0"/>
    <n v="1185732"/>
    <x v="123"/>
    <x v="3"/>
    <x v="12"/>
    <x v="14"/>
    <x v="2"/>
    <n v="0.3"/>
    <n v="500"/>
    <n v="150"/>
    <n v="52.5"/>
    <n v="0.35"/>
  </r>
  <r>
    <m/>
    <x v="0"/>
    <n v="1185732"/>
    <x v="123"/>
    <x v="3"/>
    <x v="12"/>
    <x v="14"/>
    <x v="3"/>
    <n v="0.3"/>
    <n v="250"/>
    <n v="75"/>
    <n v="30"/>
    <n v="0.4"/>
  </r>
  <r>
    <m/>
    <x v="0"/>
    <n v="1185732"/>
    <x v="123"/>
    <x v="3"/>
    <x v="12"/>
    <x v="14"/>
    <x v="4"/>
    <n v="0.39999999999999997"/>
    <n v="250"/>
    <n v="99.999999999999986"/>
    <n v="34.999999999999993"/>
    <n v="0.35"/>
  </r>
  <r>
    <m/>
    <x v="0"/>
    <n v="1185732"/>
    <x v="123"/>
    <x v="3"/>
    <x v="12"/>
    <x v="14"/>
    <x v="5"/>
    <n v="0.4499999999999999"/>
    <n v="1500"/>
    <n v="674.99999999999989"/>
    <n v="337.49999999999994"/>
    <n v="0.5"/>
  </r>
  <r>
    <m/>
    <x v="0"/>
    <n v="1185732"/>
    <x v="10"/>
    <x v="3"/>
    <x v="12"/>
    <x v="14"/>
    <x v="0"/>
    <n v="0.4"/>
    <n v="3000"/>
    <n v="1200"/>
    <n v="480"/>
    <n v="0.4"/>
  </r>
  <r>
    <m/>
    <x v="0"/>
    <n v="1185732"/>
    <x v="10"/>
    <x v="3"/>
    <x v="12"/>
    <x v="14"/>
    <x v="1"/>
    <n v="0.30000000000000004"/>
    <n v="1500"/>
    <n v="450.00000000000006"/>
    <n v="157.5"/>
    <n v="0.35"/>
  </r>
  <r>
    <m/>
    <x v="0"/>
    <n v="1185732"/>
    <x v="10"/>
    <x v="3"/>
    <x v="12"/>
    <x v="14"/>
    <x v="2"/>
    <n v="0.30000000000000004"/>
    <n v="950"/>
    <n v="285.00000000000006"/>
    <n v="99.750000000000014"/>
    <n v="0.35"/>
  </r>
  <r>
    <m/>
    <x v="0"/>
    <n v="1185732"/>
    <x v="10"/>
    <x v="3"/>
    <x v="12"/>
    <x v="14"/>
    <x v="3"/>
    <n v="0.30000000000000004"/>
    <n v="1250"/>
    <n v="375.00000000000006"/>
    <n v="150.00000000000003"/>
    <n v="0.4"/>
  </r>
  <r>
    <m/>
    <x v="0"/>
    <n v="1185732"/>
    <x v="10"/>
    <x v="3"/>
    <x v="12"/>
    <x v="14"/>
    <x v="4"/>
    <n v="0.49999999999999994"/>
    <n v="1000"/>
    <n v="499.99999999999994"/>
    <n v="174.99999999999997"/>
    <n v="0.35"/>
  </r>
  <r>
    <m/>
    <x v="0"/>
    <n v="1185732"/>
    <x v="10"/>
    <x v="3"/>
    <x v="12"/>
    <x v="14"/>
    <x v="5"/>
    <n v="0.54999999999999982"/>
    <n v="2000"/>
    <n v="1099.9999999999995"/>
    <n v="549.99999999999977"/>
    <n v="0.5"/>
  </r>
  <r>
    <m/>
    <x v="0"/>
    <n v="1185732"/>
    <x v="11"/>
    <x v="3"/>
    <x v="12"/>
    <x v="14"/>
    <x v="0"/>
    <n v="0.49999999999999994"/>
    <n v="4500"/>
    <n v="2249.9999999999995"/>
    <n v="899.99999999999989"/>
    <n v="0.4"/>
  </r>
  <r>
    <m/>
    <x v="0"/>
    <n v="1185732"/>
    <x v="11"/>
    <x v="3"/>
    <x v="12"/>
    <x v="14"/>
    <x v="1"/>
    <n v="0.4"/>
    <n v="2500"/>
    <n v="1000"/>
    <n v="350"/>
    <n v="0.35"/>
  </r>
  <r>
    <m/>
    <x v="0"/>
    <n v="1185732"/>
    <x v="11"/>
    <x v="3"/>
    <x v="12"/>
    <x v="14"/>
    <x v="2"/>
    <n v="0.4"/>
    <n v="2000"/>
    <n v="800"/>
    <n v="280"/>
    <n v="0.35"/>
  </r>
  <r>
    <m/>
    <x v="0"/>
    <n v="1185732"/>
    <x v="11"/>
    <x v="3"/>
    <x v="12"/>
    <x v="14"/>
    <x v="3"/>
    <n v="0.4"/>
    <n v="1500"/>
    <n v="600"/>
    <n v="240"/>
    <n v="0.4"/>
  </r>
  <r>
    <m/>
    <x v="0"/>
    <n v="1185732"/>
    <x v="11"/>
    <x v="3"/>
    <x v="12"/>
    <x v="14"/>
    <x v="4"/>
    <n v="0.49999999999999994"/>
    <n v="1500"/>
    <n v="749.99999999999989"/>
    <n v="262.49999999999994"/>
    <n v="0.35"/>
  </r>
  <r>
    <m/>
    <x v="0"/>
    <n v="1185732"/>
    <x v="11"/>
    <x v="3"/>
    <x v="12"/>
    <x v="14"/>
    <x v="5"/>
    <n v="0.54999999999999982"/>
    <n v="2500"/>
    <n v="1374.9999999999995"/>
    <n v="687.49999999999977"/>
    <n v="0.5"/>
  </r>
  <r>
    <s v="x"/>
    <x v="1"/>
    <n v="1197831"/>
    <x v="12"/>
    <x v="1"/>
    <x v="13"/>
    <x v="15"/>
    <x v="0"/>
    <n v="0.2"/>
    <n v="6750"/>
    <n v="1350"/>
    <n v="540"/>
    <n v="0.39999999999999997"/>
  </r>
  <r>
    <m/>
    <x v="1"/>
    <n v="1197831"/>
    <x v="12"/>
    <x v="1"/>
    <x v="13"/>
    <x v="15"/>
    <x v="1"/>
    <n v="0.3"/>
    <n v="6750"/>
    <n v="2025"/>
    <n v="809.99999999999989"/>
    <n v="0.39999999999999997"/>
  </r>
  <r>
    <m/>
    <x v="1"/>
    <n v="1197831"/>
    <x v="12"/>
    <x v="1"/>
    <x v="13"/>
    <x v="15"/>
    <x v="2"/>
    <n v="0.3"/>
    <n v="4750"/>
    <n v="1425"/>
    <n v="570"/>
    <n v="0.39999999999999997"/>
  </r>
  <r>
    <m/>
    <x v="1"/>
    <n v="1197831"/>
    <x v="12"/>
    <x v="1"/>
    <x v="13"/>
    <x v="15"/>
    <x v="3"/>
    <n v="0.35"/>
    <n v="4750"/>
    <n v="1662.5"/>
    <n v="831.25"/>
    <n v="0.5"/>
  </r>
  <r>
    <m/>
    <x v="1"/>
    <n v="1197831"/>
    <x v="12"/>
    <x v="1"/>
    <x v="13"/>
    <x v="15"/>
    <x v="4"/>
    <n v="0.4"/>
    <n v="3250"/>
    <n v="1300"/>
    <n v="454.99999999999994"/>
    <n v="0.35"/>
  </r>
  <r>
    <m/>
    <x v="1"/>
    <n v="1197831"/>
    <x v="12"/>
    <x v="1"/>
    <x v="13"/>
    <x v="15"/>
    <x v="5"/>
    <n v="0.35"/>
    <n v="4750"/>
    <n v="1662.5"/>
    <n v="914.37500000000011"/>
    <n v="0.55000000000000004"/>
  </r>
  <r>
    <m/>
    <x v="1"/>
    <n v="1197831"/>
    <x v="13"/>
    <x v="1"/>
    <x v="13"/>
    <x v="15"/>
    <x v="0"/>
    <n v="0.25"/>
    <n v="6250"/>
    <n v="1562.5"/>
    <n v="625"/>
    <n v="0.39999999999999997"/>
  </r>
  <r>
    <m/>
    <x v="1"/>
    <n v="1197831"/>
    <x v="13"/>
    <x v="1"/>
    <x v="13"/>
    <x v="15"/>
    <x v="1"/>
    <n v="0.35"/>
    <n v="6000"/>
    <n v="2100"/>
    <n v="839.99999999999989"/>
    <n v="0.39999999999999997"/>
  </r>
  <r>
    <m/>
    <x v="1"/>
    <n v="1197831"/>
    <x v="13"/>
    <x v="1"/>
    <x v="13"/>
    <x v="15"/>
    <x v="2"/>
    <n v="0.35"/>
    <n v="4250"/>
    <n v="1487.5"/>
    <n v="595"/>
    <n v="0.39999999999999997"/>
  </r>
  <r>
    <m/>
    <x v="1"/>
    <n v="1197831"/>
    <x v="13"/>
    <x v="1"/>
    <x v="13"/>
    <x v="15"/>
    <x v="3"/>
    <n v="0.35"/>
    <n v="3750"/>
    <n v="1312.5"/>
    <n v="656.25"/>
    <n v="0.5"/>
  </r>
  <r>
    <m/>
    <x v="1"/>
    <n v="1197831"/>
    <x v="13"/>
    <x v="1"/>
    <x v="13"/>
    <x v="15"/>
    <x v="4"/>
    <n v="0.4"/>
    <n v="2500"/>
    <n v="1000"/>
    <n v="350"/>
    <n v="0.35"/>
  </r>
  <r>
    <m/>
    <x v="1"/>
    <n v="1197831"/>
    <x v="13"/>
    <x v="1"/>
    <x v="13"/>
    <x v="15"/>
    <x v="5"/>
    <n v="0.35"/>
    <n v="4500"/>
    <n v="1575"/>
    <n v="866.25000000000011"/>
    <n v="0.55000000000000004"/>
  </r>
  <r>
    <m/>
    <x v="1"/>
    <n v="1197831"/>
    <x v="14"/>
    <x v="1"/>
    <x v="13"/>
    <x v="15"/>
    <x v="0"/>
    <n v="0.3"/>
    <n v="6250"/>
    <n v="1875"/>
    <n v="843.74999999999989"/>
    <n v="0.44999999999999996"/>
  </r>
  <r>
    <m/>
    <x v="1"/>
    <n v="1197831"/>
    <x v="14"/>
    <x v="1"/>
    <x v="13"/>
    <x v="15"/>
    <x v="1"/>
    <n v="0.4"/>
    <n v="6250"/>
    <n v="2500"/>
    <n v="1125"/>
    <n v="0.44999999999999996"/>
  </r>
  <r>
    <m/>
    <x v="1"/>
    <n v="1197831"/>
    <x v="14"/>
    <x v="1"/>
    <x v="13"/>
    <x v="15"/>
    <x v="2"/>
    <n v="0.3"/>
    <n v="4500"/>
    <n v="1350"/>
    <n v="607.49999999999989"/>
    <n v="0.44999999999999996"/>
  </r>
  <r>
    <m/>
    <x v="1"/>
    <n v="1197831"/>
    <x v="14"/>
    <x v="1"/>
    <x v="13"/>
    <x v="15"/>
    <x v="3"/>
    <n v="0.35000000000000003"/>
    <n v="3500"/>
    <n v="1225.0000000000002"/>
    <n v="673.75000000000023"/>
    <n v="0.55000000000000004"/>
  </r>
  <r>
    <m/>
    <x v="1"/>
    <n v="1197831"/>
    <x v="14"/>
    <x v="1"/>
    <x v="13"/>
    <x v="15"/>
    <x v="4"/>
    <n v="0.4"/>
    <n v="2500"/>
    <n v="1000"/>
    <n v="399.99999999999994"/>
    <n v="0.39999999999999997"/>
  </r>
  <r>
    <m/>
    <x v="1"/>
    <n v="1197831"/>
    <x v="14"/>
    <x v="1"/>
    <x v="13"/>
    <x v="15"/>
    <x v="5"/>
    <n v="0.35000000000000003"/>
    <n v="4000"/>
    <n v="1400.0000000000002"/>
    <n v="840.00000000000023"/>
    <n v="0.60000000000000009"/>
  </r>
  <r>
    <m/>
    <x v="1"/>
    <n v="1197831"/>
    <x v="15"/>
    <x v="1"/>
    <x v="13"/>
    <x v="15"/>
    <x v="0"/>
    <n v="0.19999999999999998"/>
    <n v="6500"/>
    <n v="1300"/>
    <n v="584.99999999999989"/>
    <n v="0.44999999999999996"/>
  </r>
  <r>
    <m/>
    <x v="1"/>
    <n v="1197831"/>
    <x v="15"/>
    <x v="1"/>
    <x v="13"/>
    <x v="15"/>
    <x v="1"/>
    <n v="0.20000000000000007"/>
    <n v="6500"/>
    <n v="1300.0000000000005"/>
    <n v="585.00000000000011"/>
    <n v="0.44999999999999996"/>
  </r>
  <r>
    <m/>
    <x v="1"/>
    <n v="1197831"/>
    <x v="15"/>
    <x v="1"/>
    <x v="13"/>
    <x v="15"/>
    <x v="2"/>
    <n v="0.14999999999999997"/>
    <n v="4750"/>
    <n v="712.49999999999989"/>
    <n v="320.62499999999994"/>
    <n v="0.44999999999999996"/>
  </r>
  <r>
    <m/>
    <x v="1"/>
    <n v="1197831"/>
    <x v="15"/>
    <x v="1"/>
    <x v="13"/>
    <x v="15"/>
    <x v="3"/>
    <n v="0.20000000000000007"/>
    <n v="3750"/>
    <n v="750.00000000000023"/>
    <n v="412.50000000000017"/>
    <n v="0.55000000000000004"/>
  </r>
  <r>
    <m/>
    <x v="1"/>
    <n v="1197831"/>
    <x v="15"/>
    <x v="1"/>
    <x v="13"/>
    <x v="15"/>
    <x v="4"/>
    <n v="0.25"/>
    <n v="2750"/>
    <n v="687.5"/>
    <n v="275"/>
    <n v="0.39999999999999997"/>
  </r>
  <r>
    <m/>
    <x v="1"/>
    <n v="1197831"/>
    <x v="15"/>
    <x v="1"/>
    <x v="13"/>
    <x v="15"/>
    <x v="5"/>
    <n v="0.20000000000000007"/>
    <n v="5500"/>
    <n v="1100.0000000000005"/>
    <n v="660.00000000000034"/>
    <n v="0.60000000000000009"/>
  </r>
  <r>
    <m/>
    <x v="1"/>
    <n v="1197831"/>
    <x v="16"/>
    <x v="1"/>
    <x v="13"/>
    <x v="15"/>
    <x v="0"/>
    <n v="9.9999999999999964E-2"/>
    <n v="7000"/>
    <n v="699.99999999999977"/>
    <n v="314.99999999999989"/>
    <n v="0.44999999999999996"/>
  </r>
  <r>
    <m/>
    <x v="1"/>
    <n v="1197831"/>
    <x v="16"/>
    <x v="1"/>
    <x v="13"/>
    <x v="15"/>
    <x v="1"/>
    <n v="0.20000000000000007"/>
    <n v="7250"/>
    <n v="1450.0000000000005"/>
    <n v="652.50000000000011"/>
    <n v="0.44999999999999996"/>
  </r>
  <r>
    <m/>
    <x v="1"/>
    <n v="1197831"/>
    <x v="16"/>
    <x v="1"/>
    <x v="13"/>
    <x v="15"/>
    <x v="2"/>
    <n v="0.14999999999999997"/>
    <n v="5750"/>
    <n v="862.49999999999977"/>
    <n v="388.12499999999989"/>
    <n v="0.44999999999999996"/>
  </r>
  <r>
    <m/>
    <x v="1"/>
    <n v="1197831"/>
    <x v="16"/>
    <x v="1"/>
    <x v="13"/>
    <x v="15"/>
    <x v="3"/>
    <n v="0.35000000000000003"/>
    <n v="5000"/>
    <n v="1750.0000000000002"/>
    <n v="962.50000000000023"/>
    <n v="0.55000000000000004"/>
  </r>
  <r>
    <m/>
    <x v="1"/>
    <n v="1197831"/>
    <x v="16"/>
    <x v="1"/>
    <x v="13"/>
    <x v="15"/>
    <x v="4"/>
    <n v="0.5"/>
    <n v="4000"/>
    <n v="2000"/>
    <n v="799.99999999999989"/>
    <n v="0.39999999999999997"/>
  </r>
  <r>
    <m/>
    <x v="1"/>
    <n v="1197831"/>
    <x v="16"/>
    <x v="1"/>
    <x v="13"/>
    <x v="15"/>
    <x v="5"/>
    <n v="0.45"/>
    <n v="7500"/>
    <n v="3375"/>
    <n v="2025.0000000000002"/>
    <n v="0.60000000000000009"/>
  </r>
  <r>
    <m/>
    <x v="1"/>
    <n v="1197831"/>
    <x v="17"/>
    <x v="1"/>
    <x v="13"/>
    <x v="15"/>
    <x v="0"/>
    <n v="0.45"/>
    <n v="7500"/>
    <n v="3375"/>
    <n v="1518.7499999999998"/>
    <n v="0.44999999999999996"/>
  </r>
  <r>
    <m/>
    <x v="1"/>
    <n v="1197831"/>
    <x v="17"/>
    <x v="1"/>
    <x v="13"/>
    <x v="15"/>
    <x v="1"/>
    <n v="0.5"/>
    <n v="7500"/>
    <n v="3750"/>
    <n v="1687.4999999999998"/>
    <n v="0.44999999999999996"/>
  </r>
  <r>
    <m/>
    <x v="1"/>
    <n v="1197831"/>
    <x v="17"/>
    <x v="1"/>
    <x v="13"/>
    <x v="15"/>
    <x v="2"/>
    <n v="0.45"/>
    <n v="6500"/>
    <n v="2925"/>
    <n v="1316.2499999999998"/>
    <n v="0.44999999999999996"/>
  </r>
  <r>
    <m/>
    <x v="1"/>
    <n v="1197831"/>
    <x v="17"/>
    <x v="1"/>
    <x v="13"/>
    <x v="15"/>
    <x v="3"/>
    <n v="0.45"/>
    <n v="6000"/>
    <n v="2700"/>
    <n v="1485.0000000000002"/>
    <n v="0.55000000000000004"/>
  </r>
  <r>
    <m/>
    <x v="1"/>
    <n v="1197831"/>
    <x v="17"/>
    <x v="1"/>
    <x v="13"/>
    <x v="15"/>
    <x v="4"/>
    <n v="0.5"/>
    <n v="5000"/>
    <n v="2500"/>
    <n v="999.99999999999989"/>
    <n v="0.39999999999999997"/>
  </r>
  <r>
    <m/>
    <x v="1"/>
    <n v="1197831"/>
    <x v="17"/>
    <x v="1"/>
    <x v="13"/>
    <x v="15"/>
    <x v="5"/>
    <n v="0.55000000000000004"/>
    <n v="8750"/>
    <n v="4812.5"/>
    <n v="2887.5000000000005"/>
    <n v="0.60000000000000009"/>
  </r>
  <r>
    <m/>
    <x v="1"/>
    <n v="1197831"/>
    <x v="18"/>
    <x v="1"/>
    <x v="13"/>
    <x v="15"/>
    <x v="0"/>
    <n v="0.45"/>
    <n v="8250"/>
    <n v="3712.5"/>
    <n v="1856.2499999999998"/>
    <n v="0.49999999999999994"/>
  </r>
  <r>
    <m/>
    <x v="1"/>
    <n v="1197831"/>
    <x v="18"/>
    <x v="1"/>
    <x v="13"/>
    <x v="15"/>
    <x v="1"/>
    <n v="0.5"/>
    <n v="8250"/>
    <n v="4125"/>
    <n v="2062.4999999999995"/>
    <n v="0.49999999999999994"/>
  </r>
  <r>
    <m/>
    <x v="1"/>
    <n v="1197831"/>
    <x v="18"/>
    <x v="1"/>
    <x v="13"/>
    <x v="15"/>
    <x v="2"/>
    <n v="0.45"/>
    <n v="9750"/>
    <n v="4387.5"/>
    <n v="2193.7499999999995"/>
    <n v="0.49999999999999994"/>
  </r>
  <r>
    <m/>
    <x v="1"/>
    <n v="1197831"/>
    <x v="18"/>
    <x v="1"/>
    <x v="13"/>
    <x v="15"/>
    <x v="3"/>
    <n v="0.45"/>
    <n v="5750"/>
    <n v="2587.5"/>
    <n v="1552.5000000000002"/>
    <n v="0.60000000000000009"/>
  </r>
  <r>
    <m/>
    <x v="1"/>
    <n v="1197831"/>
    <x v="18"/>
    <x v="1"/>
    <x v="13"/>
    <x v="15"/>
    <x v="4"/>
    <n v="0.5"/>
    <n v="5250"/>
    <n v="2625"/>
    <n v="1181.2499999999998"/>
    <n v="0.44999999999999996"/>
  </r>
  <r>
    <m/>
    <x v="1"/>
    <n v="1197831"/>
    <x v="18"/>
    <x v="1"/>
    <x v="13"/>
    <x v="15"/>
    <x v="5"/>
    <n v="0.6"/>
    <n v="8000"/>
    <n v="4800"/>
    <n v="3120.0000000000005"/>
    <n v="0.65000000000000013"/>
  </r>
  <r>
    <m/>
    <x v="1"/>
    <n v="1197831"/>
    <x v="19"/>
    <x v="1"/>
    <x v="13"/>
    <x v="15"/>
    <x v="0"/>
    <n v="0.4"/>
    <n v="7500"/>
    <n v="3000"/>
    <n v="1499.9999999999998"/>
    <n v="0.49999999999999994"/>
  </r>
  <r>
    <m/>
    <x v="1"/>
    <n v="1197831"/>
    <x v="19"/>
    <x v="1"/>
    <x v="13"/>
    <x v="15"/>
    <x v="1"/>
    <n v="0.55000000000000004"/>
    <n v="7500"/>
    <n v="4125"/>
    <n v="2062.4999999999995"/>
    <n v="0.49999999999999994"/>
  </r>
  <r>
    <m/>
    <x v="1"/>
    <n v="1197831"/>
    <x v="19"/>
    <x v="1"/>
    <x v="13"/>
    <x v="15"/>
    <x v="2"/>
    <n v="0.55000000000000004"/>
    <n v="9250"/>
    <n v="5087.5"/>
    <n v="2543.7499999999995"/>
    <n v="0.49999999999999994"/>
  </r>
  <r>
    <m/>
    <x v="1"/>
    <n v="1197831"/>
    <x v="19"/>
    <x v="1"/>
    <x v="13"/>
    <x v="15"/>
    <x v="3"/>
    <n v="0.5"/>
    <n v="4250"/>
    <n v="2125"/>
    <n v="1275.0000000000002"/>
    <n v="0.60000000000000009"/>
  </r>
  <r>
    <m/>
    <x v="1"/>
    <n v="1197831"/>
    <x v="19"/>
    <x v="1"/>
    <x v="13"/>
    <x v="15"/>
    <x v="4"/>
    <n v="0.55000000000000004"/>
    <n v="4250"/>
    <n v="2337.5"/>
    <n v="1051.875"/>
    <n v="0.44999999999999996"/>
  </r>
  <r>
    <m/>
    <x v="1"/>
    <n v="1197831"/>
    <x v="19"/>
    <x v="1"/>
    <x v="13"/>
    <x v="15"/>
    <x v="5"/>
    <n v="0.6"/>
    <n v="6750"/>
    <n v="4050"/>
    <n v="2632.5000000000005"/>
    <n v="0.65000000000000013"/>
  </r>
  <r>
    <m/>
    <x v="1"/>
    <n v="1197831"/>
    <x v="20"/>
    <x v="1"/>
    <x v="13"/>
    <x v="15"/>
    <x v="0"/>
    <n v="0.55000000000000004"/>
    <n v="6250"/>
    <n v="3437.5000000000005"/>
    <n v="1718.75"/>
    <n v="0.49999999999999994"/>
  </r>
  <r>
    <m/>
    <x v="1"/>
    <n v="1197831"/>
    <x v="20"/>
    <x v="1"/>
    <x v="13"/>
    <x v="15"/>
    <x v="1"/>
    <n v="0.55000000000000004"/>
    <n v="5750"/>
    <n v="3162.5000000000005"/>
    <n v="1581.25"/>
    <n v="0.49999999999999994"/>
  </r>
  <r>
    <m/>
    <x v="1"/>
    <n v="1197831"/>
    <x v="20"/>
    <x v="1"/>
    <x v="13"/>
    <x v="15"/>
    <x v="2"/>
    <n v="0.6"/>
    <n v="6250"/>
    <n v="3750"/>
    <n v="1874.9999999999998"/>
    <n v="0.49999999999999994"/>
  </r>
  <r>
    <m/>
    <x v="1"/>
    <n v="1197831"/>
    <x v="20"/>
    <x v="1"/>
    <x v="13"/>
    <x v="15"/>
    <x v="3"/>
    <n v="0.6"/>
    <n v="3500"/>
    <n v="2100"/>
    <n v="1260.0000000000002"/>
    <n v="0.60000000000000009"/>
  </r>
  <r>
    <m/>
    <x v="1"/>
    <n v="1197831"/>
    <x v="20"/>
    <x v="1"/>
    <x v="13"/>
    <x v="15"/>
    <x v="4"/>
    <n v="0.45"/>
    <n v="3500"/>
    <n v="1575"/>
    <n v="708.74999999999989"/>
    <n v="0.44999999999999996"/>
  </r>
  <r>
    <m/>
    <x v="1"/>
    <n v="1197831"/>
    <x v="20"/>
    <x v="1"/>
    <x v="13"/>
    <x v="15"/>
    <x v="5"/>
    <n v="0.4"/>
    <n v="5750"/>
    <n v="2300"/>
    <n v="1495.0000000000002"/>
    <n v="0.65000000000000013"/>
  </r>
  <r>
    <m/>
    <x v="1"/>
    <n v="1197831"/>
    <x v="21"/>
    <x v="1"/>
    <x v="13"/>
    <x v="15"/>
    <x v="0"/>
    <n v="0.30000000000000004"/>
    <n v="5250"/>
    <n v="1575.0000000000002"/>
    <n v="787.5"/>
    <n v="0.49999999999999994"/>
  </r>
  <r>
    <m/>
    <x v="1"/>
    <n v="1197831"/>
    <x v="21"/>
    <x v="1"/>
    <x v="13"/>
    <x v="15"/>
    <x v="1"/>
    <n v="0.30000000000000004"/>
    <n v="5250"/>
    <n v="1575.0000000000002"/>
    <n v="787.5"/>
    <n v="0.49999999999999994"/>
  </r>
  <r>
    <m/>
    <x v="1"/>
    <n v="1197831"/>
    <x v="21"/>
    <x v="1"/>
    <x v="13"/>
    <x v="15"/>
    <x v="2"/>
    <n v="0.35000000000000003"/>
    <n v="4750"/>
    <n v="1662.5000000000002"/>
    <n v="831.25"/>
    <n v="0.49999999999999994"/>
  </r>
  <r>
    <m/>
    <x v="1"/>
    <n v="1197831"/>
    <x v="21"/>
    <x v="1"/>
    <x v="13"/>
    <x v="15"/>
    <x v="3"/>
    <n v="0.35000000000000003"/>
    <n v="3250"/>
    <n v="1137.5"/>
    <n v="682.50000000000011"/>
    <n v="0.60000000000000009"/>
  </r>
  <r>
    <m/>
    <x v="1"/>
    <n v="1197831"/>
    <x v="21"/>
    <x v="1"/>
    <x v="13"/>
    <x v="15"/>
    <x v="4"/>
    <n v="0.30000000000000004"/>
    <n v="3000"/>
    <n v="900.00000000000011"/>
    <n v="405"/>
    <n v="0.44999999999999996"/>
  </r>
  <r>
    <m/>
    <x v="1"/>
    <n v="1197831"/>
    <x v="21"/>
    <x v="1"/>
    <x v="13"/>
    <x v="15"/>
    <x v="5"/>
    <n v="0.4"/>
    <n v="4750"/>
    <n v="1900"/>
    <n v="1235.0000000000002"/>
    <n v="0.65000000000000013"/>
  </r>
  <r>
    <m/>
    <x v="1"/>
    <n v="1197831"/>
    <x v="22"/>
    <x v="1"/>
    <x v="13"/>
    <x v="15"/>
    <x v="0"/>
    <n v="0.20000000000000004"/>
    <n v="6250"/>
    <n v="1250.0000000000002"/>
    <n v="625"/>
    <n v="0.49999999999999994"/>
  </r>
  <r>
    <m/>
    <x v="1"/>
    <n v="1197831"/>
    <x v="22"/>
    <x v="1"/>
    <x v="13"/>
    <x v="15"/>
    <x v="1"/>
    <n v="0.20000000000000004"/>
    <n v="6250"/>
    <n v="1250.0000000000002"/>
    <n v="625"/>
    <n v="0.49999999999999994"/>
  </r>
  <r>
    <m/>
    <x v="1"/>
    <n v="1197831"/>
    <x v="22"/>
    <x v="1"/>
    <x v="13"/>
    <x v="15"/>
    <x v="2"/>
    <n v="0.45000000000000007"/>
    <n v="5750"/>
    <n v="2587.5000000000005"/>
    <n v="1293.75"/>
    <n v="0.49999999999999994"/>
  </r>
  <r>
    <m/>
    <x v="1"/>
    <n v="1197831"/>
    <x v="22"/>
    <x v="1"/>
    <x v="13"/>
    <x v="15"/>
    <x v="3"/>
    <n v="0.45000000000000007"/>
    <n v="4500"/>
    <n v="2025.0000000000002"/>
    <n v="1215.0000000000002"/>
    <n v="0.60000000000000009"/>
  </r>
  <r>
    <m/>
    <x v="1"/>
    <n v="1197831"/>
    <x v="22"/>
    <x v="1"/>
    <x v="13"/>
    <x v="15"/>
    <x v="4"/>
    <n v="0.49999999999999994"/>
    <n v="4250"/>
    <n v="2124.9999999999995"/>
    <n v="956.24999999999966"/>
    <n v="0.44999999999999996"/>
  </r>
  <r>
    <m/>
    <x v="1"/>
    <n v="1197831"/>
    <x v="22"/>
    <x v="1"/>
    <x v="13"/>
    <x v="15"/>
    <x v="5"/>
    <n v="0.6"/>
    <n v="6250"/>
    <n v="3750"/>
    <n v="2437.5000000000005"/>
    <n v="0.65000000000000013"/>
  </r>
  <r>
    <m/>
    <x v="1"/>
    <n v="1197831"/>
    <x v="23"/>
    <x v="1"/>
    <x v="13"/>
    <x v="15"/>
    <x v="0"/>
    <n v="0.6"/>
    <n v="7750"/>
    <n v="4650"/>
    <n v="2324.9999999999995"/>
    <n v="0.49999999999999994"/>
  </r>
  <r>
    <m/>
    <x v="1"/>
    <n v="1197831"/>
    <x v="23"/>
    <x v="1"/>
    <x v="13"/>
    <x v="15"/>
    <x v="1"/>
    <n v="0.6"/>
    <n v="7750"/>
    <n v="4650"/>
    <n v="2324.9999999999995"/>
    <n v="0.49999999999999994"/>
  </r>
  <r>
    <m/>
    <x v="1"/>
    <n v="1197831"/>
    <x v="23"/>
    <x v="1"/>
    <x v="13"/>
    <x v="15"/>
    <x v="2"/>
    <n v="0.65"/>
    <n v="7000"/>
    <n v="4550"/>
    <n v="2274.9999999999995"/>
    <n v="0.49999999999999994"/>
  </r>
  <r>
    <m/>
    <x v="1"/>
    <n v="1197831"/>
    <x v="23"/>
    <x v="1"/>
    <x v="13"/>
    <x v="15"/>
    <x v="3"/>
    <n v="0.65"/>
    <n v="5500"/>
    <n v="3575"/>
    <n v="2145.0000000000005"/>
    <n v="0.60000000000000009"/>
  </r>
  <r>
    <m/>
    <x v="1"/>
    <n v="1197831"/>
    <x v="23"/>
    <x v="1"/>
    <x v="13"/>
    <x v="15"/>
    <x v="4"/>
    <n v="0.6"/>
    <n v="5000"/>
    <n v="3000"/>
    <n v="1349.9999999999998"/>
    <n v="0.44999999999999996"/>
  </r>
  <r>
    <m/>
    <x v="1"/>
    <n v="1197831"/>
    <x v="23"/>
    <x v="1"/>
    <x v="13"/>
    <x v="15"/>
    <x v="5"/>
    <n v="0.70000000000000007"/>
    <n v="7500"/>
    <n v="5250.0000000000009"/>
    <n v="3412.5000000000014"/>
    <n v="0.65000000000000013"/>
  </r>
  <r>
    <s v="x"/>
    <x v="0"/>
    <n v="1185732"/>
    <x v="124"/>
    <x v="0"/>
    <x v="14"/>
    <x v="16"/>
    <x v="0"/>
    <n v="0.4"/>
    <n v="4500"/>
    <n v="1800"/>
    <n v="630"/>
    <n v="0.35"/>
  </r>
  <r>
    <m/>
    <x v="0"/>
    <n v="1185732"/>
    <x v="124"/>
    <x v="0"/>
    <x v="14"/>
    <x v="16"/>
    <x v="1"/>
    <n v="0.4"/>
    <n v="2500"/>
    <n v="1000"/>
    <n v="350"/>
    <n v="0.35"/>
  </r>
  <r>
    <m/>
    <x v="0"/>
    <n v="1185732"/>
    <x v="124"/>
    <x v="0"/>
    <x v="14"/>
    <x v="16"/>
    <x v="2"/>
    <n v="0.30000000000000004"/>
    <n v="2500"/>
    <n v="750.00000000000011"/>
    <n v="300"/>
    <n v="0.39999999999999997"/>
  </r>
  <r>
    <m/>
    <x v="0"/>
    <n v="1185732"/>
    <x v="124"/>
    <x v="0"/>
    <x v="14"/>
    <x v="16"/>
    <x v="3"/>
    <n v="0.35"/>
    <n v="1000"/>
    <n v="350"/>
    <n v="105"/>
    <n v="0.3"/>
  </r>
  <r>
    <m/>
    <x v="0"/>
    <n v="1185732"/>
    <x v="124"/>
    <x v="0"/>
    <x v="14"/>
    <x v="16"/>
    <x v="4"/>
    <n v="0.5"/>
    <n v="1500"/>
    <n v="750"/>
    <n v="187.5"/>
    <n v="0.25"/>
  </r>
  <r>
    <m/>
    <x v="0"/>
    <n v="1185732"/>
    <x v="124"/>
    <x v="0"/>
    <x v="14"/>
    <x v="16"/>
    <x v="5"/>
    <n v="0.4"/>
    <n v="2500"/>
    <n v="1000"/>
    <n v="400"/>
    <n v="0.4"/>
  </r>
  <r>
    <m/>
    <x v="0"/>
    <n v="1185732"/>
    <x v="125"/>
    <x v="0"/>
    <x v="14"/>
    <x v="16"/>
    <x v="0"/>
    <n v="0.4"/>
    <n v="5000"/>
    <n v="2000"/>
    <n v="700"/>
    <n v="0.35"/>
  </r>
  <r>
    <m/>
    <x v="0"/>
    <n v="1185732"/>
    <x v="125"/>
    <x v="0"/>
    <x v="14"/>
    <x v="16"/>
    <x v="1"/>
    <n v="0.4"/>
    <n v="1500"/>
    <n v="600"/>
    <n v="210"/>
    <n v="0.35"/>
  </r>
  <r>
    <m/>
    <x v="0"/>
    <n v="1185732"/>
    <x v="125"/>
    <x v="0"/>
    <x v="14"/>
    <x v="16"/>
    <x v="2"/>
    <n v="0.30000000000000004"/>
    <n v="2000"/>
    <n v="600.00000000000011"/>
    <n v="240.00000000000003"/>
    <n v="0.39999999999999997"/>
  </r>
  <r>
    <m/>
    <x v="0"/>
    <n v="1185732"/>
    <x v="125"/>
    <x v="0"/>
    <x v="14"/>
    <x v="16"/>
    <x v="3"/>
    <n v="0.35"/>
    <n v="750"/>
    <n v="262.5"/>
    <n v="78.75"/>
    <n v="0.3"/>
  </r>
  <r>
    <m/>
    <x v="0"/>
    <n v="1185732"/>
    <x v="125"/>
    <x v="0"/>
    <x v="14"/>
    <x v="16"/>
    <x v="4"/>
    <n v="0.5"/>
    <n v="1500"/>
    <n v="750"/>
    <n v="187.5"/>
    <n v="0.25"/>
  </r>
  <r>
    <m/>
    <x v="0"/>
    <n v="1185732"/>
    <x v="125"/>
    <x v="0"/>
    <x v="14"/>
    <x v="16"/>
    <x v="5"/>
    <n v="0.4"/>
    <n v="2500"/>
    <n v="1000"/>
    <n v="400"/>
    <n v="0.4"/>
  </r>
  <r>
    <m/>
    <x v="0"/>
    <n v="1185732"/>
    <x v="126"/>
    <x v="0"/>
    <x v="14"/>
    <x v="16"/>
    <x v="0"/>
    <n v="0.4"/>
    <n v="4700"/>
    <n v="1880"/>
    <n v="658"/>
    <n v="0.35"/>
  </r>
  <r>
    <m/>
    <x v="0"/>
    <n v="1185732"/>
    <x v="126"/>
    <x v="0"/>
    <x v="14"/>
    <x v="16"/>
    <x v="1"/>
    <n v="0.4"/>
    <n v="1750"/>
    <n v="700"/>
    <n v="244.99999999999997"/>
    <n v="0.35"/>
  </r>
  <r>
    <m/>
    <x v="0"/>
    <n v="1185732"/>
    <x v="126"/>
    <x v="0"/>
    <x v="14"/>
    <x v="16"/>
    <x v="2"/>
    <n v="0.30000000000000004"/>
    <n v="2000"/>
    <n v="600.00000000000011"/>
    <n v="240.00000000000003"/>
    <n v="0.39999999999999997"/>
  </r>
  <r>
    <m/>
    <x v="0"/>
    <n v="1185732"/>
    <x v="126"/>
    <x v="0"/>
    <x v="14"/>
    <x v="16"/>
    <x v="3"/>
    <n v="0.35"/>
    <n v="500"/>
    <n v="175"/>
    <n v="52.5"/>
    <n v="0.3"/>
  </r>
  <r>
    <m/>
    <x v="0"/>
    <n v="1185732"/>
    <x v="126"/>
    <x v="0"/>
    <x v="14"/>
    <x v="16"/>
    <x v="4"/>
    <n v="0.5"/>
    <n v="1000"/>
    <n v="500"/>
    <n v="125"/>
    <n v="0.25"/>
  </r>
  <r>
    <m/>
    <x v="0"/>
    <n v="1185732"/>
    <x v="126"/>
    <x v="0"/>
    <x v="14"/>
    <x v="16"/>
    <x v="5"/>
    <n v="0.4"/>
    <n v="2000"/>
    <n v="800"/>
    <n v="320"/>
    <n v="0.4"/>
  </r>
  <r>
    <m/>
    <x v="0"/>
    <n v="1185732"/>
    <x v="127"/>
    <x v="0"/>
    <x v="14"/>
    <x v="16"/>
    <x v="0"/>
    <n v="0.4"/>
    <n v="4500"/>
    <n v="1800"/>
    <n v="630"/>
    <n v="0.35"/>
  </r>
  <r>
    <m/>
    <x v="0"/>
    <n v="1185732"/>
    <x v="127"/>
    <x v="0"/>
    <x v="14"/>
    <x v="16"/>
    <x v="1"/>
    <n v="0.4"/>
    <n v="1500"/>
    <n v="600"/>
    <n v="210"/>
    <n v="0.35"/>
  </r>
  <r>
    <m/>
    <x v="0"/>
    <n v="1185732"/>
    <x v="127"/>
    <x v="0"/>
    <x v="14"/>
    <x v="16"/>
    <x v="2"/>
    <n v="0.30000000000000004"/>
    <n v="1500"/>
    <n v="450.00000000000006"/>
    <n v="180"/>
    <n v="0.39999999999999997"/>
  </r>
  <r>
    <m/>
    <x v="0"/>
    <n v="1185732"/>
    <x v="127"/>
    <x v="0"/>
    <x v="14"/>
    <x v="16"/>
    <x v="3"/>
    <n v="0.35"/>
    <n v="750"/>
    <n v="262.5"/>
    <n v="78.75"/>
    <n v="0.3"/>
  </r>
  <r>
    <m/>
    <x v="0"/>
    <n v="1185732"/>
    <x v="127"/>
    <x v="0"/>
    <x v="14"/>
    <x v="16"/>
    <x v="4"/>
    <n v="0.5"/>
    <n v="750"/>
    <n v="375"/>
    <n v="93.75"/>
    <n v="0.25"/>
  </r>
  <r>
    <m/>
    <x v="0"/>
    <n v="1185732"/>
    <x v="127"/>
    <x v="0"/>
    <x v="14"/>
    <x v="16"/>
    <x v="5"/>
    <n v="0.4"/>
    <n v="2250"/>
    <n v="900"/>
    <n v="360"/>
    <n v="0.4"/>
  </r>
  <r>
    <m/>
    <x v="0"/>
    <n v="1185732"/>
    <x v="128"/>
    <x v="0"/>
    <x v="14"/>
    <x v="16"/>
    <x v="0"/>
    <n v="0.54999999999999993"/>
    <n v="4950"/>
    <n v="2722.4999999999995"/>
    <n v="952.87499999999977"/>
    <n v="0.35"/>
  </r>
  <r>
    <m/>
    <x v="0"/>
    <n v="1185732"/>
    <x v="128"/>
    <x v="0"/>
    <x v="14"/>
    <x v="16"/>
    <x v="1"/>
    <n v="0.5"/>
    <n v="2000"/>
    <n v="1000"/>
    <n v="350"/>
    <n v="0.35"/>
  </r>
  <r>
    <m/>
    <x v="0"/>
    <n v="1185732"/>
    <x v="128"/>
    <x v="0"/>
    <x v="14"/>
    <x v="16"/>
    <x v="2"/>
    <n v="0.45"/>
    <n v="1750"/>
    <n v="787.5"/>
    <n v="315"/>
    <n v="0.39999999999999997"/>
  </r>
  <r>
    <m/>
    <x v="0"/>
    <n v="1185732"/>
    <x v="128"/>
    <x v="0"/>
    <x v="14"/>
    <x v="16"/>
    <x v="3"/>
    <n v="0.45"/>
    <n v="1250"/>
    <n v="562.5"/>
    <n v="168.75"/>
    <n v="0.3"/>
  </r>
  <r>
    <m/>
    <x v="0"/>
    <n v="1185732"/>
    <x v="128"/>
    <x v="0"/>
    <x v="14"/>
    <x v="16"/>
    <x v="4"/>
    <n v="0.54999999999999993"/>
    <n v="1500"/>
    <n v="824.99999999999989"/>
    <n v="206.24999999999997"/>
    <n v="0.25"/>
  </r>
  <r>
    <m/>
    <x v="0"/>
    <n v="1185732"/>
    <x v="128"/>
    <x v="0"/>
    <x v="14"/>
    <x v="16"/>
    <x v="5"/>
    <n v="0.6"/>
    <n v="2750"/>
    <n v="1650"/>
    <n v="660"/>
    <n v="0.4"/>
  </r>
  <r>
    <m/>
    <x v="0"/>
    <n v="1185732"/>
    <x v="129"/>
    <x v="0"/>
    <x v="14"/>
    <x v="16"/>
    <x v="0"/>
    <n v="0.54999999999999993"/>
    <n v="5250"/>
    <n v="2887.4999999999995"/>
    <n v="1010.6249999999998"/>
    <n v="0.35"/>
  </r>
  <r>
    <m/>
    <x v="0"/>
    <n v="1185732"/>
    <x v="129"/>
    <x v="0"/>
    <x v="14"/>
    <x v="16"/>
    <x v="1"/>
    <n v="0.5"/>
    <n v="2750"/>
    <n v="1375"/>
    <n v="481.24999999999994"/>
    <n v="0.35"/>
  </r>
  <r>
    <m/>
    <x v="0"/>
    <n v="1185732"/>
    <x v="129"/>
    <x v="0"/>
    <x v="14"/>
    <x v="16"/>
    <x v="2"/>
    <n v="0.45"/>
    <n v="2000"/>
    <n v="900"/>
    <n v="359.99999999999994"/>
    <n v="0.39999999999999997"/>
  </r>
  <r>
    <m/>
    <x v="0"/>
    <n v="1185732"/>
    <x v="129"/>
    <x v="0"/>
    <x v="14"/>
    <x v="16"/>
    <x v="3"/>
    <n v="0.45"/>
    <n v="1750"/>
    <n v="787.5"/>
    <n v="236.25"/>
    <n v="0.3"/>
  </r>
  <r>
    <m/>
    <x v="0"/>
    <n v="1185732"/>
    <x v="129"/>
    <x v="0"/>
    <x v="14"/>
    <x v="16"/>
    <x v="4"/>
    <n v="0.54999999999999993"/>
    <n v="1750"/>
    <n v="962.49999999999989"/>
    <n v="240.62499999999997"/>
    <n v="0.25"/>
  </r>
  <r>
    <m/>
    <x v="0"/>
    <n v="1185732"/>
    <x v="129"/>
    <x v="0"/>
    <x v="14"/>
    <x v="16"/>
    <x v="5"/>
    <n v="0.6"/>
    <n v="3250"/>
    <n v="1950"/>
    <n v="780"/>
    <n v="0.4"/>
  </r>
  <r>
    <m/>
    <x v="0"/>
    <n v="1185732"/>
    <x v="130"/>
    <x v="0"/>
    <x v="14"/>
    <x v="16"/>
    <x v="0"/>
    <n v="0.54999999999999993"/>
    <n v="5500"/>
    <n v="3024.9999999999995"/>
    <n v="1058.7499999999998"/>
    <n v="0.35"/>
  </r>
  <r>
    <m/>
    <x v="0"/>
    <n v="1185732"/>
    <x v="130"/>
    <x v="0"/>
    <x v="14"/>
    <x v="16"/>
    <x v="1"/>
    <n v="0.5"/>
    <n v="3000"/>
    <n v="1500"/>
    <n v="525"/>
    <n v="0.35"/>
  </r>
  <r>
    <m/>
    <x v="0"/>
    <n v="1185732"/>
    <x v="130"/>
    <x v="0"/>
    <x v="14"/>
    <x v="16"/>
    <x v="2"/>
    <n v="0.45"/>
    <n v="2250"/>
    <n v="1012.5"/>
    <n v="404.99999999999994"/>
    <n v="0.39999999999999997"/>
  </r>
  <r>
    <m/>
    <x v="0"/>
    <n v="1185732"/>
    <x v="130"/>
    <x v="0"/>
    <x v="14"/>
    <x v="16"/>
    <x v="3"/>
    <n v="0.45"/>
    <n v="1750"/>
    <n v="787.5"/>
    <n v="236.25"/>
    <n v="0.3"/>
  </r>
  <r>
    <m/>
    <x v="0"/>
    <n v="1185732"/>
    <x v="130"/>
    <x v="0"/>
    <x v="14"/>
    <x v="16"/>
    <x v="4"/>
    <n v="0.54999999999999993"/>
    <n v="2000"/>
    <n v="1099.9999999999998"/>
    <n v="274.99999999999994"/>
    <n v="0.25"/>
  </r>
  <r>
    <m/>
    <x v="0"/>
    <n v="1185732"/>
    <x v="130"/>
    <x v="0"/>
    <x v="14"/>
    <x v="16"/>
    <x v="5"/>
    <n v="0.6"/>
    <n v="3750"/>
    <n v="2250"/>
    <n v="900"/>
    <n v="0.4"/>
  </r>
  <r>
    <m/>
    <x v="0"/>
    <n v="1185732"/>
    <x v="131"/>
    <x v="0"/>
    <x v="14"/>
    <x v="16"/>
    <x v="0"/>
    <n v="0.54999999999999993"/>
    <n v="5250"/>
    <n v="2887.4999999999995"/>
    <n v="1010.6249999999998"/>
    <n v="0.35"/>
  </r>
  <r>
    <m/>
    <x v="0"/>
    <n v="1185732"/>
    <x v="131"/>
    <x v="0"/>
    <x v="14"/>
    <x v="16"/>
    <x v="1"/>
    <n v="0.5"/>
    <n v="3000"/>
    <n v="1500"/>
    <n v="525"/>
    <n v="0.35"/>
  </r>
  <r>
    <m/>
    <x v="0"/>
    <n v="1185732"/>
    <x v="131"/>
    <x v="0"/>
    <x v="14"/>
    <x v="16"/>
    <x v="2"/>
    <n v="0.45"/>
    <n v="2250"/>
    <n v="1012.5"/>
    <n v="404.99999999999994"/>
    <n v="0.39999999999999997"/>
  </r>
  <r>
    <m/>
    <x v="0"/>
    <n v="1185732"/>
    <x v="131"/>
    <x v="0"/>
    <x v="14"/>
    <x v="16"/>
    <x v="3"/>
    <n v="0.45"/>
    <n v="1750"/>
    <n v="787.5"/>
    <n v="236.25"/>
    <n v="0.3"/>
  </r>
  <r>
    <m/>
    <x v="0"/>
    <n v="1185732"/>
    <x v="131"/>
    <x v="0"/>
    <x v="14"/>
    <x v="16"/>
    <x v="4"/>
    <n v="0.54999999999999993"/>
    <n v="1500"/>
    <n v="824.99999999999989"/>
    <n v="206.24999999999997"/>
    <n v="0.25"/>
  </r>
  <r>
    <m/>
    <x v="0"/>
    <n v="1185732"/>
    <x v="131"/>
    <x v="0"/>
    <x v="14"/>
    <x v="16"/>
    <x v="5"/>
    <n v="0.6"/>
    <n v="3250"/>
    <n v="1950"/>
    <n v="780"/>
    <n v="0.4"/>
  </r>
  <r>
    <m/>
    <x v="0"/>
    <n v="1185732"/>
    <x v="132"/>
    <x v="0"/>
    <x v="14"/>
    <x v="16"/>
    <x v="0"/>
    <n v="0.54999999999999993"/>
    <n v="4500"/>
    <n v="2474.9999999999995"/>
    <n v="866.24999999999977"/>
    <n v="0.35"/>
  </r>
  <r>
    <m/>
    <x v="0"/>
    <n v="1185732"/>
    <x v="132"/>
    <x v="0"/>
    <x v="14"/>
    <x v="16"/>
    <x v="1"/>
    <n v="0.5"/>
    <n v="2500"/>
    <n v="1250"/>
    <n v="437.5"/>
    <n v="0.35"/>
  </r>
  <r>
    <m/>
    <x v="0"/>
    <n v="1185732"/>
    <x v="132"/>
    <x v="0"/>
    <x v="14"/>
    <x v="16"/>
    <x v="2"/>
    <n v="0.45"/>
    <n v="1500"/>
    <n v="675"/>
    <n v="270"/>
    <n v="0.39999999999999997"/>
  </r>
  <r>
    <m/>
    <x v="0"/>
    <n v="1185732"/>
    <x v="132"/>
    <x v="0"/>
    <x v="14"/>
    <x v="16"/>
    <x v="3"/>
    <n v="0.45"/>
    <n v="1250"/>
    <n v="562.5"/>
    <n v="168.75"/>
    <n v="0.3"/>
  </r>
  <r>
    <m/>
    <x v="0"/>
    <n v="1185732"/>
    <x v="132"/>
    <x v="0"/>
    <x v="14"/>
    <x v="16"/>
    <x v="4"/>
    <n v="0.54999999999999993"/>
    <n v="1250"/>
    <n v="687.49999999999989"/>
    <n v="171.87499999999997"/>
    <n v="0.25"/>
  </r>
  <r>
    <m/>
    <x v="0"/>
    <n v="1185732"/>
    <x v="132"/>
    <x v="0"/>
    <x v="14"/>
    <x v="16"/>
    <x v="5"/>
    <n v="0.6"/>
    <n v="2250"/>
    <n v="1350"/>
    <n v="540"/>
    <n v="0.4"/>
  </r>
  <r>
    <m/>
    <x v="0"/>
    <n v="1185732"/>
    <x v="133"/>
    <x v="0"/>
    <x v="14"/>
    <x v="16"/>
    <x v="0"/>
    <n v="0.6"/>
    <n v="4000"/>
    <n v="2400"/>
    <n v="840"/>
    <n v="0.35"/>
  </r>
  <r>
    <m/>
    <x v="0"/>
    <n v="1185732"/>
    <x v="133"/>
    <x v="0"/>
    <x v="14"/>
    <x v="16"/>
    <x v="1"/>
    <n v="0.55000000000000004"/>
    <n v="2250"/>
    <n v="1237.5"/>
    <n v="433.125"/>
    <n v="0.35"/>
  </r>
  <r>
    <m/>
    <x v="0"/>
    <n v="1185732"/>
    <x v="133"/>
    <x v="0"/>
    <x v="14"/>
    <x v="16"/>
    <x v="2"/>
    <n v="0.55000000000000004"/>
    <n v="1250"/>
    <n v="687.5"/>
    <n v="275"/>
    <n v="0.39999999999999997"/>
  </r>
  <r>
    <m/>
    <x v="0"/>
    <n v="1185732"/>
    <x v="133"/>
    <x v="0"/>
    <x v="14"/>
    <x v="16"/>
    <x v="3"/>
    <n v="0.55000000000000004"/>
    <n v="1000"/>
    <n v="550"/>
    <n v="165"/>
    <n v="0.3"/>
  </r>
  <r>
    <m/>
    <x v="0"/>
    <n v="1185732"/>
    <x v="133"/>
    <x v="0"/>
    <x v="14"/>
    <x v="16"/>
    <x v="4"/>
    <n v="0.65"/>
    <n v="1000"/>
    <n v="650"/>
    <n v="162.5"/>
    <n v="0.25"/>
  </r>
  <r>
    <m/>
    <x v="0"/>
    <n v="1185732"/>
    <x v="133"/>
    <x v="0"/>
    <x v="14"/>
    <x v="16"/>
    <x v="5"/>
    <n v="0.7"/>
    <n v="2250"/>
    <n v="1575"/>
    <n v="630"/>
    <n v="0.4"/>
  </r>
  <r>
    <m/>
    <x v="0"/>
    <n v="1185732"/>
    <x v="134"/>
    <x v="0"/>
    <x v="14"/>
    <x v="16"/>
    <x v="0"/>
    <n v="0.65"/>
    <n v="3750"/>
    <n v="2437.5"/>
    <n v="853.125"/>
    <n v="0.35"/>
  </r>
  <r>
    <m/>
    <x v="0"/>
    <n v="1185732"/>
    <x v="134"/>
    <x v="0"/>
    <x v="14"/>
    <x v="16"/>
    <x v="1"/>
    <n v="0.55000000000000004"/>
    <n v="2000"/>
    <n v="1100"/>
    <n v="385"/>
    <n v="0.35"/>
  </r>
  <r>
    <m/>
    <x v="0"/>
    <n v="1185732"/>
    <x v="134"/>
    <x v="0"/>
    <x v="14"/>
    <x v="16"/>
    <x v="2"/>
    <n v="0.55000000000000004"/>
    <n v="1950"/>
    <n v="1072.5"/>
    <n v="428.99999999999994"/>
    <n v="0.39999999999999997"/>
  </r>
  <r>
    <m/>
    <x v="0"/>
    <n v="1185732"/>
    <x v="134"/>
    <x v="0"/>
    <x v="14"/>
    <x v="16"/>
    <x v="3"/>
    <n v="0.55000000000000004"/>
    <n v="1750"/>
    <n v="962.50000000000011"/>
    <n v="288.75"/>
    <n v="0.3"/>
  </r>
  <r>
    <m/>
    <x v="0"/>
    <n v="1185732"/>
    <x v="134"/>
    <x v="0"/>
    <x v="14"/>
    <x v="16"/>
    <x v="4"/>
    <n v="0.65"/>
    <n v="1500"/>
    <n v="975"/>
    <n v="243.75"/>
    <n v="0.25"/>
  </r>
  <r>
    <m/>
    <x v="0"/>
    <n v="1185732"/>
    <x v="134"/>
    <x v="0"/>
    <x v="14"/>
    <x v="16"/>
    <x v="5"/>
    <n v="0.7"/>
    <n v="2500"/>
    <n v="1750"/>
    <n v="700"/>
    <n v="0.4"/>
  </r>
  <r>
    <m/>
    <x v="0"/>
    <n v="1185732"/>
    <x v="135"/>
    <x v="0"/>
    <x v="14"/>
    <x v="16"/>
    <x v="0"/>
    <n v="0.65"/>
    <n v="4750"/>
    <n v="3087.5"/>
    <n v="1080.625"/>
    <n v="0.35"/>
  </r>
  <r>
    <m/>
    <x v="0"/>
    <n v="1185732"/>
    <x v="135"/>
    <x v="0"/>
    <x v="14"/>
    <x v="16"/>
    <x v="1"/>
    <n v="0.55000000000000004"/>
    <n v="2750"/>
    <n v="1512.5000000000002"/>
    <n v="529.375"/>
    <n v="0.35"/>
  </r>
  <r>
    <m/>
    <x v="0"/>
    <n v="1185732"/>
    <x v="135"/>
    <x v="0"/>
    <x v="14"/>
    <x v="16"/>
    <x v="2"/>
    <n v="0.55000000000000004"/>
    <n v="2500"/>
    <n v="1375"/>
    <n v="550"/>
    <n v="0.39999999999999997"/>
  </r>
  <r>
    <m/>
    <x v="0"/>
    <n v="1185732"/>
    <x v="135"/>
    <x v="0"/>
    <x v="14"/>
    <x v="16"/>
    <x v="3"/>
    <n v="0.55000000000000004"/>
    <n v="2000"/>
    <n v="1100"/>
    <n v="330"/>
    <n v="0.3"/>
  </r>
  <r>
    <m/>
    <x v="0"/>
    <n v="1185732"/>
    <x v="135"/>
    <x v="0"/>
    <x v="14"/>
    <x v="16"/>
    <x v="4"/>
    <n v="0.65"/>
    <n v="2000"/>
    <n v="1300"/>
    <n v="325"/>
    <n v="0.25"/>
  </r>
  <r>
    <m/>
    <x v="0"/>
    <n v="1185732"/>
    <x v="135"/>
    <x v="0"/>
    <x v="14"/>
    <x v="16"/>
    <x v="5"/>
    <n v="0.7"/>
    <n v="3000"/>
    <n v="2100"/>
    <n v="840"/>
    <n v="0.4"/>
  </r>
  <r>
    <s v="x"/>
    <x v="2"/>
    <n v="1128299"/>
    <x v="136"/>
    <x v="2"/>
    <x v="15"/>
    <x v="17"/>
    <x v="0"/>
    <n v="0.35000000000000003"/>
    <n v="3750"/>
    <n v="1312.5000000000002"/>
    <n v="328.12500000000006"/>
    <n v="0.25"/>
  </r>
  <r>
    <m/>
    <x v="2"/>
    <n v="1128299"/>
    <x v="136"/>
    <x v="2"/>
    <x v="15"/>
    <x v="17"/>
    <x v="1"/>
    <n v="0.45"/>
    <n v="3750"/>
    <n v="1687.5"/>
    <n v="337.5"/>
    <n v="0.2"/>
  </r>
  <r>
    <m/>
    <x v="2"/>
    <n v="1128299"/>
    <x v="136"/>
    <x v="2"/>
    <x v="15"/>
    <x v="17"/>
    <x v="2"/>
    <n v="0.45"/>
    <n v="3750"/>
    <n v="1687.5"/>
    <n v="421.875"/>
    <n v="0.25"/>
  </r>
  <r>
    <m/>
    <x v="2"/>
    <n v="1128299"/>
    <x v="136"/>
    <x v="2"/>
    <x v="15"/>
    <x v="17"/>
    <x v="3"/>
    <n v="0.45"/>
    <n v="2250"/>
    <n v="1012.5"/>
    <n v="253.125"/>
    <n v="0.25"/>
  </r>
  <r>
    <m/>
    <x v="2"/>
    <n v="1128299"/>
    <x v="136"/>
    <x v="2"/>
    <x v="15"/>
    <x v="17"/>
    <x v="4"/>
    <n v="0.5"/>
    <n v="1750"/>
    <n v="875"/>
    <n v="131.25"/>
    <n v="0.15"/>
  </r>
  <r>
    <m/>
    <x v="2"/>
    <n v="1128299"/>
    <x v="136"/>
    <x v="2"/>
    <x v="15"/>
    <x v="17"/>
    <x v="5"/>
    <n v="0.45"/>
    <n v="4250"/>
    <n v="1912.5"/>
    <n v="765"/>
    <n v="0.4"/>
  </r>
  <r>
    <m/>
    <x v="2"/>
    <n v="1128299"/>
    <x v="79"/>
    <x v="2"/>
    <x v="15"/>
    <x v="17"/>
    <x v="0"/>
    <n v="0.35000000000000003"/>
    <n v="4750"/>
    <n v="1662.5000000000002"/>
    <n v="415.62500000000006"/>
    <n v="0.25"/>
  </r>
  <r>
    <m/>
    <x v="2"/>
    <n v="1128299"/>
    <x v="79"/>
    <x v="2"/>
    <x v="15"/>
    <x v="17"/>
    <x v="1"/>
    <n v="0.45"/>
    <n v="3750"/>
    <n v="1687.5"/>
    <n v="337.5"/>
    <n v="0.2"/>
  </r>
  <r>
    <m/>
    <x v="2"/>
    <n v="1128299"/>
    <x v="79"/>
    <x v="2"/>
    <x v="15"/>
    <x v="17"/>
    <x v="2"/>
    <n v="0.45"/>
    <n v="3750"/>
    <n v="1687.5"/>
    <n v="421.875"/>
    <n v="0.25"/>
  </r>
  <r>
    <m/>
    <x v="2"/>
    <n v="1128299"/>
    <x v="79"/>
    <x v="2"/>
    <x v="15"/>
    <x v="17"/>
    <x v="3"/>
    <n v="0.45"/>
    <n v="2250"/>
    <n v="1012.5"/>
    <n v="253.125"/>
    <n v="0.25"/>
  </r>
  <r>
    <m/>
    <x v="2"/>
    <n v="1128299"/>
    <x v="79"/>
    <x v="2"/>
    <x v="15"/>
    <x v="17"/>
    <x v="4"/>
    <n v="0.5"/>
    <n v="1500"/>
    <n v="750"/>
    <n v="112.5"/>
    <n v="0.15"/>
  </r>
  <r>
    <m/>
    <x v="2"/>
    <n v="1128299"/>
    <x v="79"/>
    <x v="2"/>
    <x v="15"/>
    <x v="17"/>
    <x v="5"/>
    <n v="0.45"/>
    <n v="3500"/>
    <n v="1575"/>
    <n v="630"/>
    <n v="0.4"/>
  </r>
  <r>
    <m/>
    <x v="2"/>
    <n v="1128299"/>
    <x v="137"/>
    <x v="2"/>
    <x v="15"/>
    <x v="17"/>
    <x v="0"/>
    <n v="0.45"/>
    <n v="5000"/>
    <n v="2250"/>
    <n v="562.5"/>
    <n v="0.25"/>
  </r>
  <r>
    <m/>
    <x v="2"/>
    <n v="1128299"/>
    <x v="137"/>
    <x v="2"/>
    <x v="15"/>
    <x v="17"/>
    <x v="1"/>
    <n v="0.54999999999999993"/>
    <n v="3500"/>
    <n v="1924.9999999999998"/>
    <n v="385"/>
    <n v="0.2"/>
  </r>
  <r>
    <m/>
    <x v="2"/>
    <n v="1128299"/>
    <x v="137"/>
    <x v="2"/>
    <x v="15"/>
    <x v="17"/>
    <x v="2"/>
    <n v="0.59999999999999987"/>
    <n v="3750"/>
    <n v="2249.9999999999995"/>
    <n v="562.49999999999989"/>
    <n v="0.25"/>
  </r>
  <r>
    <m/>
    <x v="2"/>
    <n v="1128299"/>
    <x v="137"/>
    <x v="2"/>
    <x v="15"/>
    <x v="17"/>
    <x v="3"/>
    <n v="0.54999999999999993"/>
    <n v="2750"/>
    <n v="1512.4999999999998"/>
    <n v="378.12499999999994"/>
    <n v="0.25"/>
  </r>
  <r>
    <m/>
    <x v="2"/>
    <n v="1128299"/>
    <x v="137"/>
    <x v="2"/>
    <x v="15"/>
    <x v="17"/>
    <x v="4"/>
    <n v="0.6"/>
    <n v="1250"/>
    <n v="750"/>
    <n v="112.5"/>
    <n v="0.15"/>
  </r>
  <r>
    <m/>
    <x v="2"/>
    <n v="1128299"/>
    <x v="137"/>
    <x v="2"/>
    <x v="15"/>
    <x v="17"/>
    <x v="5"/>
    <n v="0.54999999999999993"/>
    <n v="3250"/>
    <n v="1787.4999999999998"/>
    <n v="715"/>
    <n v="0.4"/>
  </r>
  <r>
    <m/>
    <x v="2"/>
    <n v="1128299"/>
    <x v="138"/>
    <x v="2"/>
    <x v="15"/>
    <x v="17"/>
    <x v="0"/>
    <n v="0.6"/>
    <n v="5000"/>
    <n v="3000"/>
    <n v="750"/>
    <n v="0.25"/>
  </r>
  <r>
    <m/>
    <x v="2"/>
    <n v="1128299"/>
    <x v="138"/>
    <x v="2"/>
    <x v="15"/>
    <x v="17"/>
    <x v="1"/>
    <n v="0.65"/>
    <n v="3000"/>
    <n v="1950"/>
    <n v="390"/>
    <n v="0.2"/>
  </r>
  <r>
    <m/>
    <x v="2"/>
    <n v="1128299"/>
    <x v="138"/>
    <x v="2"/>
    <x v="15"/>
    <x v="17"/>
    <x v="2"/>
    <n v="0.65"/>
    <n v="3500"/>
    <n v="2275"/>
    <n v="568.75"/>
    <n v="0.25"/>
  </r>
  <r>
    <m/>
    <x v="2"/>
    <n v="1128299"/>
    <x v="138"/>
    <x v="2"/>
    <x v="15"/>
    <x v="17"/>
    <x v="3"/>
    <n v="0.5"/>
    <n v="2500"/>
    <n v="1250"/>
    <n v="312.5"/>
    <n v="0.25"/>
  </r>
  <r>
    <m/>
    <x v="2"/>
    <n v="1128299"/>
    <x v="138"/>
    <x v="2"/>
    <x v="15"/>
    <x v="17"/>
    <x v="4"/>
    <n v="0.55000000000000004"/>
    <n v="1500"/>
    <n v="825.00000000000011"/>
    <n v="123.75000000000001"/>
    <n v="0.15"/>
  </r>
  <r>
    <m/>
    <x v="2"/>
    <n v="1128299"/>
    <x v="138"/>
    <x v="2"/>
    <x v="15"/>
    <x v="17"/>
    <x v="5"/>
    <n v="0.70000000000000007"/>
    <n v="3250"/>
    <n v="2275"/>
    <n v="910"/>
    <n v="0.4"/>
  </r>
  <r>
    <m/>
    <x v="2"/>
    <n v="1128299"/>
    <x v="139"/>
    <x v="2"/>
    <x v="15"/>
    <x v="17"/>
    <x v="0"/>
    <n v="0.54999999999999993"/>
    <n v="5250"/>
    <n v="2887.4999999999995"/>
    <n v="721.87499999999989"/>
    <n v="0.25"/>
  </r>
  <r>
    <m/>
    <x v="2"/>
    <n v="1128299"/>
    <x v="139"/>
    <x v="2"/>
    <x v="15"/>
    <x v="17"/>
    <x v="1"/>
    <n v="0.6"/>
    <n v="3750"/>
    <n v="2250"/>
    <n v="450"/>
    <n v="0.2"/>
  </r>
  <r>
    <m/>
    <x v="2"/>
    <n v="1128299"/>
    <x v="139"/>
    <x v="2"/>
    <x v="15"/>
    <x v="17"/>
    <x v="2"/>
    <n v="0.6"/>
    <n v="3750"/>
    <n v="2250"/>
    <n v="562.5"/>
    <n v="0.25"/>
  </r>
  <r>
    <m/>
    <x v="2"/>
    <n v="1128299"/>
    <x v="139"/>
    <x v="2"/>
    <x v="15"/>
    <x v="17"/>
    <x v="3"/>
    <n v="0.54999999999999993"/>
    <n v="2750"/>
    <n v="1512.4999999999998"/>
    <n v="378.12499999999994"/>
    <n v="0.25"/>
  </r>
  <r>
    <m/>
    <x v="2"/>
    <n v="1128299"/>
    <x v="139"/>
    <x v="2"/>
    <x v="15"/>
    <x v="17"/>
    <x v="4"/>
    <n v="0.6"/>
    <n v="1750"/>
    <n v="1050"/>
    <n v="157.5"/>
    <n v="0.15"/>
  </r>
  <r>
    <m/>
    <x v="2"/>
    <n v="1128299"/>
    <x v="139"/>
    <x v="2"/>
    <x v="15"/>
    <x v="17"/>
    <x v="5"/>
    <n v="0.75"/>
    <n v="4750"/>
    <n v="3562.5"/>
    <n v="1425"/>
    <n v="0.4"/>
  </r>
  <r>
    <m/>
    <x v="2"/>
    <n v="1128299"/>
    <x v="83"/>
    <x v="2"/>
    <x v="15"/>
    <x v="17"/>
    <x v="0"/>
    <n v="0.7"/>
    <n v="7250"/>
    <n v="5075"/>
    <n v="1268.75"/>
    <n v="0.25"/>
  </r>
  <r>
    <m/>
    <x v="2"/>
    <n v="1128299"/>
    <x v="83"/>
    <x v="2"/>
    <x v="15"/>
    <x v="17"/>
    <x v="1"/>
    <n v="0.75"/>
    <n v="6000"/>
    <n v="4500"/>
    <n v="900"/>
    <n v="0.2"/>
  </r>
  <r>
    <m/>
    <x v="2"/>
    <n v="1128299"/>
    <x v="83"/>
    <x v="2"/>
    <x v="15"/>
    <x v="17"/>
    <x v="2"/>
    <n v="0.75"/>
    <n v="6000"/>
    <n v="4500"/>
    <n v="1125"/>
    <n v="0.25"/>
  </r>
  <r>
    <m/>
    <x v="2"/>
    <n v="1128299"/>
    <x v="83"/>
    <x v="2"/>
    <x v="15"/>
    <x v="17"/>
    <x v="3"/>
    <n v="0.75"/>
    <n v="4750"/>
    <n v="3562.5"/>
    <n v="890.625"/>
    <n v="0.25"/>
  </r>
  <r>
    <m/>
    <x v="2"/>
    <n v="1128299"/>
    <x v="83"/>
    <x v="2"/>
    <x v="15"/>
    <x v="17"/>
    <x v="4"/>
    <n v="0.85000000000000009"/>
    <n v="3500"/>
    <n v="2975.0000000000005"/>
    <n v="446.25000000000006"/>
    <n v="0.15"/>
  </r>
  <r>
    <m/>
    <x v="2"/>
    <n v="1128299"/>
    <x v="83"/>
    <x v="2"/>
    <x v="15"/>
    <x v="17"/>
    <x v="5"/>
    <n v="1"/>
    <n v="6500"/>
    <n v="6500"/>
    <n v="2600"/>
    <n v="0.4"/>
  </r>
  <r>
    <m/>
    <x v="2"/>
    <n v="1128299"/>
    <x v="140"/>
    <x v="2"/>
    <x v="15"/>
    <x v="17"/>
    <x v="0"/>
    <n v="0.8"/>
    <n v="8000"/>
    <n v="6400"/>
    <n v="1600"/>
    <n v="0.25"/>
  </r>
  <r>
    <m/>
    <x v="2"/>
    <n v="1128299"/>
    <x v="140"/>
    <x v="2"/>
    <x v="15"/>
    <x v="17"/>
    <x v="1"/>
    <n v="0.85000000000000009"/>
    <n v="6500"/>
    <n v="5525.0000000000009"/>
    <n v="1105.0000000000002"/>
    <n v="0.2"/>
  </r>
  <r>
    <m/>
    <x v="2"/>
    <n v="1128299"/>
    <x v="140"/>
    <x v="2"/>
    <x v="15"/>
    <x v="17"/>
    <x v="2"/>
    <n v="0.85000000000000009"/>
    <n v="6000"/>
    <n v="5100.0000000000009"/>
    <n v="1275.0000000000002"/>
    <n v="0.25"/>
  </r>
  <r>
    <m/>
    <x v="2"/>
    <n v="1128299"/>
    <x v="140"/>
    <x v="2"/>
    <x v="15"/>
    <x v="17"/>
    <x v="3"/>
    <n v="0.8"/>
    <n v="5000"/>
    <n v="4000"/>
    <n v="1000"/>
    <n v="0.25"/>
  </r>
  <r>
    <m/>
    <x v="2"/>
    <n v="1128299"/>
    <x v="140"/>
    <x v="2"/>
    <x v="15"/>
    <x v="17"/>
    <x v="4"/>
    <n v="0.85000000000000009"/>
    <n v="5500"/>
    <n v="4675.0000000000009"/>
    <n v="701.25000000000011"/>
    <n v="0.15"/>
  </r>
  <r>
    <m/>
    <x v="2"/>
    <n v="1128299"/>
    <x v="140"/>
    <x v="2"/>
    <x v="15"/>
    <x v="17"/>
    <x v="5"/>
    <n v="1"/>
    <n v="5500"/>
    <n v="5500"/>
    <n v="2200"/>
    <n v="0.4"/>
  </r>
  <r>
    <m/>
    <x v="2"/>
    <n v="1128299"/>
    <x v="141"/>
    <x v="2"/>
    <x v="15"/>
    <x v="17"/>
    <x v="0"/>
    <n v="0.85000000000000009"/>
    <n v="7500"/>
    <n v="6375.0000000000009"/>
    <n v="1593.7500000000002"/>
    <n v="0.25"/>
  </r>
  <r>
    <m/>
    <x v="2"/>
    <n v="1128299"/>
    <x v="141"/>
    <x v="2"/>
    <x v="15"/>
    <x v="17"/>
    <x v="1"/>
    <n v="0.75000000000000011"/>
    <n v="7250"/>
    <n v="5437.5000000000009"/>
    <n v="1087.5000000000002"/>
    <n v="0.2"/>
  </r>
  <r>
    <m/>
    <x v="2"/>
    <n v="1128299"/>
    <x v="141"/>
    <x v="2"/>
    <x v="15"/>
    <x v="17"/>
    <x v="2"/>
    <n v="0.70000000000000007"/>
    <n v="6000"/>
    <n v="4200"/>
    <n v="1050"/>
    <n v="0.25"/>
  </r>
  <r>
    <m/>
    <x v="2"/>
    <n v="1128299"/>
    <x v="141"/>
    <x v="2"/>
    <x v="15"/>
    <x v="17"/>
    <x v="3"/>
    <n v="0.70000000000000007"/>
    <n v="5250"/>
    <n v="3675.0000000000005"/>
    <n v="918.75000000000011"/>
    <n v="0.25"/>
  </r>
  <r>
    <m/>
    <x v="2"/>
    <n v="1128299"/>
    <x v="141"/>
    <x v="2"/>
    <x v="15"/>
    <x v="17"/>
    <x v="4"/>
    <n v="0.7"/>
    <n v="5250"/>
    <n v="3674.9999999999995"/>
    <n v="551.24999999999989"/>
    <n v="0.15"/>
  </r>
  <r>
    <m/>
    <x v="2"/>
    <n v="1128299"/>
    <x v="141"/>
    <x v="2"/>
    <x v="15"/>
    <x v="17"/>
    <x v="5"/>
    <n v="0.75"/>
    <n v="3500"/>
    <n v="2625"/>
    <n v="1050"/>
    <n v="0.4"/>
  </r>
  <r>
    <m/>
    <x v="2"/>
    <n v="1128299"/>
    <x v="142"/>
    <x v="2"/>
    <x v="15"/>
    <x v="17"/>
    <x v="0"/>
    <n v="0.65000000000000013"/>
    <n v="5500"/>
    <n v="3575.0000000000009"/>
    <n v="893.75000000000023"/>
    <n v="0.25"/>
  </r>
  <r>
    <m/>
    <x v="2"/>
    <n v="1128299"/>
    <x v="142"/>
    <x v="2"/>
    <x v="15"/>
    <x v="17"/>
    <x v="1"/>
    <n v="0.70000000000000018"/>
    <n v="5500"/>
    <n v="3850.0000000000009"/>
    <n v="770.00000000000023"/>
    <n v="0.2"/>
  </r>
  <r>
    <m/>
    <x v="2"/>
    <n v="1128299"/>
    <x v="142"/>
    <x v="2"/>
    <x v="15"/>
    <x v="17"/>
    <x v="2"/>
    <n v="0.65000000000000013"/>
    <n v="3750"/>
    <n v="2437.5000000000005"/>
    <n v="609.37500000000011"/>
    <n v="0.25"/>
  </r>
  <r>
    <m/>
    <x v="2"/>
    <n v="1128299"/>
    <x v="142"/>
    <x v="2"/>
    <x v="15"/>
    <x v="17"/>
    <x v="3"/>
    <n v="0.65000000000000013"/>
    <n v="3250"/>
    <n v="2112.5000000000005"/>
    <n v="528.12500000000011"/>
    <n v="0.25"/>
  </r>
  <r>
    <m/>
    <x v="2"/>
    <n v="1128299"/>
    <x v="142"/>
    <x v="2"/>
    <x v="15"/>
    <x v="17"/>
    <x v="4"/>
    <n v="0.75000000000000011"/>
    <n v="3500"/>
    <n v="2625.0000000000005"/>
    <n v="393.75000000000006"/>
    <n v="0.15"/>
  </r>
  <r>
    <m/>
    <x v="2"/>
    <n v="1128299"/>
    <x v="142"/>
    <x v="2"/>
    <x v="15"/>
    <x v="17"/>
    <x v="5"/>
    <n v="0.6"/>
    <n v="3750"/>
    <n v="2250"/>
    <n v="900"/>
    <n v="0.4"/>
  </r>
  <r>
    <m/>
    <x v="2"/>
    <n v="1128299"/>
    <x v="87"/>
    <x v="2"/>
    <x v="15"/>
    <x v="17"/>
    <x v="0"/>
    <n v="0.55000000000000004"/>
    <n v="4750"/>
    <n v="2612.5"/>
    <n v="653.125"/>
    <n v="0.25"/>
  </r>
  <r>
    <m/>
    <x v="2"/>
    <n v="1128299"/>
    <x v="87"/>
    <x v="2"/>
    <x v="15"/>
    <x v="17"/>
    <x v="1"/>
    <n v="0.65000000000000013"/>
    <n v="4750"/>
    <n v="3087.5000000000005"/>
    <n v="617.50000000000011"/>
    <n v="0.2"/>
  </r>
  <r>
    <m/>
    <x v="2"/>
    <n v="1128299"/>
    <x v="87"/>
    <x v="2"/>
    <x v="15"/>
    <x v="17"/>
    <x v="2"/>
    <n v="0.60000000000000009"/>
    <n v="3000"/>
    <n v="1800.0000000000002"/>
    <n v="450.00000000000006"/>
    <n v="0.25"/>
  </r>
  <r>
    <m/>
    <x v="2"/>
    <n v="1128299"/>
    <x v="87"/>
    <x v="2"/>
    <x v="15"/>
    <x v="17"/>
    <x v="3"/>
    <n v="0.55000000000000004"/>
    <n v="2750"/>
    <n v="1512.5000000000002"/>
    <n v="378.12500000000006"/>
    <n v="0.25"/>
  </r>
  <r>
    <m/>
    <x v="2"/>
    <n v="1128299"/>
    <x v="87"/>
    <x v="2"/>
    <x v="15"/>
    <x v="17"/>
    <x v="4"/>
    <n v="0.65"/>
    <n v="2500"/>
    <n v="1625"/>
    <n v="243.75"/>
    <n v="0.15"/>
  </r>
  <r>
    <m/>
    <x v="2"/>
    <n v="1128299"/>
    <x v="87"/>
    <x v="2"/>
    <x v="15"/>
    <x v="17"/>
    <x v="5"/>
    <n v="0.70000000000000007"/>
    <n v="3000"/>
    <n v="2100"/>
    <n v="840"/>
    <n v="0.4"/>
  </r>
  <r>
    <m/>
    <x v="2"/>
    <n v="1128299"/>
    <x v="143"/>
    <x v="2"/>
    <x v="15"/>
    <x v="17"/>
    <x v="0"/>
    <n v="0.55000000000000004"/>
    <n v="5250"/>
    <n v="2887.5000000000005"/>
    <n v="721.87500000000011"/>
    <n v="0.25"/>
  </r>
  <r>
    <m/>
    <x v="2"/>
    <n v="1128299"/>
    <x v="143"/>
    <x v="2"/>
    <x v="15"/>
    <x v="17"/>
    <x v="1"/>
    <n v="0.60000000000000009"/>
    <n v="6000"/>
    <n v="3600.0000000000005"/>
    <n v="720.00000000000011"/>
    <n v="0.2"/>
  </r>
  <r>
    <m/>
    <x v="2"/>
    <n v="1128299"/>
    <x v="143"/>
    <x v="2"/>
    <x v="15"/>
    <x v="17"/>
    <x v="2"/>
    <n v="0.55000000000000004"/>
    <n v="4250"/>
    <n v="2337.5"/>
    <n v="584.375"/>
    <n v="0.25"/>
  </r>
  <r>
    <m/>
    <x v="2"/>
    <n v="1128299"/>
    <x v="143"/>
    <x v="2"/>
    <x v="15"/>
    <x v="17"/>
    <x v="3"/>
    <n v="0.65000000000000013"/>
    <n v="4000"/>
    <n v="2600.0000000000005"/>
    <n v="650.00000000000011"/>
    <n v="0.25"/>
  </r>
  <r>
    <m/>
    <x v="2"/>
    <n v="1128299"/>
    <x v="143"/>
    <x v="2"/>
    <x v="15"/>
    <x v="17"/>
    <x v="4"/>
    <n v="0.85000000000000009"/>
    <n v="3750"/>
    <n v="3187.5000000000005"/>
    <n v="478.12500000000006"/>
    <n v="0.15"/>
  </r>
  <r>
    <m/>
    <x v="2"/>
    <n v="1128299"/>
    <x v="143"/>
    <x v="2"/>
    <x v="15"/>
    <x v="17"/>
    <x v="5"/>
    <n v="0.90000000000000013"/>
    <n v="5000"/>
    <n v="4500.0000000000009"/>
    <n v="1800.0000000000005"/>
    <n v="0.4"/>
  </r>
  <r>
    <m/>
    <x v="2"/>
    <n v="1128299"/>
    <x v="144"/>
    <x v="2"/>
    <x v="15"/>
    <x v="17"/>
    <x v="0"/>
    <n v="0.75000000000000011"/>
    <n v="7000"/>
    <n v="5250.0000000000009"/>
    <n v="1312.5000000000002"/>
    <n v="0.25"/>
  </r>
  <r>
    <m/>
    <x v="2"/>
    <n v="1128299"/>
    <x v="144"/>
    <x v="2"/>
    <x v="15"/>
    <x v="17"/>
    <x v="1"/>
    <n v="0.8500000000000002"/>
    <n v="7000"/>
    <n v="5950.0000000000018"/>
    <n v="1190.0000000000005"/>
    <n v="0.2"/>
  </r>
  <r>
    <m/>
    <x v="2"/>
    <n v="1128299"/>
    <x v="144"/>
    <x v="2"/>
    <x v="15"/>
    <x v="17"/>
    <x v="2"/>
    <n v="0.80000000000000016"/>
    <n v="5000"/>
    <n v="4000.0000000000009"/>
    <n v="1000.0000000000002"/>
    <n v="0.25"/>
  </r>
  <r>
    <m/>
    <x v="2"/>
    <n v="1128299"/>
    <x v="144"/>
    <x v="2"/>
    <x v="15"/>
    <x v="17"/>
    <x v="3"/>
    <n v="0.80000000000000016"/>
    <n v="5000"/>
    <n v="4000.0000000000009"/>
    <n v="1000.0000000000002"/>
    <n v="0.25"/>
  </r>
  <r>
    <m/>
    <x v="2"/>
    <n v="1128299"/>
    <x v="144"/>
    <x v="2"/>
    <x v="15"/>
    <x v="17"/>
    <x v="4"/>
    <n v="0.90000000000000013"/>
    <n v="4250"/>
    <n v="3825.0000000000005"/>
    <n v="573.75"/>
    <n v="0.15"/>
  </r>
  <r>
    <m/>
    <x v="2"/>
    <n v="1128299"/>
    <x v="144"/>
    <x v="2"/>
    <x v="15"/>
    <x v="17"/>
    <x v="5"/>
    <n v="0.95000000000000018"/>
    <n v="5250"/>
    <n v="4987.5000000000009"/>
    <n v="1995.0000000000005"/>
    <n v="0.4"/>
  </r>
  <r>
    <s v="x"/>
    <x v="2"/>
    <n v="1128299"/>
    <x v="102"/>
    <x v="2"/>
    <x v="16"/>
    <x v="18"/>
    <x v="0"/>
    <n v="0.4"/>
    <n v="4250"/>
    <n v="1700"/>
    <n v="510"/>
    <n v="0.3"/>
  </r>
  <r>
    <m/>
    <x v="2"/>
    <n v="1128299"/>
    <x v="102"/>
    <x v="2"/>
    <x v="16"/>
    <x v="18"/>
    <x v="1"/>
    <n v="0.5"/>
    <n v="4250"/>
    <n v="2125"/>
    <n v="531.25"/>
    <n v="0.25"/>
  </r>
  <r>
    <m/>
    <x v="2"/>
    <n v="1128299"/>
    <x v="102"/>
    <x v="2"/>
    <x v="16"/>
    <x v="18"/>
    <x v="2"/>
    <n v="0.5"/>
    <n v="4250"/>
    <n v="2125"/>
    <n v="637.5"/>
    <n v="0.3"/>
  </r>
  <r>
    <m/>
    <x v="2"/>
    <n v="1128299"/>
    <x v="102"/>
    <x v="2"/>
    <x v="16"/>
    <x v="18"/>
    <x v="3"/>
    <n v="0.5"/>
    <n v="2750"/>
    <n v="1375"/>
    <n v="412.5"/>
    <n v="0.3"/>
  </r>
  <r>
    <m/>
    <x v="2"/>
    <n v="1128299"/>
    <x v="102"/>
    <x v="2"/>
    <x v="16"/>
    <x v="18"/>
    <x v="4"/>
    <n v="0.55000000000000004"/>
    <n v="2250"/>
    <n v="1237.5"/>
    <n v="247.5"/>
    <n v="0.2"/>
  </r>
  <r>
    <m/>
    <x v="2"/>
    <n v="1128299"/>
    <x v="102"/>
    <x v="2"/>
    <x v="16"/>
    <x v="18"/>
    <x v="5"/>
    <n v="0.5"/>
    <n v="4750"/>
    <n v="2375"/>
    <n v="1068.75"/>
    <n v="0.45"/>
  </r>
  <r>
    <m/>
    <x v="2"/>
    <n v="1128299"/>
    <x v="103"/>
    <x v="2"/>
    <x v="16"/>
    <x v="18"/>
    <x v="0"/>
    <n v="0.4"/>
    <n v="5250"/>
    <n v="2100"/>
    <n v="630"/>
    <n v="0.3"/>
  </r>
  <r>
    <m/>
    <x v="2"/>
    <n v="1128299"/>
    <x v="103"/>
    <x v="2"/>
    <x v="16"/>
    <x v="18"/>
    <x v="1"/>
    <n v="0.5"/>
    <n v="4250"/>
    <n v="2125"/>
    <n v="531.25"/>
    <n v="0.25"/>
  </r>
  <r>
    <m/>
    <x v="2"/>
    <n v="1128299"/>
    <x v="103"/>
    <x v="2"/>
    <x v="16"/>
    <x v="18"/>
    <x v="2"/>
    <n v="0.5"/>
    <n v="4250"/>
    <n v="2125"/>
    <n v="637.5"/>
    <n v="0.3"/>
  </r>
  <r>
    <m/>
    <x v="2"/>
    <n v="1128299"/>
    <x v="103"/>
    <x v="2"/>
    <x v="16"/>
    <x v="18"/>
    <x v="3"/>
    <n v="0.5"/>
    <n v="2750"/>
    <n v="1375"/>
    <n v="412.5"/>
    <n v="0.3"/>
  </r>
  <r>
    <m/>
    <x v="2"/>
    <n v="1128299"/>
    <x v="103"/>
    <x v="2"/>
    <x v="16"/>
    <x v="18"/>
    <x v="4"/>
    <n v="0.55000000000000004"/>
    <n v="2000"/>
    <n v="1100"/>
    <n v="220"/>
    <n v="0.2"/>
  </r>
  <r>
    <m/>
    <x v="2"/>
    <n v="1128299"/>
    <x v="103"/>
    <x v="2"/>
    <x v="16"/>
    <x v="18"/>
    <x v="5"/>
    <n v="0.5"/>
    <n v="4000"/>
    <n v="2000"/>
    <n v="900"/>
    <n v="0.45"/>
  </r>
  <r>
    <m/>
    <x v="2"/>
    <n v="1128299"/>
    <x v="104"/>
    <x v="2"/>
    <x v="16"/>
    <x v="18"/>
    <x v="0"/>
    <n v="0.5"/>
    <n v="5500"/>
    <n v="2750"/>
    <n v="825"/>
    <n v="0.3"/>
  </r>
  <r>
    <m/>
    <x v="2"/>
    <n v="1128299"/>
    <x v="104"/>
    <x v="2"/>
    <x v="16"/>
    <x v="18"/>
    <x v="1"/>
    <n v="0.6"/>
    <n v="4000"/>
    <n v="2400"/>
    <n v="600"/>
    <n v="0.25"/>
  </r>
  <r>
    <m/>
    <x v="2"/>
    <n v="1128299"/>
    <x v="104"/>
    <x v="2"/>
    <x v="16"/>
    <x v="18"/>
    <x v="2"/>
    <n v="0.64999999999999991"/>
    <n v="4250"/>
    <n v="2762.4999999999995"/>
    <n v="828.74999999999989"/>
    <n v="0.3"/>
  </r>
  <r>
    <m/>
    <x v="2"/>
    <n v="1128299"/>
    <x v="104"/>
    <x v="2"/>
    <x v="16"/>
    <x v="18"/>
    <x v="3"/>
    <n v="0.6"/>
    <n v="3250"/>
    <n v="1950"/>
    <n v="585"/>
    <n v="0.3"/>
  </r>
  <r>
    <m/>
    <x v="2"/>
    <n v="1128299"/>
    <x v="104"/>
    <x v="2"/>
    <x v="16"/>
    <x v="18"/>
    <x v="4"/>
    <n v="0.65"/>
    <n v="1750"/>
    <n v="1137.5"/>
    <n v="227.5"/>
    <n v="0.2"/>
  </r>
  <r>
    <m/>
    <x v="2"/>
    <n v="1128299"/>
    <x v="104"/>
    <x v="2"/>
    <x v="16"/>
    <x v="18"/>
    <x v="5"/>
    <n v="0.6"/>
    <n v="3750"/>
    <n v="2250"/>
    <n v="1012.5"/>
    <n v="0.45"/>
  </r>
  <r>
    <m/>
    <x v="2"/>
    <n v="1128299"/>
    <x v="105"/>
    <x v="2"/>
    <x v="16"/>
    <x v="18"/>
    <x v="0"/>
    <n v="0.65"/>
    <n v="5500"/>
    <n v="3575"/>
    <n v="1072.5"/>
    <n v="0.3"/>
  </r>
  <r>
    <m/>
    <x v="2"/>
    <n v="1128299"/>
    <x v="105"/>
    <x v="2"/>
    <x v="16"/>
    <x v="18"/>
    <x v="1"/>
    <n v="0.70000000000000007"/>
    <n v="3500"/>
    <n v="2450.0000000000005"/>
    <n v="612.50000000000011"/>
    <n v="0.25"/>
  </r>
  <r>
    <m/>
    <x v="2"/>
    <n v="1128299"/>
    <x v="105"/>
    <x v="2"/>
    <x v="16"/>
    <x v="18"/>
    <x v="2"/>
    <n v="0.70000000000000007"/>
    <n v="4000"/>
    <n v="2800.0000000000005"/>
    <n v="840.00000000000011"/>
    <n v="0.3"/>
  </r>
  <r>
    <m/>
    <x v="2"/>
    <n v="1128299"/>
    <x v="105"/>
    <x v="2"/>
    <x v="16"/>
    <x v="18"/>
    <x v="3"/>
    <n v="0.55000000000000004"/>
    <n v="3000"/>
    <n v="1650.0000000000002"/>
    <n v="495.00000000000006"/>
    <n v="0.3"/>
  </r>
  <r>
    <m/>
    <x v="2"/>
    <n v="1128299"/>
    <x v="105"/>
    <x v="2"/>
    <x v="16"/>
    <x v="18"/>
    <x v="4"/>
    <n v="0.60000000000000009"/>
    <n v="2000"/>
    <n v="1200.0000000000002"/>
    <n v="240.00000000000006"/>
    <n v="0.2"/>
  </r>
  <r>
    <m/>
    <x v="2"/>
    <n v="1128299"/>
    <x v="105"/>
    <x v="2"/>
    <x v="16"/>
    <x v="18"/>
    <x v="5"/>
    <n v="0.75000000000000011"/>
    <n v="3750"/>
    <n v="2812.5000000000005"/>
    <n v="1265.6250000000002"/>
    <n v="0.45"/>
  </r>
  <r>
    <m/>
    <x v="2"/>
    <n v="1128299"/>
    <x v="106"/>
    <x v="2"/>
    <x v="16"/>
    <x v="18"/>
    <x v="0"/>
    <n v="0.6"/>
    <n v="5750"/>
    <n v="3450"/>
    <n v="1035"/>
    <n v="0.3"/>
  </r>
  <r>
    <m/>
    <x v="2"/>
    <n v="1128299"/>
    <x v="106"/>
    <x v="2"/>
    <x v="16"/>
    <x v="18"/>
    <x v="1"/>
    <n v="0.65"/>
    <n v="4250"/>
    <n v="2762.5"/>
    <n v="690.625"/>
    <n v="0.25"/>
  </r>
  <r>
    <m/>
    <x v="2"/>
    <n v="1128299"/>
    <x v="106"/>
    <x v="2"/>
    <x v="16"/>
    <x v="18"/>
    <x v="2"/>
    <n v="0.65"/>
    <n v="4250"/>
    <n v="2762.5"/>
    <n v="828.75"/>
    <n v="0.3"/>
  </r>
  <r>
    <m/>
    <x v="2"/>
    <n v="1128299"/>
    <x v="106"/>
    <x v="2"/>
    <x v="16"/>
    <x v="18"/>
    <x v="3"/>
    <n v="0.6"/>
    <n v="3250"/>
    <n v="1950"/>
    <n v="585"/>
    <n v="0.3"/>
  </r>
  <r>
    <m/>
    <x v="2"/>
    <n v="1128299"/>
    <x v="106"/>
    <x v="2"/>
    <x v="16"/>
    <x v="18"/>
    <x v="4"/>
    <n v="0.54999999999999993"/>
    <n v="2250"/>
    <n v="1237.4999999999998"/>
    <n v="247.49999999999997"/>
    <n v="0.2"/>
  </r>
  <r>
    <m/>
    <x v="2"/>
    <n v="1128299"/>
    <x v="106"/>
    <x v="2"/>
    <x v="16"/>
    <x v="18"/>
    <x v="5"/>
    <n v="0.7"/>
    <n v="5750"/>
    <n v="4024.9999999999995"/>
    <n v="1811.2499999999998"/>
    <n v="0.45"/>
  </r>
  <r>
    <m/>
    <x v="2"/>
    <n v="1128299"/>
    <x v="107"/>
    <x v="2"/>
    <x v="16"/>
    <x v="18"/>
    <x v="0"/>
    <n v="0.64999999999999991"/>
    <n v="8250"/>
    <n v="5362.4999999999991"/>
    <n v="1608.7499999999998"/>
    <n v="0.3"/>
  </r>
  <r>
    <m/>
    <x v="2"/>
    <n v="1128299"/>
    <x v="107"/>
    <x v="2"/>
    <x v="16"/>
    <x v="18"/>
    <x v="1"/>
    <n v="0.7"/>
    <n v="7000"/>
    <n v="4900"/>
    <n v="1225"/>
    <n v="0.25"/>
  </r>
  <r>
    <m/>
    <x v="2"/>
    <n v="1128299"/>
    <x v="107"/>
    <x v="2"/>
    <x v="16"/>
    <x v="18"/>
    <x v="2"/>
    <n v="0.85"/>
    <n v="7000"/>
    <n v="5950"/>
    <n v="1785"/>
    <n v="0.3"/>
  </r>
  <r>
    <m/>
    <x v="2"/>
    <n v="1128299"/>
    <x v="107"/>
    <x v="2"/>
    <x v="16"/>
    <x v="18"/>
    <x v="3"/>
    <n v="0.85"/>
    <n v="5750"/>
    <n v="4887.5"/>
    <n v="1466.25"/>
    <n v="0.3"/>
  </r>
  <r>
    <m/>
    <x v="2"/>
    <n v="1128299"/>
    <x v="107"/>
    <x v="2"/>
    <x v="16"/>
    <x v="18"/>
    <x v="4"/>
    <n v="0.95000000000000007"/>
    <n v="4500"/>
    <n v="4275"/>
    <n v="855"/>
    <n v="0.2"/>
  </r>
  <r>
    <m/>
    <x v="2"/>
    <n v="1128299"/>
    <x v="107"/>
    <x v="2"/>
    <x v="16"/>
    <x v="18"/>
    <x v="5"/>
    <n v="1.1000000000000001"/>
    <n v="7500"/>
    <n v="8250"/>
    <n v="3712.5"/>
    <n v="0.45"/>
  </r>
  <r>
    <m/>
    <x v="2"/>
    <n v="1128299"/>
    <x v="108"/>
    <x v="2"/>
    <x v="16"/>
    <x v="18"/>
    <x v="0"/>
    <n v="0.9"/>
    <n v="9000"/>
    <n v="8100"/>
    <n v="2430"/>
    <n v="0.3"/>
  </r>
  <r>
    <m/>
    <x v="2"/>
    <n v="1128299"/>
    <x v="108"/>
    <x v="2"/>
    <x v="16"/>
    <x v="18"/>
    <x v="1"/>
    <n v="0.95000000000000007"/>
    <n v="7500"/>
    <n v="7125.0000000000009"/>
    <n v="1781.2500000000002"/>
    <n v="0.25"/>
  </r>
  <r>
    <m/>
    <x v="2"/>
    <n v="1128299"/>
    <x v="108"/>
    <x v="2"/>
    <x v="16"/>
    <x v="18"/>
    <x v="2"/>
    <n v="0.95000000000000007"/>
    <n v="7000"/>
    <n v="6650.0000000000009"/>
    <n v="1995.0000000000002"/>
    <n v="0.3"/>
  </r>
  <r>
    <m/>
    <x v="2"/>
    <n v="1128299"/>
    <x v="108"/>
    <x v="2"/>
    <x v="16"/>
    <x v="18"/>
    <x v="3"/>
    <n v="0.9"/>
    <n v="6000"/>
    <n v="5400"/>
    <n v="1620"/>
    <n v="0.3"/>
  </r>
  <r>
    <m/>
    <x v="2"/>
    <n v="1128299"/>
    <x v="108"/>
    <x v="2"/>
    <x v="16"/>
    <x v="18"/>
    <x v="4"/>
    <n v="0.95000000000000007"/>
    <n v="6500"/>
    <n v="6175"/>
    <n v="1235"/>
    <n v="0.2"/>
  </r>
  <r>
    <m/>
    <x v="2"/>
    <n v="1128299"/>
    <x v="108"/>
    <x v="2"/>
    <x v="16"/>
    <x v="18"/>
    <x v="5"/>
    <n v="1.1000000000000001"/>
    <n v="6500"/>
    <n v="7150.0000000000009"/>
    <n v="3217.5000000000005"/>
    <n v="0.45"/>
  </r>
  <r>
    <m/>
    <x v="2"/>
    <n v="1128299"/>
    <x v="109"/>
    <x v="2"/>
    <x v="16"/>
    <x v="18"/>
    <x v="0"/>
    <n v="0.95000000000000007"/>
    <n v="8500"/>
    <n v="8075.0000000000009"/>
    <n v="2422.5"/>
    <n v="0.3"/>
  </r>
  <r>
    <m/>
    <x v="2"/>
    <n v="1128299"/>
    <x v="109"/>
    <x v="2"/>
    <x v="16"/>
    <x v="18"/>
    <x v="1"/>
    <n v="0.85000000000000009"/>
    <n v="8250"/>
    <n v="7012.5000000000009"/>
    <n v="1753.1250000000002"/>
    <n v="0.25"/>
  </r>
  <r>
    <m/>
    <x v="2"/>
    <n v="1128299"/>
    <x v="109"/>
    <x v="2"/>
    <x v="16"/>
    <x v="18"/>
    <x v="2"/>
    <n v="0.8"/>
    <n v="7000"/>
    <n v="5600"/>
    <n v="1680"/>
    <n v="0.3"/>
  </r>
  <r>
    <m/>
    <x v="2"/>
    <n v="1128299"/>
    <x v="109"/>
    <x v="2"/>
    <x v="16"/>
    <x v="18"/>
    <x v="3"/>
    <n v="0.8"/>
    <n v="4750"/>
    <n v="3800"/>
    <n v="1140"/>
    <n v="0.3"/>
  </r>
  <r>
    <m/>
    <x v="2"/>
    <n v="1128299"/>
    <x v="109"/>
    <x v="2"/>
    <x v="16"/>
    <x v="18"/>
    <x v="4"/>
    <n v="0.79999999999999993"/>
    <n v="4750"/>
    <n v="3799.9999999999995"/>
    <n v="760"/>
    <n v="0.2"/>
  </r>
  <r>
    <m/>
    <x v="2"/>
    <n v="1128299"/>
    <x v="109"/>
    <x v="2"/>
    <x v="16"/>
    <x v="18"/>
    <x v="5"/>
    <n v="0.85"/>
    <n v="3000"/>
    <n v="2550"/>
    <n v="1147.5"/>
    <n v="0.45"/>
  </r>
  <r>
    <m/>
    <x v="2"/>
    <n v="1128299"/>
    <x v="110"/>
    <x v="2"/>
    <x v="16"/>
    <x v="18"/>
    <x v="0"/>
    <n v="0.60000000000000009"/>
    <n v="5000"/>
    <n v="3000.0000000000005"/>
    <n v="900.00000000000011"/>
    <n v="0.3"/>
  </r>
  <r>
    <m/>
    <x v="2"/>
    <n v="1128299"/>
    <x v="110"/>
    <x v="2"/>
    <x v="16"/>
    <x v="18"/>
    <x v="1"/>
    <n v="0.65000000000000013"/>
    <n v="5000"/>
    <n v="3250.0000000000005"/>
    <n v="812.50000000000011"/>
    <n v="0.25"/>
  </r>
  <r>
    <m/>
    <x v="2"/>
    <n v="1128299"/>
    <x v="110"/>
    <x v="2"/>
    <x v="16"/>
    <x v="18"/>
    <x v="2"/>
    <n v="0.60000000000000009"/>
    <n v="3000"/>
    <n v="1800.0000000000002"/>
    <n v="540"/>
    <n v="0.3"/>
  </r>
  <r>
    <m/>
    <x v="2"/>
    <n v="1128299"/>
    <x v="110"/>
    <x v="2"/>
    <x v="16"/>
    <x v="18"/>
    <x v="3"/>
    <n v="0.60000000000000009"/>
    <n v="2500"/>
    <n v="1500.0000000000002"/>
    <n v="450.00000000000006"/>
    <n v="0.3"/>
  </r>
  <r>
    <m/>
    <x v="2"/>
    <n v="1128299"/>
    <x v="110"/>
    <x v="2"/>
    <x v="16"/>
    <x v="18"/>
    <x v="4"/>
    <n v="0.70000000000000007"/>
    <n v="2750"/>
    <n v="1925.0000000000002"/>
    <n v="385.00000000000006"/>
    <n v="0.2"/>
  </r>
  <r>
    <m/>
    <x v="2"/>
    <n v="1128299"/>
    <x v="110"/>
    <x v="2"/>
    <x v="16"/>
    <x v="18"/>
    <x v="5"/>
    <n v="0.54999999999999993"/>
    <n v="3000"/>
    <n v="1649.9999999999998"/>
    <n v="742.49999999999989"/>
    <n v="0.45"/>
  </r>
  <r>
    <m/>
    <x v="2"/>
    <n v="1128299"/>
    <x v="111"/>
    <x v="2"/>
    <x v="16"/>
    <x v="18"/>
    <x v="0"/>
    <n v="0.5"/>
    <n v="4000"/>
    <n v="2000"/>
    <n v="600"/>
    <n v="0.3"/>
  </r>
  <r>
    <m/>
    <x v="2"/>
    <n v="1128299"/>
    <x v="111"/>
    <x v="2"/>
    <x v="16"/>
    <x v="18"/>
    <x v="1"/>
    <n v="0.65000000000000013"/>
    <n v="5750"/>
    <n v="3737.5000000000009"/>
    <n v="934.37500000000023"/>
    <n v="0.25"/>
  </r>
  <r>
    <m/>
    <x v="2"/>
    <n v="1128299"/>
    <x v="111"/>
    <x v="2"/>
    <x v="16"/>
    <x v="18"/>
    <x v="2"/>
    <n v="0.60000000000000009"/>
    <n v="4000"/>
    <n v="2400.0000000000005"/>
    <n v="720.00000000000011"/>
    <n v="0.3"/>
  </r>
  <r>
    <m/>
    <x v="2"/>
    <n v="1128299"/>
    <x v="111"/>
    <x v="2"/>
    <x v="16"/>
    <x v="18"/>
    <x v="3"/>
    <n v="0.55000000000000004"/>
    <n v="3750"/>
    <n v="2062.5"/>
    <n v="618.75"/>
    <n v="0.3"/>
  </r>
  <r>
    <m/>
    <x v="2"/>
    <n v="1128299"/>
    <x v="111"/>
    <x v="2"/>
    <x v="16"/>
    <x v="18"/>
    <x v="4"/>
    <n v="0.65"/>
    <n v="3500"/>
    <n v="2275"/>
    <n v="455"/>
    <n v="0.2"/>
  </r>
  <r>
    <m/>
    <x v="2"/>
    <n v="1128299"/>
    <x v="111"/>
    <x v="2"/>
    <x v="16"/>
    <x v="18"/>
    <x v="5"/>
    <n v="0.70000000000000007"/>
    <n v="4000"/>
    <n v="2800.0000000000005"/>
    <n v="1260.0000000000002"/>
    <n v="0.45"/>
  </r>
  <r>
    <m/>
    <x v="2"/>
    <n v="1128299"/>
    <x v="112"/>
    <x v="2"/>
    <x v="16"/>
    <x v="18"/>
    <x v="0"/>
    <n v="0.55000000000000004"/>
    <n v="6250"/>
    <n v="3437.5000000000005"/>
    <n v="1031.25"/>
    <n v="0.3"/>
  </r>
  <r>
    <m/>
    <x v="2"/>
    <n v="1128299"/>
    <x v="112"/>
    <x v="2"/>
    <x v="16"/>
    <x v="18"/>
    <x v="1"/>
    <n v="0.60000000000000009"/>
    <n v="7000"/>
    <n v="4200.0000000000009"/>
    <n v="1050.0000000000002"/>
    <n v="0.25"/>
  </r>
  <r>
    <m/>
    <x v="2"/>
    <n v="1128299"/>
    <x v="112"/>
    <x v="2"/>
    <x v="16"/>
    <x v="18"/>
    <x v="2"/>
    <n v="0.55000000000000004"/>
    <n v="5250"/>
    <n v="2887.5000000000005"/>
    <n v="866.25000000000011"/>
    <n v="0.3"/>
  </r>
  <r>
    <m/>
    <x v="2"/>
    <n v="1128299"/>
    <x v="112"/>
    <x v="2"/>
    <x v="16"/>
    <x v="18"/>
    <x v="3"/>
    <n v="0.65000000000000013"/>
    <n v="5000"/>
    <n v="3250.0000000000005"/>
    <n v="975.00000000000011"/>
    <n v="0.3"/>
  </r>
  <r>
    <m/>
    <x v="2"/>
    <n v="1128299"/>
    <x v="112"/>
    <x v="2"/>
    <x v="16"/>
    <x v="18"/>
    <x v="4"/>
    <n v="0.85000000000000009"/>
    <n v="4750"/>
    <n v="4037.5000000000005"/>
    <n v="807.50000000000011"/>
    <n v="0.2"/>
  </r>
  <r>
    <m/>
    <x v="2"/>
    <n v="1128299"/>
    <x v="112"/>
    <x v="2"/>
    <x v="16"/>
    <x v="18"/>
    <x v="5"/>
    <n v="0.90000000000000013"/>
    <n v="6000"/>
    <n v="5400.0000000000009"/>
    <n v="2430.0000000000005"/>
    <n v="0.45"/>
  </r>
  <r>
    <m/>
    <x v="2"/>
    <n v="1128299"/>
    <x v="113"/>
    <x v="2"/>
    <x v="16"/>
    <x v="18"/>
    <x v="0"/>
    <n v="0.75000000000000011"/>
    <n v="8000"/>
    <n v="6000.0000000000009"/>
    <n v="1800.0000000000002"/>
    <n v="0.3"/>
  </r>
  <r>
    <m/>
    <x v="2"/>
    <n v="1128299"/>
    <x v="113"/>
    <x v="2"/>
    <x v="16"/>
    <x v="18"/>
    <x v="1"/>
    <n v="0.8500000000000002"/>
    <n v="8000"/>
    <n v="6800.0000000000018"/>
    <n v="1700.0000000000005"/>
    <n v="0.25"/>
  </r>
  <r>
    <m/>
    <x v="2"/>
    <n v="1128299"/>
    <x v="113"/>
    <x v="2"/>
    <x v="16"/>
    <x v="18"/>
    <x v="2"/>
    <n v="0.80000000000000016"/>
    <n v="6000"/>
    <n v="4800.0000000000009"/>
    <n v="1440.0000000000002"/>
    <n v="0.3"/>
  </r>
  <r>
    <m/>
    <x v="2"/>
    <n v="1128299"/>
    <x v="113"/>
    <x v="2"/>
    <x v="16"/>
    <x v="18"/>
    <x v="3"/>
    <n v="0.80000000000000016"/>
    <n v="6000"/>
    <n v="4800.0000000000009"/>
    <n v="1440.0000000000002"/>
    <n v="0.3"/>
  </r>
  <r>
    <m/>
    <x v="2"/>
    <n v="1128299"/>
    <x v="113"/>
    <x v="2"/>
    <x v="16"/>
    <x v="18"/>
    <x v="4"/>
    <n v="0.90000000000000013"/>
    <n v="5250"/>
    <n v="4725.0000000000009"/>
    <n v="945.00000000000023"/>
    <n v="0.2"/>
  </r>
  <r>
    <m/>
    <x v="2"/>
    <n v="1128299"/>
    <x v="113"/>
    <x v="2"/>
    <x v="16"/>
    <x v="18"/>
    <x v="5"/>
    <n v="0.95000000000000018"/>
    <n v="6250"/>
    <n v="5937.5000000000009"/>
    <n v="2671.8750000000005"/>
    <n v="0.45"/>
  </r>
  <r>
    <s v="x"/>
    <x v="0"/>
    <n v="1185732"/>
    <x v="78"/>
    <x v="4"/>
    <x v="8"/>
    <x v="19"/>
    <x v="0"/>
    <n v="0.45"/>
    <n v="8500"/>
    <n v="3825"/>
    <n v="1721.25"/>
    <n v="0.45"/>
  </r>
  <r>
    <m/>
    <x v="0"/>
    <n v="1185732"/>
    <x v="78"/>
    <x v="4"/>
    <x v="8"/>
    <x v="19"/>
    <x v="1"/>
    <n v="0.45"/>
    <n v="6500"/>
    <n v="2925"/>
    <n v="1023.7499999999999"/>
    <n v="0.35"/>
  </r>
  <r>
    <m/>
    <x v="0"/>
    <n v="1185732"/>
    <x v="78"/>
    <x v="4"/>
    <x v="8"/>
    <x v="19"/>
    <x v="2"/>
    <n v="0.35000000000000003"/>
    <n v="6500"/>
    <n v="2275"/>
    <n v="568.75"/>
    <n v="0.25"/>
  </r>
  <r>
    <m/>
    <x v="0"/>
    <n v="1185732"/>
    <x v="78"/>
    <x v="4"/>
    <x v="8"/>
    <x v="19"/>
    <x v="3"/>
    <n v="0.39999999999999997"/>
    <n v="5000"/>
    <n v="1999.9999999999998"/>
    <n v="599.99999999999989"/>
    <n v="0.3"/>
  </r>
  <r>
    <m/>
    <x v="0"/>
    <n v="1185732"/>
    <x v="78"/>
    <x v="4"/>
    <x v="8"/>
    <x v="19"/>
    <x v="4"/>
    <n v="0.55000000000000004"/>
    <n v="5500"/>
    <n v="3025.0000000000005"/>
    <n v="1058.75"/>
    <n v="0.35"/>
  </r>
  <r>
    <m/>
    <x v="0"/>
    <n v="1185732"/>
    <x v="78"/>
    <x v="4"/>
    <x v="8"/>
    <x v="19"/>
    <x v="5"/>
    <n v="0.45"/>
    <n v="6500"/>
    <n v="2925"/>
    <n v="1462.5"/>
    <n v="0.5"/>
  </r>
  <r>
    <m/>
    <x v="0"/>
    <n v="1185732"/>
    <x v="79"/>
    <x v="4"/>
    <x v="8"/>
    <x v="19"/>
    <x v="0"/>
    <n v="0.45"/>
    <n v="9000"/>
    <n v="4050"/>
    <n v="1822.5"/>
    <n v="0.45"/>
  </r>
  <r>
    <m/>
    <x v="0"/>
    <n v="1185732"/>
    <x v="79"/>
    <x v="4"/>
    <x v="8"/>
    <x v="19"/>
    <x v="1"/>
    <n v="0.45"/>
    <n v="5500"/>
    <n v="2475"/>
    <n v="866.25"/>
    <n v="0.35"/>
  </r>
  <r>
    <m/>
    <x v="0"/>
    <n v="1185732"/>
    <x v="79"/>
    <x v="4"/>
    <x v="8"/>
    <x v="19"/>
    <x v="2"/>
    <n v="0.35000000000000003"/>
    <n v="6000"/>
    <n v="2100"/>
    <n v="525"/>
    <n v="0.25"/>
  </r>
  <r>
    <m/>
    <x v="0"/>
    <n v="1185732"/>
    <x v="79"/>
    <x v="4"/>
    <x v="8"/>
    <x v="19"/>
    <x v="3"/>
    <n v="0.39999999999999997"/>
    <n v="4750"/>
    <n v="1899.9999999999998"/>
    <n v="569.99999999999989"/>
    <n v="0.3"/>
  </r>
  <r>
    <m/>
    <x v="0"/>
    <n v="1185732"/>
    <x v="79"/>
    <x v="4"/>
    <x v="8"/>
    <x v="19"/>
    <x v="4"/>
    <n v="0.55000000000000004"/>
    <n v="5500"/>
    <n v="3025.0000000000005"/>
    <n v="1058.75"/>
    <n v="0.35"/>
  </r>
  <r>
    <m/>
    <x v="0"/>
    <n v="1185732"/>
    <x v="79"/>
    <x v="4"/>
    <x v="8"/>
    <x v="19"/>
    <x v="5"/>
    <n v="0.45"/>
    <n v="6500"/>
    <n v="2925"/>
    <n v="1462.5"/>
    <n v="0.5"/>
  </r>
  <r>
    <m/>
    <x v="0"/>
    <n v="1185732"/>
    <x v="80"/>
    <x v="4"/>
    <x v="8"/>
    <x v="19"/>
    <x v="0"/>
    <n v="0.45"/>
    <n v="8700"/>
    <n v="3915"/>
    <n v="1761.75"/>
    <n v="0.45"/>
  </r>
  <r>
    <m/>
    <x v="0"/>
    <n v="1185732"/>
    <x v="80"/>
    <x v="4"/>
    <x v="8"/>
    <x v="19"/>
    <x v="1"/>
    <n v="0.45"/>
    <n v="5500"/>
    <n v="2475"/>
    <n v="866.25"/>
    <n v="0.35"/>
  </r>
  <r>
    <m/>
    <x v="0"/>
    <n v="1185732"/>
    <x v="80"/>
    <x v="4"/>
    <x v="8"/>
    <x v="19"/>
    <x v="2"/>
    <n v="0.35000000000000003"/>
    <n v="5750"/>
    <n v="2012.5000000000002"/>
    <n v="503.12500000000006"/>
    <n v="0.25"/>
  </r>
  <r>
    <m/>
    <x v="0"/>
    <n v="1185732"/>
    <x v="80"/>
    <x v="4"/>
    <x v="8"/>
    <x v="19"/>
    <x v="3"/>
    <n v="0.39999999999999997"/>
    <n v="4250"/>
    <n v="1699.9999999999998"/>
    <n v="509.99999999999989"/>
    <n v="0.3"/>
  </r>
  <r>
    <m/>
    <x v="0"/>
    <n v="1185732"/>
    <x v="80"/>
    <x v="4"/>
    <x v="8"/>
    <x v="19"/>
    <x v="4"/>
    <n v="0.55000000000000004"/>
    <n v="4750"/>
    <n v="2612.5"/>
    <n v="914.37499999999989"/>
    <n v="0.35"/>
  </r>
  <r>
    <m/>
    <x v="0"/>
    <n v="1185732"/>
    <x v="80"/>
    <x v="4"/>
    <x v="8"/>
    <x v="19"/>
    <x v="5"/>
    <n v="0.45"/>
    <n v="5750"/>
    <n v="2587.5"/>
    <n v="1293.75"/>
    <n v="0.5"/>
  </r>
  <r>
    <m/>
    <x v="0"/>
    <n v="1185732"/>
    <x v="81"/>
    <x v="4"/>
    <x v="8"/>
    <x v="19"/>
    <x v="0"/>
    <n v="0.45"/>
    <n v="8250"/>
    <n v="3712.5"/>
    <n v="1670.625"/>
    <n v="0.45"/>
  </r>
  <r>
    <m/>
    <x v="0"/>
    <n v="1185732"/>
    <x v="81"/>
    <x v="4"/>
    <x v="8"/>
    <x v="19"/>
    <x v="1"/>
    <n v="0.45"/>
    <n v="5250"/>
    <n v="2362.5"/>
    <n v="826.875"/>
    <n v="0.35"/>
  </r>
  <r>
    <m/>
    <x v="0"/>
    <n v="1185732"/>
    <x v="81"/>
    <x v="4"/>
    <x v="8"/>
    <x v="19"/>
    <x v="2"/>
    <n v="0.35000000000000003"/>
    <n v="5250"/>
    <n v="1837.5000000000002"/>
    <n v="459.37500000000006"/>
    <n v="0.25"/>
  </r>
  <r>
    <m/>
    <x v="0"/>
    <n v="1185732"/>
    <x v="81"/>
    <x v="4"/>
    <x v="8"/>
    <x v="19"/>
    <x v="3"/>
    <n v="0.39999999999999997"/>
    <n v="4500"/>
    <n v="1799.9999999999998"/>
    <n v="539.99999999999989"/>
    <n v="0.3"/>
  </r>
  <r>
    <m/>
    <x v="0"/>
    <n v="1185732"/>
    <x v="81"/>
    <x v="4"/>
    <x v="8"/>
    <x v="19"/>
    <x v="4"/>
    <n v="0.55000000000000004"/>
    <n v="4750"/>
    <n v="2612.5"/>
    <n v="914.37499999999989"/>
    <n v="0.35"/>
  </r>
  <r>
    <m/>
    <x v="0"/>
    <n v="1185732"/>
    <x v="81"/>
    <x v="4"/>
    <x v="8"/>
    <x v="19"/>
    <x v="5"/>
    <n v="0.45"/>
    <n v="6000"/>
    <n v="2700"/>
    <n v="1350"/>
    <n v="0.5"/>
  </r>
  <r>
    <m/>
    <x v="0"/>
    <n v="1185732"/>
    <x v="82"/>
    <x v="4"/>
    <x v="8"/>
    <x v="19"/>
    <x v="0"/>
    <n v="0.55000000000000004"/>
    <n v="8700"/>
    <n v="4785"/>
    <n v="2153.25"/>
    <n v="0.45"/>
  </r>
  <r>
    <m/>
    <x v="0"/>
    <n v="1185732"/>
    <x v="82"/>
    <x v="4"/>
    <x v="8"/>
    <x v="19"/>
    <x v="1"/>
    <n v="0.55000000000000004"/>
    <n v="5750"/>
    <n v="3162.5000000000005"/>
    <n v="1106.875"/>
    <n v="0.35"/>
  </r>
  <r>
    <m/>
    <x v="0"/>
    <n v="1185732"/>
    <x v="82"/>
    <x v="4"/>
    <x v="8"/>
    <x v="19"/>
    <x v="2"/>
    <n v="0.5"/>
    <n v="5500"/>
    <n v="2750"/>
    <n v="687.5"/>
    <n v="0.25"/>
  </r>
  <r>
    <m/>
    <x v="0"/>
    <n v="1185732"/>
    <x v="82"/>
    <x v="4"/>
    <x v="8"/>
    <x v="19"/>
    <x v="3"/>
    <n v="0.5"/>
    <n v="5000"/>
    <n v="2500"/>
    <n v="750"/>
    <n v="0.3"/>
  </r>
  <r>
    <m/>
    <x v="0"/>
    <n v="1185732"/>
    <x v="82"/>
    <x v="4"/>
    <x v="8"/>
    <x v="19"/>
    <x v="4"/>
    <n v="0.6"/>
    <n v="5250"/>
    <n v="3150"/>
    <n v="1102.5"/>
    <n v="0.35"/>
  </r>
  <r>
    <m/>
    <x v="0"/>
    <n v="1185732"/>
    <x v="82"/>
    <x v="4"/>
    <x v="8"/>
    <x v="19"/>
    <x v="5"/>
    <n v="0.65"/>
    <n v="6250"/>
    <n v="4062.5"/>
    <n v="2031.25"/>
    <n v="0.5"/>
  </r>
  <r>
    <m/>
    <x v="0"/>
    <n v="1185732"/>
    <x v="83"/>
    <x v="4"/>
    <x v="8"/>
    <x v="19"/>
    <x v="0"/>
    <n v="0.6"/>
    <n v="8750"/>
    <n v="5250"/>
    <n v="2362.5"/>
    <n v="0.45"/>
  </r>
  <r>
    <m/>
    <x v="0"/>
    <n v="1185732"/>
    <x v="83"/>
    <x v="4"/>
    <x v="8"/>
    <x v="19"/>
    <x v="1"/>
    <n v="0.55000000000000004"/>
    <n v="6250"/>
    <n v="3437.5000000000005"/>
    <n v="1203.125"/>
    <n v="0.35"/>
  </r>
  <r>
    <m/>
    <x v="0"/>
    <n v="1185732"/>
    <x v="83"/>
    <x v="4"/>
    <x v="8"/>
    <x v="19"/>
    <x v="2"/>
    <n v="0.5"/>
    <n v="6000"/>
    <n v="3000"/>
    <n v="750"/>
    <n v="0.25"/>
  </r>
  <r>
    <m/>
    <x v="0"/>
    <n v="1185732"/>
    <x v="83"/>
    <x v="4"/>
    <x v="8"/>
    <x v="19"/>
    <x v="3"/>
    <n v="0.5"/>
    <n v="5750"/>
    <n v="2875"/>
    <n v="862.5"/>
    <n v="0.3"/>
  </r>
  <r>
    <m/>
    <x v="0"/>
    <n v="1185732"/>
    <x v="83"/>
    <x v="4"/>
    <x v="8"/>
    <x v="19"/>
    <x v="4"/>
    <n v="0.65"/>
    <n v="5750"/>
    <n v="3737.5"/>
    <n v="1308.125"/>
    <n v="0.35"/>
  </r>
  <r>
    <m/>
    <x v="0"/>
    <n v="1185732"/>
    <x v="83"/>
    <x v="4"/>
    <x v="8"/>
    <x v="19"/>
    <x v="5"/>
    <n v="0.70000000000000007"/>
    <n v="7250"/>
    <n v="5075.0000000000009"/>
    <n v="2537.5000000000005"/>
    <n v="0.5"/>
  </r>
  <r>
    <m/>
    <x v="0"/>
    <n v="1185732"/>
    <x v="84"/>
    <x v="4"/>
    <x v="8"/>
    <x v="19"/>
    <x v="0"/>
    <n v="0.65"/>
    <n v="9500"/>
    <n v="6175"/>
    <n v="2778.75"/>
    <n v="0.45"/>
  </r>
  <r>
    <m/>
    <x v="0"/>
    <n v="1185732"/>
    <x v="84"/>
    <x v="4"/>
    <x v="8"/>
    <x v="19"/>
    <x v="1"/>
    <n v="0.60000000000000009"/>
    <n v="7000"/>
    <n v="4200.0000000000009"/>
    <n v="1470.0000000000002"/>
    <n v="0.35"/>
  </r>
  <r>
    <m/>
    <x v="0"/>
    <n v="1185732"/>
    <x v="84"/>
    <x v="4"/>
    <x v="8"/>
    <x v="19"/>
    <x v="2"/>
    <n v="0.55000000000000004"/>
    <n v="6250"/>
    <n v="3437.5000000000005"/>
    <n v="859.37500000000011"/>
    <n v="0.25"/>
  </r>
  <r>
    <m/>
    <x v="0"/>
    <n v="1185732"/>
    <x v="84"/>
    <x v="4"/>
    <x v="8"/>
    <x v="19"/>
    <x v="3"/>
    <n v="0.55000000000000004"/>
    <n v="5750"/>
    <n v="3162.5000000000005"/>
    <n v="948.75000000000011"/>
    <n v="0.3"/>
  </r>
  <r>
    <m/>
    <x v="0"/>
    <n v="1185732"/>
    <x v="84"/>
    <x v="4"/>
    <x v="8"/>
    <x v="19"/>
    <x v="4"/>
    <n v="0.65"/>
    <n v="6000"/>
    <n v="3900"/>
    <n v="1365"/>
    <n v="0.35"/>
  </r>
  <r>
    <m/>
    <x v="0"/>
    <n v="1185732"/>
    <x v="84"/>
    <x v="4"/>
    <x v="8"/>
    <x v="19"/>
    <x v="5"/>
    <n v="0.70000000000000007"/>
    <n v="7750"/>
    <n v="5425.0000000000009"/>
    <n v="2712.5000000000005"/>
    <n v="0.5"/>
  </r>
  <r>
    <m/>
    <x v="0"/>
    <n v="1185732"/>
    <x v="85"/>
    <x v="4"/>
    <x v="8"/>
    <x v="19"/>
    <x v="0"/>
    <n v="0.65"/>
    <n v="9250"/>
    <n v="6012.5"/>
    <n v="2705.625"/>
    <n v="0.45"/>
  </r>
  <r>
    <m/>
    <x v="0"/>
    <n v="1185732"/>
    <x v="85"/>
    <x v="4"/>
    <x v="8"/>
    <x v="19"/>
    <x v="1"/>
    <n v="0.60000000000000009"/>
    <n v="7000"/>
    <n v="4200.0000000000009"/>
    <n v="1470.0000000000002"/>
    <n v="0.35"/>
  </r>
  <r>
    <m/>
    <x v="0"/>
    <n v="1185732"/>
    <x v="85"/>
    <x v="4"/>
    <x v="8"/>
    <x v="19"/>
    <x v="2"/>
    <n v="0.55000000000000004"/>
    <n v="6250"/>
    <n v="3437.5000000000005"/>
    <n v="859.37500000000011"/>
    <n v="0.25"/>
  </r>
  <r>
    <m/>
    <x v="0"/>
    <n v="1185732"/>
    <x v="85"/>
    <x v="4"/>
    <x v="8"/>
    <x v="19"/>
    <x v="3"/>
    <n v="0.45"/>
    <n v="5750"/>
    <n v="2587.5"/>
    <n v="776.25"/>
    <n v="0.3"/>
  </r>
  <r>
    <m/>
    <x v="0"/>
    <n v="1185732"/>
    <x v="85"/>
    <x v="4"/>
    <x v="8"/>
    <x v="19"/>
    <x v="4"/>
    <n v="0.55000000000000004"/>
    <n v="5500"/>
    <n v="3025.0000000000005"/>
    <n v="1058.75"/>
    <n v="0.35"/>
  </r>
  <r>
    <m/>
    <x v="0"/>
    <n v="1185732"/>
    <x v="85"/>
    <x v="4"/>
    <x v="8"/>
    <x v="19"/>
    <x v="5"/>
    <n v="0.60000000000000009"/>
    <n v="7250"/>
    <n v="4350.0000000000009"/>
    <n v="2175.0000000000005"/>
    <n v="0.5"/>
  </r>
  <r>
    <m/>
    <x v="0"/>
    <n v="1185732"/>
    <x v="86"/>
    <x v="4"/>
    <x v="8"/>
    <x v="19"/>
    <x v="0"/>
    <n v="0.55000000000000004"/>
    <n v="8500"/>
    <n v="4675"/>
    <n v="2103.75"/>
    <n v="0.45"/>
  </r>
  <r>
    <m/>
    <x v="0"/>
    <n v="1185732"/>
    <x v="86"/>
    <x v="4"/>
    <x v="8"/>
    <x v="19"/>
    <x v="1"/>
    <n v="0.50000000000000011"/>
    <n v="6500"/>
    <n v="3250.0000000000009"/>
    <n v="1137.5000000000002"/>
    <n v="0.35"/>
  </r>
  <r>
    <m/>
    <x v="0"/>
    <n v="1185732"/>
    <x v="86"/>
    <x v="4"/>
    <x v="8"/>
    <x v="19"/>
    <x v="2"/>
    <n v="0.45"/>
    <n v="5500"/>
    <n v="2475"/>
    <n v="618.75"/>
    <n v="0.25"/>
  </r>
  <r>
    <m/>
    <x v="0"/>
    <n v="1185732"/>
    <x v="86"/>
    <x v="4"/>
    <x v="8"/>
    <x v="19"/>
    <x v="3"/>
    <n v="0.45"/>
    <n v="5250"/>
    <n v="2362.5"/>
    <n v="708.75"/>
    <n v="0.3"/>
  </r>
  <r>
    <m/>
    <x v="0"/>
    <n v="1185732"/>
    <x v="86"/>
    <x v="4"/>
    <x v="8"/>
    <x v="19"/>
    <x v="4"/>
    <n v="0.55000000000000004"/>
    <n v="5250"/>
    <n v="2887.5000000000005"/>
    <n v="1010.6250000000001"/>
    <n v="0.35"/>
  </r>
  <r>
    <m/>
    <x v="0"/>
    <n v="1185732"/>
    <x v="86"/>
    <x v="4"/>
    <x v="8"/>
    <x v="19"/>
    <x v="5"/>
    <n v="0.60000000000000009"/>
    <n v="6250"/>
    <n v="3750.0000000000005"/>
    <n v="1875.0000000000002"/>
    <n v="0.5"/>
  </r>
  <r>
    <m/>
    <x v="0"/>
    <n v="1185732"/>
    <x v="87"/>
    <x v="4"/>
    <x v="8"/>
    <x v="19"/>
    <x v="0"/>
    <n v="0.60000000000000009"/>
    <n v="8000"/>
    <n v="4800.0000000000009"/>
    <n v="2160.0000000000005"/>
    <n v="0.45"/>
  </r>
  <r>
    <m/>
    <x v="0"/>
    <n v="1185732"/>
    <x v="87"/>
    <x v="4"/>
    <x v="8"/>
    <x v="19"/>
    <x v="1"/>
    <n v="0.50000000000000011"/>
    <n v="6250"/>
    <n v="3125.0000000000009"/>
    <n v="1093.7500000000002"/>
    <n v="0.35"/>
  </r>
  <r>
    <m/>
    <x v="0"/>
    <n v="1185732"/>
    <x v="87"/>
    <x v="4"/>
    <x v="8"/>
    <x v="19"/>
    <x v="2"/>
    <n v="0.50000000000000011"/>
    <n v="5250"/>
    <n v="2625.0000000000005"/>
    <n v="656.25000000000011"/>
    <n v="0.25"/>
  </r>
  <r>
    <m/>
    <x v="0"/>
    <n v="1185732"/>
    <x v="87"/>
    <x v="4"/>
    <x v="8"/>
    <x v="19"/>
    <x v="3"/>
    <n v="0.50000000000000011"/>
    <n v="5000"/>
    <n v="2500.0000000000005"/>
    <n v="750.00000000000011"/>
    <n v="0.3"/>
  </r>
  <r>
    <m/>
    <x v="0"/>
    <n v="1185732"/>
    <x v="87"/>
    <x v="4"/>
    <x v="8"/>
    <x v="19"/>
    <x v="4"/>
    <n v="0.60000000000000009"/>
    <n v="5000"/>
    <n v="3000.0000000000005"/>
    <n v="1050"/>
    <n v="0.35"/>
  </r>
  <r>
    <m/>
    <x v="0"/>
    <n v="1185732"/>
    <x v="87"/>
    <x v="4"/>
    <x v="8"/>
    <x v="19"/>
    <x v="5"/>
    <n v="0.65"/>
    <n v="6250"/>
    <n v="4062.5"/>
    <n v="2031.25"/>
    <n v="0.5"/>
  </r>
  <r>
    <m/>
    <x v="0"/>
    <n v="1185732"/>
    <x v="88"/>
    <x v="4"/>
    <x v="8"/>
    <x v="19"/>
    <x v="0"/>
    <n v="0.60000000000000009"/>
    <n v="7750"/>
    <n v="4650.0000000000009"/>
    <n v="2092.5000000000005"/>
    <n v="0.45"/>
  </r>
  <r>
    <m/>
    <x v="0"/>
    <n v="1185732"/>
    <x v="88"/>
    <x v="4"/>
    <x v="8"/>
    <x v="19"/>
    <x v="1"/>
    <n v="0.50000000000000011"/>
    <n v="6000"/>
    <n v="3000.0000000000005"/>
    <n v="1050"/>
    <n v="0.35"/>
  </r>
  <r>
    <m/>
    <x v="0"/>
    <n v="1185732"/>
    <x v="88"/>
    <x v="4"/>
    <x v="8"/>
    <x v="19"/>
    <x v="2"/>
    <n v="0.50000000000000011"/>
    <n v="5450"/>
    <n v="2725.0000000000005"/>
    <n v="681.25000000000011"/>
    <n v="0.25"/>
  </r>
  <r>
    <m/>
    <x v="0"/>
    <n v="1185732"/>
    <x v="88"/>
    <x v="4"/>
    <x v="8"/>
    <x v="19"/>
    <x v="3"/>
    <n v="0.50000000000000011"/>
    <n v="5750"/>
    <n v="2875.0000000000005"/>
    <n v="862.50000000000011"/>
    <n v="0.3"/>
  </r>
  <r>
    <m/>
    <x v="0"/>
    <n v="1185732"/>
    <x v="88"/>
    <x v="4"/>
    <x v="8"/>
    <x v="19"/>
    <x v="4"/>
    <n v="0.65"/>
    <n v="5500"/>
    <n v="3575"/>
    <n v="1251.25"/>
    <n v="0.35"/>
  </r>
  <r>
    <m/>
    <x v="0"/>
    <n v="1185732"/>
    <x v="88"/>
    <x v="4"/>
    <x v="8"/>
    <x v="19"/>
    <x v="5"/>
    <n v="0.7"/>
    <n v="6500"/>
    <n v="4550"/>
    <n v="2275"/>
    <n v="0.5"/>
  </r>
  <r>
    <m/>
    <x v="0"/>
    <n v="1185732"/>
    <x v="89"/>
    <x v="4"/>
    <x v="8"/>
    <x v="19"/>
    <x v="0"/>
    <n v="0.65"/>
    <n v="8750"/>
    <n v="5687.5"/>
    <n v="2559.375"/>
    <n v="0.45"/>
  </r>
  <r>
    <m/>
    <x v="0"/>
    <n v="1185732"/>
    <x v="89"/>
    <x v="4"/>
    <x v="8"/>
    <x v="19"/>
    <x v="1"/>
    <n v="0.55000000000000004"/>
    <n v="6750"/>
    <n v="3712.5000000000005"/>
    <n v="1299.375"/>
    <n v="0.35"/>
  </r>
  <r>
    <m/>
    <x v="0"/>
    <n v="1185732"/>
    <x v="89"/>
    <x v="4"/>
    <x v="8"/>
    <x v="19"/>
    <x v="2"/>
    <n v="0.55000000000000004"/>
    <n v="6250"/>
    <n v="3437.5000000000005"/>
    <n v="859.37500000000011"/>
    <n v="0.25"/>
  </r>
  <r>
    <m/>
    <x v="0"/>
    <n v="1185732"/>
    <x v="89"/>
    <x v="4"/>
    <x v="8"/>
    <x v="19"/>
    <x v="3"/>
    <n v="0.55000000000000004"/>
    <n v="5750"/>
    <n v="3162.5000000000005"/>
    <n v="948.75000000000011"/>
    <n v="0.3"/>
  </r>
  <r>
    <m/>
    <x v="0"/>
    <n v="1185732"/>
    <x v="89"/>
    <x v="4"/>
    <x v="8"/>
    <x v="19"/>
    <x v="4"/>
    <n v="0.65"/>
    <n v="5750"/>
    <n v="3737.5"/>
    <n v="1308.125"/>
    <n v="0.35"/>
  </r>
  <r>
    <m/>
    <x v="0"/>
    <n v="1185732"/>
    <x v="89"/>
    <x v="4"/>
    <x v="8"/>
    <x v="19"/>
    <x v="5"/>
    <n v="0.7"/>
    <n v="6750"/>
    <n v="4725"/>
    <n v="2362.5"/>
    <n v="0.5"/>
  </r>
  <r>
    <s v="x"/>
    <x v="0"/>
    <n v="1185732"/>
    <x v="0"/>
    <x v="0"/>
    <x v="0"/>
    <x v="20"/>
    <x v="0"/>
    <n v="0.4"/>
    <n v="8000"/>
    <n v="3200"/>
    <n v="1600"/>
    <n v="0.5"/>
  </r>
  <r>
    <m/>
    <x v="0"/>
    <n v="1185732"/>
    <x v="0"/>
    <x v="0"/>
    <x v="0"/>
    <x v="20"/>
    <x v="1"/>
    <n v="0.4"/>
    <n v="6000"/>
    <n v="2400"/>
    <n v="720"/>
    <n v="0.3"/>
  </r>
  <r>
    <m/>
    <x v="0"/>
    <n v="1185732"/>
    <x v="0"/>
    <x v="0"/>
    <x v="0"/>
    <x v="20"/>
    <x v="2"/>
    <n v="0.30000000000000004"/>
    <n v="6000"/>
    <n v="1800.0000000000002"/>
    <n v="630"/>
    <n v="0.35"/>
  </r>
  <r>
    <m/>
    <x v="0"/>
    <n v="1185732"/>
    <x v="0"/>
    <x v="0"/>
    <x v="0"/>
    <x v="20"/>
    <x v="3"/>
    <n v="0.35"/>
    <n v="4500"/>
    <n v="1575"/>
    <n v="551.25"/>
    <n v="0.35"/>
  </r>
  <r>
    <m/>
    <x v="0"/>
    <n v="1185732"/>
    <x v="0"/>
    <x v="0"/>
    <x v="0"/>
    <x v="20"/>
    <x v="4"/>
    <n v="0.5"/>
    <n v="5000"/>
    <n v="2500"/>
    <n v="750"/>
    <n v="0.3"/>
  </r>
  <r>
    <m/>
    <x v="0"/>
    <n v="1185732"/>
    <x v="0"/>
    <x v="0"/>
    <x v="0"/>
    <x v="20"/>
    <x v="5"/>
    <n v="0.4"/>
    <n v="6000"/>
    <n v="2400"/>
    <n v="600"/>
    <n v="0.25"/>
  </r>
  <r>
    <m/>
    <x v="0"/>
    <n v="1185732"/>
    <x v="1"/>
    <x v="0"/>
    <x v="0"/>
    <x v="20"/>
    <x v="0"/>
    <n v="0.4"/>
    <n v="8500"/>
    <n v="3400"/>
    <n v="1700"/>
    <n v="0.5"/>
  </r>
  <r>
    <m/>
    <x v="0"/>
    <n v="1185732"/>
    <x v="1"/>
    <x v="0"/>
    <x v="0"/>
    <x v="20"/>
    <x v="1"/>
    <n v="0.4"/>
    <n v="5000"/>
    <n v="2000"/>
    <n v="600"/>
    <n v="0.3"/>
  </r>
  <r>
    <m/>
    <x v="0"/>
    <n v="1185732"/>
    <x v="1"/>
    <x v="0"/>
    <x v="0"/>
    <x v="20"/>
    <x v="2"/>
    <n v="0.30000000000000004"/>
    <n v="5500"/>
    <n v="1650.0000000000002"/>
    <n v="577.5"/>
    <n v="0.35"/>
  </r>
  <r>
    <m/>
    <x v="0"/>
    <n v="1185732"/>
    <x v="1"/>
    <x v="0"/>
    <x v="0"/>
    <x v="20"/>
    <x v="3"/>
    <n v="0.35"/>
    <n v="4250"/>
    <n v="1487.5"/>
    <n v="520.625"/>
    <n v="0.35"/>
  </r>
  <r>
    <m/>
    <x v="0"/>
    <n v="1185732"/>
    <x v="1"/>
    <x v="0"/>
    <x v="0"/>
    <x v="20"/>
    <x v="4"/>
    <n v="0.5"/>
    <n v="5000"/>
    <n v="2500"/>
    <n v="750"/>
    <n v="0.3"/>
  </r>
  <r>
    <m/>
    <x v="0"/>
    <n v="1185732"/>
    <x v="1"/>
    <x v="0"/>
    <x v="0"/>
    <x v="20"/>
    <x v="5"/>
    <n v="0.4"/>
    <n v="6000"/>
    <n v="2400"/>
    <n v="600"/>
    <n v="0.25"/>
  </r>
  <r>
    <m/>
    <x v="0"/>
    <n v="1185732"/>
    <x v="2"/>
    <x v="0"/>
    <x v="0"/>
    <x v="20"/>
    <x v="0"/>
    <n v="0.4"/>
    <n v="8200"/>
    <n v="3280"/>
    <n v="1640"/>
    <n v="0.5"/>
  </r>
  <r>
    <m/>
    <x v="0"/>
    <n v="1185732"/>
    <x v="2"/>
    <x v="0"/>
    <x v="0"/>
    <x v="20"/>
    <x v="1"/>
    <n v="0.4"/>
    <n v="5250"/>
    <n v="2100"/>
    <n v="630"/>
    <n v="0.3"/>
  </r>
  <r>
    <m/>
    <x v="0"/>
    <n v="1185732"/>
    <x v="2"/>
    <x v="0"/>
    <x v="0"/>
    <x v="20"/>
    <x v="2"/>
    <n v="0.30000000000000004"/>
    <n v="5500"/>
    <n v="1650.0000000000002"/>
    <n v="577.5"/>
    <n v="0.35"/>
  </r>
  <r>
    <m/>
    <x v="0"/>
    <n v="1185732"/>
    <x v="2"/>
    <x v="0"/>
    <x v="0"/>
    <x v="20"/>
    <x v="3"/>
    <n v="0.35"/>
    <n v="4000"/>
    <n v="1400"/>
    <n v="489.99999999999994"/>
    <n v="0.35"/>
  </r>
  <r>
    <m/>
    <x v="0"/>
    <n v="1185732"/>
    <x v="2"/>
    <x v="0"/>
    <x v="0"/>
    <x v="20"/>
    <x v="4"/>
    <n v="0.5"/>
    <n v="4500"/>
    <n v="2250"/>
    <n v="675"/>
    <n v="0.3"/>
  </r>
  <r>
    <m/>
    <x v="0"/>
    <n v="1185732"/>
    <x v="2"/>
    <x v="0"/>
    <x v="0"/>
    <x v="20"/>
    <x v="5"/>
    <n v="0.4"/>
    <n v="5500"/>
    <n v="2200"/>
    <n v="550"/>
    <n v="0.25"/>
  </r>
  <r>
    <m/>
    <x v="0"/>
    <n v="1185732"/>
    <x v="3"/>
    <x v="0"/>
    <x v="0"/>
    <x v="20"/>
    <x v="0"/>
    <n v="0.4"/>
    <n v="8000"/>
    <n v="3200"/>
    <n v="1600"/>
    <n v="0.5"/>
  </r>
  <r>
    <m/>
    <x v="0"/>
    <n v="1185732"/>
    <x v="3"/>
    <x v="0"/>
    <x v="0"/>
    <x v="20"/>
    <x v="1"/>
    <n v="0.4"/>
    <n v="5000"/>
    <n v="2000"/>
    <n v="600"/>
    <n v="0.3"/>
  </r>
  <r>
    <m/>
    <x v="0"/>
    <n v="1185732"/>
    <x v="3"/>
    <x v="0"/>
    <x v="0"/>
    <x v="20"/>
    <x v="2"/>
    <n v="0.30000000000000004"/>
    <n v="5000"/>
    <n v="1500.0000000000002"/>
    <n v="525"/>
    <n v="0.35"/>
  </r>
  <r>
    <m/>
    <x v="0"/>
    <n v="1185732"/>
    <x v="3"/>
    <x v="0"/>
    <x v="0"/>
    <x v="20"/>
    <x v="3"/>
    <n v="0.35"/>
    <n v="4250"/>
    <n v="1487.5"/>
    <n v="520.625"/>
    <n v="0.35"/>
  </r>
  <r>
    <m/>
    <x v="0"/>
    <n v="1185732"/>
    <x v="3"/>
    <x v="0"/>
    <x v="0"/>
    <x v="20"/>
    <x v="4"/>
    <n v="0.5"/>
    <n v="4250"/>
    <n v="2125"/>
    <n v="637.5"/>
    <n v="0.3"/>
  </r>
  <r>
    <m/>
    <x v="0"/>
    <n v="1185732"/>
    <x v="3"/>
    <x v="0"/>
    <x v="0"/>
    <x v="20"/>
    <x v="5"/>
    <n v="0.4"/>
    <n v="5500"/>
    <n v="2200"/>
    <n v="550"/>
    <n v="0.25"/>
  </r>
  <r>
    <m/>
    <x v="0"/>
    <n v="1185732"/>
    <x v="4"/>
    <x v="0"/>
    <x v="0"/>
    <x v="20"/>
    <x v="0"/>
    <n v="0.5"/>
    <n v="8200"/>
    <n v="4100"/>
    <n v="2050"/>
    <n v="0.5"/>
  </r>
  <r>
    <m/>
    <x v="0"/>
    <n v="1185732"/>
    <x v="4"/>
    <x v="0"/>
    <x v="0"/>
    <x v="20"/>
    <x v="1"/>
    <n v="0.45000000000000007"/>
    <n v="5250"/>
    <n v="2362.5000000000005"/>
    <n v="708.75000000000011"/>
    <n v="0.3"/>
  </r>
  <r>
    <m/>
    <x v="0"/>
    <n v="1185732"/>
    <x v="4"/>
    <x v="0"/>
    <x v="0"/>
    <x v="20"/>
    <x v="2"/>
    <n v="0.4"/>
    <n v="5000"/>
    <n v="2000"/>
    <n v="700"/>
    <n v="0.35"/>
  </r>
  <r>
    <m/>
    <x v="0"/>
    <n v="1185732"/>
    <x v="4"/>
    <x v="0"/>
    <x v="0"/>
    <x v="20"/>
    <x v="3"/>
    <n v="0.4"/>
    <n v="4500"/>
    <n v="1800"/>
    <n v="630"/>
    <n v="0.35"/>
  </r>
  <r>
    <m/>
    <x v="0"/>
    <n v="1185732"/>
    <x v="4"/>
    <x v="0"/>
    <x v="0"/>
    <x v="20"/>
    <x v="4"/>
    <n v="0.5"/>
    <n v="4750"/>
    <n v="2375"/>
    <n v="712.5"/>
    <n v="0.3"/>
  </r>
  <r>
    <m/>
    <x v="0"/>
    <n v="1185732"/>
    <x v="4"/>
    <x v="0"/>
    <x v="0"/>
    <x v="20"/>
    <x v="5"/>
    <n v="0.55000000000000004"/>
    <n v="6000"/>
    <n v="3300.0000000000005"/>
    <n v="825.00000000000011"/>
    <n v="0.25"/>
  </r>
  <r>
    <m/>
    <x v="0"/>
    <n v="1185732"/>
    <x v="5"/>
    <x v="0"/>
    <x v="0"/>
    <x v="20"/>
    <x v="0"/>
    <n v="0.5"/>
    <n v="8500"/>
    <n v="4250"/>
    <n v="2125"/>
    <n v="0.5"/>
  </r>
  <r>
    <m/>
    <x v="0"/>
    <n v="1185732"/>
    <x v="5"/>
    <x v="0"/>
    <x v="0"/>
    <x v="20"/>
    <x v="1"/>
    <n v="0.45000000000000007"/>
    <n v="6000"/>
    <n v="2700.0000000000005"/>
    <n v="810.00000000000011"/>
    <n v="0.3"/>
  </r>
  <r>
    <m/>
    <x v="0"/>
    <n v="1185732"/>
    <x v="5"/>
    <x v="0"/>
    <x v="0"/>
    <x v="20"/>
    <x v="2"/>
    <n v="0.4"/>
    <n v="5250"/>
    <n v="2100"/>
    <n v="735"/>
    <n v="0.35"/>
  </r>
  <r>
    <m/>
    <x v="0"/>
    <n v="1185732"/>
    <x v="5"/>
    <x v="0"/>
    <x v="0"/>
    <x v="20"/>
    <x v="3"/>
    <n v="0.4"/>
    <n v="5000"/>
    <n v="2000"/>
    <n v="700"/>
    <n v="0.35"/>
  </r>
  <r>
    <m/>
    <x v="0"/>
    <n v="1185732"/>
    <x v="5"/>
    <x v="0"/>
    <x v="0"/>
    <x v="20"/>
    <x v="4"/>
    <n v="0.5"/>
    <n v="5000"/>
    <n v="2500"/>
    <n v="750"/>
    <n v="0.3"/>
  </r>
  <r>
    <m/>
    <x v="0"/>
    <n v="1185732"/>
    <x v="5"/>
    <x v="0"/>
    <x v="0"/>
    <x v="20"/>
    <x v="5"/>
    <n v="0.55000000000000004"/>
    <n v="6500"/>
    <n v="3575.0000000000005"/>
    <n v="893.75000000000011"/>
    <n v="0.25"/>
  </r>
  <r>
    <m/>
    <x v="0"/>
    <n v="1185732"/>
    <x v="6"/>
    <x v="0"/>
    <x v="0"/>
    <x v="20"/>
    <x v="0"/>
    <n v="0.5"/>
    <n v="8750"/>
    <n v="4375"/>
    <n v="2187.5"/>
    <n v="0.5"/>
  </r>
  <r>
    <m/>
    <x v="0"/>
    <n v="1185732"/>
    <x v="6"/>
    <x v="0"/>
    <x v="0"/>
    <x v="20"/>
    <x v="1"/>
    <n v="0.45000000000000007"/>
    <n v="6250"/>
    <n v="2812.5000000000005"/>
    <n v="843.75000000000011"/>
    <n v="0.3"/>
  </r>
  <r>
    <m/>
    <x v="0"/>
    <n v="1185732"/>
    <x v="6"/>
    <x v="0"/>
    <x v="0"/>
    <x v="20"/>
    <x v="2"/>
    <n v="0.4"/>
    <n v="5500"/>
    <n v="2200"/>
    <n v="770"/>
    <n v="0.35"/>
  </r>
  <r>
    <m/>
    <x v="0"/>
    <n v="1185732"/>
    <x v="6"/>
    <x v="0"/>
    <x v="0"/>
    <x v="20"/>
    <x v="3"/>
    <n v="0.4"/>
    <n v="5000"/>
    <n v="2000"/>
    <n v="700"/>
    <n v="0.35"/>
  </r>
  <r>
    <m/>
    <x v="0"/>
    <n v="1185732"/>
    <x v="6"/>
    <x v="0"/>
    <x v="0"/>
    <x v="20"/>
    <x v="4"/>
    <n v="0.5"/>
    <n v="5250"/>
    <n v="2625"/>
    <n v="787.5"/>
    <n v="0.3"/>
  </r>
  <r>
    <m/>
    <x v="0"/>
    <n v="1185732"/>
    <x v="6"/>
    <x v="0"/>
    <x v="0"/>
    <x v="20"/>
    <x v="5"/>
    <n v="0.55000000000000004"/>
    <n v="7000"/>
    <n v="3850.0000000000005"/>
    <n v="962.50000000000011"/>
    <n v="0.25"/>
  </r>
  <r>
    <m/>
    <x v="0"/>
    <n v="1185732"/>
    <x v="7"/>
    <x v="0"/>
    <x v="0"/>
    <x v="20"/>
    <x v="0"/>
    <n v="0.5"/>
    <n v="8500"/>
    <n v="4250"/>
    <n v="2125"/>
    <n v="0.5"/>
  </r>
  <r>
    <m/>
    <x v="0"/>
    <n v="1185732"/>
    <x v="7"/>
    <x v="0"/>
    <x v="0"/>
    <x v="20"/>
    <x v="1"/>
    <n v="0.45000000000000007"/>
    <n v="6250"/>
    <n v="2812.5000000000005"/>
    <n v="843.75000000000011"/>
    <n v="0.3"/>
  </r>
  <r>
    <m/>
    <x v="0"/>
    <n v="1185732"/>
    <x v="7"/>
    <x v="0"/>
    <x v="0"/>
    <x v="20"/>
    <x v="2"/>
    <n v="0.4"/>
    <n v="5500"/>
    <n v="2200"/>
    <n v="770"/>
    <n v="0.35"/>
  </r>
  <r>
    <m/>
    <x v="0"/>
    <n v="1185732"/>
    <x v="7"/>
    <x v="0"/>
    <x v="0"/>
    <x v="20"/>
    <x v="3"/>
    <n v="0.4"/>
    <n v="5250"/>
    <n v="2100"/>
    <n v="735"/>
    <n v="0.35"/>
  </r>
  <r>
    <m/>
    <x v="0"/>
    <n v="1185732"/>
    <x v="7"/>
    <x v="0"/>
    <x v="0"/>
    <x v="20"/>
    <x v="4"/>
    <n v="0.5"/>
    <n v="5000"/>
    <n v="2500"/>
    <n v="750"/>
    <n v="0.3"/>
  </r>
  <r>
    <m/>
    <x v="0"/>
    <n v="1185732"/>
    <x v="7"/>
    <x v="0"/>
    <x v="0"/>
    <x v="20"/>
    <x v="5"/>
    <n v="0.55000000000000004"/>
    <n v="6750"/>
    <n v="3712.5000000000005"/>
    <n v="928.12500000000011"/>
    <n v="0.25"/>
  </r>
  <r>
    <m/>
    <x v="0"/>
    <n v="1185732"/>
    <x v="8"/>
    <x v="0"/>
    <x v="0"/>
    <x v="20"/>
    <x v="0"/>
    <n v="0.5"/>
    <n v="8000"/>
    <n v="4000"/>
    <n v="2000"/>
    <n v="0.5"/>
  </r>
  <r>
    <m/>
    <x v="0"/>
    <n v="1185732"/>
    <x v="8"/>
    <x v="0"/>
    <x v="0"/>
    <x v="20"/>
    <x v="1"/>
    <n v="0.45000000000000007"/>
    <n v="6000"/>
    <n v="2700.0000000000005"/>
    <n v="810.00000000000011"/>
    <n v="0.3"/>
  </r>
  <r>
    <m/>
    <x v="0"/>
    <n v="1185732"/>
    <x v="8"/>
    <x v="0"/>
    <x v="0"/>
    <x v="20"/>
    <x v="2"/>
    <n v="0.4"/>
    <n v="5250"/>
    <n v="2100"/>
    <n v="735"/>
    <n v="0.35"/>
  </r>
  <r>
    <m/>
    <x v="0"/>
    <n v="1185732"/>
    <x v="8"/>
    <x v="0"/>
    <x v="0"/>
    <x v="20"/>
    <x v="3"/>
    <n v="0.4"/>
    <n v="5000"/>
    <n v="2000"/>
    <n v="700"/>
    <n v="0.35"/>
  </r>
  <r>
    <m/>
    <x v="0"/>
    <n v="1185732"/>
    <x v="8"/>
    <x v="0"/>
    <x v="0"/>
    <x v="20"/>
    <x v="4"/>
    <n v="0.5"/>
    <n v="5000"/>
    <n v="2500"/>
    <n v="750"/>
    <n v="0.3"/>
  </r>
  <r>
    <m/>
    <x v="0"/>
    <n v="1185732"/>
    <x v="8"/>
    <x v="0"/>
    <x v="0"/>
    <x v="20"/>
    <x v="5"/>
    <n v="0.55000000000000004"/>
    <n v="6000"/>
    <n v="3300.0000000000005"/>
    <n v="825.00000000000011"/>
    <n v="0.25"/>
  </r>
  <r>
    <m/>
    <x v="0"/>
    <n v="1185732"/>
    <x v="9"/>
    <x v="0"/>
    <x v="0"/>
    <x v="20"/>
    <x v="0"/>
    <n v="0.55000000000000004"/>
    <n v="7750"/>
    <n v="4262.5"/>
    <n v="2131.25"/>
    <n v="0.5"/>
  </r>
  <r>
    <m/>
    <x v="0"/>
    <n v="1185732"/>
    <x v="9"/>
    <x v="0"/>
    <x v="0"/>
    <x v="20"/>
    <x v="1"/>
    <n v="0.45000000000000007"/>
    <n v="6000"/>
    <n v="2700.0000000000005"/>
    <n v="810.00000000000011"/>
    <n v="0.3"/>
  </r>
  <r>
    <m/>
    <x v="0"/>
    <n v="1185732"/>
    <x v="9"/>
    <x v="0"/>
    <x v="0"/>
    <x v="20"/>
    <x v="2"/>
    <n v="0.45000000000000007"/>
    <n v="5000"/>
    <n v="2250.0000000000005"/>
    <n v="787.50000000000011"/>
    <n v="0.35"/>
  </r>
  <r>
    <m/>
    <x v="0"/>
    <n v="1185732"/>
    <x v="9"/>
    <x v="0"/>
    <x v="0"/>
    <x v="20"/>
    <x v="3"/>
    <n v="0.45000000000000007"/>
    <n v="4750"/>
    <n v="2137.5000000000005"/>
    <n v="748.12500000000011"/>
    <n v="0.35"/>
  </r>
  <r>
    <m/>
    <x v="0"/>
    <n v="1185732"/>
    <x v="9"/>
    <x v="0"/>
    <x v="0"/>
    <x v="20"/>
    <x v="4"/>
    <n v="0.55000000000000004"/>
    <n v="4750"/>
    <n v="2612.5"/>
    <n v="783.75"/>
    <n v="0.3"/>
  </r>
  <r>
    <m/>
    <x v="0"/>
    <n v="1185732"/>
    <x v="9"/>
    <x v="0"/>
    <x v="0"/>
    <x v="20"/>
    <x v="5"/>
    <n v="0.6"/>
    <n v="6000"/>
    <n v="3600"/>
    <n v="900"/>
    <n v="0.25"/>
  </r>
  <r>
    <m/>
    <x v="0"/>
    <n v="1185732"/>
    <x v="10"/>
    <x v="0"/>
    <x v="0"/>
    <x v="20"/>
    <x v="0"/>
    <n v="0.55000000000000004"/>
    <n v="7500"/>
    <n v="4125"/>
    <n v="2062.5"/>
    <n v="0.5"/>
  </r>
  <r>
    <m/>
    <x v="0"/>
    <n v="1185732"/>
    <x v="10"/>
    <x v="0"/>
    <x v="0"/>
    <x v="20"/>
    <x v="1"/>
    <n v="0.45000000000000007"/>
    <n v="5750"/>
    <n v="2587.5000000000005"/>
    <n v="776.25000000000011"/>
    <n v="0.3"/>
  </r>
  <r>
    <m/>
    <x v="0"/>
    <n v="1185732"/>
    <x v="10"/>
    <x v="0"/>
    <x v="0"/>
    <x v="20"/>
    <x v="2"/>
    <n v="0.45000000000000007"/>
    <n v="5200"/>
    <n v="2340.0000000000005"/>
    <n v="819.00000000000011"/>
    <n v="0.35"/>
  </r>
  <r>
    <m/>
    <x v="0"/>
    <n v="1185732"/>
    <x v="10"/>
    <x v="0"/>
    <x v="0"/>
    <x v="20"/>
    <x v="3"/>
    <n v="0.45000000000000007"/>
    <n v="5000"/>
    <n v="2250.0000000000005"/>
    <n v="787.50000000000011"/>
    <n v="0.35"/>
  </r>
  <r>
    <m/>
    <x v="0"/>
    <n v="1185732"/>
    <x v="10"/>
    <x v="0"/>
    <x v="0"/>
    <x v="20"/>
    <x v="4"/>
    <n v="0.55000000000000004"/>
    <n v="4750"/>
    <n v="2612.5"/>
    <n v="783.75"/>
    <n v="0.3"/>
  </r>
  <r>
    <m/>
    <x v="0"/>
    <n v="1185732"/>
    <x v="10"/>
    <x v="0"/>
    <x v="0"/>
    <x v="20"/>
    <x v="5"/>
    <n v="0.6"/>
    <n v="5750"/>
    <n v="3450"/>
    <n v="862.5"/>
    <n v="0.25"/>
  </r>
  <r>
    <m/>
    <x v="0"/>
    <n v="1185732"/>
    <x v="11"/>
    <x v="0"/>
    <x v="0"/>
    <x v="20"/>
    <x v="0"/>
    <n v="0.55000000000000004"/>
    <n v="8000"/>
    <n v="4400"/>
    <n v="2200"/>
    <n v="0.5"/>
  </r>
  <r>
    <m/>
    <x v="0"/>
    <n v="1185732"/>
    <x v="11"/>
    <x v="0"/>
    <x v="0"/>
    <x v="20"/>
    <x v="1"/>
    <n v="0.45000000000000007"/>
    <n v="6000"/>
    <n v="2700.0000000000005"/>
    <n v="810.00000000000011"/>
    <n v="0.3"/>
  </r>
  <r>
    <m/>
    <x v="0"/>
    <n v="1185732"/>
    <x v="11"/>
    <x v="0"/>
    <x v="0"/>
    <x v="20"/>
    <x v="2"/>
    <n v="0.45000000000000007"/>
    <n v="5500"/>
    <n v="2475.0000000000005"/>
    <n v="866.25000000000011"/>
    <n v="0.35"/>
  </r>
  <r>
    <m/>
    <x v="0"/>
    <n v="1185732"/>
    <x v="11"/>
    <x v="0"/>
    <x v="0"/>
    <x v="20"/>
    <x v="3"/>
    <n v="0.45000000000000007"/>
    <n v="5000"/>
    <n v="2250.0000000000005"/>
    <n v="787.50000000000011"/>
    <n v="0.35"/>
  </r>
  <r>
    <m/>
    <x v="0"/>
    <n v="1185732"/>
    <x v="11"/>
    <x v="0"/>
    <x v="0"/>
    <x v="20"/>
    <x v="4"/>
    <n v="0.55000000000000004"/>
    <n v="5000"/>
    <n v="2750"/>
    <n v="825"/>
    <n v="0.3"/>
  </r>
  <r>
    <m/>
    <x v="0"/>
    <n v="1185732"/>
    <x v="11"/>
    <x v="0"/>
    <x v="0"/>
    <x v="20"/>
    <x v="5"/>
    <n v="0.6"/>
    <n v="6000"/>
    <n v="3600"/>
    <n v="900"/>
    <n v="0.25"/>
  </r>
  <r>
    <s v="x"/>
    <x v="2"/>
    <n v="1128299"/>
    <x v="145"/>
    <x v="2"/>
    <x v="17"/>
    <x v="21"/>
    <x v="0"/>
    <n v="0.30000000000000004"/>
    <n v="3500"/>
    <n v="1050.0000000000002"/>
    <n v="367.50000000000006"/>
    <n v="0.35"/>
  </r>
  <r>
    <m/>
    <x v="2"/>
    <n v="1128299"/>
    <x v="145"/>
    <x v="2"/>
    <x v="17"/>
    <x v="21"/>
    <x v="1"/>
    <n v="0.4"/>
    <n v="3500"/>
    <n v="1400"/>
    <n v="489.99999999999994"/>
    <n v="0.35"/>
  </r>
  <r>
    <m/>
    <x v="2"/>
    <n v="1128299"/>
    <x v="145"/>
    <x v="2"/>
    <x v="17"/>
    <x v="21"/>
    <x v="2"/>
    <n v="0.4"/>
    <n v="3500"/>
    <n v="1400"/>
    <n v="489.99999999999994"/>
    <n v="0.35"/>
  </r>
  <r>
    <m/>
    <x v="2"/>
    <n v="1128299"/>
    <x v="145"/>
    <x v="2"/>
    <x v="17"/>
    <x v="21"/>
    <x v="3"/>
    <n v="0.4"/>
    <n v="2000"/>
    <n v="800"/>
    <n v="280"/>
    <n v="0.35"/>
  </r>
  <r>
    <m/>
    <x v="2"/>
    <n v="1128299"/>
    <x v="145"/>
    <x v="2"/>
    <x v="17"/>
    <x v="21"/>
    <x v="4"/>
    <n v="0.45000000000000007"/>
    <n v="1500"/>
    <n v="675.00000000000011"/>
    <n v="270.00000000000006"/>
    <n v="0.4"/>
  </r>
  <r>
    <m/>
    <x v="2"/>
    <n v="1128299"/>
    <x v="145"/>
    <x v="2"/>
    <x v="17"/>
    <x v="21"/>
    <x v="5"/>
    <n v="0.4"/>
    <n v="4000"/>
    <n v="1600"/>
    <n v="480"/>
    <n v="0.3"/>
  </r>
  <r>
    <m/>
    <x v="2"/>
    <n v="1128299"/>
    <x v="146"/>
    <x v="2"/>
    <x v="17"/>
    <x v="21"/>
    <x v="0"/>
    <n v="0.30000000000000004"/>
    <n v="4500"/>
    <n v="1350.0000000000002"/>
    <n v="472.50000000000006"/>
    <n v="0.35"/>
  </r>
  <r>
    <m/>
    <x v="2"/>
    <n v="1128299"/>
    <x v="146"/>
    <x v="2"/>
    <x v="17"/>
    <x v="21"/>
    <x v="1"/>
    <n v="0.4"/>
    <n v="3500"/>
    <n v="1400"/>
    <n v="489.99999999999994"/>
    <n v="0.35"/>
  </r>
  <r>
    <m/>
    <x v="2"/>
    <n v="1128299"/>
    <x v="146"/>
    <x v="2"/>
    <x v="17"/>
    <x v="21"/>
    <x v="2"/>
    <n v="0.4"/>
    <n v="3500"/>
    <n v="1400"/>
    <n v="489.99999999999994"/>
    <n v="0.35"/>
  </r>
  <r>
    <m/>
    <x v="2"/>
    <n v="1128299"/>
    <x v="146"/>
    <x v="2"/>
    <x v="17"/>
    <x v="21"/>
    <x v="3"/>
    <n v="0.4"/>
    <n v="2000"/>
    <n v="800"/>
    <n v="280"/>
    <n v="0.35"/>
  </r>
  <r>
    <m/>
    <x v="2"/>
    <n v="1128299"/>
    <x v="146"/>
    <x v="2"/>
    <x v="17"/>
    <x v="21"/>
    <x v="4"/>
    <n v="0.45000000000000007"/>
    <n v="1250"/>
    <n v="562.50000000000011"/>
    <n v="225.00000000000006"/>
    <n v="0.4"/>
  </r>
  <r>
    <m/>
    <x v="2"/>
    <n v="1128299"/>
    <x v="146"/>
    <x v="2"/>
    <x v="17"/>
    <x v="21"/>
    <x v="5"/>
    <n v="0.4"/>
    <n v="3250"/>
    <n v="1300"/>
    <n v="390"/>
    <n v="0.3"/>
  </r>
  <r>
    <m/>
    <x v="2"/>
    <n v="1128299"/>
    <x v="147"/>
    <x v="2"/>
    <x v="17"/>
    <x v="21"/>
    <x v="0"/>
    <n v="0.4"/>
    <n v="4750"/>
    <n v="1900"/>
    <n v="665"/>
    <n v="0.35"/>
  </r>
  <r>
    <m/>
    <x v="2"/>
    <n v="1128299"/>
    <x v="147"/>
    <x v="2"/>
    <x v="17"/>
    <x v="21"/>
    <x v="1"/>
    <n v="0.5"/>
    <n v="3250"/>
    <n v="1625"/>
    <n v="568.75"/>
    <n v="0.35"/>
  </r>
  <r>
    <m/>
    <x v="2"/>
    <n v="1128299"/>
    <x v="147"/>
    <x v="2"/>
    <x v="17"/>
    <x v="21"/>
    <x v="2"/>
    <n v="0.54999999999999993"/>
    <n v="3500"/>
    <n v="1924.9999999999998"/>
    <n v="673.74999999999989"/>
    <n v="0.35"/>
  </r>
  <r>
    <m/>
    <x v="2"/>
    <n v="1128299"/>
    <x v="147"/>
    <x v="2"/>
    <x v="17"/>
    <x v="21"/>
    <x v="3"/>
    <n v="0.5"/>
    <n v="2500"/>
    <n v="1250"/>
    <n v="437.5"/>
    <n v="0.35"/>
  </r>
  <r>
    <m/>
    <x v="2"/>
    <n v="1128299"/>
    <x v="147"/>
    <x v="2"/>
    <x v="17"/>
    <x v="21"/>
    <x v="4"/>
    <n v="0.55000000000000004"/>
    <n v="1000"/>
    <n v="550"/>
    <n v="220"/>
    <n v="0.4"/>
  </r>
  <r>
    <m/>
    <x v="2"/>
    <n v="1128299"/>
    <x v="147"/>
    <x v="2"/>
    <x v="17"/>
    <x v="21"/>
    <x v="5"/>
    <n v="0.5"/>
    <n v="3000"/>
    <n v="1500"/>
    <n v="450"/>
    <n v="0.3"/>
  </r>
  <r>
    <m/>
    <x v="2"/>
    <n v="1128299"/>
    <x v="148"/>
    <x v="2"/>
    <x v="17"/>
    <x v="21"/>
    <x v="0"/>
    <n v="0.55000000000000004"/>
    <n v="4750"/>
    <n v="2612.5"/>
    <n v="914.37499999999989"/>
    <n v="0.35"/>
  </r>
  <r>
    <m/>
    <x v="2"/>
    <n v="1128299"/>
    <x v="148"/>
    <x v="2"/>
    <x v="17"/>
    <x v="21"/>
    <x v="1"/>
    <n v="0.60000000000000009"/>
    <n v="2750"/>
    <n v="1650.0000000000002"/>
    <n v="577.5"/>
    <n v="0.35"/>
  </r>
  <r>
    <m/>
    <x v="2"/>
    <n v="1128299"/>
    <x v="148"/>
    <x v="2"/>
    <x v="17"/>
    <x v="21"/>
    <x v="2"/>
    <n v="0.60000000000000009"/>
    <n v="3250"/>
    <n v="1950.0000000000002"/>
    <n v="682.5"/>
    <n v="0.35"/>
  </r>
  <r>
    <m/>
    <x v="2"/>
    <n v="1128299"/>
    <x v="148"/>
    <x v="2"/>
    <x v="17"/>
    <x v="21"/>
    <x v="3"/>
    <n v="0.45000000000000007"/>
    <n v="2250"/>
    <n v="1012.5000000000001"/>
    <n v="354.375"/>
    <n v="0.35"/>
  </r>
  <r>
    <m/>
    <x v="2"/>
    <n v="1128299"/>
    <x v="148"/>
    <x v="2"/>
    <x v="17"/>
    <x v="21"/>
    <x v="4"/>
    <n v="0.50000000000000011"/>
    <n v="1250"/>
    <n v="625.00000000000011"/>
    <n v="250.00000000000006"/>
    <n v="0.4"/>
  </r>
  <r>
    <m/>
    <x v="2"/>
    <n v="1128299"/>
    <x v="148"/>
    <x v="2"/>
    <x v="17"/>
    <x v="21"/>
    <x v="5"/>
    <n v="0.65000000000000013"/>
    <n v="3000"/>
    <n v="1950.0000000000005"/>
    <n v="585.00000000000011"/>
    <n v="0.3"/>
  </r>
  <r>
    <m/>
    <x v="2"/>
    <n v="1128299"/>
    <x v="149"/>
    <x v="2"/>
    <x v="17"/>
    <x v="21"/>
    <x v="0"/>
    <n v="0.5"/>
    <n v="5000"/>
    <n v="2500"/>
    <n v="875"/>
    <n v="0.35"/>
  </r>
  <r>
    <m/>
    <x v="2"/>
    <n v="1128299"/>
    <x v="149"/>
    <x v="2"/>
    <x v="17"/>
    <x v="21"/>
    <x v="1"/>
    <n v="0.55000000000000004"/>
    <n v="3500"/>
    <n v="1925.0000000000002"/>
    <n v="673.75"/>
    <n v="0.35"/>
  </r>
  <r>
    <m/>
    <x v="2"/>
    <n v="1128299"/>
    <x v="149"/>
    <x v="2"/>
    <x v="17"/>
    <x v="21"/>
    <x v="2"/>
    <n v="0.55000000000000004"/>
    <n v="3500"/>
    <n v="1925.0000000000002"/>
    <n v="673.75"/>
    <n v="0.35"/>
  </r>
  <r>
    <m/>
    <x v="2"/>
    <n v="1128299"/>
    <x v="149"/>
    <x v="2"/>
    <x v="17"/>
    <x v="21"/>
    <x v="3"/>
    <n v="0.5"/>
    <n v="2750"/>
    <n v="1375"/>
    <n v="481.24999999999994"/>
    <n v="0.35"/>
  </r>
  <r>
    <m/>
    <x v="2"/>
    <n v="1128299"/>
    <x v="149"/>
    <x v="2"/>
    <x v="17"/>
    <x v="21"/>
    <x v="4"/>
    <n v="0.44999999999999996"/>
    <n v="1750"/>
    <n v="787.49999999999989"/>
    <n v="315"/>
    <n v="0.4"/>
  </r>
  <r>
    <m/>
    <x v="2"/>
    <n v="1128299"/>
    <x v="149"/>
    <x v="2"/>
    <x v="17"/>
    <x v="21"/>
    <x v="5"/>
    <n v="0.6"/>
    <n v="5250"/>
    <n v="3150"/>
    <n v="945"/>
    <n v="0.3"/>
  </r>
  <r>
    <m/>
    <x v="2"/>
    <n v="1128299"/>
    <x v="150"/>
    <x v="2"/>
    <x v="17"/>
    <x v="21"/>
    <x v="0"/>
    <n v="0.54999999999999993"/>
    <n v="7750"/>
    <n v="4262.4999999999991"/>
    <n v="1491.8749999999995"/>
    <n v="0.35"/>
  </r>
  <r>
    <m/>
    <x v="2"/>
    <n v="1128299"/>
    <x v="150"/>
    <x v="2"/>
    <x v="17"/>
    <x v="21"/>
    <x v="1"/>
    <n v="0.64999999999999991"/>
    <n v="6500"/>
    <n v="4224.9999999999991"/>
    <n v="1478.7499999999995"/>
    <n v="0.35"/>
  </r>
  <r>
    <m/>
    <x v="2"/>
    <n v="1128299"/>
    <x v="150"/>
    <x v="2"/>
    <x v="17"/>
    <x v="21"/>
    <x v="2"/>
    <n v="0.79999999999999993"/>
    <n v="6500"/>
    <n v="5200"/>
    <n v="1819.9999999999998"/>
    <n v="0.35"/>
  </r>
  <r>
    <m/>
    <x v="2"/>
    <n v="1128299"/>
    <x v="150"/>
    <x v="2"/>
    <x v="17"/>
    <x v="21"/>
    <x v="3"/>
    <n v="0.79999999999999993"/>
    <n v="5250"/>
    <n v="4200"/>
    <n v="1470"/>
    <n v="0.35"/>
  </r>
  <r>
    <m/>
    <x v="2"/>
    <n v="1128299"/>
    <x v="150"/>
    <x v="2"/>
    <x v="17"/>
    <x v="21"/>
    <x v="4"/>
    <n v="0.9"/>
    <n v="4000"/>
    <n v="3600"/>
    <n v="1440"/>
    <n v="0.4"/>
  </r>
  <r>
    <m/>
    <x v="2"/>
    <n v="1128299"/>
    <x v="150"/>
    <x v="2"/>
    <x v="17"/>
    <x v="21"/>
    <x v="5"/>
    <n v="1.05"/>
    <n v="7000"/>
    <n v="7350"/>
    <n v="2205"/>
    <n v="0.3"/>
  </r>
  <r>
    <m/>
    <x v="2"/>
    <n v="1128299"/>
    <x v="151"/>
    <x v="2"/>
    <x v="17"/>
    <x v="21"/>
    <x v="0"/>
    <n v="0.85"/>
    <n v="8500"/>
    <n v="7225"/>
    <n v="2528.75"/>
    <n v="0.35"/>
  </r>
  <r>
    <m/>
    <x v="2"/>
    <n v="1128299"/>
    <x v="151"/>
    <x v="2"/>
    <x v="17"/>
    <x v="21"/>
    <x v="1"/>
    <n v="0.9"/>
    <n v="7000"/>
    <n v="6300"/>
    <n v="2205"/>
    <n v="0.35"/>
  </r>
  <r>
    <m/>
    <x v="2"/>
    <n v="1128299"/>
    <x v="151"/>
    <x v="2"/>
    <x v="17"/>
    <x v="21"/>
    <x v="2"/>
    <n v="0.9"/>
    <n v="6500"/>
    <n v="5850"/>
    <n v="2047.4999999999998"/>
    <n v="0.35"/>
  </r>
  <r>
    <m/>
    <x v="2"/>
    <n v="1128299"/>
    <x v="151"/>
    <x v="2"/>
    <x v="17"/>
    <x v="21"/>
    <x v="3"/>
    <n v="0.85"/>
    <n v="5500"/>
    <n v="4675"/>
    <n v="1636.25"/>
    <n v="0.35"/>
  </r>
  <r>
    <m/>
    <x v="2"/>
    <n v="1128299"/>
    <x v="151"/>
    <x v="2"/>
    <x v="17"/>
    <x v="21"/>
    <x v="4"/>
    <n v="0.9"/>
    <n v="6000"/>
    <n v="5400"/>
    <n v="2160"/>
    <n v="0.4"/>
  </r>
  <r>
    <m/>
    <x v="2"/>
    <n v="1128299"/>
    <x v="151"/>
    <x v="2"/>
    <x v="17"/>
    <x v="21"/>
    <x v="5"/>
    <n v="1.05"/>
    <n v="6000"/>
    <n v="6300"/>
    <n v="1890"/>
    <n v="0.3"/>
  </r>
  <r>
    <m/>
    <x v="2"/>
    <n v="1128299"/>
    <x v="152"/>
    <x v="2"/>
    <x v="17"/>
    <x v="21"/>
    <x v="0"/>
    <n v="0.9"/>
    <n v="8000"/>
    <n v="7200"/>
    <n v="2520"/>
    <n v="0.35"/>
  </r>
  <r>
    <m/>
    <x v="2"/>
    <n v="1128299"/>
    <x v="152"/>
    <x v="2"/>
    <x v="17"/>
    <x v="21"/>
    <x v="1"/>
    <n v="0.8"/>
    <n v="7750"/>
    <n v="6200"/>
    <n v="2170"/>
    <n v="0.35"/>
  </r>
  <r>
    <m/>
    <x v="2"/>
    <n v="1128299"/>
    <x v="152"/>
    <x v="2"/>
    <x v="17"/>
    <x v="21"/>
    <x v="2"/>
    <n v="0.70000000000000007"/>
    <n v="6500"/>
    <n v="4550"/>
    <n v="1592.5"/>
    <n v="0.35"/>
  </r>
  <r>
    <m/>
    <x v="2"/>
    <n v="1128299"/>
    <x v="152"/>
    <x v="2"/>
    <x v="17"/>
    <x v="21"/>
    <x v="3"/>
    <n v="0.70000000000000007"/>
    <n v="4250"/>
    <n v="2975.0000000000005"/>
    <n v="1041.25"/>
    <n v="0.35"/>
  </r>
  <r>
    <m/>
    <x v="2"/>
    <n v="1128299"/>
    <x v="152"/>
    <x v="2"/>
    <x v="17"/>
    <x v="21"/>
    <x v="4"/>
    <n v="0.7"/>
    <n v="4250"/>
    <n v="2975"/>
    <n v="1190"/>
    <n v="0.4"/>
  </r>
  <r>
    <m/>
    <x v="2"/>
    <n v="1128299"/>
    <x v="152"/>
    <x v="2"/>
    <x v="17"/>
    <x v="21"/>
    <x v="5"/>
    <n v="0.75"/>
    <n v="2500"/>
    <n v="1875"/>
    <n v="562.5"/>
    <n v="0.3"/>
  </r>
  <r>
    <m/>
    <x v="2"/>
    <n v="1128299"/>
    <x v="153"/>
    <x v="2"/>
    <x v="17"/>
    <x v="21"/>
    <x v="0"/>
    <n v="0.50000000000000011"/>
    <n v="4500"/>
    <n v="2250.0000000000005"/>
    <n v="787.50000000000011"/>
    <n v="0.35"/>
  </r>
  <r>
    <m/>
    <x v="2"/>
    <n v="1128299"/>
    <x v="153"/>
    <x v="2"/>
    <x v="17"/>
    <x v="21"/>
    <x v="1"/>
    <n v="0.55000000000000016"/>
    <n v="4500"/>
    <n v="2475.0000000000009"/>
    <n v="866.25000000000023"/>
    <n v="0.35"/>
  </r>
  <r>
    <m/>
    <x v="2"/>
    <n v="1128299"/>
    <x v="153"/>
    <x v="2"/>
    <x v="17"/>
    <x v="21"/>
    <x v="2"/>
    <n v="0.50000000000000011"/>
    <n v="2500"/>
    <n v="1250.0000000000002"/>
    <n v="437.50000000000006"/>
    <n v="0.35"/>
  </r>
  <r>
    <m/>
    <x v="2"/>
    <n v="1128299"/>
    <x v="153"/>
    <x v="2"/>
    <x v="17"/>
    <x v="21"/>
    <x v="3"/>
    <n v="0.50000000000000011"/>
    <n v="2000"/>
    <n v="1000.0000000000002"/>
    <n v="350.00000000000006"/>
    <n v="0.35"/>
  </r>
  <r>
    <m/>
    <x v="2"/>
    <n v="1128299"/>
    <x v="153"/>
    <x v="2"/>
    <x v="17"/>
    <x v="21"/>
    <x v="4"/>
    <n v="0.60000000000000009"/>
    <n v="2250"/>
    <n v="1350.0000000000002"/>
    <n v="540.00000000000011"/>
    <n v="0.4"/>
  </r>
  <r>
    <m/>
    <x v="2"/>
    <n v="1128299"/>
    <x v="153"/>
    <x v="2"/>
    <x v="17"/>
    <x v="21"/>
    <x v="5"/>
    <n v="0.44999999999999996"/>
    <n v="2500"/>
    <n v="1125"/>
    <n v="337.5"/>
    <n v="0.3"/>
  </r>
  <r>
    <m/>
    <x v="2"/>
    <n v="1128299"/>
    <x v="154"/>
    <x v="2"/>
    <x v="17"/>
    <x v="21"/>
    <x v="0"/>
    <n v="0.4"/>
    <n v="3500"/>
    <n v="1400"/>
    <n v="489.99999999999994"/>
    <n v="0.35"/>
  </r>
  <r>
    <m/>
    <x v="2"/>
    <n v="1128299"/>
    <x v="154"/>
    <x v="2"/>
    <x v="17"/>
    <x v="21"/>
    <x v="1"/>
    <n v="0.55000000000000016"/>
    <n v="5250"/>
    <n v="2887.5000000000009"/>
    <n v="1010.6250000000002"/>
    <n v="0.35"/>
  </r>
  <r>
    <m/>
    <x v="2"/>
    <n v="1128299"/>
    <x v="154"/>
    <x v="2"/>
    <x v="17"/>
    <x v="21"/>
    <x v="2"/>
    <n v="0.50000000000000011"/>
    <n v="3500"/>
    <n v="1750.0000000000005"/>
    <n v="612.50000000000011"/>
    <n v="0.35"/>
  </r>
  <r>
    <m/>
    <x v="2"/>
    <n v="1128299"/>
    <x v="154"/>
    <x v="2"/>
    <x v="17"/>
    <x v="21"/>
    <x v="3"/>
    <n v="0.45000000000000007"/>
    <n v="3250"/>
    <n v="1462.5000000000002"/>
    <n v="511.87500000000006"/>
    <n v="0.35"/>
  </r>
  <r>
    <m/>
    <x v="2"/>
    <n v="1128299"/>
    <x v="154"/>
    <x v="2"/>
    <x v="17"/>
    <x v="21"/>
    <x v="4"/>
    <n v="0.55000000000000004"/>
    <n v="3000"/>
    <n v="1650.0000000000002"/>
    <n v="660.00000000000011"/>
    <n v="0.4"/>
  </r>
  <r>
    <m/>
    <x v="2"/>
    <n v="1128299"/>
    <x v="154"/>
    <x v="2"/>
    <x v="17"/>
    <x v="21"/>
    <x v="5"/>
    <n v="0.60000000000000009"/>
    <n v="3500"/>
    <n v="2100.0000000000005"/>
    <n v="630.00000000000011"/>
    <n v="0.3"/>
  </r>
  <r>
    <m/>
    <x v="2"/>
    <n v="1128299"/>
    <x v="155"/>
    <x v="2"/>
    <x v="17"/>
    <x v="21"/>
    <x v="0"/>
    <n v="0.45000000000000007"/>
    <n v="5750"/>
    <n v="2587.5000000000005"/>
    <n v="905.62500000000011"/>
    <n v="0.35"/>
  </r>
  <r>
    <m/>
    <x v="2"/>
    <n v="1128299"/>
    <x v="155"/>
    <x v="2"/>
    <x v="17"/>
    <x v="21"/>
    <x v="1"/>
    <n v="0.50000000000000011"/>
    <n v="6500"/>
    <n v="3250.0000000000009"/>
    <n v="1137.5000000000002"/>
    <n v="0.35"/>
  </r>
  <r>
    <m/>
    <x v="2"/>
    <n v="1128299"/>
    <x v="155"/>
    <x v="2"/>
    <x v="17"/>
    <x v="21"/>
    <x v="2"/>
    <n v="0.45000000000000007"/>
    <n v="4750"/>
    <n v="2137.5000000000005"/>
    <n v="748.12500000000011"/>
    <n v="0.35"/>
  </r>
  <r>
    <m/>
    <x v="2"/>
    <n v="1128299"/>
    <x v="155"/>
    <x v="2"/>
    <x v="17"/>
    <x v="21"/>
    <x v="3"/>
    <n v="0.55000000000000016"/>
    <n v="4500"/>
    <n v="2475.0000000000009"/>
    <n v="866.25000000000023"/>
    <n v="0.35"/>
  </r>
  <r>
    <m/>
    <x v="2"/>
    <n v="1128299"/>
    <x v="155"/>
    <x v="2"/>
    <x v="17"/>
    <x v="21"/>
    <x v="4"/>
    <n v="0.75000000000000011"/>
    <n v="4250"/>
    <n v="3187.5000000000005"/>
    <n v="1275.0000000000002"/>
    <n v="0.4"/>
  </r>
  <r>
    <m/>
    <x v="2"/>
    <n v="1128299"/>
    <x v="155"/>
    <x v="2"/>
    <x v="17"/>
    <x v="21"/>
    <x v="5"/>
    <n v="0.80000000000000016"/>
    <n v="5500"/>
    <n v="4400.0000000000009"/>
    <n v="1320.0000000000002"/>
    <n v="0.3"/>
  </r>
  <r>
    <m/>
    <x v="2"/>
    <n v="1128299"/>
    <x v="156"/>
    <x v="2"/>
    <x v="17"/>
    <x v="21"/>
    <x v="0"/>
    <n v="0.65000000000000013"/>
    <n v="7500"/>
    <n v="4875.0000000000009"/>
    <n v="1706.2500000000002"/>
    <n v="0.35"/>
  </r>
  <r>
    <m/>
    <x v="2"/>
    <n v="1128299"/>
    <x v="156"/>
    <x v="2"/>
    <x v="17"/>
    <x v="21"/>
    <x v="1"/>
    <n v="0.75000000000000022"/>
    <n v="7500"/>
    <n v="5625.0000000000018"/>
    <n v="1968.7500000000005"/>
    <n v="0.35"/>
  </r>
  <r>
    <m/>
    <x v="2"/>
    <n v="1128299"/>
    <x v="156"/>
    <x v="2"/>
    <x v="17"/>
    <x v="21"/>
    <x v="2"/>
    <n v="0.70000000000000018"/>
    <n v="5500"/>
    <n v="3850.0000000000009"/>
    <n v="1347.5000000000002"/>
    <n v="0.35"/>
  </r>
  <r>
    <m/>
    <x v="2"/>
    <n v="1128299"/>
    <x v="156"/>
    <x v="2"/>
    <x v="17"/>
    <x v="21"/>
    <x v="3"/>
    <n v="0.70000000000000018"/>
    <n v="5500"/>
    <n v="3850.0000000000009"/>
    <n v="1347.5000000000002"/>
    <n v="0.35"/>
  </r>
  <r>
    <m/>
    <x v="2"/>
    <n v="1128299"/>
    <x v="156"/>
    <x v="2"/>
    <x v="17"/>
    <x v="21"/>
    <x v="4"/>
    <n v="0.80000000000000016"/>
    <n v="4750"/>
    <n v="3800.0000000000009"/>
    <n v="1520.0000000000005"/>
    <n v="0.4"/>
  </r>
  <r>
    <m/>
    <x v="2"/>
    <n v="1128299"/>
    <x v="156"/>
    <x v="2"/>
    <x v="17"/>
    <x v="21"/>
    <x v="5"/>
    <n v="0.8500000000000002"/>
    <n v="5750"/>
    <n v="4887.5000000000009"/>
    <n v="1466.2500000000002"/>
    <n v="0.3"/>
  </r>
  <r>
    <s v="x"/>
    <x v="0"/>
    <n v="1185732"/>
    <x v="157"/>
    <x v="4"/>
    <x v="18"/>
    <x v="22"/>
    <x v="0"/>
    <n v="0.35"/>
    <n v="7500"/>
    <n v="2625"/>
    <n v="1312.5"/>
    <n v="0.5"/>
  </r>
  <r>
    <m/>
    <x v="0"/>
    <n v="1185732"/>
    <x v="157"/>
    <x v="4"/>
    <x v="18"/>
    <x v="22"/>
    <x v="1"/>
    <n v="0.35"/>
    <n v="5500"/>
    <n v="1924.9999999999998"/>
    <n v="769.99999999999989"/>
    <n v="0.39999999999999997"/>
  </r>
  <r>
    <m/>
    <x v="0"/>
    <n v="1185732"/>
    <x v="157"/>
    <x v="4"/>
    <x v="18"/>
    <x v="22"/>
    <x v="2"/>
    <n v="0.25"/>
    <n v="5500"/>
    <n v="1375"/>
    <n v="412.5"/>
    <n v="0.3"/>
  </r>
  <r>
    <m/>
    <x v="0"/>
    <n v="1185732"/>
    <x v="157"/>
    <x v="4"/>
    <x v="18"/>
    <x v="22"/>
    <x v="3"/>
    <n v="0.29999999999999993"/>
    <n v="4000"/>
    <n v="1199.9999999999998"/>
    <n v="419.99999999999989"/>
    <n v="0.35"/>
  </r>
  <r>
    <m/>
    <x v="0"/>
    <n v="1185732"/>
    <x v="157"/>
    <x v="4"/>
    <x v="18"/>
    <x v="22"/>
    <x v="4"/>
    <n v="0.45000000000000007"/>
    <n v="4500"/>
    <n v="2025.0000000000002"/>
    <n v="810"/>
    <n v="0.39999999999999997"/>
  </r>
  <r>
    <m/>
    <x v="0"/>
    <n v="1185732"/>
    <x v="157"/>
    <x v="4"/>
    <x v="18"/>
    <x v="22"/>
    <x v="5"/>
    <n v="0.35"/>
    <n v="5500"/>
    <n v="1924.9999999999998"/>
    <n v="1058.75"/>
    <n v="0.55000000000000004"/>
  </r>
  <r>
    <m/>
    <x v="0"/>
    <n v="1185732"/>
    <x v="103"/>
    <x v="4"/>
    <x v="18"/>
    <x v="22"/>
    <x v="0"/>
    <n v="0.35"/>
    <n v="8000"/>
    <n v="2800"/>
    <n v="1400"/>
    <n v="0.5"/>
  </r>
  <r>
    <m/>
    <x v="0"/>
    <n v="1185732"/>
    <x v="103"/>
    <x v="4"/>
    <x v="18"/>
    <x v="22"/>
    <x v="1"/>
    <n v="0.35"/>
    <n v="4500"/>
    <n v="1575"/>
    <n v="630"/>
    <n v="0.39999999999999997"/>
  </r>
  <r>
    <m/>
    <x v="0"/>
    <n v="1185732"/>
    <x v="103"/>
    <x v="4"/>
    <x v="18"/>
    <x v="22"/>
    <x v="2"/>
    <n v="0.25"/>
    <n v="5000"/>
    <n v="1250"/>
    <n v="375"/>
    <n v="0.3"/>
  </r>
  <r>
    <m/>
    <x v="0"/>
    <n v="1185732"/>
    <x v="103"/>
    <x v="4"/>
    <x v="18"/>
    <x v="22"/>
    <x v="3"/>
    <n v="0.29999999999999993"/>
    <n v="3750"/>
    <n v="1124.9999999999998"/>
    <n v="393.74999999999989"/>
    <n v="0.35"/>
  </r>
  <r>
    <m/>
    <x v="0"/>
    <n v="1185732"/>
    <x v="103"/>
    <x v="4"/>
    <x v="18"/>
    <x v="22"/>
    <x v="4"/>
    <n v="0.45000000000000007"/>
    <n v="4500"/>
    <n v="2025.0000000000002"/>
    <n v="810"/>
    <n v="0.39999999999999997"/>
  </r>
  <r>
    <m/>
    <x v="0"/>
    <n v="1185732"/>
    <x v="103"/>
    <x v="4"/>
    <x v="18"/>
    <x v="22"/>
    <x v="5"/>
    <n v="0.35"/>
    <n v="5500"/>
    <n v="1924.9999999999998"/>
    <n v="1058.75"/>
    <n v="0.55000000000000004"/>
  </r>
  <r>
    <m/>
    <x v="0"/>
    <n v="1185732"/>
    <x v="158"/>
    <x v="4"/>
    <x v="18"/>
    <x v="22"/>
    <x v="0"/>
    <n v="0.35"/>
    <n v="7700"/>
    <n v="2695"/>
    <n v="1347.5"/>
    <n v="0.5"/>
  </r>
  <r>
    <m/>
    <x v="0"/>
    <n v="1185732"/>
    <x v="158"/>
    <x v="4"/>
    <x v="18"/>
    <x v="22"/>
    <x v="1"/>
    <n v="0.35"/>
    <n v="4500"/>
    <n v="1575"/>
    <n v="630"/>
    <n v="0.39999999999999997"/>
  </r>
  <r>
    <m/>
    <x v="0"/>
    <n v="1185732"/>
    <x v="158"/>
    <x v="4"/>
    <x v="18"/>
    <x v="22"/>
    <x v="2"/>
    <n v="0.25"/>
    <n v="4750"/>
    <n v="1187.5"/>
    <n v="356.25"/>
    <n v="0.3"/>
  </r>
  <r>
    <m/>
    <x v="0"/>
    <n v="1185732"/>
    <x v="158"/>
    <x v="4"/>
    <x v="18"/>
    <x v="22"/>
    <x v="3"/>
    <n v="0.29999999999999993"/>
    <n v="3250"/>
    <n v="974.99999999999977"/>
    <n v="341.24999999999989"/>
    <n v="0.35"/>
  </r>
  <r>
    <m/>
    <x v="0"/>
    <n v="1185732"/>
    <x v="158"/>
    <x v="4"/>
    <x v="18"/>
    <x v="22"/>
    <x v="4"/>
    <n v="0.45000000000000007"/>
    <n v="3750"/>
    <n v="1687.5000000000002"/>
    <n v="675"/>
    <n v="0.39999999999999997"/>
  </r>
  <r>
    <m/>
    <x v="0"/>
    <n v="1185732"/>
    <x v="158"/>
    <x v="4"/>
    <x v="18"/>
    <x v="22"/>
    <x v="5"/>
    <n v="0.35"/>
    <n v="4750"/>
    <n v="1662.5"/>
    <n v="914.37500000000011"/>
    <n v="0.55000000000000004"/>
  </r>
  <r>
    <m/>
    <x v="0"/>
    <n v="1185732"/>
    <x v="159"/>
    <x v="4"/>
    <x v="18"/>
    <x v="22"/>
    <x v="0"/>
    <n v="0.35"/>
    <n v="7250"/>
    <n v="2537.5"/>
    <n v="1268.75"/>
    <n v="0.5"/>
  </r>
  <r>
    <m/>
    <x v="0"/>
    <n v="1185732"/>
    <x v="159"/>
    <x v="4"/>
    <x v="18"/>
    <x v="22"/>
    <x v="1"/>
    <n v="0.4"/>
    <n v="4250"/>
    <n v="1700"/>
    <n v="680"/>
    <n v="0.39999999999999997"/>
  </r>
  <r>
    <m/>
    <x v="0"/>
    <n v="1185732"/>
    <x v="159"/>
    <x v="4"/>
    <x v="18"/>
    <x v="22"/>
    <x v="2"/>
    <n v="0.30000000000000004"/>
    <n v="4500"/>
    <n v="1350.0000000000002"/>
    <n v="405.00000000000006"/>
    <n v="0.3"/>
  </r>
  <r>
    <m/>
    <x v="0"/>
    <n v="1185732"/>
    <x v="159"/>
    <x v="4"/>
    <x v="18"/>
    <x v="22"/>
    <x v="3"/>
    <n v="0.35"/>
    <n v="3750"/>
    <n v="1312.5"/>
    <n v="459.37499999999994"/>
    <n v="0.35"/>
  </r>
  <r>
    <m/>
    <x v="0"/>
    <n v="1185732"/>
    <x v="159"/>
    <x v="4"/>
    <x v="18"/>
    <x v="22"/>
    <x v="4"/>
    <n v="0.5"/>
    <n v="4000"/>
    <n v="2000"/>
    <n v="799.99999999999989"/>
    <n v="0.39999999999999997"/>
  </r>
  <r>
    <m/>
    <x v="0"/>
    <n v="1185732"/>
    <x v="159"/>
    <x v="4"/>
    <x v="18"/>
    <x v="22"/>
    <x v="5"/>
    <n v="0.4"/>
    <n v="5250"/>
    <n v="2100"/>
    <n v="1155"/>
    <n v="0.55000000000000004"/>
  </r>
  <r>
    <m/>
    <x v="0"/>
    <n v="1185732"/>
    <x v="160"/>
    <x v="4"/>
    <x v="18"/>
    <x v="22"/>
    <x v="0"/>
    <n v="0.5"/>
    <n v="7950"/>
    <n v="3975"/>
    <n v="1987.5"/>
    <n v="0.5"/>
  </r>
  <r>
    <m/>
    <x v="0"/>
    <n v="1185732"/>
    <x v="160"/>
    <x v="4"/>
    <x v="18"/>
    <x v="22"/>
    <x v="1"/>
    <n v="0.5"/>
    <n v="5000"/>
    <n v="2500"/>
    <n v="999.99999999999989"/>
    <n v="0.39999999999999997"/>
  </r>
  <r>
    <m/>
    <x v="0"/>
    <n v="1185732"/>
    <x v="160"/>
    <x v="4"/>
    <x v="18"/>
    <x v="22"/>
    <x v="2"/>
    <n v="0.45"/>
    <n v="4750"/>
    <n v="2137.5"/>
    <n v="641.25"/>
    <n v="0.3"/>
  </r>
  <r>
    <m/>
    <x v="0"/>
    <n v="1185732"/>
    <x v="160"/>
    <x v="4"/>
    <x v="18"/>
    <x v="22"/>
    <x v="3"/>
    <n v="0.45"/>
    <n v="4500"/>
    <n v="2025"/>
    <n v="708.75"/>
    <n v="0.35"/>
  </r>
  <r>
    <m/>
    <x v="0"/>
    <n v="1185732"/>
    <x v="160"/>
    <x v="4"/>
    <x v="18"/>
    <x v="22"/>
    <x v="4"/>
    <n v="0.54999999999999993"/>
    <n v="4750"/>
    <n v="2612.4999999999995"/>
    <n v="1044.9999999999998"/>
    <n v="0.39999999999999997"/>
  </r>
  <r>
    <m/>
    <x v="0"/>
    <n v="1185732"/>
    <x v="160"/>
    <x v="4"/>
    <x v="18"/>
    <x v="22"/>
    <x v="5"/>
    <n v="0.6"/>
    <n v="5750"/>
    <n v="3450"/>
    <n v="1897.5000000000002"/>
    <n v="0.55000000000000004"/>
  </r>
  <r>
    <m/>
    <x v="0"/>
    <n v="1185732"/>
    <x v="107"/>
    <x v="4"/>
    <x v="18"/>
    <x v="22"/>
    <x v="0"/>
    <n v="0.54999999999999993"/>
    <n v="8250"/>
    <n v="4537.4999999999991"/>
    <n v="2268.7499999999995"/>
    <n v="0.5"/>
  </r>
  <r>
    <m/>
    <x v="0"/>
    <n v="1185732"/>
    <x v="107"/>
    <x v="4"/>
    <x v="18"/>
    <x v="22"/>
    <x v="1"/>
    <n v="0.5"/>
    <n v="5750"/>
    <n v="2875"/>
    <n v="1150"/>
    <n v="0.39999999999999997"/>
  </r>
  <r>
    <m/>
    <x v="0"/>
    <n v="1185732"/>
    <x v="107"/>
    <x v="4"/>
    <x v="18"/>
    <x v="22"/>
    <x v="2"/>
    <n v="0.45"/>
    <n v="5500"/>
    <n v="2475"/>
    <n v="742.5"/>
    <n v="0.3"/>
  </r>
  <r>
    <m/>
    <x v="0"/>
    <n v="1185732"/>
    <x v="107"/>
    <x v="4"/>
    <x v="18"/>
    <x v="22"/>
    <x v="3"/>
    <n v="0.45"/>
    <n v="5250"/>
    <n v="2362.5"/>
    <n v="826.875"/>
    <n v="0.35"/>
  </r>
  <r>
    <m/>
    <x v="0"/>
    <n v="1185732"/>
    <x v="107"/>
    <x v="4"/>
    <x v="18"/>
    <x v="22"/>
    <x v="4"/>
    <n v="0.6"/>
    <n v="5250"/>
    <n v="3150"/>
    <n v="1260"/>
    <n v="0.39999999999999997"/>
  </r>
  <r>
    <m/>
    <x v="0"/>
    <n v="1185732"/>
    <x v="107"/>
    <x v="4"/>
    <x v="18"/>
    <x v="22"/>
    <x v="5"/>
    <n v="0.65"/>
    <n v="6750"/>
    <n v="4387.5"/>
    <n v="2413.125"/>
    <n v="0.55000000000000004"/>
  </r>
  <r>
    <m/>
    <x v="0"/>
    <n v="1185732"/>
    <x v="161"/>
    <x v="4"/>
    <x v="18"/>
    <x v="22"/>
    <x v="0"/>
    <n v="0.6"/>
    <n v="9000"/>
    <n v="5400"/>
    <n v="2700"/>
    <n v="0.5"/>
  </r>
  <r>
    <m/>
    <x v="0"/>
    <n v="1185732"/>
    <x v="161"/>
    <x v="4"/>
    <x v="18"/>
    <x v="22"/>
    <x v="1"/>
    <n v="0.55000000000000004"/>
    <n v="6500"/>
    <n v="3575.0000000000005"/>
    <n v="1430"/>
    <n v="0.39999999999999997"/>
  </r>
  <r>
    <m/>
    <x v="0"/>
    <n v="1185732"/>
    <x v="161"/>
    <x v="4"/>
    <x v="18"/>
    <x v="22"/>
    <x v="2"/>
    <n v="0.5"/>
    <n v="5750"/>
    <n v="2875"/>
    <n v="862.5"/>
    <n v="0.3"/>
  </r>
  <r>
    <m/>
    <x v="0"/>
    <n v="1185732"/>
    <x v="161"/>
    <x v="4"/>
    <x v="18"/>
    <x v="22"/>
    <x v="3"/>
    <n v="0.5"/>
    <n v="5250"/>
    <n v="2625"/>
    <n v="918.74999999999989"/>
    <n v="0.35"/>
  </r>
  <r>
    <m/>
    <x v="0"/>
    <n v="1185732"/>
    <x v="161"/>
    <x v="4"/>
    <x v="18"/>
    <x v="22"/>
    <x v="4"/>
    <n v="0.6"/>
    <n v="5500"/>
    <n v="3300"/>
    <n v="1320"/>
    <n v="0.39999999999999997"/>
  </r>
  <r>
    <m/>
    <x v="0"/>
    <n v="1185732"/>
    <x v="161"/>
    <x v="4"/>
    <x v="18"/>
    <x v="22"/>
    <x v="5"/>
    <n v="0.65"/>
    <n v="7250"/>
    <n v="4712.5"/>
    <n v="2591.875"/>
    <n v="0.55000000000000004"/>
  </r>
  <r>
    <m/>
    <x v="0"/>
    <n v="1185732"/>
    <x v="162"/>
    <x v="4"/>
    <x v="18"/>
    <x v="22"/>
    <x v="0"/>
    <n v="0.6"/>
    <n v="8750"/>
    <n v="5250"/>
    <n v="2625"/>
    <n v="0.5"/>
  </r>
  <r>
    <m/>
    <x v="0"/>
    <n v="1185732"/>
    <x v="162"/>
    <x v="4"/>
    <x v="18"/>
    <x v="22"/>
    <x v="1"/>
    <n v="0.55000000000000004"/>
    <n v="6500"/>
    <n v="3575.0000000000005"/>
    <n v="1430"/>
    <n v="0.39999999999999997"/>
  </r>
  <r>
    <m/>
    <x v="0"/>
    <n v="1185732"/>
    <x v="162"/>
    <x v="4"/>
    <x v="18"/>
    <x v="22"/>
    <x v="2"/>
    <n v="0.45000000000000007"/>
    <n v="5750"/>
    <n v="2587.5000000000005"/>
    <n v="776.25000000000011"/>
    <n v="0.3"/>
  </r>
  <r>
    <m/>
    <x v="0"/>
    <n v="1185732"/>
    <x v="162"/>
    <x v="4"/>
    <x v="18"/>
    <x v="22"/>
    <x v="3"/>
    <n v="0.35"/>
    <n v="5250"/>
    <n v="1837.4999999999998"/>
    <n v="643.12499999999989"/>
    <n v="0.35"/>
  </r>
  <r>
    <m/>
    <x v="0"/>
    <n v="1185732"/>
    <x v="162"/>
    <x v="4"/>
    <x v="18"/>
    <x v="22"/>
    <x v="4"/>
    <n v="0.45000000000000007"/>
    <n v="5000"/>
    <n v="2250.0000000000005"/>
    <n v="900.00000000000011"/>
    <n v="0.39999999999999997"/>
  </r>
  <r>
    <m/>
    <x v="0"/>
    <n v="1185732"/>
    <x v="162"/>
    <x v="4"/>
    <x v="18"/>
    <x v="22"/>
    <x v="5"/>
    <n v="0.50000000000000011"/>
    <n v="6750"/>
    <n v="3375.0000000000009"/>
    <n v="1856.2500000000007"/>
    <n v="0.55000000000000004"/>
  </r>
  <r>
    <m/>
    <x v="0"/>
    <n v="1185732"/>
    <x v="163"/>
    <x v="4"/>
    <x v="18"/>
    <x v="22"/>
    <x v="0"/>
    <n v="0.45000000000000007"/>
    <n v="8000"/>
    <n v="3600.0000000000005"/>
    <n v="1800.0000000000002"/>
    <n v="0.5"/>
  </r>
  <r>
    <m/>
    <x v="0"/>
    <n v="1185732"/>
    <x v="163"/>
    <x v="4"/>
    <x v="18"/>
    <x v="22"/>
    <x v="1"/>
    <n v="0.40000000000000013"/>
    <n v="6000"/>
    <n v="2400.0000000000009"/>
    <n v="960.00000000000023"/>
    <n v="0.39999999999999997"/>
  </r>
  <r>
    <m/>
    <x v="0"/>
    <n v="1185732"/>
    <x v="163"/>
    <x v="4"/>
    <x v="18"/>
    <x v="22"/>
    <x v="2"/>
    <n v="0.35"/>
    <n v="5000"/>
    <n v="1750"/>
    <n v="525"/>
    <n v="0.3"/>
  </r>
  <r>
    <m/>
    <x v="0"/>
    <n v="1185732"/>
    <x v="163"/>
    <x v="4"/>
    <x v="18"/>
    <x v="22"/>
    <x v="3"/>
    <n v="0.35"/>
    <n v="4750"/>
    <n v="1662.5"/>
    <n v="581.875"/>
    <n v="0.35"/>
  </r>
  <r>
    <m/>
    <x v="0"/>
    <n v="1185732"/>
    <x v="163"/>
    <x v="4"/>
    <x v="18"/>
    <x v="22"/>
    <x v="4"/>
    <n v="0.45000000000000007"/>
    <n v="4750"/>
    <n v="2137.5000000000005"/>
    <n v="855.00000000000011"/>
    <n v="0.39999999999999997"/>
  </r>
  <r>
    <m/>
    <x v="0"/>
    <n v="1185732"/>
    <x v="163"/>
    <x v="4"/>
    <x v="18"/>
    <x v="22"/>
    <x v="5"/>
    <n v="0.50000000000000011"/>
    <n v="5750"/>
    <n v="2875.0000000000005"/>
    <n v="1581.2500000000005"/>
    <n v="0.55000000000000004"/>
  </r>
  <r>
    <m/>
    <x v="0"/>
    <n v="1185732"/>
    <x v="111"/>
    <x v="4"/>
    <x v="18"/>
    <x v="22"/>
    <x v="0"/>
    <n v="0.50000000000000011"/>
    <n v="7500"/>
    <n v="3750.0000000000009"/>
    <n v="1875.0000000000005"/>
    <n v="0.5"/>
  </r>
  <r>
    <m/>
    <x v="0"/>
    <n v="1185732"/>
    <x v="111"/>
    <x v="4"/>
    <x v="18"/>
    <x v="22"/>
    <x v="1"/>
    <n v="0.40000000000000013"/>
    <n v="5750"/>
    <n v="2300.0000000000009"/>
    <n v="920.00000000000034"/>
    <n v="0.39999999999999997"/>
  </r>
  <r>
    <m/>
    <x v="0"/>
    <n v="1185732"/>
    <x v="111"/>
    <x v="4"/>
    <x v="18"/>
    <x v="22"/>
    <x v="2"/>
    <n v="0.40000000000000013"/>
    <n v="4250"/>
    <n v="1700.0000000000005"/>
    <n v="510.00000000000011"/>
    <n v="0.3"/>
  </r>
  <r>
    <m/>
    <x v="0"/>
    <n v="1185732"/>
    <x v="111"/>
    <x v="4"/>
    <x v="18"/>
    <x v="22"/>
    <x v="3"/>
    <n v="0.40000000000000013"/>
    <n v="4000"/>
    <n v="1600.0000000000005"/>
    <n v="560.00000000000011"/>
    <n v="0.35"/>
  </r>
  <r>
    <m/>
    <x v="0"/>
    <n v="1185732"/>
    <x v="111"/>
    <x v="4"/>
    <x v="18"/>
    <x v="22"/>
    <x v="4"/>
    <n v="0.50000000000000011"/>
    <n v="4000"/>
    <n v="2000.0000000000005"/>
    <n v="800.00000000000011"/>
    <n v="0.39999999999999997"/>
  </r>
  <r>
    <m/>
    <x v="0"/>
    <n v="1185732"/>
    <x v="111"/>
    <x v="4"/>
    <x v="18"/>
    <x v="22"/>
    <x v="5"/>
    <n v="0.55000000000000004"/>
    <n v="5250"/>
    <n v="2887.5000000000005"/>
    <n v="1588.1250000000005"/>
    <n v="0.55000000000000004"/>
  </r>
  <r>
    <m/>
    <x v="0"/>
    <n v="1185732"/>
    <x v="164"/>
    <x v="4"/>
    <x v="18"/>
    <x v="22"/>
    <x v="0"/>
    <n v="0.50000000000000011"/>
    <n v="6750"/>
    <n v="3375.0000000000009"/>
    <n v="1687.5000000000005"/>
    <n v="0.5"/>
  </r>
  <r>
    <m/>
    <x v="0"/>
    <n v="1185732"/>
    <x v="164"/>
    <x v="4"/>
    <x v="18"/>
    <x v="22"/>
    <x v="1"/>
    <n v="0.45000000000000012"/>
    <n v="5000"/>
    <n v="2250.0000000000005"/>
    <n v="900.00000000000011"/>
    <n v="0.39999999999999997"/>
  </r>
  <r>
    <m/>
    <x v="0"/>
    <n v="1185732"/>
    <x v="164"/>
    <x v="4"/>
    <x v="18"/>
    <x v="22"/>
    <x v="2"/>
    <n v="0.45000000000000012"/>
    <n v="4450"/>
    <n v="2002.5000000000005"/>
    <n v="600.75000000000011"/>
    <n v="0.3"/>
  </r>
  <r>
    <m/>
    <x v="0"/>
    <n v="1185732"/>
    <x v="164"/>
    <x v="4"/>
    <x v="18"/>
    <x v="22"/>
    <x v="3"/>
    <n v="0.45000000000000012"/>
    <n v="4750"/>
    <n v="2137.5000000000005"/>
    <n v="748.12500000000011"/>
    <n v="0.35"/>
  </r>
  <r>
    <m/>
    <x v="0"/>
    <n v="1185732"/>
    <x v="164"/>
    <x v="4"/>
    <x v="18"/>
    <x v="22"/>
    <x v="4"/>
    <n v="0.6"/>
    <n v="4500"/>
    <n v="2700"/>
    <n v="1080"/>
    <n v="0.39999999999999997"/>
  </r>
  <r>
    <m/>
    <x v="0"/>
    <n v="1185732"/>
    <x v="164"/>
    <x v="4"/>
    <x v="18"/>
    <x v="22"/>
    <x v="5"/>
    <n v="0.64999999999999991"/>
    <n v="6250"/>
    <n v="4062.4999999999995"/>
    <n v="2234.375"/>
    <n v="0.55000000000000004"/>
  </r>
  <r>
    <m/>
    <x v="0"/>
    <n v="1185732"/>
    <x v="165"/>
    <x v="4"/>
    <x v="18"/>
    <x v="22"/>
    <x v="0"/>
    <n v="0.6"/>
    <n v="8500"/>
    <n v="5100"/>
    <n v="2550"/>
    <n v="0.5"/>
  </r>
  <r>
    <m/>
    <x v="0"/>
    <n v="1185732"/>
    <x v="165"/>
    <x v="4"/>
    <x v="18"/>
    <x v="22"/>
    <x v="1"/>
    <n v="0.5"/>
    <n v="6500"/>
    <n v="3250"/>
    <n v="1300"/>
    <n v="0.39999999999999997"/>
  </r>
  <r>
    <m/>
    <x v="0"/>
    <n v="1185732"/>
    <x v="165"/>
    <x v="4"/>
    <x v="18"/>
    <x v="22"/>
    <x v="2"/>
    <n v="0.5"/>
    <n v="6000"/>
    <n v="3000"/>
    <n v="900"/>
    <n v="0.3"/>
  </r>
  <r>
    <m/>
    <x v="0"/>
    <n v="1185732"/>
    <x v="165"/>
    <x v="4"/>
    <x v="18"/>
    <x v="22"/>
    <x v="3"/>
    <n v="0.5"/>
    <n v="5500"/>
    <n v="2750"/>
    <n v="962.49999999999989"/>
    <n v="0.35"/>
  </r>
  <r>
    <m/>
    <x v="0"/>
    <n v="1185732"/>
    <x v="165"/>
    <x v="4"/>
    <x v="18"/>
    <x v="22"/>
    <x v="4"/>
    <n v="0.6"/>
    <n v="5500"/>
    <n v="3300"/>
    <n v="1320"/>
    <n v="0.39999999999999997"/>
  </r>
  <r>
    <m/>
    <x v="0"/>
    <n v="1185732"/>
    <x v="165"/>
    <x v="4"/>
    <x v="18"/>
    <x v="22"/>
    <x v="5"/>
    <n v="0.64999999999999991"/>
    <n v="6500"/>
    <n v="4224.9999999999991"/>
    <n v="2323.7499999999995"/>
    <n v="0.55000000000000004"/>
  </r>
  <r>
    <s v="x"/>
    <x v="0"/>
    <n v="1185732"/>
    <x v="166"/>
    <x v="3"/>
    <x v="19"/>
    <x v="23"/>
    <x v="0"/>
    <n v="0.3"/>
    <n v="6250"/>
    <n v="1875"/>
    <n v="750"/>
    <n v="0.4"/>
  </r>
  <r>
    <m/>
    <x v="0"/>
    <n v="1185732"/>
    <x v="166"/>
    <x v="3"/>
    <x v="19"/>
    <x v="23"/>
    <x v="1"/>
    <n v="0.3"/>
    <n v="4250"/>
    <n v="1275"/>
    <n v="446.25"/>
    <n v="0.35"/>
  </r>
  <r>
    <m/>
    <x v="0"/>
    <n v="1185732"/>
    <x v="166"/>
    <x v="3"/>
    <x v="19"/>
    <x v="23"/>
    <x v="2"/>
    <n v="0.2"/>
    <n v="4250"/>
    <n v="850"/>
    <n v="297.5"/>
    <n v="0.35"/>
  </r>
  <r>
    <m/>
    <x v="0"/>
    <n v="1185732"/>
    <x v="166"/>
    <x v="3"/>
    <x v="19"/>
    <x v="23"/>
    <x v="3"/>
    <n v="0.25000000000000006"/>
    <n v="2750"/>
    <n v="687.50000000000011"/>
    <n v="275.00000000000006"/>
    <n v="0.4"/>
  </r>
  <r>
    <m/>
    <x v="0"/>
    <n v="1185732"/>
    <x v="166"/>
    <x v="3"/>
    <x v="19"/>
    <x v="23"/>
    <x v="4"/>
    <n v="0.39999999999999997"/>
    <n v="3250"/>
    <n v="1300"/>
    <n v="454.99999999999994"/>
    <n v="0.35"/>
  </r>
  <r>
    <m/>
    <x v="0"/>
    <n v="1185732"/>
    <x v="166"/>
    <x v="3"/>
    <x v="19"/>
    <x v="23"/>
    <x v="5"/>
    <n v="0.3"/>
    <n v="4250"/>
    <n v="1275"/>
    <n v="637.5"/>
    <n v="0.5"/>
  </r>
  <r>
    <m/>
    <x v="0"/>
    <n v="1185732"/>
    <x v="167"/>
    <x v="3"/>
    <x v="19"/>
    <x v="23"/>
    <x v="0"/>
    <n v="0.3"/>
    <n v="6750"/>
    <n v="2025"/>
    <n v="810"/>
    <n v="0.4"/>
  </r>
  <r>
    <m/>
    <x v="0"/>
    <n v="1185732"/>
    <x v="167"/>
    <x v="3"/>
    <x v="19"/>
    <x v="23"/>
    <x v="1"/>
    <n v="0.3"/>
    <n v="3250"/>
    <n v="975"/>
    <n v="341.25"/>
    <n v="0.35"/>
  </r>
  <r>
    <m/>
    <x v="0"/>
    <n v="1185732"/>
    <x v="167"/>
    <x v="3"/>
    <x v="19"/>
    <x v="23"/>
    <x v="2"/>
    <n v="0.2"/>
    <n v="3750"/>
    <n v="750"/>
    <n v="262.5"/>
    <n v="0.35"/>
  </r>
  <r>
    <m/>
    <x v="0"/>
    <n v="1185732"/>
    <x v="167"/>
    <x v="3"/>
    <x v="19"/>
    <x v="23"/>
    <x v="3"/>
    <n v="0.25000000000000006"/>
    <n v="2500"/>
    <n v="625.00000000000011"/>
    <n v="250.00000000000006"/>
    <n v="0.4"/>
  </r>
  <r>
    <m/>
    <x v="0"/>
    <n v="1185732"/>
    <x v="167"/>
    <x v="3"/>
    <x v="19"/>
    <x v="23"/>
    <x v="4"/>
    <n v="0.39999999999999997"/>
    <n v="3250"/>
    <n v="1300"/>
    <n v="454.99999999999994"/>
    <n v="0.35"/>
  </r>
  <r>
    <m/>
    <x v="0"/>
    <n v="1185732"/>
    <x v="167"/>
    <x v="3"/>
    <x v="19"/>
    <x v="23"/>
    <x v="5"/>
    <n v="0.3"/>
    <n v="4000"/>
    <n v="1200"/>
    <n v="600"/>
    <n v="0.5"/>
  </r>
  <r>
    <m/>
    <x v="0"/>
    <n v="1185732"/>
    <x v="126"/>
    <x v="3"/>
    <x v="19"/>
    <x v="23"/>
    <x v="0"/>
    <n v="0.35000000000000003"/>
    <n v="6200"/>
    <n v="2170"/>
    <n v="868"/>
    <n v="0.4"/>
  </r>
  <r>
    <m/>
    <x v="0"/>
    <n v="1185732"/>
    <x v="126"/>
    <x v="3"/>
    <x v="19"/>
    <x v="23"/>
    <x v="1"/>
    <n v="0.35000000000000003"/>
    <n v="3000"/>
    <n v="1050"/>
    <n v="367.5"/>
    <n v="0.35"/>
  </r>
  <r>
    <m/>
    <x v="0"/>
    <n v="1185732"/>
    <x v="126"/>
    <x v="3"/>
    <x v="19"/>
    <x v="23"/>
    <x v="2"/>
    <n v="0.25000000000000006"/>
    <n v="3500"/>
    <n v="875.00000000000023"/>
    <n v="306.25000000000006"/>
    <n v="0.35"/>
  </r>
  <r>
    <m/>
    <x v="0"/>
    <n v="1185732"/>
    <x v="126"/>
    <x v="3"/>
    <x v="19"/>
    <x v="23"/>
    <x v="3"/>
    <n v="0.3"/>
    <n v="2000"/>
    <n v="600"/>
    <n v="240"/>
    <n v="0.4"/>
  </r>
  <r>
    <m/>
    <x v="0"/>
    <n v="1185732"/>
    <x v="126"/>
    <x v="3"/>
    <x v="19"/>
    <x v="23"/>
    <x v="4"/>
    <n v="0.45"/>
    <n v="2500"/>
    <n v="1125"/>
    <n v="393.75"/>
    <n v="0.35"/>
  </r>
  <r>
    <m/>
    <x v="0"/>
    <n v="1185732"/>
    <x v="126"/>
    <x v="3"/>
    <x v="19"/>
    <x v="23"/>
    <x v="5"/>
    <n v="0.35000000000000003"/>
    <n v="3500"/>
    <n v="1225.0000000000002"/>
    <n v="612.50000000000011"/>
    <n v="0.5"/>
  </r>
  <r>
    <m/>
    <x v="0"/>
    <n v="1185732"/>
    <x v="127"/>
    <x v="3"/>
    <x v="19"/>
    <x v="23"/>
    <x v="0"/>
    <n v="0.35000000000000003"/>
    <n v="5750"/>
    <n v="2012.5000000000002"/>
    <n v="805.00000000000011"/>
    <n v="0.4"/>
  </r>
  <r>
    <m/>
    <x v="0"/>
    <n v="1185732"/>
    <x v="127"/>
    <x v="3"/>
    <x v="19"/>
    <x v="23"/>
    <x v="1"/>
    <n v="0.30000000000000004"/>
    <n v="2750"/>
    <n v="825.00000000000011"/>
    <n v="288.75"/>
    <n v="0.35"/>
  </r>
  <r>
    <m/>
    <x v="0"/>
    <n v="1185732"/>
    <x v="127"/>
    <x v="3"/>
    <x v="19"/>
    <x v="23"/>
    <x v="2"/>
    <n v="0.20000000000000007"/>
    <n v="2750"/>
    <n v="550.00000000000023"/>
    <n v="192.50000000000006"/>
    <n v="0.35"/>
  </r>
  <r>
    <m/>
    <x v="0"/>
    <n v="1185732"/>
    <x v="127"/>
    <x v="3"/>
    <x v="19"/>
    <x v="23"/>
    <x v="3"/>
    <n v="0.25"/>
    <n v="2000"/>
    <n v="500"/>
    <n v="200"/>
    <n v="0.4"/>
  </r>
  <r>
    <m/>
    <x v="0"/>
    <n v="1185732"/>
    <x v="127"/>
    <x v="3"/>
    <x v="19"/>
    <x v="23"/>
    <x v="4"/>
    <n v="0.4"/>
    <n v="2250"/>
    <n v="900"/>
    <n v="315"/>
    <n v="0.35"/>
  </r>
  <r>
    <m/>
    <x v="0"/>
    <n v="1185732"/>
    <x v="127"/>
    <x v="3"/>
    <x v="19"/>
    <x v="23"/>
    <x v="5"/>
    <n v="0.30000000000000004"/>
    <n v="3500"/>
    <n v="1050.0000000000002"/>
    <n v="525.00000000000011"/>
    <n v="0.5"/>
  </r>
  <r>
    <m/>
    <x v="0"/>
    <n v="1185732"/>
    <x v="168"/>
    <x v="3"/>
    <x v="19"/>
    <x v="23"/>
    <x v="0"/>
    <n v="0.4"/>
    <n v="6200"/>
    <n v="2480"/>
    <n v="992"/>
    <n v="0.4"/>
  </r>
  <r>
    <m/>
    <x v="0"/>
    <n v="1185732"/>
    <x v="168"/>
    <x v="3"/>
    <x v="19"/>
    <x v="23"/>
    <x v="1"/>
    <n v="0.35000000000000009"/>
    <n v="3250"/>
    <n v="1137.5000000000002"/>
    <n v="398.12500000000006"/>
    <n v="0.35"/>
  </r>
  <r>
    <m/>
    <x v="0"/>
    <n v="1185732"/>
    <x v="168"/>
    <x v="3"/>
    <x v="19"/>
    <x v="23"/>
    <x v="2"/>
    <n v="0.30000000000000004"/>
    <n v="3000"/>
    <n v="900.00000000000011"/>
    <n v="315"/>
    <n v="0.35"/>
  </r>
  <r>
    <m/>
    <x v="0"/>
    <n v="1185732"/>
    <x v="168"/>
    <x v="3"/>
    <x v="19"/>
    <x v="23"/>
    <x v="3"/>
    <n v="0.30000000000000004"/>
    <n v="2250"/>
    <n v="675.00000000000011"/>
    <n v="270.00000000000006"/>
    <n v="0.4"/>
  </r>
  <r>
    <m/>
    <x v="0"/>
    <n v="1185732"/>
    <x v="168"/>
    <x v="3"/>
    <x v="19"/>
    <x v="23"/>
    <x v="4"/>
    <n v="0.44999999999999996"/>
    <n v="2500"/>
    <n v="1125"/>
    <n v="393.75"/>
    <n v="0.35"/>
  </r>
  <r>
    <m/>
    <x v="0"/>
    <n v="1185732"/>
    <x v="168"/>
    <x v="3"/>
    <x v="19"/>
    <x v="23"/>
    <x v="5"/>
    <n v="0.49999999999999994"/>
    <n v="3500"/>
    <n v="1749.9999999999998"/>
    <n v="874.99999999999989"/>
    <n v="0.5"/>
  </r>
  <r>
    <m/>
    <x v="0"/>
    <n v="1185732"/>
    <x v="169"/>
    <x v="3"/>
    <x v="19"/>
    <x v="23"/>
    <x v="0"/>
    <n v="0.35000000000000003"/>
    <n v="6000"/>
    <n v="2100"/>
    <n v="840"/>
    <n v="0.4"/>
  </r>
  <r>
    <m/>
    <x v="0"/>
    <n v="1185732"/>
    <x v="169"/>
    <x v="3"/>
    <x v="19"/>
    <x v="23"/>
    <x v="1"/>
    <n v="0.3000000000000001"/>
    <n v="3500"/>
    <n v="1050.0000000000005"/>
    <n v="367.50000000000011"/>
    <n v="0.35"/>
  </r>
  <r>
    <m/>
    <x v="0"/>
    <n v="1185732"/>
    <x v="169"/>
    <x v="3"/>
    <x v="19"/>
    <x v="23"/>
    <x v="2"/>
    <n v="0.25000000000000006"/>
    <n v="3750"/>
    <n v="937.50000000000023"/>
    <n v="328.12500000000006"/>
    <n v="0.35"/>
  </r>
  <r>
    <m/>
    <x v="0"/>
    <n v="1185732"/>
    <x v="169"/>
    <x v="3"/>
    <x v="19"/>
    <x v="23"/>
    <x v="3"/>
    <n v="0.25000000000000006"/>
    <n v="3500"/>
    <n v="875.00000000000023"/>
    <n v="350.00000000000011"/>
    <n v="0.4"/>
  </r>
  <r>
    <m/>
    <x v="0"/>
    <n v="1185732"/>
    <x v="169"/>
    <x v="3"/>
    <x v="19"/>
    <x v="23"/>
    <x v="4"/>
    <n v="0.4"/>
    <n v="3500"/>
    <n v="1400"/>
    <n v="489.99999999999994"/>
    <n v="0.35"/>
  </r>
  <r>
    <m/>
    <x v="0"/>
    <n v="1185732"/>
    <x v="169"/>
    <x v="3"/>
    <x v="19"/>
    <x v="23"/>
    <x v="5"/>
    <n v="0.45"/>
    <n v="5250"/>
    <n v="2362.5"/>
    <n v="1181.25"/>
    <n v="0.5"/>
  </r>
  <r>
    <m/>
    <x v="0"/>
    <n v="1185732"/>
    <x v="130"/>
    <x v="3"/>
    <x v="19"/>
    <x v="23"/>
    <x v="0"/>
    <n v="0.4"/>
    <n v="7500"/>
    <n v="3000"/>
    <n v="1200"/>
    <n v="0.4"/>
  </r>
  <r>
    <m/>
    <x v="0"/>
    <n v="1185732"/>
    <x v="130"/>
    <x v="3"/>
    <x v="19"/>
    <x v="23"/>
    <x v="1"/>
    <n v="0.35000000000000009"/>
    <n v="5000"/>
    <n v="1750.0000000000005"/>
    <n v="612.50000000000011"/>
    <n v="0.35"/>
  </r>
  <r>
    <m/>
    <x v="0"/>
    <n v="1185732"/>
    <x v="130"/>
    <x v="3"/>
    <x v="19"/>
    <x v="23"/>
    <x v="2"/>
    <n v="0.30000000000000004"/>
    <n v="4250"/>
    <n v="1275.0000000000002"/>
    <n v="446.25000000000006"/>
    <n v="0.35"/>
  </r>
  <r>
    <m/>
    <x v="0"/>
    <n v="1185732"/>
    <x v="130"/>
    <x v="3"/>
    <x v="19"/>
    <x v="23"/>
    <x v="3"/>
    <n v="0.30000000000000004"/>
    <n v="3750"/>
    <n v="1125.0000000000002"/>
    <n v="450.00000000000011"/>
    <n v="0.4"/>
  </r>
  <r>
    <m/>
    <x v="0"/>
    <n v="1185732"/>
    <x v="130"/>
    <x v="3"/>
    <x v="19"/>
    <x v="23"/>
    <x v="4"/>
    <n v="0.4"/>
    <n v="3750"/>
    <n v="1500"/>
    <n v="525"/>
    <n v="0.35"/>
  </r>
  <r>
    <m/>
    <x v="0"/>
    <n v="1185732"/>
    <x v="130"/>
    <x v="3"/>
    <x v="19"/>
    <x v="23"/>
    <x v="5"/>
    <n v="0.45"/>
    <n v="5500"/>
    <n v="2475"/>
    <n v="1237.5"/>
    <n v="0.5"/>
  </r>
  <r>
    <m/>
    <x v="0"/>
    <n v="1185732"/>
    <x v="131"/>
    <x v="3"/>
    <x v="19"/>
    <x v="23"/>
    <x v="0"/>
    <n v="0.4"/>
    <n v="7000"/>
    <n v="2800"/>
    <n v="1120"/>
    <n v="0.4"/>
  </r>
  <r>
    <m/>
    <x v="0"/>
    <n v="1185732"/>
    <x v="131"/>
    <x v="3"/>
    <x v="19"/>
    <x v="23"/>
    <x v="1"/>
    <n v="0.40000000000000008"/>
    <n v="4750"/>
    <n v="1900.0000000000005"/>
    <n v="665.00000000000011"/>
    <n v="0.35"/>
  </r>
  <r>
    <m/>
    <x v="0"/>
    <n v="1185732"/>
    <x v="131"/>
    <x v="3"/>
    <x v="19"/>
    <x v="23"/>
    <x v="2"/>
    <n v="0.35000000000000003"/>
    <n v="4000"/>
    <n v="1400.0000000000002"/>
    <n v="490.00000000000006"/>
    <n v="0.35"/>
  </r>
  <r>
    <m/>
    <x v="0"/>
    <n v="1185732"/>
    <x v="131"/>
    <x v="3"/>
    <x v="19"/>
    <x v="23"/>
    <x v="3"/>
    <n v="0.25000000000000006"/>
    <n v="3250"/>
    <n v="812.50000000000023"/>
    <n v="325.00000000000011"/>
    <n v="0.4"/>
  </r>
  <r>
    <m/>
    <x v="0"/>
    <n v="1185732"/>
    <x v="131"/>
    <x v="3"/>
    <x v="19"/>
    <x v="23"/>
    <x v="4"/>
    <n v="0.35000000000000003"/>
    <n v="3000"/>
    <n v="1050"/>
    <n v="367.5"/>
    <n v="0.35"/>
  </r>
  <r>
    <m/>
    <x v="0"/>
    <n v="1185732"/>
    <x v="131"/>
    <x v="3"/>
    <x v="19"/>
    <x v="23"/>
    <x v="5"/>
    <n v="0.4"/>
    <n v="4750"/>
    <n v="1900"/>
    <n v="950"/>
    <n v="0.5"/>
  </r>
  <r>
    <m/>
    <x v="0"/>
    <n v="1185732"/>
    <x v="170"/>
    <x v="3"/>
    <x v="19"/>
    <x v="23"/>
    <x v="0"/>
    <n v="0.35000000000000003"/>
    <n v="6000"/>
    <n v="2100"/>
    <n v="840"/>
    <n v="0.4"/>
  </r>
  <r>
    <m/>
    <x v="0"/>
    <n v="1185732"/>
    <x v="170"/>
    <x v="3"/>
    <x v="19"/>
    <x v="23"/>
    <x v="1"/>
    <n v="0.3000000000000001"/>
    <n v="4000"/>
    <n v="1200.0000000000005"/>
    <n v="420.00000000000011"/>
    <n v="0.35"/>
  </r>
  <r>
    <m/>
    <x v="0"/>
    <n v="1185732"/>
    <x v="170"/>
    <x v="3"/>
    <x v="19"/>
    <x v="23"/>
    <x v="2"/>
    <n v="0.15000000000000002"/>
    <n v="3000"/>
    <n v="450.00000000000006"/>
    <n v="157.5"/>
    <n v="0.35"/>
  </r>
  <r>
    <m/>
    <x v="0"/>
    <n v="1185732"/>
    <x v="170"/>
    <x v="3"/>
    <x v="19"/>
    <x v="23"/>
    <x v="3"/>
    <n v="0.15000000000000002"/>
    <n v="2750"/>
    <n v="412.50000000000006"/>
    <n v="165.00000000000003"/>
    <n v="0.4"/>
  </r>
  <r>
    <m/>
    <x v="0"/>
    <n v="1185732"/>
    <x v="170"/>
    <x v="3"/>
    <x v="19"/>
    <x v="23"/>
    <x v="4"/>
    <n v="0.25"/>
    <n v="2750"/>
    <n v="687.5"/>
    <n v="240.62499999999997"/>
    <n v="0.35"/>
  </r>
  <r>
    <m/>
    <x v="0"/>
    <n v="1185732"/>
    <x v="170"/>
    <x v="3"/>
    <x v="19"/>
    <x v="23"/>
    <x v="5"/>
    <n v="0.30000000000000004"/>
    <n v="3500"/>
    <n v="1050.0000000000002"/>
    <n v="525.00000000000011"/>
    <n v="0.5"/>
  </r>
  <r>
    <m/>
    <x v="0"/>
    <n v="1185732"/>
    <x v="171"/>
    <x v="3"/>
    <x v="19"/>
    <x v="23"/>
    <x v="0"/>
    <n v="0.35"/>
    <n v="5250"/>
    <n v="1837.4999999999998"/>
    <n v="735"/>
    <n v="0.4"/>
  </r>
  <r>
    <m/>
    <x v="0"/>
    <n v="1185732"/>
    <x v="171"/>
    <x v="3"/>
    <x v="19"/>
    <x v="23"/>
    <x v="1"/>
    <n v="0.25"/>
    <n v="3500"/>
    <n v="875"/>
    <n v="306.25"/>
    <n v="0.35"/>
  </r>
  <r>
    <m/>
    <x v="0"/>
    <n v="1185732"/>
    <x v="171"/>
    <x v="3"/>
    <x v="19"/>
    <x v="23"/>
    <x v="2"/>
    <n v="0.25"/>
    <n v="2500"/>
    <n v="625"/>
    <n v="218.75"/>
    <n v="0.35"/>
  </r>
  <r>
    <m/>
    <x v="0"/>
    <n v="1185732"/>
    <x v="171"/>
    <x v="3"/>
    <x v="19"/>
    <x v="23"/>
    <x v="3"/>
    <n v="0.25"/>
    <n v="2250"/>
    <n v="562.5"/>
    <n v="225"/>
    <n v="0.4"/>
  </r>
  <r>
    <m/>
    <x v="0"/>
    <n v="1185732"/>
    <x v="171"/>
    <x v="3"/>
    <x v="19"/>
    <x v="23"/>
    <x v="4"/>
    <n v="0.35"/>
    <n v="2250"/>
    <n v="787.5"/>
    <n v="275.625"/>
    <n v="0.35"/>
  </r>
  <r>
    <m/>
    <x v="0"/>
    <n v="1185732"/>
    <x v="171"/>
    <x v="3"/>
    <x v="19"/>
    <x v="23"/>
    <x v="5"/>
    <n v="0.39999999999999991"/>
    <n v="3500"/>
    <n v="1399.9999999999998"/>
    <n v="699.99999999999989"/>
    <n v="0.5"/>
  </r>
  <r>
    <m/>
    <x v="0"/>
    <n v="1185732"/>
    <x v="134"/>
    <x v="3"/>
    <x v="19"/>
    <x v="23"/>
    <x v="0"/>
    <n v="0.35000000000000003"/>
    <n v="5000"/>
    <n v="1750.0000000000002"/>
    <n v="700.00000000000011"/>
    <n v="0.4"/>
  </r>
  <r>
    <m/>
    <x v="0"/>
    <n v="1185732"/>
    <x v="134"/>
    <x v="3"/>
    <x v="19"/>
    <x v="23"/>
    <x v="1"/>
    <n v="0.25000000000000006"/>
    <n v="3500"/>
    <n v="875.00000000000023"/>
    <n v="306.25000000000006"/>
    <n v="0.35"/>
  </r>
  <r>
    <m/>
    <x v="0"/>
    <n v="1185732"/>
    <x v="134"/>
    <x v="3"/>
    <x v="19"/>
    <x v="23"/>
    <x v="2"/>
    <n v="0.25000000000000006"/>
    <n v="2950"/>
    <n v="737.50000000000011"/>
    <n v="258.125"/>
    <n v="0.35"/>
  </r>
  <r>
    <m/>
    <x v="0"/>
    <n v="1185732"/>
    <x v="134"/>
    <x v="3"/>
    <x v="19"/>
    <x v="23"/>
    <x v="3"/>
    <n v="0.25000000000000006"/>
    <n v="3250"/>
    <n v="812.50000000000023"/>
    <n v="325.00000000000011"/>
    <n v="0.4"/>
  </r>
  <r>
    <m/>
    <x v="0"/>
    <n v="1185732"/>
    <x v="134"/>
    <x v="3"/>
    <x v="19"/>
    <x v="23"/>
    <x v="4"/>
    <n v="0.44999999999999996"/>
    <n v="3000"/>
    <n v="1349.9999999999998"/>
    <n v="472.49999999999989"/>
    <n v="0.35"/>
  </r>
  <r>
    <m/>
    <x v="0"/>
    <n v="1185732"/>
    <x v="134"/>
    <x v="3"/>
    <x v="19"/>
    <x v="23"/>
    <x v="5"/>
    <n v="0.49999999999999983"/>
    <n v="4000"/>
    <n v="1999.9999999999993"/>
    <n v="999.99999999999966"/>
    <n v="0.5"/>
  </r>
  <r>
    <m/>
    <x v="0"/>
    <n v="1185732"/>
    <x v="135"/>
    <x v="3"/>
    <x v="19"/>
    <x v="23"/>
    <x v="0"/>
    <n v="0.44999999999999996"/>
    <n v="6500"/>
    <n v="2924.9999999999995"/>
    <n v="1169.9999999999998"/>
    <n v="0.4"/>
  </r>
  <r>
    <m/>
    <x v="0"/>
    <n v="1185732"/>
    <x v="135"/>
    <x v="3"/>
    <x v="19"/>
    <x v="23"/>
    <x v="1"/>
    <n v="0.35000000000000003"/>
    <n v="4500"/>
    <n v="1575.0000000000002"/>
    <n v="551.25"/>
    <n v="0.35"/>
  </r>
  <r>
    <m/>
    <x v="0"/>
    <n v="1185732"/>
    <x v="135"/>
    <x v="3"/>
    <x v="19"/>
    <x v="23"/>
    <x v="2"/>
    <n v="0.35000000000000003"/>
    <n v="4000"/>
    <n v="1400.0000000000002"/>
    <n v="490.00000000000006"/>
    <n v="0.35"/>
  </r>
  <r>
    <m/>
    <x v="0"/>
    <n v="1185732"/>
    <x v="135"/>
    <x v="3"/>
    <x v="19"/>
    <x v="23"/>
    <x v="3"/>
    <n v="0.35000000000000003"/>
    <n v="3500"/>
    <n v="1225.0000000000002"/>
    <n v="490.00000000000011"/>
    <n v="0.4"/>
  </r>
  <r>
    <m/>
    <x v="0"/>
    <n v="1185732"/>
    <x v="135"/>
    <x v="3"/>
    <x v="19"/>
    <x v="23"/>
    <x v="4"/>
    <n v="0.44999999999999996"/>
    <n v="3500"/>
    <n v="1574.9999999999998"/>
    <n v="551.24999999999989"/>
    <n v="0.35"/>
  </r>
  <r>
    <m/>
    <x v="0"/>
    <n v="1185732"/>
    <x v="135"/>
    <x v="3"/>
    <x v="19"/>
    <x v="23"/>
    <x v="5"/>
    <n v="0.49999999999999983"/>
    <n v="4500"/>
    <n v="2249.9999999999991"/>
    <n v="1124.9999999999995"/>
    <n v="0.5"/>
  </r>
  <r>
    <s v="x"/>
    <x v="0"/>
    <n v="1185732"/>
    <x v="118"/>
    <x v="3"/>
    <x v="20"/>
    <x v="24"/>
    <x v="0"/>
    <n v="0.25"/>
    <n v="6750"/>
    <n v="1687.5"/>
    <n v="675"/>
    <n v="0.4"/>
  </r>
  <r>
    <m/>
    <x v="0"/>
    <n v="1185732"/>
    <x v="118"/>
    <x v="3"/>
    <x v="20"/>
    <x v="24"/>
    <x v="1"/>
    <n v="0.25"/>
    <n v="4750"/>
    <n v="1187.5"/>
    <n v="415.625"/>
    <n v="0.35"/>
  </r>
  <r>
    <m/>
    <x v="0"/>
    <n v="1185732"/>
    <x v="118"/>
    <x v="3"/>
    <x v="20"/>
    <x v="24"/>
    <x v="2"/>
    <n v="0.15000000000000002"/>
    <n v="4750"/>
    <n v="712.50000000000011"/>
    <n v="249.37500000000003"/>
    <n v="0.35"/>
  </r>
  <r>
    <m/>
    <x v="0"/>
    <n v="1185732"/>
    <x v="118"/>
    <x v="3"/>
    <x v="20"/>
    <x v="24"/>
    <x v="3"/>
    <n v="0.20000000000000007"/>
    <n v="3250"/>
    <n v="650.00000000000023"/>
    <n v="260.00000000000011"/>
    <n v="0.4"/>
  </r>
  <r>
    <m/>
    <x v="0"/>
    <n v="1185732"/>
    <x v="118"/>
    <x v="3"/>
    <x v="20"/>
    <x v="24"/>
    <x v="4"/>
    <n v="0.35"/>
    <n v="3750"/>
    <n v="1312.5"/>
    <n v="459.37499999999994"/>
    <n v="0.35"/>
  </r>
  <r>
    <m/>
    <x v="0"/>
    <n v="1185732"/>
    <x v="118"/>
    <x v="3"/>
    <x v="20"/>
    <x v="24"/>
    <x v="5"/>
    <n v="0.25"/>
    <n v="4750"/>
    <n v="1187.5"/>
    <n v="593.75"/>
    <n v="0.5"/>
  </r>
  <r>
    <m/>
    <x v="0"/>
    <n v="1185732"/>
    <x v="119"/>
    <x v="3"/>
    <x v="20"/>
    <x v="24"/>
    <x v="0"/>
    <n v="0.25"/>
    <n v="7250"/>
    <n v="1812.5"/>
    <n v="725"/>
    <n v="0.4"/>
  </r>
  <r>
    <m/>
    <x v="0"/>
    <n v="1185732"/>
    <x v="119"/>
    <x v="3"/>
    <x v="20"/>
    <x v="24"/>
    <x v="1"/>
    <n v="0.25"/>
    <n v="3750"/>
    <n v="937.5"/>
    <n v="328.125"/>
    <n v="0.35"/>
  </r>
  <r>
    <m/>
    <x v="0"/>
    <n v="1185732"/>
    <x v="119"/>
    <x v="3"/>
    <x v="20"/>
    <x v="24"/>
    <x v="2"/>
    <n v="0.15000000000000002"/>
    <n v="4250"/>
    <n v="637.50000000000011"/>
    <n v="223.12500000000003"/>
    <n v="0.35"/>
  </r>
  <r>
    <m/>
    <x v="0"/>
    <n v="1185732"/>
    <x v="119"/>
    <x v="3"/>
    <x v="20"/>
    <x v="24"/>
    <x v="3"/>
    <n v="0.20000000000000007"/>
    <n v="3000"/>
    <n v="600.00000000000023"/>
    <n v="240.00000000000011"/>
    <n v="0.4"/>
  </r>
  <r>
    <m/>
    <x v="0"/>
    <n v="1185732"/>
    <x v="119"/>
    <x v="3"/>
    <x v="20"/>
    <x v="24"/>
    <x v="4"/>
    <n v="0.35"/>
    <n v="3750"/>
    <n v="1312.5"/>
    <n v="459.37499999999994"/>
    <n v="0.35"/>
  </r>
  <r>
    <m/>
    <x v="0"/>
    <n v="1185732"/>
    <x v="119"/>
    <x v="3"/>
    <x v="20"/>
    <x v="24"/>
    <x v="5"/>
    <n v="0.25"/>
    <n v="4500"/>
    <n v="1125"/>
    <n v="562.5"/>
    <n v="0.5"/>
  </r>
  <r>
    <m/>
    <x v="0"/>
    <n v="1185732"/>
    <x v="2"/>
    <x v="3"/>
    <x v="20"/>
    <x v="24"/>
    <x v="0"/>
    <n v="0.30000000000000004"/>
    <n v="6700"/>
    <n v="2010.0000000000002"/>
    <n v="804.00000000000011"/>
    <n v="0.4"/>
  </r>
  <r>
    <m/>
    <x v="0"/>
    <n v="1185732"/>
    <x v="2"/>
    <x v="3"/>
    <x v="20"/>
    <x v="24"/>
    <x v="1"/>
    <n v="0.30000000000000004"/>
    <n v="3500"/>
    <n v="1050.0000000000002"/>
    <n v="367.50000000000006"/>
    <n v="0.35"/>
  </r>
  <r>
    <m/>
    <x v="0"/>
    <n v="1185732"/>
    <x v="2"/>
    <x v="3"/>
    <x v="20"/>
    <x v="24"/>
    <x v="2"/>
    <n v="0.20000000000000007"/>
    <n v="4000"/>
    <n v="800.00000000000023"/>
    <n v="280.00000000000006"/>
    <n v="0.35"/>
  </r>
  <r>
    <m/>
    <x v="0"/>
    <n v="1185732"/>
    <x v="2"/>
    <x v="3"/>
    <x v="20"/>
    <x v="24"/>
    <x v="3"/>
    <n v="0.25"/>
    <n v="2500"/>
    <n v="625"/>
    <n v="250"/>
    <n v="0.4"/>
  </r>
  <r>
    <m/>
    <x v="0"/>
    <n v="1185732"/>
    <x v="2"/>
    <x v="3"/>
    <x v="20"/>
    <x v="24"/>
    <x v="4"/>
    <n v="0.4"/>
    <n v="3000"/>
    <n v="1200"/>
    <n v="420"/>
    <n v="0.35"/>
  </r>
  <r>
    <m/>
    <x v="0"/>
    <n v="1185732"/>
    <x v="2"/>
    <x v="3"/>
    <x v="20"/>
    <x v="24"/>
    <x v="5"/>
    <n v="0.30000000000000004"/>
    <n v="4000"/>
    <n v="1200.0000000000002"/>
    <n v="600.00000000000011"/>
    <n v="0.5"/>
  </r>
  <r>
    <m/>
    <x v="0"/>
    <n v="1185732"/>
    <x v="3"/>
    <x v="3"/>
    <x v="20"/>
    <x v="24"/>
    <x v="0"/>
    <n v="0.30000000000000004"/>
    <n v="6250"/>
    <n v="1875.0000000000002"/>
    <n v="750.00000000000011"/>
    <n v="0.4"/>
  </r>
  <r>
    <m/>
    <x v="0"/>
    <n v="1185732"/>
    <x v="3"/>
    <x v="3"/>
    <x v="20"/>
    <x v="24"/>
    <x v="1"/>
    <n v="0.25000000000000006"/>
    <n v="3250"/>
    <n v="812.50000000000023"/>
    <n v="284.37500000000006"/>
    <n v="0.35"/>
  </r>
  <r>
    <m/>
    <x v="0"/>
    <n v="1185732"/>
    <x v="3"/>
    <x v="3"/>
    <x v="20"/>
    <x v="24"/>
    <x v="2"/>
    <n v="0.15000000000000008"/>
    <n v="3250"/>
    <n v="487.50000000000023"/>
    <n v="170.62500000000006"/>
    <n v="0.35"/>
  </r>
  <r>
    <m/>
    <x v="0"/>
    <n v="1185732"/>
    <x v="3"/>
    <x v="3"/>
    <x v="20"/>
    <x v="24"/>
    <x v="3"/>
    <n v="0.2"/>
    <n v="2500"/>
    <n v="500"/>
    <n v="200"/>
    <n v="0.4"/>
  </r>
  <r>
    <m/>
    <x v="0"/>
    <n v="1185732"/>
    <x v="3"/>
    <x v="3"/>
    <x v="20"/>
    <x v="24"/>
    <x v="4"/>
    <n v="0.35000000000000003"/>
    <n v="2750"/>
    <n v="962.50000000000011"/>
    <n v="336.875"/>
    <n v="0.35"/>
  </r>
  <r>
    <m/>
    <x v="0"/>
    <n v="1185732"/>
    <x v="3"/>
    <x v="3"/>
    <x v="20"/>
    <x v="24"/>
    <x v="5"/>
    <n v="0.25000000000000006"/>
    <n v="4000"/>
    <n v="1000.0000000000002"/>
    <n v="500.00000000000011"/>
    <n v="0.5"/>
  </r>
  <r>
    <m/>
    <x v="0"/>
    <n v="1185732"/>
    <x v="120"/>
    <x v="3"/>
    <x v="20"/>
    <x v="24"/>
    <x v="0"/>
    <n v="0.35000000000000003"/>
    <n v="6700"/>
    <n v="2345"/>
    <n v="938"/>
    <n v="0.4"/>
  </r>
  <r>
    <m/>
    <x v="0"/>
    <n v="1185732"/>
    <x v="120"/>
    <x v="3"/>
    <x v="20"/>
    <x v="24"/>
    <x v="1"/>
    <n v="0.3000000000000001"/>
    <n v="3750"/>
    <n v="1125.0000000000005"/>
    <n v="393.75000000000011"/>
    <n v="0.35"/>
  </r>
  <r>
    <m/>
    <x v="0"/>
    <n v="1185732"/>
    <x v="120"/>
    <x v="3"/>
    <x v="20"/>
    <x v="24"/>
    <x v="2"/>
    <n v="0.25000000000000006"/>
    <n v="3500"/>
    <n v="875.00000000000023"/>
    <n v="306.25000000000006"/>
    <n v="0.35"/>
  </r>
  <r>
    <m/>
    <x v="0"/>
    <n v="1185732"/>
    <x v="120"/>
    <x v="3"/>
    <x v="20"/>
    <x v="24"/>
    <x v="3"/>
    <n v="0.25000000000000006"/>
    <n v="2750"/>
    <n v="687.50000000000011"/>
    <n v="275.00000000000006"/>
    <n v="0.4"/>
  </r>
  <r>
    <m/>
    <x v="0"/>
    <n v="1185732"/>
    <x v="120"/>
    <x v="3"/>
    <x v="20"/>
    <x v="24"/>
    <x v="4"/>
    <n v="0.39999999999999997"/>
    <n v="3000"/>
    <n v="1200"/>
    <n v="420"/>
    <n v="0.35"/>
  </r>
  <r>
    <m/>
    <x v="0"/>
    <n v="1185732"/>
    <x v="120"/>
    <x v="3"/>
    <x v="20"/>
    <x v="24"/>
    <x v="5"/>
    <n v="0.44999999999999996"/>
    <n v="4000"/>
    <n v="1799.9999999999998"/>
    <n v="899.99999999999989"/>
    <n v="0.5"/>
  </r>
  <r>
    <m/>
    <x v="0"/>
    <n v="1185732"/>
    <x v="121"/>
    <x v="3"/>
    <x v="20"/>
    <x v="24"/>
    <x v="0"/>
    <n v="0.30000000000000004"/>
    <n v="6500"/>
    <n v="1950.0000000000002"/>
    <n v="780.00000000000011"/>
    <n v="0.4"/>
  </r>
  <r>
    <m/>
    <x v="0"/>
    <n v="1185732"/>
    <x v="121"/>
    <x v="3"/>
    <x v="20"/>
    <x v="24"/>
    <x v="1"/>
    <n v="0.25000000000000011"/>
    <n v="4000"/>
    <n v="1000.0000000000005"/>
    <n v="350.00000000000011"/>
    <n v="0.35"/>
  </r>
  <r>
    <m/>
    <x v="0"/>
    <n v="1185732"/>
    <x v="121"/>
    <x v="3"/>
    <x v="20"/>
    <x v="24"/>
    <x v="2"/>
    <n v="0.20000000000000007"/>
    <n v="4250"/>
    <n v="850.00000000000023"/>
    <n v="297.50000000000006"/>
    <n v="0.35"/>
  </r>
  <r>
    <m/>
    <x v="0"/>
    <n v="1185732"/>
    <x v="121"/>
    <x v="3"/>
    <x v="20"/>
    <x v="24"/>
    <x v="3"/>
    <n v="0.20000000000000007"/>
    <n v="4000"/>
    <n v="800.00000000000023"/>
    <n v="320.00000000000011"/>
    <n v="0.4"/>
  </r>
  <r>
    <m/>
    <x v="0"/>
    <n v="1185732"/>
    <x v="121"/>
    <x v="3"/>
    <x v="20"/>
    <x v="24"/>
    <x v="4"/>
    <n v="0.35000000000000003"/>
    <n v="4000"/>
    <n v="1400.0000000000002"/>
    <n v="490.00000000000006"/>
    <n v="0.35"/>
  </r>
  <r>
    <m/>
    <x v="0"/>
    <n v="1185732"/>
    <x v="121"/>
    <x v="3"/>
    <x v="20"/>
    <x v="24"/>
    <x v="5"/>
    <n v="0.4"/>
    <n v="5750"/>
    <n v="2300"/>
    <n v="1150"/>
    <n v="0.5"/>
  </r>
  <r>
    <m/>
    <x v="0"/>
    <n v="1185732"/>
    <x v="6"/>
    <x v="3"/>
    <x v="20"/>
    <x v="24"/>
    <x v="0"/>
    <n v="0.35000000000000003"/>
    <n v="8000"/>
    <n v="2800.0000000000005"/>
    <n v="1120.0000000000002"/>
    <n v="0.4"/>
  </r>
  <r>
    <m/>
    <x v="0"/>
    <n v="1185732"/>
    <x v="6"/>
    <x v="3"/>
    <x v="20"/>
    <x v="24"/>
    <x v="1"/>
    <n v="0.3000000000000001"/>
    <n v="5500"/>
    <n v="1650.0000000000005"/>
    <n v="577.50000000000011"/>
    <n v="0.35"/>
  </r>
  <r>
    <m/>
    <x v="0"/>
    <n v="1185732"/>
    <x v="6"/>
    <x v="3"/>
    <x v="20"/>
    <x v="24"/>
    <x v="2"/>
    <n v="0.25000000000000006"/>
    <n v="4750"/>
    <n v="1187.5000000000002"/>
    <n v="415.62500000000006"/>
    <n v="0.35"/>
  </r>
  <r>
    <m/>
    <x v="0"/>
    <n v="1185732"/>
    <x v="6"/>
    <x v="3"/>
    <x v="20"/>
    <x v="24"/>
    <x v="3"/>
    <n v="0.25000000000000006"/>
    <n v="4250"/>
    <n v="1062.5000000000002"/>
    <n v="425.00000000000011"/>
    <n v="0.4"/>
  </r>
  <r>
    <m/>
    <x v="0"/>
    <n v="1185732"/>
    <x v="6"/>
    <x v="3"/>
    <x v="20"/>
    <x v="24"/>
    <x v="4"/>
    <n v="0.35000000000000003"/>
    <n v="4250"/>
    <n v="1487.5000000000002"/>
    <n v="520.625"/>
    <n v="0.35"/>
  </r>
  <r>
    <m/>
    <x v="0"/>
    <n v="1185732"/>
    <x v="6"/>
    <x v="3"/>
    <x v="20"/>
    <x v="24"/>
    <x v="5"/>
    <n v="0.4"/>
    <n v="6000"/>
    <n v="2400"/>
    <n v="1200"/>
    <n v="0.5"/>
  </r>
  <r>
    <m/>
    <x v="0"/>
    <n v="1185732"/>
    <x v="7"/>
    <x v="3"/>
    <x v="20"/>
    <x v="24"/>
    <x v="0"/>
    <n v="0.35000000000000003"/>
    <n v="7500"/>
    <n v="2625.0000000000005"/>
    <n v="1050.0000000000002"/>
    <n v="0.4"/>
  </r>
  <r>
    <m/>
    <x v="0"/>
    <n v="1185732"/>
    <x v="7"/>
    <x v="3"/>
    <x v="20"/>
    <x v="24"/>
    <x v="1"/>
    <n v="0.35000000000000009"/>
    <n v="5250"/>
    <n v="1837.5000000000005"/>
    <n v="643.12500000000011"/>
    <n v="0.35"/>
  </r>
  <r>
    <m/>
    <x v="0"/>
    <n v="1185732"/>
    <x v="7"/>
    <x v="3"/>
    <x v="20"/>
    <x v="24"/>
    <x v="2"/>
    <n v="0.30000000000000004"/>
    <n v="4500"/>
    <n v="1350.0000000000002"/>
    <n v="472.50000000000006"/>
    <n v="0.35"/>
  </r>
  <r>
    <m/>
    <x v="0"/>
    <n v="1185732"/>
    <x v="7"/>
    <x v="3"/>
    <x v="20"/>
    <x v="24"/>
    <x v="3"/>
    <n v="0.20000000000000007"/>
    <n v="3750"/>
    <n v="750.00000000000023"/>
    <n v="300.00000000000011"/>
    <n v="0.4"/>
  </r>
  <r>
    <m/>
    <x v="0"/>
    <n v="1185732"/>
    <x v="7"/>
    <x v="3"/>
    <x v="20"/>
    <x v="24"/>
    <x v="4"/>
    <n v="0.30000000000000004"/>
    <n v="3500"/>
    <n v="1050.0000000000002"/>
    <n v="367.50000000000006"/>
    <n v="0.35"/>
  </r>
  <r>
    <m/>
    <x v="0"/>
    <n v="1185732"/>
    <x v="7"/>
    <x v="3"/>
    <x v="20"/>
    <x v="24"/>
    <x v="5"/>
    <n v="0.35000000000000003"/>
    <n v="5250"/>
    <n v="1837.5000000000002"/>
    <n v="918.75000000000011"/>
    <n v="0.5"/>
  </r>
  <r>
    <m/>
    <x v="0"/>
    <n v="1185732"/>
    <x v="122"/>
    <x v="3"/>
    <x v="20"/>
    <x v="24"/>
    <x v="0"/>
    <n v="0.30000000000000004"/>
    <n v="6500"/>
    <n v="1950.0000000000002"/>
    <n v="780.00000000000011"/>
    <n v="0.4"/>
  </r>
  <r>
    <m/>
    <x v="0"/>
    <n v="1185732"/>
    <x v="122"/>
    <x v="3"/>
    <x v="20"/>
    <x v="24"/>
    <x v="1"/>
    <n v="0.25000000000000011"/>
    <n v="4500"/>
    <n v="1125.0000000000005"/>
    <n v="393.75000000000011"/>
    <n v="0.35"/>
  </r>
  <r>
    <m/>
    <x v="0"/>
    <n v="1185732"/>
    <x v="122"/>
    <x v="3"/>
    <x v="20"/>
    <x v="24"/>
    <x v="2"/>
    <n v="0.10000000000000002"/>
    <n v="3500"/>
    <n v="350.00000000000006"/>
    <n v="122.50000000000001"/>
    <n v="0.35"/>
  </r>
  <r>
    <m/>
    <x v="0"/>
    <n v="1185732"/>
    <x v="122"/>
    <x v="3"/>
    <x v="20"/>
    <x v="24"/>
    <x v="3"/>
    <n v="0.10000000000000002"/>
    <n v="3250"/>
    <n v="325.00000000000006"/>
    <n v="130.00000000000003"/>
    <n v="0.4"/>
  </r>
  <r>
    <m/>
    <x v="0"/>
    <n v="1185732"/>
    <x v="122"/>
    <x v="3"/>
    <x v="20"/>
    <x v="24"/>
    <x v="4"/>
    <n v="0.2"/>
    <n v="3250"/>
    <n v="650"/>
    <n v="227.49999999999997"/>
    <n v="0.35"/>
  </r>
  <r>
    <m/>
    <x v="0"/>
    <n v="1185732"/>
    <x v="122"/>
    <x v="3"/>
    <x v="20"/>
    <x v="24"/>
    <x v="5"/>
    <n v="0.25000000000000006"/>
    <n v="4000"/>
    <n v="1000.0000000000002"/>
    <n v="500.00000000000011"/>
    <n v="0.5"/>
  </r>
  <r>
    <m/>
    <x v="0"/>
    <n v="1185732"/>
    <x v="123"/>
    <x v="3"/>
    <x v="20"/>
    <x v="24"/>
    <x v="0"/>
    <n v="0.3"/>
    <n v="5750"/>
    <n v="1725"/>
    <n v="690"/>
    <n v="0.4"/>
  </r>
  <r>
    <m/>
    <x v="0"/>
    <n v="1185732"/>
    <x v="123"/>
    <x v="3"/>
    <x v="20"/>
    <x v="24"/>
    <x v="1"/>
    <n v="0.2"/>
    <n v="4000"/>
    <n v="800"/>
    <n v="280"/>
    <n v="0.35"/>
  </r>
  <r>
    <m/>
    <x v="0"/>
    <n v="1185732"/>
    <x v="123"/>
    <x v="3"/>
    <x v="20"/>
    <x v="24"/>
    <x v="2"/>
    <n v="0.2"/>
    <n v="3000"/>
    <n v="600"/>
    <n v="210"/>
    <n v="0.35"/>
  </r>
  <r>
    <m/>
    <x v="0"/>
    <n v="1185732"/>
    <x v="123"/>
    <x v="3"/>
    <x v="20"/>
    <x v="24"/>
    <x v="3"/>
    <n v="0.2"/>
    <n v="2750"/>
    <n v="550"/>
    <n v="220"/>
    <n v="0.4"/>
  </r>
  <r>
    <m/>
    <x v="0"/>
    <n v="1185732"/>
    <x v="123"/>
    <x v="3"/>
    <x v="20"/>
    <x v="24"/>
    <x v="4"/>
    <n v="0.3"/>
    <n v="2750"/>
    <n v="825"/>
    <n v="288.75"/>
    <n v="0.35"/>
  </r>
  <r>
    <m/>
    <x v="0"/>
    <n v="1185732"/>
    <x v="123"/>
    <x v="3"/>
    <x v="20"/>
    <x v="24"/>
    <x v="5"/>
    <n v="0.34999999999999992"/>
    <n v="4000"/>
    <n v="1399.9999999999998"/>
    <n v="699.99999999999989"/>
    <n v="0.5"/>
  </r>
  <r>
    <m/>
    <x v="0"/>
    <n v="1185732"/>
    <x v="10"/>
    <x v="3"/>
    <x v="20"/>
    <x v="24"/>
    <x v="0"/>
    <n v="0.30000000000000004"/>
    <n v="5500"/>
    <n v="1650.0000000000002"/>
    <n v="660.00000000000011"/>
    <n v="0.4"/>
  </r>
  <r>
    <m/>
    <x v="0"/>
    <n v="1185732"/>
    <x v="10"/>
    <x v="3"/>
    <x v="20"/>
    <x v="24"/>
    <x v="1"/>
    <n v="0.20000000000000007"/>
    <n v="4000"/>
    <n v="800.00000000000023"/>
    <n v="280.00000000000006"/>
    <n v="0.35"/>
  </r>
  <r>
    <m/>
    <x v="0"/>
    <n v="1185732"/>
    <x v="10"/>
    <x v="3"/>
    <x v="20"/>
    <x v="24"/>
    <x v="2"/>
    <n v="0.20000000000000007"/>
    <n v="3450"/>
    <n v="690.00000000000023"/>
    <n v="241.50000000000006"/>
    <n v="0.35"/>
  </r>
  <r>
    <m/>
    <x v="0"/>
    <n v="1185732"/>
    <x v="10"/>
    <x v="3"/>
    <x v="20"/>
    <x v="24"/>
    <x v="3"/>
    <n v="0.20000000000000007"/>
    <n v="3750"/>
    <n v="750.00000000000023"/>
    <n v="300.00000000000011"/>
    <n v="0.4"/>
  </r>
  <r>
    <m/>
    <x v="0"/>
    <n v="1185732"/>
    <x v="10"/>
    <x v="3"/>
    <x v="20"/>
    <x v="24"/>
    <x v="4"/>
    <n v="0.39999999999999997"/>
    <n v="3500"/>
    <n v="1399.9999999999998"/>
    <n v="489.99999999999989"/>
    <n v="0.35"/>
  </r>
  <r>
    <m/>
    <x v="0"/>
    <n v="1185732"/>
    <x v="10"/>
    <x v="3"/>
    <x v="20"/>
    <x v="24"/>
    <x v="5"/>
    <n v="0.44999999999999984"/>
    <n v="4500"/>
    <n v="2024.9999999999993"/>
    <n v="1012.4999999999997"/>
    <n v="0.5"/>
  </r>
  <r>
    <m/>
    <x v="0"/>
    <n v="1185732"/>
    <x v="11"/>
    <x v="3"/>
    <x v="20"/>
    <x v="24"/>
    <x v="0"/>
    <n v="0.39999999999999997"/>
    <n v="7000"/>
    <n v="2799.9999999999995"/>
    <n v="1119.9999999999998"/>
    <n v="0.4"/>
  </r>
  <r>
    <m/>
    <x v="0"/>
    <n v="1185732"/>
    <x v="11"/>
    <x v="3"/>
    <x v="20"/>
    <x v="24"/>
    <x v="1"/>
    <n v="0.30000000000000004"/>
    <n v="5000"/>
    <n v="1500.0000000000002"/>
    <n v="525"/>
    <n v="0.35"/>
  </r>
  <r>
    <m/>
    <x v="0"/>
    <n v="1185732"/>
    <x v="11"/>
    <x v="3"/>
    <x v="20"/>
    <x v="24"/>
    <x v="2"/>
    <n v="0.30000000000000004"/>
    <n v="4500"/>
    <n v="1350.0000000000002"/>
    <n v="472.50000000000006"/>
    <n v="0.35"/>
  </r>
  <r>
    <m/>
    <x v="0"/>
    <n v="1185732"/>
    <x v="11"/>
    <x v="3"/>
    <x v="20"/>
    <x v="24"/>
    <x v="3"/>
    <n v="0.30000000000000004"/>
    <n v="4000"/>
    <n v="1200.0000000000002"/>
    <n v="480.00000000000011"/>
    <n v="0.4"/>
  </r>
  <r>
    <m/>
    <x v="0"/>
    <n v="1185732"/>
    <x v="11"/>
    <x v="3"/>
    <x v="20"/>
    <x v="24"/>
    <x v="4"/>
    <n v="0.39999999999999997"/>
    <n v="4000"/>
    <n v="1599.9999999999998"/>
    <n v="559.99999999999989"/>
    <n v="0.35"/>
  </r>
  <r>
    <m/>
    <x v="0"/>
    <n v="1185732"/>
    <x v="11"/>
    <x v="3"/>
    <x v="20"/>
    <x v="24"/>
    <x v="5"/>
    <n v="0.44999999999999984"/>
    <n v="5000"/>
    <n v="2249.9999999999991"/>
    <n v="1124.9999999999995"/>
    <n v="0.5"/>
  </r>
  <r>
    <s v="x"/>
    <x v="2"/>
    <n v="1128299"/>
    <x v="145"/>
    <x v="2"/>
    <x v="21"/>
    <x v="25"/>
    <x v="0"/>
    <n v="0.30000000000000004"/>
    <n v="3500"/>
    <n v="1050.0000000000002"/>
    <n v="367.50000000000006"/>
    <n v="0.35"/>
  </r>
  <r>
    <m/>
    <x v="2"/>
    <n v="1128299"/>
    <x v="145"/>
    <x v="2"/>
    <x v="21"/>
    <x v="25"/>
    <x v="1"/>
    <n v="0.4"/>
    <n v="3500"/>
    <n v="1400"/>
    <n v="489.99999999999994"/>
    <n v="0.35"/>
  </r>
  <r>
    <m/>
    <x v="2"/>
    <n v="1128299"/>
    <x v="145"/>
    <x v="2"/>
    <x v="21"/>
    <x v="25"/>
    <x v="2"/>
    <n v="0.4"/>
    <n v="3500"/>
    <n v="1400"/>
    <n v="489.99999999999994"/>
    <n v="0.35"/>
  </r>
  <r>
    <m/>
    <x v="2"/>
    <n v="1128299"/>
    <x v="145"/>
    <x v="2"/>
    <x v="21"/>
    <x v="25"/>
    <x v="3"/>
    <n v="0.4"/>
    <n v="2000"/>
    <n v="800"/>
    <n v="280"/>
    <n v="0.35"/>
  </r>
  <r>
    <m/>
    <x v="2"/>
    <n v="1128299"/>
    <x v="145"/>
    <x v="2"/>
    <x v="21"/>
    <x v="25"/>
    <x v="4"/>
    <n v="0.45000000000000007"/>
    <n v="1500"/>
    <n v="675.00000000000011"/>
    <n v="270.00000000000006"/>
    <n v="0.4"/>
  </r>
  <r>
    <m/>
    <x v="2"/>
    <n v="1128299"/>
    <x v="145"/>
    <x v="2"/>
    <x v="21"/>
    <x v="25"/>
    <x v="5"/>
    <n v="0.4"/>
    <n v="4000"/>
    <n v="1600"/>
    <n v="480"/>
    <n v="0.3"/>
  </r>
  <r>
    <m/>
    <x v="2"/>
    <n v="1128299"/>
    <x v="146"/>
    <x v="2"/>
    <x v="21"/>
    <x v="25"/>
    <x v="0"/>
    <n v="0.30000000000000004"/>
    <n v="4500"/>
    <n v="1350.0000000000002"/>
    <n v="472.50000000000006"/>
    <n v="0.35"/>
  </r>
  <r>
    <m/>
    <x v="2"/>
    <n v="1128299"/>
    <x v="146"/>
    <x v="2"/>
    <x v="21"/>
    <x v="25"/>
    <x v="1"/>
    <n v="0.4"/>
    <n v="3500"/>
    <n v="1400"/>
    <n v="489.99999999999994"/>
    <n v="0.35"/>
  </r>
  <r>
    <m/>
    <x v="2"/>
    <n v="1128299"/>
    <x v="146"/>
    <x v="2"/>
    <x v="21"/>
    <x v="25"/>
    <x v="2"/>
    <n v="0.4"/>
    <n v="3500"/>
    <n v="1400"/>
    <n v="489.99999999999994"/>
    <n v="0.35"/>
  </r>
  <r>
    <m/>
    <x v="2"/>
    <n v="1128299"/>
    <x v="146"/>
    <x v="2"/>
    <x v="21"/>
    <x v="25"/>
    <x v="3"/>
    <n v="0.4"/>
    <n v="2000"/>
    <n v="800"/>
    <n v="280"/>
    <n v="0.35"/>
  </r>
  <r>
    <m/>
    <x v="2"/>
    <n v="1128299"/>
    <x v="146"/>
    <x v="2"/>
    <x v="21"/>
    <x v="25"/>
    <x v="4"/>
    <n v="0.45000000000000007"/>
    <n v="1250"/>
    <n v="562.50000000000011"/>
    <n v="225.00000000000006"/>
    <n v="0.4"/>
  </r>
  <r>
    <m/>
    <x v="2"/>
    <n v="1128299"/>
    <x v="146"/>
    <x v="2"/>
    <x v="21"/>
    <x v="25"/>
    <x v="5"/>
    <n v="0.4"/>
    <n v="3250"/>
    <n v="1300"/>
    <n v="390"/>
    <n v="0.3"/>
  </r>
  <r>
    <m/>
    <x v="2"/>
    <n v="1128299"/>
    <x v="147"/>
    <x v="2"/>
    <x v="21"/>
    <x v="25"/>
    <x v="0"/>
    <n v="0.4"/>
    <n v="4750"/>
    <n v="1900"/>
    <n v="665"/>
    <n v="0.35"/>
  </r>
  <r>
    <m/>
    <x v="2"/>
    <n v="1128299"/>
    <x v="147"/>
    <x v="2"/>
    <x v="21"/>
    <x v="25"/>
    <x v="1"/>
    <n v="0.5"/>
    <n v="3250"/>
    <n v="1625"/>
    <n v="568.75"/>
    <n v="0.35"/>
  </r>
  <r>
    <m/>
    <x v="2"/>
    <n v="1128299"/>
    <x v="147"/>
    <x v="2"/>
    <x v="21"/>
    <x v="25"/>
    <x v="2"/>
    <n v="0.54999999999999993"/>
    <n v="3500"/>
    <n v="1924.9999999999998"/>
    <n v="673.74999999999989"/>
    <n v="0.35"/>
  </r>
  <r>
    <m/>
    <x v="2"/>
    <n v="1128299"/>
    <x v="147"/>
    <x v="2"/>
    <x v="21"/>
    <x v="25"/>
    <x v="3"/>
    <n v="0.5"/>
    <n v="2500"/>
    <n v="1250"/>
    <n v="437.5"/>
    <n v="0.35"/>
  </r>
  <r>
    <m/>
    <x v="2"/>
    <n v="1128299"/>
    <x v="147"/>
    <x v="2"/>
    <x v="21"/>
    <x v="25"/>
    <x v="4"/>
    <n v="0.55000000000000004"/>
    <n v="1000"/>
    <n v="550"/>
    <n v="220"/>
    <n v="0.4"/>
  </r>
  <r>
    <m/>
    <x v="2"/>
    <n v="1128299"/>
    <x v="147"/>
    <x v="2"/>
    <x v="21"/>
    <x v="25"/>
    <x v="5"/>
    <n v="0.5"/>
    <n v="3000"/>
    <n v="1500"/>
    <n v="450"/>
    <n v="0.3"/>
  </r>
  <r>
    <m/>
    <x v="2"/>
    <n v="1128299"/>
    <x v="148"/>
    <x v="2"/>
    <x v="21"/>
    <x v="25"/>
    <x v="0"/>
    <n v="0.55000000000000004"/>
    <n v="4750"/>
    <n v="2612.5"/>
    <n v="914.37499999999989"/>
    <n v="0.35"/>
  </r>
  <r>
    <m/>
    <x v="2"/>
    <n v="1128299"/>
    <x v="148"/>
    <x v="2"/>
    <x v="21"/>
    <x v="25"/>
    <x v="1"/>
    <n v="0.60000000000000009"/>
    <n v="2750"/>
    <n v="1650.0000000000002"/>
    <n v="577.5"/>
    <n v="0.35"/>
  </r>
  <r>
    <m/>
    <x v="2"/>
    <n v="1128299"/>
    <x v="148"/>
    <x v="2"/>
    <x v="21"/>
    <x v="25"/>
    <x v="2"/>
    <n v="0.60000000000000009"/>
    <n v="3250"/>
    <n v="1950.0000000000002"/>
    <n v="682.5"/>
    <n v="0.35"/>
  </r>
  <r>
    <m/>
    <x v="2"/>
    <n v="1128299"/>
    <x v="148"/>
    <x v="2"/>
    <x v="21"/>
    <x v="25"/>
    <x v="3"/>
    <n v="0.45000000000000007"/>
    <n v="2250"/>
    <n v="1012.5000000000001"/>
    <n v="354.375"/>
    <n v="0.35"/>
  </r>
  <r>
    <m/>
    <x v="2"/>
    <n v="1128299"/>
    <x v="148"/>
    <x v="2"/>
    <x v="21"/>
    <x v="25"/>
    <x v="4"/>
    <n v="0.50000000000000011"/>
    <n v="1250"/>
    <n v="625.00000000000011"/>
    <n v="250.00000000000006"/>
    <n v="0.4"/>
  </r>
  <r>
    <m/>
    <x v="2"/>
    <n v="1128299"/>
    <x v="148"/>
    <x v="2"/>
    <x v="21"/>
    <x v="25"/>
    <x v="5"/>
    <n v="0.65000000000000013"/>
    <n v="3000"/>
    <n v="1950.0000000000005"/>
    <n v="585.00000000000011"/>
    <n v="0.3"/>
  </r>
  <r>
    <m/>
    <x v="2"/>
    <n v="1128299"/>
    <x v="149"/>
    <x v="2"/>
    <x v="21"/>
    <x v="25"/>
    <x v="0"/>
    <n v="0.5"/>
    <n v="5000"/>
    <n v="2500"/>
    <n v="875"/>
    <n v="0.35"/>
  </r>
  <r>
    <m/>
    <x v="2"/>
    <n v="1128299"/>
    <x v="149"/>
    <x v="2"/>
    <x v="21"/>
    <x v="25"/>
    <x v="1"/>
    <n v="0.55000000000000004"/>
    <n v="3500"/>
    <n v="1925.0000000000002"/>
    <n v="673.75"/>
    <n v="0.35"/>
  </r>
  <r>
    <m/>
    <x v="2"/>
    <n v="1128299"/>
    <x v="149"/>
    <x v="2"/>
    <x v="21"/>
    <x v="25"/>
    <x v="2"/>
    <n v="0.55000000000000004"/>
    <n v="3500"/>
    <n v="1925.0000000000002"/>
    <n v="673.75"/>
    <n v="0.35"/>
  </r>
  <r>
    <m/>
    <x v="2"/>
    <n v="1128299"/>
    <x v="149"/>
    <x v="2"/>
    <x v="21"/>
    <x v="25"/>
    <x v="3"/>
    <n v="0.5"/>
    <n v="2750"/>
    <n v="1375"/>
    <n v="481.24999999999994"/>
    <n v="0.35"/>
  </r>
  <r>
    <m/>
    <x v="2"/>
    <n v="1128299"/>
    <x v="149"/>
    <x v="2"/>
    <x v="21"/>
    <x v="25"/>
    <x v="4"/>
    <n v="0.44999999999999996"/>
    <n v="1750"/>
    <n v="787.49999999999989"/>
    <n v="315"/>
    <n v="0.4"/>
  </r>
  <r>
    <m/>
    <x v="2"/>
    <n v="1128299"/>
    <x v="149"/>
    <x v="2"/>
    <x v="21"/>
    <x v="25"/>
    <x v="5"/>
    <n v="0.6"/>
    <n v="5250"/>
    <n v="3150"/>
    <n v="945"/>
    <n v="0.3"/>
  </r>
  <r>
    <m/>
    <x v="2"/>
    <n v="1128299"/>
    <x v="150"/>
    <x v="2"/>
    <x v="21"/>
    <x v="25"/>
    <x v="0"/>
    <n v="0.54999999999999993"/>
    <n v="7750"/>
    <n v="4262.4999999999991"/>
    <n v="1491.8749999999995"/>
    <n v="0.35"/>
  </r>
  <r>
    <m/>
    <x v="2"/>
    <n v="1128299"/>
    <x v="150"/>
    <x v="2"/>
    <x v="21"/>
    <x v="25"/>
    <x v="1"/>
    <n v="0.64999999999999991"/>
    <n v="6500"/>
    <n v="4224.9999999999991"/>
    <n v="1478.7499999999995"/>
    <n v="0.35"/>
  </r>
  <r>
    <m/>
    <x v="2"/>
    <n v="1128299"/>
    <x v="150"/>
    <x v="2"/>
    <x v="21"/>
    <x v="25"/>
    <x v="2"/>
    <n v="0.79999999999999993"/>
    <n v="6500"/>
    <n v="5200"/>
    <n v="1819.9999999999998"/>
    <n v="0.35"/>
  </r>
  <r>
    <m/>
    <x v="2"/>
    <n v="1128299"/>
    <x v="150"/>
    <x v="2"/>
    <x v="21"/>
    <x v="25"/>
    <x v="3"/>
    <n v="0.79999999999999993"/>
    <n v="5250"/>
    <n v="4200"/>
    <n v="1470"/>
    <n v="0.35"/>
  </r>
  <r>
    <m/>
    <x v="2"/>
    <n v="1128299"/>
    <x v="150"/>
    <x v="2"/>
    <x v="21"/>
    <x v="25"/>
    <x v="4"/>
    <n v="0.9"/>
    <n v="4000"/>
    <n v="3600"/>
    <n v="1440"/>
    <n v="0.4"/>
  </r>
  <r>
    <m/>
    <x v="2"/>
    <n v="1128299"/>
    <x v="150"/>
    <x v="2"/>
    <x v="21"/>
    <x v="25"/>
    <x v="5"/>
    <n v="1.05"/>
    <n v="7000"/>
    <n v="7350"/>
    <n v="2205"/>
    <n v="0.3"/>
  </r>
  <r>
    <m/>
    <x v="2"/>
    <n v="1128299"/>
    <x v="151"/>
    <x v="2"/>
    <x v="21"/>
    <x v="25"/>
    <x v="0"/>
    <n v="0.85"/>
    <n v="8500"/>
    <n v="7225"/>
    <n v="2528.75"/>
    <n v="0.35"/>
  </r>
  <r>
    <m/>
    <x v="2"/>
    <n v="1128299"/>
    <x v="151"/>
    <x v="2"/>
    <x v="21"/>
    <x v="25"/>
    <x v="1"/>
    <n v="0.9"/>
    <n v="7000"/>
    <n v="6300"/>
    <n v="2205"/>
    <n v="0.35"/>
  </r>
  <r>
    <m/>
    <x v="2"/>
    <n v="1128299"/>
    <x v="151"/>
    <x v="2"/>
    <x v="21"/>
    <x v="25"/>
    <x v="2"/>
    <n v="0.9"/>
    <n v="6500"/>
    <n v="5850"/>
    <n v="2047.4999999999998"/>
    <n v="0.35"/>
  </r>
  <r>
    <m/>
    <x v="2"/>
    <n v="1128299"/>
    <x v="151"/>
    <x v="2"/>
    <x v="21"/>
    <x v="25"/>
    <x v="3"/>
    <n v="0.85"/>
    <n v="5500"/>
    <n v="4675"/>
    <n v="1636.25"/>
    <n v="0.35"/>
  </r>
  <r>
    <m/>
    <x v="2"/>
    <n v="1128299"/>
    <x v="151"/>
    <x v="2"/>
    <x v="21"/>
    <x v="25"/>
    <x v="4"/>
    <n v="0.9"/>
    <n v="6000"/>
    <n v="5400"/>
    <n v="2160"/>
    <n v="0.4"/>
  </r>
  <r>
    <m/>
    <x v="2"/>
    <n v="1128299"/>
    <x v="151"/>
    <x v="2"/>
    <x v="21"/>
    <x v="25"/>
    <x v="5"/>
    <n v="1.05"/>
    <n v="6000"/>
    <n v="6300"/>
    <n v="1890"/>
    <n v="0.3"/>
  </r>
  <r>
    <m/>
    <x v="2"/>
    <n v="1128299"/>
    <x v="152"/>
    <x v="2"/>
    <x v="21"/>
    <x v="25"/>
    <x v="0"/>
    <n v="0.9"/>
    <n v="8000"/>
    <n v="7200"/>
    <n v="2520"/>
    <n v="0.35"/>
  </r>
  <r>
    <m/>
    <x v="2"/>
    <n v="1128299"/>
    <x v="152"/>
    <x v="2"/>
    <x v="21"/>
    <x v="25"/>
    <x v="1"/>
    <n v="0.8"/>
    <n v="7750"/>
    <n v="6200"/>
    <n v="2170"/>
    <n v="0.35"/>
  </r>
  <r>
    <m/>
    <x v="2"/>
    <n v="1128299"/>
    <x v="152"/>
    <x v="2"/>
    <x v="21"/>
    <x v="25"/>
    <x v="2"/>
    <n v="0.70000000000000007"/>
    <n v="6500"/>
    <n v="4550"/>
    <n v="1592.5"/>
    <n v="0.35"/>
  </r>
  <r>
    <m/>
    <x v="2"/>
    <n v="1128299"/>
    <x v="152"/>
    <x v="2"/>
    <x v="21"/>
    <x v="25"/>
    <x v="3"/>
    <n v="0.70000000000000007"/>
    <n v="4250"/>
    <n v="2975.0000000000005"/>
    <n v="1041.25"/>
    <n v="0.35"/>
  </r>
  <r>
    <m/>
    <x v="2"/>
    <n v="1128299"/>
    <x v="152"/>
    <x v="2"/>
    <x v="21"/>
    <x v="25"/>
    <x v="4"/>
    <n v="0.7"/>
    <n v="4250"/>
    <n v="2975"/>
    <n v="1190"/>
    <n v="0.4"/>
  </r>
  <r>
    <m/>
    <x v="2"/>
    <n v="1128299"/>
    <x v="152"/>
    <x v="2"/>
    <x v="21"/>
    <x v="25"/>
    <x v="5"/>
    <n v="0.75"/>
    <n v="2500"/>
    <n v="1875"/>
    <n v="562.5"/>
    <n v="0.3"/>
  </r>
  <r>
    <m/>
    <x v="2"/>
    <n v="1128299"/>
    <x v="153"/>
    <x v="2"/>
    <x v="21"/>
    <x v="25"/>
    <x v="0"/>
    <n v="0.50000000000000011"/>
    <n v="4500"/>
    <n v="2250.0000000000005"/>
    <n v="787.50000000000011"/>
    <n v="0.35"/>
  </r>
  <r>
    <m/>
    <x v="2"/>
    <n v="1128299"/>
    <x v="153"/>
    <x v="2"/>
    <x v="21"/>
    <x v="25"/>
    <x v="1"/>
    <n v="0.55000000000000016"/>
    <n v="4500"/>
    <n v="2475.0000000000009"/>
    <n v="866.25000000000023"/>
    <n v="0.35"/>
  </r>
  <r>
    <m/>
    <x v="2"/>
    <n v="1128299"/>
    <x v="153"/>
    <x v="2"/>
    <x v="21"/>
    <x v="25"/>
    <x v="2"/>
    <n v="0.50000000000000011"/>
    <n v="2500"/>
    <n v="1250.0000000000002"/>
    <n v="437.50000000000006"/>
    <n v="0.35"/>
  </r>
  <r>
    <m/>
    <x v="2"/>
    <n v="1128299"/>
    <x v="153"/>
    <x v="2"/>
    <x v="21"/>
    <x v="25"/>
    <x v="3"/>
    <n v="0.50000000000000011"/>
    <n v="2000"/>
    <n v="1000.0000000000002"/>
    <n v="350.00000000000006"/>
    <n v="0.35"/>
  </r>
  <r>
    <m/>
    <x v="2"/>
    <n v="1128299"/>
    <x v="153"/>
    <x v="2"/>
    <x v="21"/>
    <x v="25"/>
    <x v="4"/>
    <n v="0.60000000000000009"/>
    <n v="2250"/>
    <n v="1350.0000000000002"/>
    <n v="540.00000000000011"/>
    <n v="0.4"/>
  </r>
  <r>
    <m/>
    <x v="2"/>
    <n v="1128299"/>
    <x v="153"/>
    <x v="2"/>
    <x v="21"/>
    <x v="25"/>
    <x v="5"/>
    <n v="0.44999999999999996"/>
    <n v="2500"/>
    <n v="1125"/>
    <n v="337.5"/>
    <n v="0.3"/>
  </r>
  <r>
    <m/>
    <x v="2"/>
    <n v="1128299"/>
    <x v="154"/>
    <x v="2"/>
    <x v="21"/>
    <x v="25"/>
    <x v="0"/>
    <n v="0.4"/>
    <n v="3500"/>
    <n v="1400"/>
    <n v="489.99999999999994"/>
    <n v="0.35"/>
  </r>
  <r>
    <m/>
    <x v="2"/>
    <n v="1128299"/>
    <x v="154"/>
    <x v="2"/>
    <x v="21"/>
    <x v="25"/>
    <x v="1"/>
    <n v="0.55000000000000016"/>
    <n v="5250"/>
    <n v="2887.5000000000009"/>
    <n v="1010.6250000000002"/>
    <n v="0.35"/>
  </r>
  <r>
    <m/>
    <x v="2"/>
    <n v="1128299"/>
    <x v="154"/>
    <x v="2"/>
    <x v="21"/>
    <x v="25"/>
    <x v="2"/>
    <n v="0.50000000000000011"/>
    <n v="3500"/>
    <n v="1750.0000000000005"/>
    <n v="612.50000000000011"/>
    <n v="0.35"/>
  </r>
  <r>
    <m/>
    <x v="2"/>
    <n v="1128299"/>
    <x v="154"/>
    <x v="2"/>
    <x v="21"/>
    <x v="25"/>
    <x v="3"/>
    <n v="0.45000000000000007"/>
    <n v="3250"/>
    <n v="1462.5000000000002"/>
    <n v="511.87500000000006"/>
    <n v="0.35"/>
  </r>
  <r>
    <m/>
    <x v="2"/>
    <n v="1128299"/>
    <x v="154"/>
    <x v="2"/>
    <x v="21"/>
    <x v="25"/>
    <x v="4"/>
    <n v="0.55000000000000004"/>
    <n v="3000"/>
    <n v="1650.0000000000002"/>
    <n v="660.00000000000011"/>
    <n v="0.4"/>
  </r>
  <r>
    <m/>
    <x v="2"/>
    <n v="1128299"/>
    <x v="154"/>
    <x v="2"/>
    <x v="21"/>
    <x v="25"/>
    <x v="5"/>
    <n v="0.60000000000000009"/>
    <n v="3500"/>
    <n v="2100.0000000000005"/>
    <n v="630.00000000000011"/>
    <n v="0.3"/>
  </r>
  <r>
    <m/>
    <x v="2"/>
    <n v="1128299"/>
    <x v="155"/>
    <x v="2"/>
    <x v="21"/>
    <x v="25"/>
    <x v="0"/>
    <n v="0.45000000000000007"/>
    <n v="5750"/>
    <n v="2587.5000000000005"/>
    <n v="905.62500000000011"/>
    <n v="0.35"/>
  </r>
  <r>
    <m/>
    <x v="2"/>
    <n v="1128299"/>
    <x v="155"/>
    <x v="2"/>
    <x v="21"/>
    <x v="25"/>
    <x v="1"/>
    <n v="0.50000000000000011"/>
    <n v="6500"/>
    <n v="3250.0000000000009"/>
    <n v="1137.5000000000002"/>
    <n v="0.35"/>
  </r>
  <r>
    <m/>
    <x v="2"/>
    <n v="1128299"/>
    <x v="155"/>
    <x v="2"/>
    <x v="21"/>
    <x v="25"/>
    <x v="2"/>
    <n v="0.45000000000000007"/>
    <n v="4750"/>
    <n v="2137.5000000000005"/>
    <n v="748.12500000000011"/>
    <n v="0.35"/>
  </r>
  <r>
    <m/>
    <x v="2"/>
    <n v="1128299"/>
    <x v="155"/>
    <x v="2"/>
    <x v="21"/>
    <x v="25"/>
    <x v="3"/>
    <n v="0.55000000000000016"/>
    <n v="4500"/>
    <n v="2475.0000000000009"/>
    <n v="866.25000000000023"/>
    <n v="0.35"/>
  </r>
  <r>
    <m/>
    <x v="2"/>
    <n v="1128299"/>
    <x v="155"/>
    <x v="2"/>
    <x v="21"/>
    <x v="25"/>
    <x v="4"/>
    <n v="0.75000000000000011"/>
    <n v="4250"/>
    <n v="3187.5000000000005"/>
    <n v="1275.0000000000002"/>
    <n v="0.4"/>
  </r>
  <r>
    <m/>
    <x v="2"/>
    <n v="1128299"/>
    <x v="155"/>
    <x v="2"/>
    <x v="21"/>
    <x v="25"/>
    <x v="5"/>
    <n v="0.80000000000000016"/>
    <n v="5500"/>
    <n v="4400.0000000000009"/>
    <n v="1320.0000000000002"/>
    <n v="0.3"/>
  </r>
  <r>
    <m/>
    <x v="2"/>
    <n v="1128299"/>
    <x v="156"/>
    <x v="2"/>
    <x v="21"/>
    <x v="25"/>
    <x v="0"/>
    <n v="0.65000000000000013"/>
    <n v="7500"/>
    <n v="4875.0000000000009"/>
    <n v="1706.2500000000002"/>
    <n v="0.35"/>
  </r>
  <r>
    <m/>
    <x v="2"/>
    <n v="1128299"/>
    <x v="156"/>
    <x v="2"/>
    <x v="21"/>
    <x v="25"/>
    <x v="1"/>
    <n v="0.75000000000000022"/>
    <n v="7500"/>
    <n v="5625.0000000000018"/>
    <n v="1968.7500000000005"/>
    <n v="0.35"/>
  </r>
  <r>
    <m/>
    <x v="2"/>
    <n v="1128299"/>
    <x v="156"/>
    <x v="2"/>
    <x v="21"/>
    <x v="25"/>
    <x v="2"/>
    <n v="0.70000000000000018"/>
    <n v="5500"/>
    <n v="3850.0000000000009"/>
    <n v="1347.5000000000002"/>
    <n v="0.35"/>
  </r>
  <r>
    <m/>
    <x v="2"/>
    <n v="1128299"/>
    <x v="156"/>
    <x v="2"/>
    <x v="21"/>
    <x v="25"/>
    <x v="3"/>
    <n v="0.70000000000000018"/>
    <n v="5500"/>
    <n v="3850.0000000000009"/>
    <n v="1347.5000000000002"/>
    <n v="0.35"/>
  </r>
  <r>
    <m/>
    <x v="2"/>
    <n v="1128299"/>
    <x v="156"/>
    <x v="2"/>
    <x v="21"/>
    <x v="25"/>
    <x v="4"/>
    <n v="0.80000000000000016"/>
    <n v="4750"/>
    <n v="3800.0000000000009"/>
    <n v="1520.0000000000005"/>
    <n v="0.4"/>
  </r>
  <r>
    <m/>
    <x v="2"/>
    <n v="1128299"/>
    <x v="156"/>
    <x v="2"/>
    <x v="21"/>
    <x v="25"/>
    <x v="5"/>
    <n v="0.8500000000000002"/>
    <n v="5750"/>
    <n v="4887.5000000000009"/>
    <n v="1466.2500000000002"/>
    <n v="0.3"/>
  </r>
  <r>
    <s v="x"/>
    <x v="2"/>
    <n v="1128299"/>
    <x v="102"/>
    <x v="2"/>
    <x v="22"/>
    <x v="16"/>
    <x v="0"/>
    <n v="0.35000000000000003"/>
    <n v="4000"/>
    <n v="1400.0000000000002"/>
    <n v="560"/>
    <n v="0.39999999999999997"/>
  </r>
  <r>
    <m/>
    <x v="2"/>
    <n v="1128299"/>
    <x v="102"/>
    <x v="2"/>
    <x v="22"/>
    <x v="16"/>
    <x v="1"/>
    <n v="0.45"/>
    <n v="4000"/>
    <n v="1800"/>
    <n v="719.99999999999989"/>
    <n v="0.39999999999999997"/>
  </r>
  <r>
    <m/>
    <x v="2"/>
    <n v="1128299"/>
    <x v="102"/>
    <x v="2"/>
    <x v="22"/>
    <x v="16"/>
    <x v="2"/>
    <n v="0.45"/>
    <n v="4000"/>
    <n v="1800"/>
    <n v="719.99999999999989"/>
    <n v="0.39999999999999997"/>
  </r>
  <r>
    <m/>
    <x v="2"/>
    <n v="1128299"/>
    <x v="102"/>
    <x v="2"/>
    <x v="22"/>
    <x v="16"/>
    <x v="3"/>
    <n v="0.45"/>
    <n v="2500"/>
    <n v="1125"/>
    <n v="449.99999999999994"/>
    <n v="0.39999999999999997"/>
  </r>
  <r>
    <m/>
    <x v="2"/>
    <n v="1128299"/>
    <x v="102"/>
    <x v="2"/>
    <x v="22"/>
    <x v="16"/>
    <x v="4"/>
    <n v="0.50000000000000011"/>
    <n v="2000"/>
    <n v="1000.0000000000002"/>
    <n v="450.00000000000011"/>
    <n v="0.45"/>
  </r>
  <r>
    <m/>
    <x v="2"/>
    <n v="1128299"/>
    <x v="102"/>
    <x v="2"/>
    <x v="22"/>
    <x v="16"/>
    <x v="5"/>
    <n v="0.45"/>
    <n v="4500"/>
    <n v="2025"/>
    <n v="708.75"/>
    <n v="0.35"/>
  </r>
  <r>
    <m/>
    <x v="2"/>
    <n v="1128299"/>
    <x v="103"/>
    <x v="2"/>
    <x v="22"/>
    <x v="16"/>
    <x v="0"/>
    <n v="0.35000000000000003"/>
    <n v="5000"/>
    <n v="1750.0000000000002"/>
    <n v="700"/>
    <n v="0.39999999999999997"/>
  </r>
  <r>
    <m/>
    <x v="2"/>
    <n v="1128299"/>
    <x v="103"/>
    <x v="2"/>
    <x v="22"/>
    <x v="16"/>
    <x v="1"/>
    <n v="0.45"/>
    <n v="4000"/>
    <n v="1800"/>
    <n v="719.99999999999989"/>
    <n v="0.39999999999999997"/>
  </r>
  <r>
    <m/>
    <x v="2"/>
    <n v="1128299"/>
    <x v="103"/>
    <x v="2"/>
    <x v="22"/>
    <x v="16"/>
    <x v="2"/>
    <n v="0.45"/>
    <n v="4000"/>
    <n v="1800"/>
    <n v="719.99999999999989"/>
    <n v="0.39999999999999997"/>
  </r>
  <r>
    <m/>
    <x v="2"/>
    <n v="1128299"/>
    <x v="103"/>
    <x v="2"/>
    <x v="22"/>
    <x v="16"/>
    <x v="3"/>
    <n v="0.45"/>
    <n v="2500"/>
    <n v="1125"/>
    <n v="449.99999999999994"/>
    <n v="0.39999999999999997"/>
  </r>
  <r>
    <m/>
    <x v="2"/>
    <n v="1128299"/>
    <x v="103"/>
    <x v="2"/>
    <x v="22"/>
    <x v="16"/>
    <x v="4"/>
    <n v="0.50000000000000011"/>
    <n v="1750"/>
    <n v="875.00000000000023"/>
    <n v="393.75000000000011"/>
    <n v="0.45"/>
  </r>
  <r>
    <m/>
    <x v="2"/>
    <n v="1128299"/>
    <x v="103"/>
    <x v="2"/>
    <x v="22"/>
    <x v="16"/>
    <x v="5"/>
    <n v="0.45"/>
    <n v="3750"/>
    <n v="1687.5"/>
    <n v="590.625"/>
    <n v="0.35"/>
  </r>
  <r>
    <m/>
    <x v="2"/>
    <n v="1128299"/>
    <x v="104"/>
    <x v="2"/>
    <x v="22"/>
    <x v="16"/>
    <x v="0"/>
    <n v="0.45"/>
    <n v="5250"/>
    <n v="2362.5"/>
    <n v="944.99999999999989"/>
    <n v="0.39999999999999997"/>
  </r>
  <r>
    <m/>
    <x v="2"/>
    <n v="1128299"/>
    <x v="104"/>
    <x v="2"/>
    <x v="22"/>
    <x v="16"/>
    <x v="1"/>
    <n v="0.55000000000000004"/>
    <n v="3750"/>
    <n v="2062.5"/>
    <n v="824.99999999999989"/>
    <n v="0.39999999999999997"/>
  </r>
  <r>
    <m/>
    <x v="2"/>
    <n v="1128299"/>
    <x v="104"/>
    <x v="2"/>
    <x v="22"/>
    <x v="16"/>
    <x v="2"/>
    <n v="0.6"/>
    <n v="4000"/>
    <n v="2400"/>
    <n v="959.99999999999989"/>
    <n v="0.39999999999999997"/>
  </r>
  <r>
    <m/>
    <x v="2"/>
    <n v="1128299"/>
    <x v="104"/>
    <x v="2"/>
    <x v="22"/>
    <x v="16"/>
    <x v="3"/>
    <n v="0.55000000000000004"/>
    <n v="3000"/>
    <n v="1650.0000000000002"/>
    <n v="660"/>
    <n v="0.39999999999999997"/>
  </r>
  <r>
    <m/>
    <x v="2"/>
    <n v="1128299"/>
    <x v="104"/>
    <x v="2"/>
    <x v="22"/>
    <x v="16"/>
    <x v="4"/>
    <n v="0.60000000000000009"/>
    <n v="1500"/>
    <n v="900.00000000000011"/>
    <n v="405.00000000000006"/>
    <n v="0.45"/>
  </r>
  <r>
    <m/>
    <x v="2"/>
    <n v="1128299"/>
    <x v="104"/>
    <x v="2"/>
    <x v="22"/>
    <x v="16"/>
    <x v="5"/>
    <n v="0.45"/>
    <n v="3500"/>
    <n v="1575"/>
    <n v="551.25"/>
    <n v="0.35"/>
  </r>
  <r>
    <m/>
    <x v="2"/>
    <n v="1128299"/>
    <x v="105"/>
    <x v="2"/>
    <x v="22"/>
    <x v="16"/>
    <x v="0"/>
    <n v="0.5"/>
    <n v="5250"/>
    <n v="2625"/>
    <n v="1050"/>
    <n v="0.39999999999999997"/>
  </r>
  <r>
    <m/>
    <x v="2"/>
    <n v="1128299"/>
    <x v="105"/>
    <x v="2"/>
    <x v="22"/>
    <x v="16"/>
    <x v="1"/>
    <n v="0.55000000000000004"/>
    <n v="3250"/>
    <n v="1787.5000000000002"/>
    <n v="715"/>
    <n v="0.39999999999999997"/>
  </r>
  <r>
    <m/>
    <x v="2"/>
    <n v="1128299"/>
    <x v="105"/>
    <x v="2"/>
    <x v="22"/>
    <x v="16"/>
    <x v="2"/>
    <n v="0.55000000000000004"/>
    <n v="3750"/>
    <n v="2062.5"/>
    <n v="824.99999999999989"/>
    <n v="0.39999999999999997"/>
  </r>
  <r>
    <m/>
    <x v="2"/>
    <n v="1128299"/>
    <x v="105"/>
    <x v="2"/>
    <x v="22"/>
    <x v="16"/>
    <x v="3"/>
    <n v="0.40000000000000008"/>
    <n v="2750"/>
    <n v="1100.0000000000002"/>
    <n v="440.00000000000006"/>
    <n v="0.39999999999999997"/>
  </r>
  <r>
    <m/>
    <x v="2"/>
    <n v="1128299"/>
    <x v="105"/>
    <x v="2"/>
    <x v="22"/>
    <x v="16"/>
    <x v="4"/>
    <n v="0.45000000000000012"/>
    <n v="1750"/>
    <n v="787.50000000000023"/>
    <n v="354.37500000000011"/>
    <n v="0.45"/>
  </r>
  <r>
    <m/>
    <x v="2"/>
    <n v="1128299"/>
    <x v="105"/>
    <x v="2"/>
    <x v="22"/>
    <x v="16"/>
    <x v="5"/>
    <n v="0.60000000000000009"/>
    <n v="3500"/>
    <n v="2100.0000000000005"/>
    <n v="735.00000000000011"/>
    <n v="0.35"/>
  </r>
  <r>
    <m/>
    <x v="2"/>
    <n v="1128299"/>
    <x v="106"/>
    <x v="2"/>
    <x v="22"/>
    <x v="16"/>
    <x v="0"/>
    <n v="0.45"/>
    <n v="5500"/>
    <n v="2475"/>
    <n v="989.99999999999989"/>
    <n v="0.39999999999999997"/>
  </r>
  <r>
    <m/>
    <x v="2"/>
    <n v="1128299"/>
    <x v="106"/>
    <x v="2"/>
    <x v="22"/>
    <x v="16"/>
    <x v="1"/>
    <n v="0.5"/>
    <n v="4000"/>
    <n v="2000"/>
    <n v="799.99999999999989"/>
    <n v="0.39999999999999997"/>
  </r>
  <r>
    <m/>
    <x v="2"/>
    <n v="1128299"/>
    <x v="106"/>
    <x v="2"/>
    <x v="22"/>
    <x v="16"/>
    <x v="2"/>
    <n v="0.5"/>
    <n v="4000"/>
    <n v="2000"/>
    <n v="799.99999999999989"/>
    <n v="0.39999999999999997"/>
  </r>
  <r>
    <m/>
    <x v="2"/>
    <n v="1128299"/>
    <x v="106"/>
    <x v="2"/>
    <x v="22"/>
    <x v="16"/>
    <x v="3"/>
    <n v="0.45"/>
    <n v="3250"/>
    <n v="1462.5"/>
    <n v="585"/>
    <n v="0.39999999999999997"/>
  </r>
  <r>
    <m/>
    <x v="2"/>
    <n v="1128299"/>
    <x v="106"/>
    <x v="2"/>
    <x v="22"/>
    <x v="16"/>
    <x v="4"/>
    <n v="0.39999999999999997"/>
    <n v="2250"/>
    <n v="899.99999999999989"/>
    <n v="404.99999999999994"/>
    <n v="0.45"/>
  </r>
  <r>
    <m/>
    <x v="2"/>
    <n v="1128299"/>
    <x v="106"/>
    <x v="2"/>
    <x v="22"/>
    <x v="16"/>
    <x v="5"/>
    <n v="0.65"/>
    <n v="5750"/>
    <n v="3737.5"/>
    <n v="1308.125"/>
    <n v="0.35"/>
  </r>
  <r>
    <m/>
    <x v="2"/>
    <n v="1128299"/>
    <x v="107"/>
    <x v="2"/>
    <x v="22"/>
    <x v="16"/>
    <x v="0"/>
    <n v="0.6"/>
    <n v="8250"/>
    <n v="4950"/>
    <n v="1979.9999999999998"/>
    <n v="0.39999999999999997"/>
  </r>
  <r>
    <m/>
    <x v="2"/>
    <n v="1128299"/>
    <x v="107"/>
    <x v="2"/>
    <x v="22"/>
    <x v="16"/>
    <x v="1"/>
    <n v="0.7"/>
    <n v="7000"/>
    <n v="4900"/>
    <n v="1959.9999999999998"/>
    <n v="0.39999999999999997"/>
  </r>
  <r>
    <m/>
    <x v="2"/>
    <n v="1128299"/>
    <x v="107"/>
    <x v="2"/>
    <x v="22"/>
    <x v="16"/>
    <x v="2"/>
    <n v="0.85"/>
    <n v="7000"/>
    <n v="5950"/>
    <n v="2380"/>
    <n v="0.39999999999999997"/>
  </r>
  <r>
    <m/>
    <x v="2"/>
    <n v="1128299"/>
    <x v="107"/>
    <x v="2"/>
    <x v="22"/>
    <x v="16"/>
    <x v="3"/>
    <n v="0.85"/>
    <n v="5750"/>
    <n v="4887.5"/>
    <n v="1954.9999999999998"/>
    <n v="0.39999999999999997"/>
  </r>
  <r>
    <m/>
    <x v="2"/>
    <n v="1128299"/>
    <x v="107"/>
    <x v="2"/>
    <x v="22"/>
    <x v="16"/>
    <x v="4"/>
    <n v="0.95000000000000007"/>
    <n v="4500"/>
    <n v="4275"/>
    <n v="1923.75"/>
    <n v="0.45"/>
  </r>
  <r>
    <m/>
    <x v="2"/>
    <n v="1128299"/>
    <x v="107"/>
    <x v="2"/>
    <x v="22"/>
    <x v="16"/>
    <x v="5"/>
    <n v="1.1000000000000001"/>
    <n v="7500"/>
    <n v="8250"/>
    <n v="2887.5"/>
    <n v="0.35"/>
  </r>
  <r>
    <m/>
    <x v="2"/>
    <n v="1128299"/>
    <x v="108"/>
    <x v="2"/>
    <x v="22"/>
    <x v="16"/>
    <x v="0"/>
    <n v="0.9"/>
    <n v="9000"/>
    <n v="8100"/>
    <n v="3239.9999999999995"/>
    <n v="0.39999999999999997"/>
  </r>
  <r>
    <m/>
    <x v="2"/>
    <n v="1128299"/>
    <x v="108"/>
    <x v="2"/>
    <x v="22"/>
    <x v="16"/>
    <x v="1"/>
    <n v="0.95000000000000007"/>
    <n v="7500"/>
    <n v="7125.0000000000009"/>
    <n v="2850"/>
    <n v="0.39999999999999997"/>
  </r>
  <r>
    <m/>
    <x v="2"/>
    <n v="1128299"/>
    <x v="108"/>
    <x v="2"/>
    <x v="22"/>
    <x v="16"/>
    <x v="2"/>
    <n v="0.95000000000000007"/>
    <n v="7000"/>
    <n v="6650.0000000000009"/>
    <n v="2660"/>
    <n v="0.39999999999999997"/>
  </r>
  <r>
    <m/>
    <x v="2"/>
    <n v="1128299"/>
    <x v="108"/>
    <x v="2"/>
    <x v="22"/>
    <x v="16"/>
    <x v="3"/>
    <n v="0.9"/>
    <n v="6000"/>
    <n v="5400"/>
    <n v="2160"/>
    <n v="0.39999999999999997"/>
  </r>
  <r>
    <m/>
    <x v="2"/>
    <n v="1128299"/>
    <x v="108"/>
    <x v="2"/>
    <x v="22"/>
    <x v="16"/>
    <x v="4"/>
    <n v="0.95000000000000007"/>
    <n v="6500"/>
    <n v="6175"/>
    <n v="2778.75"/>
    <n v="0.45"/>
  </r>
  <r>
    <m/>
    <x v="2"/>
    <n v="1128299"/>
    <x v="108"/>
    <x v="2"/>
    <x v="22"/>
    <x v="16"/>
    <x v="5"/>
    <n v="1.1000000000000001"/>
    <n v="6500"/>
    <n v="7150.0000000000009"/>
    <n v="2502.5"/>
    <n v="0.35"/>
  </r>
  <r>
    <m/>
    <x v="2"/>
    <n v="1128299"/>
    <x v="109"/>
    <x v="2"/>
    <x v="22"/>
    <x v="16"/>
    <x v="0"/>
    <n v="0.95000000000000007"/>
    <n v="8500"/>
    <n v="8075.0000000000009"/>
    <n v="3230"/>
    <n v="0.39999999999999997"/>
  </r>
  <r>
    <m/>
    <x v="2"/>
    <n v="1128299"/>
    <x v="109"/>
    <x v="2"/>
    <x v="22"/>
    <x v="16"/>
    <x v="1"/>
    <n v="0.85000000000000009"/>
    <n v="8250"/>
    <n v="7012.5000000000009"/>
    <n v="2805"/>
    <n v="0.39999999999999997"/>
  </r>
  <r>
    <m/>
    <x v="2"/>
    <n v="1128299"/>
    <x v="109"/>
    <x v="2"/>
    <x v="22"/>
    <x v="16"/>
    <x v="2"/>
    <n v="0.75000000000000011"/>
    <n v="7000"/>
    <n v="5250.0000000000009"/>
    <n v="2100"/>
    <n v="0.39999999999999997"/>
  </r>
  <r>
    <m/>
    <x v="2"/>
    <n v="1128299"/>
    <x v="109"/>
    <x v="2"/>
    <x v="22"/>
    <x v="16"/>
    <x v="3"/>
    <n v="0.75000000000000011"/>
    <n v="4750"/>
    <n v="3562.5000000000005"/>
    <n v="1425"/>
    <n v="0.39999999999999997"/>
  </r>
  <r>
    <m/>
    <x v="2"/>
    <n v="1128299"/>
    <x v="109"/>
    <x v="2"/>
    <x v="22"/>
    <x v="16"/>
    <x v="4"/>
    <n v="0.64999999999999991"/>
    <n v="4750"/>
    <n v="3087.4999999999995"/>
    <n v="1389.3749999999998"/>
    <n v="0.45"/>
  </r>
  <r>
    <m/>
    <x v="2"/>
    <n v="1128299"/>
    <x v="109"/>
    <x v="2"/>
    <x v="22"/>
    <x v="16"/>
    <x v="5"/>
    <n v="0.7"/>
    <n v="3000"/>
    <n v="2100"/>
    <n v="735"/>
    <n v="0.35"/>
  </r>
  <r>
    <m/>
    <x v="2"/>
    <n v="1128299"/>
    <x v="110"/>
    <x v="2"/>
    <x v="22"/>
    <x v="16"/>
    <x v="0"/>
    <n v="0.45000000000000012"/>
    <n v="5000"/>
    <n v="2250.0000000000005"/>
    <n v="900.00000000000011"/>
    <n v="0.39999999999999997"/>
  </r>
  <r>
    <m/>
    <x v="2"/>
    <n v="1128299"/>
    <x v="110"/>
    <x v="2"/>
    <x v="22"/>
    <x v="16"/>
    <x v="1"/>
    <n v="0.50000000000000011"/>
    <n v="5000"/>
    <n v="2500.0000000000005"/>
    <n v="1000.0000000000001"/>
    <n v="0.39999999999999997"/>
  </r>
  <r>
    <m/>
    <x v="2"/>
    <n v="1128299"/>
    <x v="110"/>
    <x v="2"/>
    <x v="22"/>
    <x v="16"/>
    <x v="2"/>
    <n v="0.45000000000000012"/>
    <n v="3000"/>
    <n v="1350.0000000000005"/>
    <n v="540.00000000000011"/>
    <n v="0.39999999999999997"/>
  </r>
  <r>
    <m/>
    <x v="2"/>
    <n v="1128299"/>
    <x v="110"/>
    <x v="2"/>
    <x v="22"/>
    <x v="16"/>
    <x v="3"/>
    <n v="0.45000000000000012"/>
    <n v="2500"/>
    <n v="1125.0000000000002"/>
    <n v="450.00000000000006"/>
    <n v="0.39999999999999997"/>
  </r>
  <r>
    <m/>
    <x v="2"/>
    <n v="1128299"/>
    <x v="110"/>
    <x v="2"/>
    <x v="22"/>
    <x v="16"/>
    <x v="4"/>
    <n v="0.55000000000000004"/>
    <n v="2750"/>
    <n v="1512.5000000000002"/>
    <n v="680.62500000000011"/>
    <n v="0.45"/>
  </r>
  <r>
    <m/>
    <x v="2"/>
    <n v="1128299"/>
    <x v="110"/>
    <x v="2"/>
    <x v="22"/>
    <x v="16"/>
    <x v="5"/>
    <n v="0.39999999999999997"/>
    <n v="3000"/>
    <n v="1200"/>
    <n v="420"/>
    <n v="0.35"/>
  </r>
  <r>
    <m/>
    <x v="2"/>
    <n v="1128299"/>
    <x v="111"/>
    <x v="2"/>
    <x v="22"/>
    <x v="16"/>
    <x v="0"/>
    <n v="0.35000000000000003"/>
    <n v="4000"/>
    <n v="1400.0000000000002"/>
    <n v="560"/>
    <n v="0.39999999999999997"/>
  </r>
  <r>
    <m/>
    <x v="2"/>
    <n v="1128299"/>
    <x v="111"/>
    <x v="2"/>
    <x v="22"/>
    <x v="16"/>
    <x v="1"/>
    <n v="0.50000000000000011"/>
    <n v="5750"/>
    <n v="2875.0000000000005"/>
    <n v="1150"/>
    <n v="0.39999999999999997"/>
  </r>
  <r>
    <m/>
    <x v="2"/>
    <n v="1128299"/>
    <x v="111"/>
    <x v="2"/>
    <x v="22"/>
    <x v="16"/>
    <x v="2"/>
    <n v="0.45000000000000012"/>
    <n v="4000"/>
    <n v="1800.0000000000005"/>
    <n v="720.00000000000011"/>
    <n v="0.39999999999999997"/>
  </r>
  <r>
    <m/>
    <x v="2"/>
    <n v="1128299"/>
    <x v="111"/>
    <x v="2"/>
    <x v="22"/>
    <x v="16"/>
    <x v="3"/>
    <n v="0.40000000000000008"/>
    <n v="3750"/>
    <n v="1500.0000000000002"/>
    <n v="600"/>
    <n v="0.39999999999999997"/>
  </r>
  <r>
    <m/>
    <x v="2"/>
    <n v="1128299"/>
    <x v="111"/>
    <x v="2"/>
    <x v="22"/>
    <x v="16"/>
    <x v="4"/>
    <n v="0.5"/>
    <n v="3500"/>
    <n v="1750"/>
    <n v="787.5"/>
    <n v="0.45"/>
  </r>
  <r>
    <m/>
    <x v="2"/>
    <n v="1128299"/>
    <x v="111"/>
    <x v="2"/>
    <x v="22"/>
    <x v="16"/>
    <x v="5"/>
    <n v="0.55000000000000004"/>
    <n v="4000"/>
    <n v="2200"/>
    <n v="770"/>
    <n v="0.35"/>
  </r>
  <r>
    <m/>
    <x v="2"/>
    <n v="1128299"/>
    <x v="112"/>
    <x v="2"/>
    <x v="22"/>
    <x v="16"/>
    <x v="0"/>
    <n v="0.40000000000000008"/>
    <n v="6250"/>
    <n v="2500.0000000000005"/>
    <n v="1000.0000000000001"/>
    <n v="0.39999999999999997"/>
  </r>
  <r>
    <m/>
    <x v="2"/>
    <n v="1128299"/>
    <x v="112"/>
    <x v="2"/>
    <x v="22"/>
    <x v="16"/>
    <x v="1"/>
    <n v="0.45000000000000012"/>
    <n v="7000"/>
    <n v="3150.0000000000009"/>
    <n v="1260.0000000000002"/>
    <n v="0.39999999999999997"/>
  </r>
  <r>
    <m/>
    <x v="2"/>
    <n v="1128299"/>
    <x v="112"/>
    <x v="2"/>
    <x v="22"/>
    <x v="16"/>
    <x v="2"/>
    <n v="0.40000000000000008"/>
    <n v="5250"/>
    <n v="2100.0000000000005"/>
    <n v="840.00000000000011"/>
    <n v="0.39999999999999997"/>
  </r>
  <r>
    <m/>
    <x v="2"/>
    <n v="1128299"/>
    <x v="112"/>
    <x v="2"/>
    <x v="22"/>
    <x v="16"/>
    <x v="3"/>
    <n v="0.50000000000000011"/>
    <n v="5000"/>
    <n v="2500.0000000000005"/>
    <n v="1000.0000000000001"/>
    <n v="0.39999999999999997"/>
  </r>
  <r>
    <m/>
    <x v="2"/>
    <n v="1128299"/>
    <x v="112"/>
    <x v="2"/>
    <x v="22"/>
    <x v="16"/>
    <x v="4"/>
    <n v="0.70000000000000007"/>
    <n v="4750"/>
    <n v="3325.0000000000005"/>
    <n v="1496.2500000000002"/>
    <n v="0.45"/>
  </r>
  <r>
    <m/>
    <x v="2"/>
    <n v="1128299"/>
    <x v="112"/>
    <x v="2"/>
    <x v="22"/>
    <x v="16"/>
    <x v="5"/>
    <n v="0.8500000000000002"/>
    <n v="6000"/>
    <n v="5100.0000000000009"/>
    <n v="1785.0000000000002"/>
    <n v="0.35"/>
  </r>
  <r>
    <m/>
    <x v="2"/>
    <n v="1128299"/>
    <x v="113"/>
    <x v="2"/>
    <x v="22"/>
    <x v="16"/>
    <x v="0"/>
    <n v="0.70000000000000018"/>
    <n v="8000"/>
    <n v="5600.0000000000018"/>
    <n v="2240.0000000000005"/>
    <n v="0.39999999999999997"/>
  </r>
  <r>
    <m/>
    <x v="2"/>
    <n v="1128299"/>
    <x v="113"/>
    <x v="2"/>
    <x v="22"/>
    <x v="16"/>
    <x v="1"/>
    <n v="0.80000000000000027"/>
    <n v="8000"/>
    <n v="6400.0000000000018"/>
    <n v="2560.0000000000005"/>
    <n v="0.39999999999999997"/>
  </r>
  <r>
    <m/>
    <x v="2"/>
    <n v="1128299"/>
    <x v="113"/>
    <x v="2"/>
    <x v="22"/>
    <x v="16"/>
    <x v="2"/>
    <n v="0.75000000000000022"/>
    <n v="6000"/>
    <n v="4500.0000000000009"/>
    <n v="1800.0000000000002"/>
    <n v="0.39999999999999997"/>
  </r>
  <r>
    <m/>
    <x v="2"/>
    <n v="1128299"/>
    <x v="113"/>
    <x v="2"/>
    <x v="22"/>
    <x v="16"/>
    <x v="3"/>
    <n v="0.75000000000000022"/>
    <n v="6000"/>
    <n v="4500.0000000000009"/>
    <n v="1800.0000000000002"/>
    <n v="0.39999999999999997"/>
  </r>
  <r>
    <m/>
    <x v="2"/>
    <n v="1128299"/>
    <x v="113"/>
    <x v="2"/>
    <x v="22"/>
    <x v="16"/>
    <x v="4"/>
    <n v="0.8500000000000002"/>
    <n v="5250"/>
    <n v="4462.5000000000009"/>
    <n v="2008.1250000000005"/>
    <n v="0.45"/>
  </r>
  <r>
    <m/>
    <x v="2"/>
    <n v="1128299"/>
    <x v="113"/>
    <x v="2"/>
    <x v="22"/>
    <x v="16"/>
    <x v="5"/>
    <n v="0.90000000000000024"/>
    <n v="6250"/>
    <n v="5625.0000000000018"/>
    <n v="1968.7500000000005"/>
    <n v="0.35"/>
  </r>
  <r>
    <s v="x"/>
    <x v="1"/>
    <n v="1197831"/>
    <x v="58"/>
    <x v="1"/>
    <x v="23"/>
    <x v="26"/>
    <x v="0"/>
    <n v="0.2"/>
    <n v="6750"/>
    <n v="1350"/>
    <n v="405"/>
    <n v="0.3"/>
  </r>
  <r>
    <m/>
    <x v="1"/>
    <n v="1197831"/>
    <x v="58"/>
    <x v="1"/>
    <x v="23"/>
    <x v="26"/>
    <x v="1"/>
    <n v="0.3"/>
    <n v="6750"/>
    <n v="2025"/>
    <n v="607.5"/>
    <n v="0.3"/>
  </r>
  <r>
    <m/>
    <x v="1"/>
    <n v="1197831"/>
    <x v="58"/>
    <x v="1"/>
    <x v="23"/>
    <x v="26"/>
    <x v="2"/>
    <n v="0.3"/>
    <n v="4750"/>
    <n v="1425"/>
    <n v="427.5"/>
    <n v="0.3"/>
  </r>
  <r>
    <m/>
    <x v="1"/>
    <n v="1197831"/>
    <x v="58"/>
    <x v="1"/>
    <x v="23"/>
    <x v="26"/>
    <x v="3"/>
    <n v="0.35"/>
    <n v="4750"/>
    <n v="1662.5"/>
    <n v="665"/>
    <n v="0.4"/>
  </r>
  <r>
    <m/>
    <x v="1"/>
    <n v="1197831"/>
    <x v="58"/>
    <x v="1"/>
    <x v="23"/>
    <x v="26"/>
    <x v="4"/>
    <n v="0.4"/>
    <n v="3250"/>
    <n v="1300"/>
    <n v="325"/>
    <n v="0.25"/>
  </r>
  <r>
    <m/>
    <x v="1"/>
    <n v="1197831"/>
    <x v="58"/>
    <x v="1"/>
    <x v="23"/>
    <x v="26"/>
    <x v="5"/>
    <n v="0.35"/>
    <n v="4750"/>
    <n v="1662.5"/>
    <n v="748.125"/>
    <n v="0.45"/>
  </r>
  <r>
    <m/>
    <x v="1"/>
    <n v="1197831"/>
    <x v="172"/>
    <x v="1"/>
    <x v="23"/>
    <x v="26"/>
    <x v="0"/>
    <n v="0.25"/>
    <n v="6250"/>
    <n v="1562.5"/>
    <n v="468.75"/>
    <n v="0.3"/>
  </r>
  <r>
    <m/>
    <x v="1"/>
    <n v="1197831"/>
    <x v="172"/>
    <x v="1"/>
    <x v="23"/>
    <x v="26"/>
    <x v="1"/>
    <n v="0.35"/>
    <n v="6000"/>
    <n v="2100"/>
    <n v="630"/>
    <n v="0.3"/>
  </r>
  <r>
    <m/>
    <x v="1"/>
    <n v="1197831"/>
    <x v="172"/>
    <x v="1"/>
    <x v="23"/>
    <x v="26"/>
    <x v="2"/>
    <n v="0.35"/>
    <n v="4250"/>
    <n v="1487.5"/>
    <n v="446.25"/>
    <n v="0.3"/>
  </r>
  <r>
    <m/>
    <x v="1"/>
    <n v="1197831"/>
    <x v="172"/>
    <x v="1"/>
    <x v="23"/>
    <x v="26"/>
    <x v="3"/>
    <n v="0.35"/>
    <n v="3750"/>
    <n v="1312.5"/>
    <n v="525"/>
    <n v="0.4"/>
  </r>
  <r>
    <m/>
    <x v="1"/>
    <n v="1197831"/>
    <x v="172"/>
    <x v="1"/>
    <x v="23"/>
    <x v="26"/>
    <x v="4"/>
    <n v="0.4"/>
    <n v="2500"/>
    <n v="1000"/>
    <n v="250"/>
    <n v="0.25"/>
  </r>
  <r>
    <m/>
    <x v="1"/>
    <n v="1197831"/>
    <x v="172"/>
    <x v="1"/>
    <x v="23"/>
    <x v="26"/>
    <x v="5"/>
    <n v="0.35"/>
    <n v="4500"/>
    <n v="1575"/>
    <n v="708.75"/>
    <n v="0.45"/>
  </r>
  <r>
    <m/>
    <x v="1"/>
    <n v="1197831"/>
    <x v="173"/>
    <x v="1"/>
    <x v="23"/>
    <x v="26"/>
    <x v="0"/>
    <n v="0.3"/>
    <n v="6250"/>
    <n v="1875"/>
    <n v="656.25"/>
    <n v="0.35"/>
  </r>
  <r>
    <m/>
    <x v="1"/>
    <n v="1197831"/>
    <x v="173"/>
    <x v="1"/>
    <x v="23"/>
    <x v="26"/>
    <x v="1"/>
    <n v="0.4"/>
    <n v="6250"/>
    <n v="2500"/>
    <n v="875"/>
    <n v="0.35"/>
  </r>
  <r>
    <m/>
    <x v="1"/>
    <n v="1197831"/>
    <x v="173"/>
    <x v="1"/>
    <x v="23"/>
    <x v="26"/>
    <x v="2"/>
    <n v="0.3"/>
    <n v="4500"/>
    <n v="1350"/>
    <n v="472.49999999999994"/>
    <n v="0.35"/>
  </r>
  <r>
    <m/>
    <x v="1"/>
    <n v="1197831"/>
    <x v="173"/>
    <x v="1"/>
    <x v="23"/>
    <x v="26"/>
    <x v="3"/>
    <n v="0.35000000000000003"/>
    <n v="3500"/>
    <n v="1225.0000000000002"/>
    <n v="551.25000000000011"/>
    <n v="0.45"/>
  </r>
  <r>
    <m/>
    <x v="1"/>
    <n v="1197831"/>
    <x v="173"/>
    <x v="1"/>
    <x v="23"/>
    <x v="26"/>
    <x v="4"/>
    <n v="0.4"/>
    <n v="2500"/>
    <n v="1000"/>
    <n v="300"/>
    <n v="0.3"/>
  </r>
  <r>
    <m/>
    <x v="1"/>
    <n v="1197831"/>
    <x v="173"/>
    <x v="1"/>
    <x v="23"/>
    <x v="26"/>
    <x v="5"/>
    <n v="0.35000000000000003"/>
    <n v="4000"/>
    <n v="1400.0000000000002"/>
    <n v="700.00000000000011"/>
    <n v="0.5"/>
  </r>
  <r>
    <m/>
    <x v="1"/>
    <n v="1197831"/>
    <x v="60"/>
    <x v="1"/>
    <x v="23"/>
    <x v="26"/>
    <x v="0"/>
    <n v="0.19999999999999998"/>
    <n v="6500"/>
    <n v="1300"/>
    <n v="454.99999999999994"/>
    <n v="0.35"/>
  </r>
  <r>
    <m/>
    <x v="1"/>
    <n v="1197831"/>
    <x v="60"/>
    <x v="1"/>
    <x v="23"/>
    <x v="26"/>
    <x v="1"/>
    <n v="0.30000000000000004"/>
    <n v="6500"/>
    <n v="1950.0000000000002"/>
    <n v="682.5"/>
    <n v="0.35"/>
  </r>
  <r>
    <m/>
    <x v="1"/>
    <n v="1197831"/>
    <x v="60"/>
    <x v="1"/>
    <x v="23"/>
    <x v="26"/>
    <x v="2"/>
    <n v="0.24999999999999997"/>
    <n v="4750"/>
    <n v="1187.4999999999998"/>
    <n v="415.62499999999989"/>
    <n v="0.35"/>
  </r>
  <r>
    <m/>
    <x v="1"/>
    <n v="1197831"/>
    <x v="60"/>
    <x v="1"/>
    <x v="23"/>
    <x v="26"/>
    <x v="3"/>
    <n v="0.30000000000000004"/>
    <n v="3750"/>
    <n v="1125.0000000000002"/>
    <n v="506.25000000000011"/>
    <n v="0.45"/>
  </r>
  <r>
    <m/>
    <x v="1"/>
    <n v="1197831"/>
    <x v="60"/>
    <x v="1"/>
    <x v="23"/>
    <x v="26"/>
    <x v="4"/>
    <n v="0.35"/>
    <n v="2750"/>
    <n v="962.49999999999989"/>
    <n v="288.74999999999994"/>
    <n v="0.3"/>
  </r>
  <r>
    <m/>
    <x v="1"/>
    <n v="1197831"/>
    <x v="60"/>
    <x v="1"/>
    <x v="23"/>
    <x v="26"/>
    <x v="5"/>
    <n v="0.30000000000000004"/>
    <n v="5500"/>
    <n v="1650.0000000000002"/>
    <n v="825.00000000000011"/>
    <n v="0.5"/>
  </r>
  <r>
    <m/>
    <x v="1"/>
    <n v="1197831"/>
    <x v="174"/>
    <x v="1"/>
    <x v="23"/>
    <x v="26"/>
    <x v="0"/>
    <n v="0.19999999999999998"/>
    <n v="7000"/>
    <n v="1399.9999999999998"/>
    <n v="489.99999999999989"/>
    <n v="0.35"/>
  </r>
  <r>
    <m/>
    <x v="1"/>
    <n v="1197831"/>
    <x v="174"/>
    <x v="1"/>
    <x v="23"/>
    <x v="26"/>
    <x v="1"/>
    <n v="0.30000000000000004"/>
    <n v="7250"/>
    <n v="2175.0000000000005"/>
    <n v="761.25000000000011"/>
    <n v="0.35"/>
  </r>
  <r>
    <m/>
    <x v="1"/>
    <n v="1197831"/>
    <x v="174"/>
    <x v="1"/>
    <x v="23"/>
    <x v="26"/>
    <x v="2"/>
    <n v="0.24999999999999997"/>
    <n v="5750"/>
    <n v="1437.4999999999998"/>
    <n v="503.12499999999989"/>
    <n v="0.35"/>
  </r>
  <r>
    <m/>
    <x v="1"/>
    <n v="1197831"/>
    <x v="174"/>
    <x v="1"/>
    <x v="23"/>
    <x v="26"/>
    <x v="3"/>
    <n v="0.35000000000000003"/>
    <n v="5000"/>
    <n v="1750.0000000000002"/>
    <n v="787.50000000000011"/>
    <n v="0.45"/>
  </r>
  <r>
    <m/>
    <x v="1"/>
    <n v="1197831"/>
    <x v="174"/>
    <x v="1"/>
    <x v="23"/>
    <x v="26"/>
    <x v="4"/>
    <n v="0.5"/>
    <n v="4000"/>
    <n v="2000"/>
    <n v="600"/>
    <n v="0.3"/>
  </r>
  <r>
    <m/>
    <x v="1"/>
    <n v="1197831"/>
    <x v="174"/>
    <x v="1"/>
    <x v="23"/>
    <x v="26"/>
    <x v="5"/>
    <n v="0.45"/>
    <n v="7500"/>
    <n v="3375"/>
    <n v="1687.5"/>
    <n v="0.5"/>
  </r>
  <r>
    <m/>
    <x v="1"/>
    <n v="1197831"/>
    <x v="175"/>
    <x v="1"/>
    <x v="23"/>
    <x v="26"/>
    <x v="0"/>
    <n v="0.45"/>
    <n v="7500"/>
    <n v="3375"/>
    <n v="1181.25"/>
    <n v="0.35"/>
  </r>
  <r>
    <m/>
    <x v="1"/>
    <n v="1197831"/>
    <x v="175"/>
    <x v="1"/>
    <x v="23"/>
    <x v="26"/>
    <x v="1"/>
    <n v="0.5"/>
    <n v="7500"/>
    <n v="3750"/>
    <n v="1312.5"/>
    <n v="0.35"/>
  </r>
  <r>
    <m/>
    <x v="1"/>
    <n v="1197831"/>
    <x v="175"/>
    <x v="1"/>
    <x v="23"/>
    <x v="26"/>
    <x v="2"/>
    <n v="0.5"/>
    <n v="6000"/>
    <n v="3000"/>
    <n v="1050"/>
    <n v="0.35"/>
  </r>
  <r>
    <m/>
    <x v="1"/>
    <n v="1197831"/>
    <x v="175"/>
    <x v="1"/>
    <x v="23"/>
    <x v="26"/>
    <x v="3"/>
    <n v="0.5"/>
    <n v="5500"/>
    <n v="2750"/>
    <n v="1237.5"/>
    <n v="0.45"/>
  </r>
  <r>
    <m/>
    <x v="1"/>
    <n v="1197831"/>
    <x v="175"/>
    <x v="1"/>
    <x v="23"/>
    <x v="26"/>
    <x v="4"/>
    <n v="0.55000000000000004"/>
    <n v="4500"/>
    <n v="2475"/>
    <n v="742.5"/>
    <n v="0.3"/>
  </r>
  <r>
    <m/>
    <x v="1"/>
    <n v="1197831"/>
    <x v="175"/>
    <x v="1"/>
    <x v="23"/>
    <x v="26"/>
    <x v="5"/>
    <n v="0.60000000000000009"/>
    <n v="8250"/>
    <n v="4950.0000000000009"/>
    <n v="2475.0000000000005"/>
    <n v="0.5"/>
  </r>
  <r>
    <m/>
    <x v="1"/>
    <n v="1197831"/>
    <x v="176"/>
    <x v="1"/>
    <x v="23"/>
    <x v="26"/>
    <x v="0"/>
    <n v="0.5"/>
    <n v="7750"/>
    <n v="3875"/>
    <n v="1549.9999999999998"/>
    <n v="0.39999999999999997"/>
  </r>
  <r>
    <m/>
    <x v="1"/>
    <n v="1197831"/>
    <x v="176"/>
    <x v="1"/>
    <x v="23"/>
    <x v="26"/>
    <x v="1"/>
    <n v="0.55000000000000004"/>
    <n v="7750"/>
    <n v="4262.5"/>
    <n v="1704.9999999999998"/>
    <n v="0.39999999999999997"/>
  </r>
  <r>
    <m/>
    <x v="1"/>
    <n v="1197831"/>
    <x v="176"/>
    <x v="1"/>
    <x v="23"/>
    <x v="26"/>
    <x v="2"/>
    <n v="0.5"/>
    <n v="9250"/>
    <n v="4625"/>
    <n v="1849.9999999999998"/>
    <n v="0.39999999999999997"/>
  </r>
  <r>
    <m/>
    <x v="1"/>
    <n v="1197831"/>
    <x v="176"/>
    <x v="1"/>
    <x v="23"/>
    <x v="26"/>
    <x v="3"/>
    <n v="0.5"/>
    <n v="5250"/>
    <n v="2625"/>
    <n v="1312.5"/>
    <n v="0.5"/>
  </r>
  <r>
    <m/>
    <x v="1"/>
    <n v="1197831"/>
    <x v="176"/>
    <x v="1"/>
    <x v="23"/>
    <x v="26"/>
    <x v="4"/>
    <n v="0.55000000000000004"/>
    <n v="5250"/>
    <n v="2887.5000000000005"/>
    <n v="1010.6250000000001"/>
    <n v="0.35"/>
  </r>
  <r>
    <m/>
    <x v="1"/>
    <n v="1197831"/>
    <x v="176"/>
    <x v="1"/>
    <x v="23"/>
    <x v="26"/>
    <x v="5"/>
    <n v="0.65"/>
    <n v="8000"/>
    <n v="5200"/>
    <n v="2860.0000000000005"/>
    <n v="0.55000000000000004"/>
  </r>
  <r>
    <m/>
    <x v="1"/>
    <n v="1197831"/>
    <x v="177"/>
    <x v="1"/>
    <x v="23"/>
    <x v="26"/>
    <x v="0"/>
    <n v="0.5"/>
    <n v="7500"/>
    <n v="3750"/>
    <n v="1499.9999999999998"/>
    <n v="0.39999999999999997"/>
  </r>
  <r>
    <m/>
    <x v="1"/>
    <n v="1197831"/>
    <x v="177"/>
    <x v="1"/>
    <x v="23"/>
    <x v="26"/>
    <x v="1"/>
    <n v="0.55000000000000004"/>
    <n v="7500"/>
    <n v="4125"/>
    <n v="1649.9999999999998"/>
    <n v="0.39999999999999997"/>
  </r>
  <r>
    <m/>
    <x v="1"/>
    <n v="1197831"/>
    <x v="177"/>
    <x v="1"/>
    <x v="23"/>
    <x v="26"/>
    <x v="2"/>
    <n v="0.5"/>
    <n v="9250"/>
    <n v="4625"/>
    <n v="1849.9999999999998"/>
    <n v="0.39999999999999997"/>
  </r>
  <r>
    <m/>
    <x v="1"/>
    <n v="1197831"/>
    <x v="177"/>
    <x v="1"/>
    <x v="23"/>
    <x v="26"/>
    <x v="3"/>
    <n v="0.5"/>
    <n v="4750"/>
    <n v="2375"/>
    <n v="1187.5"/>
    <n v="0.5"/>
  </r>
  <r>
    <m/>
    <x v="1"/>
    <n v="1197831"/>
    <x v="177"/>
    <x v="1"/>
    <x v="23"/>
    <x v="26"/>
    <x v="4"/>
    <n v="0.55000000000000004"/>
    <n v="4750"/>
    <n v="2612.5"/>
    <n v="914.37499999999989"/>
    <n v="0.35"/>
  </r>
  <r>
    <m/>
    <x v="1"/>
    <n v="1197831"/>
    <x v="177"/>
    <x v="1"/>
    <x v="23"/>
    <x v="26"/>
    <x v="5"/>
    <n v="0.6"/>
    <n v="7250"/>
    <n v="4350"/>
    <n v="2392.5"/>
    <n v="0.55000000000000004"/>
  </r>
  <r>
    <m/>
    <x v="1"/>
    <n v="1197831"/>
    <x v="178"/>
    <x v="1"/>
    <x v="23"/>
    <x v="26"/>
    <x v="0"/>
    <n v="0.55000000000000004"/>
    <n v="6750"/>
    <n v="3712.5000000000005"/>
    <n v="1485"/>
    <n v="0.39999999999999997"/>
  </r>
  <r>
    <m/>
    <x v="1"/>
    <n v="1197831"/>
    <x v="178"/>
    <x v="1"/>
    <x v="23"/>
    <x v="26"/>
    <x v="1"/>
    <n v="0.55000000000000004"/>
    <n v="6250"/>
    <n v="3437.5000000000005"/>
    <n v="1375"/>
    <n v="0.39999999999999997"/>
  </r>
  <r>
    <m/>
    <x v="1"/>
    <n v="1197831"/>
    <x v="178"/>
    <x v="1"/>
    <x v="23"/>
    <x v="26"/>
    <x v="2"/>
    <n v="0.6"/>
    <n v="6750"/>
    <n v="4050"/>
    <n v="1619.9999999999998"/>
    <n v="0.39999999999999997"/>
  </r>
  <r>
    <m/>
    <x v="1"/>
    <n v="1197831"/>
    <x v="178"/>
    <x v="1"/>
    <x v="23"/>
    <x v="26"/>
    <x v="3"/>
    <n v="0.6"/>
    <n v="4000"/>
    <n v="2400"/>
    <n v="1200"/>
    <n v="0.5"/>
  </r>
  <r>
    <m/>
    <x v="1"/>
    <n v="1197831"/>
    <x v="178"/>
    <x v="1"/>
    <x v="23"/>
    <x v="26"/>
    <x v="4"/>
    <n v="0.55000000000000004"/>
    <n v="4000"/>
    <n v="2200"/>
    <n v="770"/>
    <n v="0.35"/>
  </r>
  <r>
    <m/>
    <x v="1"/>
    <n v="1197831"/>
    <x v="178"/>
    <x v="1"/>
    <x v="23"/>
    <x v="26"/>
    <x v="5"/>
    <n v="0.5"/>
    <n v="6250"/>
    <n v="3125"/>
    <n v="1718.7500000000002"/>
    <n v="0.55000000000000004"/>
  </r>
  <r>
    <m/>
    <x v="1"/>
    <n v="1197831"/>
    <x v="179"/>
    <x v="1"/>
    <x v="23"/>
    <x v="26"/>
    <x v="0"/>
    <n v="0.4"/>
    <n v="5750"/>
    <n v="2300"/>
    <n v="919.99999999999989"/>
    <n v="0.39999999999999997"/>
  </r>
  <r>
    <m/>
    <x v="1"/>
    <n v="1197831"/>
    <x v="179"/>
    <x v="1"/>
    <x v="23"/>
    <x v="26"/>
    <x v="1"/>
    <n v="0.4"/>
    <n v="5750"/>
    <n v="2300"/>
    <n v="919.99999999999989"/>
    <n v="0.39999999999999997"/>
  </r>
  <r>
    <m/>
    <x v="1"/>
    <n v="1197831"/>
    <x v="179"/>
    <x v="1"/>
    <x v="23"/>
    <x v="26"/>
    <x v="2"/>
    <n v="0.45"/>
    <n v="5250"/>
    <n v="2362.5"/>
    <n v="944.99999999999989"/>
    <n v="0.39999999999999997"/>
  </r>
  <r>
    <m/>
    <x v="1"/>
    <n v="1197831"/>
    <x v="179"/>
    <x v="1"/>
    <x v="23"/>
    <x v="26"/>
    <x v="3"/>
    <n v="0.45"/>
    <n v="3750"/>
    <n v="1687.5"/>
    <n v="843.75"/>
    <n v="0.5"/>
  </r>
  <r>
    <m/>
    <x v="1"/>
    <n v="1197831"/>
    <x v="179"/>
    <x v="1"/>
    <x v="23"/>
    <x v="26"/>
    <x v="4"/>
    <n v="0.35000000000000003"/>
    <n v="3500"/>
    <n v="1225.0000000000002"/>
    <n v="428.75000000000006"/>
    <n v="0.35"/>
  </r>
  <r>
    <m/>
    <x v="1"/>
    <n v="1197831"/>
    <x v="179"/>
    <x v="1"/>
    <x v="23"/>
    <x v="26"/>
    <x v="5"/>
    <n v="0.45"/>
    <n v="5250"/>
    <n v="2362.5"/>
    <n v="1299.375"/>
    <n v="0.55000000000000004"/>
  </r>
  <r>
    <m/>
    <x v="1"/>
    <n v="1197831"/>
    <x v="64"/>
    <x v="1"/>
    <x v="23"/>
    <x v="26"/>
    <x v="0"/>
    <n v="0.35000000000000003"/>
    <n v="6750"/>
    <n v="2362.5"/>
    <n v="944.99999999999989"/>
    <n v="0.39999999999999997"/>
  </r>
  <r>
    <m/>
    <x v="1"/>
    <n v="1197831"/>
    <x v="64"/>
    <x v="1"/>
    <x v="23"/>
    <x v="26"/>
    <x v="1"/>
    <n v="0.35000000000000003"/>
    <n v="6750"/>
    <n v="2362.5"/>
    <n v="944.99999999999989"/>
    <n v="0.39999999999999997"/>
  </r>
  <r>
    <m/>
    <x v="1"/>
    <n v="1197831"/>
    <x v="64"/>
    <x v="1"/>
    <x v="23"/>
    <x v="26"/>
    <x v="2"/>
    <n v="0.6"/>
    <n v="6000"/>
    <n v="3600"/>
    <n v="1439.9999999999998"/>
    <n v="0.39999999999999997"/>
  </r>
  <r>
    <m/>
    <x v="1"/>
    <n v="1197831"/>
    <x v="64"/>
    <x v="1"/>
    <x v="23"/>
    <x v="26"/>
    <x v="3"/>
    <n v="0.6"/>
    <n v="4500"/>
    <n v="2700"/>
    <n v="1350"/>
    <n v="0.5"/>
  </r>
  <r>
    <m/>
    <x v="1"/>
    <n v="1197831"/>
    <x v="64"/>
    <x v="1"/>
    <x v="23"/>
    <x v="26"/>
    <x v="4"/>
    <n v="0.54999999999999993"/>
    <n v="4250"/>
    <n v="2337.4999999999995"/>
    <n v="818.12499999999977"/>
    <n v="0.35"/>
  </r>
  <r>
    <m/>
    <x v="1"/>
    <n v="1197831"/>
    <x v="64"/>
    <x v="1"/>
    <x v="23"/>
    <x v="26"/>
    <x v="5"/>
    <n v="0.65"/>
    <n v="6250"/>
    <n v="4062.5"/>
    <n v="2234.375"/>
    <n v="0.55000000000000004"/>
  </r>
  <r>
    <m/>
    <x v="1"/>
    <n v="1197831"/>
    <x v="65"/>
    <x v="1"/>
    <x v="23"/>
    <x v="26"/>
    <x v="0"/>
    <n v="0.54999999999999993"/>
    <n v="7750"/>
    <n v="4262.4999999999991"/>
    <n v="1704.9999999999995"/>
    <n v="0.39999999999999997"/>
  </r>
  <r>
    <m/>
    <x v="1"/>
    <n v="1197831"/>
    <x v="65"/>
    <x v="1"/>
    <x v="23"/>
    <x v="26"/>
    <x v="1"/>
    <n v="0.54999999999999993"/>
    <n v="7750"/>
    <n v="4262.4999999999991"/>
    <n v="1704.9999999999995"/>
    <n v="0.39999999999999997"/>
  </r>
  <r>
    <m/>
    <x v="1"/>
    <n v="1197831"/>
    <x v="65"/>
    <x v="1"/>
    <x v="23"/>
    <x v="26"/>
    <x v="2"/>
    <n v="0.6"/>
    <n v="6750"/>
    <n v="4050"/>
    <n v="1619.9999999999998"/>
    <n v="0.39999999999999997"/>
  </r>
  <r>
    <m/>
    <x v="1"/>
    <n v="1197831"/>
    <x v="65"/>
    <x v="1"/>
    <x v="23"/>
    <x v="26"/>
    <x v="3"/>
    <n v="0.6"/>
    <n v="5250"/>
    <n v="3150"/>
    <n v="1575"/>
    <n v="0.5"/>
  </r>
  <r>
    <m/>
    <x v="1"/>
    <n v="1197831"/>
    <x v="65"/>
    <x v="1"/>
    <x v="23"/>
    <x v="26"/>
    <x v="4"/>
    <n v="0.54999999999999993"/>
    <n v="4750"/>
    <n v="2612.4999999999995"/>
    <n v="914.37499999999977"/>
    <n v="0.35"/>
  </r>
  <r>
    <m/>
    <x v="1"/>
    <n v="1197831"/>
    <x v="65"/>
    <x v="1"/>
    <x v="23"/>
    <x v="26"/>
    <x v="5"/>
    <n v="0.65"/>
    <n v="7250"/>
    <n v="4712.5"/>
    <n v="2591.875"/>
    <n v="0.55000000000000004"/>
  </r>
  <r>
    <s v="x"/>
    <x v="2"/>
    <n v="1128299"/>
    <x v="180"/>
    <x v="2"/>
    <x v="24"/>
    <x v="27"/>
    <x v="0"/>
    <n v="0.29999999999999993"/>
    <n v="4250"/>
    <n v="1274.9999999999998"/>
    <n v="446.24999999999989"/>
    <n v="0.35"/>
  </r>
  <r>
    <m/>
    <x v="2"/>
    <n v="1128299"/>
    <x v="180"/>
    <x v="2"/>
    <x v="24"/>
    <x v="27"/>
    <x v="1"/>
    <n v="0.4"/>
    <n v="4250"/>
    <n v="1700"/>
    <n v="680"/>
    <n v="0.4"/>
  </r>
  <r>
    <m/>
    <x v="2"/>
    <n v="1128299"/>
    <x v="180"/>
    <x v="2"/>
    <x v="24"/>
    <x v="27"/>
    <x v="2"/>
    <n v="0.4"/>
    <n v="4250"/>
    <n v="1700"/>
    <n v="595"/>
    <n v="0.35"/>
  </r>
  <r>
    <m/>
    <x v="2"/>
    <n v="1128299"/>
    <x v="180"/>
    <x v="2"/>
    <x v="24"/>
    <x v="27"/>
    <x v="3"/>
    <n v="0.4"/>
    <n v="2750"/>
    <n v="1100"/>
    <n v="385"/>
    <n v="0.35"/>
  </r>
  <r>
    <m/>
    <x v="2"/>
    <n v="1128299"/>
    <x v="180"/>
    <x v="2"/>
    <x v="24"/>
    <x v="27"/>
    <x v="4"/>
    <n v="0.45000000000000007"/>
    <n v="2250"/>
    <n v="1012.5000000000001"/>
    <n v="303.75"/>
    <n v="0.3"/>
  </r>
  <r>
    <m/>
    <x v="2"/>
    <n v="1128299"/>
    <x v="180"/>
    <x v="2"/>
    <x v="24"/>
    <x v="27"/>
    <x v="5"/>
    <n v="0.4"/>
    <n v="4250"/>
    <n v="1700"/>
    <n v="425"/>
    <n v="0.25"/>
  </r>
  <r>
    <m/>
    <x v="2"/>
    <n v="1128299"/>
    <x v="181"/>
    <x v="2"/>
    <x v="24"/>
    <x v="27"/>
    <x v="0"/>
    <n v="0.29999999999999993"/>
    <n v="4750"/>
    <n v="1424.9999999999998"/>
    <n v="498.74999999999989"/>
    <n v="0.35"/>
  </r>
  <r>
    <m/>
    <x v="2"/>
    <n v="1128299"/>
    <x v="181"/>
    <x v="2"/>
    <x v="24"/>
    <x v="27"/>
    <x v="1"/>
    <n v="0.4"/>
    <n v="3750"/>
    <n v="1500"/>
    <n v="600"/>
    <n v="0.4"/>
  </r>
  <r>
    <m/>
    <x v="2"/>
    <n v="1128299"/>
    <x v="181"/>
    <x v="2"/>
    <x v="24"/>
    <x v="27"/>
    <x v="2"/>
    <n v="0.4"/>
    <n v="3750"/>
    <n v="1500"/>
    <n v="525"/>
    <n v="0.35"/>
  </r>
  <r>
    <m/>
    <x v="2"/>
    <n v="1128299"/>
    <x v="181"/>
    <x v="2"/>
    <x v="24"/>
    <x v="27"/>
    <x v="3"/>
    <n v="0.4"/>
    <n v="2250"/>
    <n v="900"/>
    <n v="315"/>
    <n v="0.35"/>
  </r>
  <r>
    <m/>
    <x v="2"/>
    <n v="1128299"/>
    <x v="181"/>
    <x v="2"/>
    <x v="24"/>
    <x v="27"/>
    <x v="4"/>
    <n v="0.45000000000000007"/>
    <n v="1500"/>
    <n v="675.00000000000011"/>
    <n v="202.50000000000003"/>
    <n v="0.3"/>
  </r>
  <r>
    <m/>
    <x v="2"/>
    <n v="1128299"/>
    <x v="181"/>
    <x v="2"/>
    <x v="24"/>
    <x v="27"/>
    <x v="5"/>
    <n v="0.4"/>
    <n v="3500"/>
    <n v="1400"/>
    <n v="350"/>
    <n v="0.25"/>
  </r>
  <r>
    <m/>
    <x v="2"/>
    <n v="1128299"/>
    <x v="182"/>
    <x v="2"/>
    <x v="24"/>
    <x v="27"/>
    <x v="0"/>
    <n v="0.4"/>
    <n v="5000"/>
    <n v="2000"/>
    <n v="700"/>
    <n v="0.35"/>
  </r>
  <r>
    <m/>
    <x v="2"/>
    <n v="1128299"/>
    <x v="182"/>
    <x v="2"/>
    <x v="24"/>
    <x v="27"/>
    <x v="1"/>
    <n v="0.5"/>
    <n v="3500"/>
    <n v="1750"/>
    <n v="700"/>
    <n v="0.4"/>
  </r>
  <r>
    <m/>
    <x v="2"/>
    <n v="1128299"/>
    <x v="182"/>
    <x v="2"/>
    <x v="24"/>
    <x v="27"/>
    <x v="2"/>
    <n v="0.5"/>
    <n v="3500"/>
    <n v="1750"/>
    <n v="612.5"/>
    <n v="0.35"/>
  </r>
  <r>
    <m/>
    <x v="2"/>
    <n v="1128299"/>
    <x v="182"/>
    <x v="2"/>
    <x v="24"/>
    <x v="27"/>
    <x v="3"/>
    <n v="0.5"/>
    <n v="2250"/>
    <n v="1125"/>
    <n v="393.75"/>
    <n v="0.35"/>
  </r>
  <r>
    <m/>
    <x v="2"/>
    <n v="1128299"/>
    <x v="182"/>
    <x v="2"/>
    <x v="24"/>
    <x v="27"/>
    <x v="4"/>
    <n v="0.55000000000000004"/>
    <n v="1250"/>
    <n v="687.5"/>
    <n v="206.25"/>
    <n v="0.3"/>
  </r>
  <r>
    <m/>
    <x v="2"/>
    <n v="1128299"/>
    <x v="182"/>
    <x v="2"/>
    <x v="24"/>
    <x v="27"/>
    <x v="5"/>
    <n v="0.5"/>
    <n v="3250"/>
    <n v="1625"/>
    <n v="406.25"/>
    <n v="0.25"/>
  </r>
  <r>
    <m/>
    <x v="2"/>
    <n v="1128299"/>
    <x v="183"/>
    <x v="2"/>
    <x v="24"/>
    <x v="27"/>
    <x v="0"/>
    <n v="0.5"/>
    <n v="5000"/>
    <n v="2500"/>
    <n v="875"/>
    <n v="0.35"/>
  </r>
  <r>
    <m/>
    <x v="2"/>
    <n v="1128299"/>
    <x v="183"/>
    <x v="2"/>
    <x v="24"/>
    <x v="27"/>
    <x v="1"/>
    <n v="0.55000000000000004"/>
    <n v="3000"/>
    <n v="1650.0000000000002"/>
    <n v="660.00000000000011"/>
    <n v="0.4"/>
  </r>
  <r>
    <m/>
    <x v="2"/>
    <n v="1128299"/>
    <x v="183"/>
    <x v="2"/>
    <x v="24"/>
    <x v="27"/>
    <x v="2"/>
    <n v="0.55000000000000004"/>
    <n v="3500"/>
    <n v="1925.0000000000002"/>
    <n v="673.75"/>
    <n v="0.35"/>
  </r>
  <r>
    <m/>
    <x v="2"/>
    <n v="1128299"/>
    <x v="183"/>
    <x v="2"/>
    <x v="24"/>
    <x v="27"/>
    <x v="3"/>
    <n v="0.5"/>
    <n v="2500"/>
    <n v="1250"/>
    <n v="437.5"/>
    <n v="0.35"/>
  </r>
  <r>
    <m/>
    <x v="2"/>
    <n v="1128299"/>
    <x v="183"/>
    <x v="2"/>
    <x v="24"/>
    <x v="27"/>
    <x v="4"/>
    <n v="0.55000000000000004"/>
    <n v="1500"/>
    <n v="825.00000000000011"/>
    <n v="247.50000000000003"/>
    <n v="0.3"/>
  </r>
  <r>
    <m/>
    <x v="2"/>
    <n v="1128299"/>
    <x v="183"/>
    <x v="2"/>
    <x v="24"/>
    <x v="27"/>
    <x v="5"/>
    <n v="0.70000000000000007"/>
    <n v="3250"/>
    <n v="2275"/>
    <n v="568.75"/>
    <n v="0.25"/>
  </r>
  <r>
    <m/>
    <x v="2"/>
    <n v="1128299"/>
    <x v="184"/>
    <x v="2"/>
    <x v="24"/>
    <x v="27"/>
    <x v="0"/>
    <n v="0.5"/>
    <n v="5250"/>
    <n v="2625"/>
    <n v="918.74999999999989"/>
    <n v="0.35"/>
  </r>
  <r>
    <m/>
    <x v="2"/>
    <n v="1128299"/>
    <x v="184"/>
    <x v="2"/>
    <x v="24"/>
    <x v="27"/>
    <x v="1"/>
    <n v="0.55000000000000004"/>
    <n v="3750"/>
    <n v="2062.5"/>
    <n v="825"/>
    <n v="0.4"/>
  </r>
  <r>
    <m/>
    <x v="2"/>
    <n v="1128299"/>
    <x v="184"/>
    <x v="2"/>
    <x v="24"/>
    <x v="27"/>
    <x v="2"/>
    <n v="0.55000000000000004"/>
    <n v="4000"/>
    <n v="2200"/>
    <n v="770"/>
    <n v="0.35"/>
  </r>
  <r>
    <m/>
    <x v="2"/>
    <n v="1128299"/>
    <x v="184"/>
    <x v="2"/>
    <x v="24"/>
    <x v="27"/>
    <x v="3"/>
    <n v="0.5"/>
    <n v="3000"/>
    <n v="1500"/>
    <n v="525"/>
    <n v="0.35"/>
  </r>
  <r>
    <m/>
    <x v="2"/>
    <n v="1128299"/>
    <x v="184"/>
    <x v="2"/>
    <x v="24"/>
    <x v="27"/>
    <x v="4"/>
    <n v="0.55000000000000004"/>
    <n v="2000"/>
    <n v="1100"/>
    <n v="330"/>
    <n v="0.3"/>
  </r>
  <r>
    <m/>
    <x v="2"/>
    <n v="1128299"/>
    <x v="184"/>
    <x v="2"/>
    <x v="24"/>
    <x v="27"/>
    <x v="5"/>
    <n v="0.70000000000000007"/>
    <n v="3750"/>
    <n v="2625.0000000000005"/>
    <n v="656.25000000000011"/>
    <n v="0.25"/>
  </r>
  <r>
    <m/>
    <x v="2"/>
    <n v="1128299"/>
    <x v="185"/>
    <x v="2"/>
    <x v="24"/>
    <x v="27"/>
    <x v="0"/>
    <n v="0.5"/>
    <n v="6250"/>
    <n v="3125"/>
    <n v="1093.75"/>
    <n v="0.35"/>
  </r>
  <r>
    <m/>
    <x v="2"/>
    <n v="1128299"/>
    <x v="185"/>
    <x v="2"/>
    <x v="24"/>
    <x v="27"/>
    <x v="1"/>
    <n v="0.55000000000000004"/>
    <n v="4750"/>
    <n v="2612.5"/>
    <n v="1045"/>
    <n v="0.4"/>
  </r>
  <r>
    <m/>
    <x v="2"/>
    <n v="1128299"/>
    <x v="185"/>
    <x v="2"/>
    <x v="24"/>
    <x v="27"/>
    <x v="2"/>
    <n v="0.55000000000000004"/>
    <n v="4750"/>
    <n v="2612.5"/>
    <n v="914.37499999999989"/>
    <n v="0.35"/>
  </r>
  <r>
    <m/>
    <x v="2"/>
    <n v="1128299"/>
    <x v="185"/>
    <x v="2"/>
    <x v="24"/>
    <x v="27"/>
    <x v="3"/>
    <n v="0.5"/>
    <n v="3500"/>
    <n v="1750"/>
    <n v="612.5"/>
    <n v="0.35"/>
  </r>
  <r>
    <m/>
    <x v="2"/>
    <n v="1128299"/>
    <x v="185"/>
    <x v="2"/>
    <x v="24"/>
    <x v="27"/>
    <x v="4"/>
    <n v="0.55000000000000004"/>
    <n v="2250"/>
    <n v="1237.5"/>
    <n v="371.25"/>
    <n v="0.3"/>
  </r>
  <r>
    <m/>
    <x v="2"/>
    <n v="1128299"/>
    <x v="185"/>
    <x v="2"/>
    <x v="24"/>
    <x v="27"/>
    <x v="5"/>
    <n v="0.70000000000000007"/>
    <n v="5250"/>
    <n v="3675.0000000000005"/>
    <n v="918.75000000000011"/>
    <n v="0.25"/>
  </r>
  <r>
    <m/>
    <x v="2"/>
    <n v="1128299"/>
    <x v="186"/>
    <x v="2"/>
    <x v="24"/>
    <x v="27"/>
    <x v="0"/>
    <n v="0.5"/>
    <n v="6750"/>
    <n v="3375"/>
    <n v="1181.25"/>
    <n v="0.35"/>
  </r>
  <r>
    <m/>
    <x v="2"/>
    <n v="1128299"/>
    <x v="186"/>
    <x v="2"/>
    <x v="24"/>
    <x v="27"/>
    <x v="1"/>
    <n v="0.55000000000000004"/>
    <n v="5250"/>
    <n v="2887.5000000000005"/>
    <n v="1155.0000000000002"/>
    <n v="0.4"/>
  </r>
  <r>
    <m/>
    <x v="2"/>
    <n v="1128299"/>
    <x v="186"/>
    <x v="2"/>
    <x v="24"/>
    <x v="27"/>
    <x v="2"/>
    <n v="0.55000000000000004"/>
    <n v="4750"/>
    <n v="2612.5"/>
    <n v="914.37499999999989"/>
    <n v="0.35"/>
  </r>
  <r>
    <m/>
    <x v="2"/>
    <n v="1128299"/>
    <x v="186"/>
    <x v="2"/>
    <x v="24"/>
    <x v="27"/>
    <x v="3"/>
    <n v="0.5"/>
    <n v="3750"/>
    <n v="1875"/>
    <n v="656.25"/>
    <n v="0.35"/>
  </r>
  <r>
    <m/>
    <x v="2"/>
    <n v="1128299"/>
    <x v="186"/>
    <x v="2"/>
    <x v="24"/>
    <x v="27"/>
    <x v="4"/>
    <n v="0.55000000000000004"/>
    <n v="4250"/>
    <n v="2337.5"/>
    <n v="701.25"/>
    <n v="0.3"/>
  </r>
  <r>
    <m/>
    <x v="2"/>
    <n v="1128299"/>
    <x v="186"/>
    <x v="2"/>
    <x v="24"/>
    <x v="27"/>
    <x v="5"/>
    <n v="0.70000000000000007"/>
    <n v="4250"/>
    <n v="2975.0000000000005"/>
    <n v="743.75000000000011"/>
    <n v="0.25"/>
  </r>
  <r>
    <m/>
    <x v="2"/>
    <n v="1128299"/>
    <x v="187"/>
    <x v="2"/>
    <x v="24"/>
    <x v="27"/>
    <x v="0"/>
    <n v="0.55000000000000004"/>
    <n v="6250"/>
    <n v="3437.5000000000005"/>
    <n v="1203.125"/>
    <n v="0.35"/>
  </r>
  <r>
    <m/>
    <x v="2"/>
    <n v="1128299"/>
    <x v="187"/>
    <x v="2"/>
    <x v="24"/>
    <x v="27"/>
    <x v="1"/>
    <n v="0.60000000000000009"/>
    <n v="5750"/>
    <n v="3450.0000000000005"/>
    <n v="1380.0000000000002"/>
    <n v="0.4"/>
  </r>
  <r>
    <m/>
    <x v="2"/>
    <n v="1128299"/>
    <x v="187"/>
    <x v="2"/>
    <x v="24"/>
    <x v="27"/>
    <x v="2"/>
    <n v="0.55000000000000004"/>
    <n v="4500"/>
    <n v="2475"/>
    <n v="866.25"/>
    <n v="0.35"/>
  </r>
  <r>
    <m/>
    <x v="2"/>
    <n v="1128299"/>
    <x v="187"/>
    <x v="2"/>
    <x v="24"/>
    <x v="27"/>
    <x v="3"/>
    <n v="0.55000000000000004"/>
    <n v="4000"/>
    <n v="2200"/>
    <n v="770"/>
    <n v="0.35"/>
  </r>
  <r>
    <m/>
    <x v="2"/>
    <n v="1128299"/>
    <x v="187"/>
    <x v="2"/>
    <x v="24"/>
    <x v="27"/>
    <x v="4"/>
    <n v="0.65"/>
    <n v="4000"/>
    <n v="2600"/>
    <n v="780"/>
    <n v="0.3"/>
  </r>
  <r>
    <m/>
    <x v="2"/>
    <n v="1128299"/>
    <x v="187"/>
    <x v="2"/>
    <x v="24"/>
    <x v="27"/>
    <x v="5"/>
    <n v="0.70000000000000007"/>
    <n v="3750"/>
    <n v="2625.0000000000005"/>
    <n v="656.25000000000011"/>
    <n v="0.25"/>
  </r>
  <r>
    <m/>
    <x v="2"/>
    <n v="1128299"/>
    <x v="188"/>
    <x v="2"/>
    <x v="24"/>
    <x v="27"/>
    <x v="0"/>
    <n v="0.45000000000000007"/>
    <n v="5750"/>
    <n v="2587.5000000000005"/>
    <n v="905.62500000000011"/>
    <n v="0.35"/>
  </r>
  <r>
    <m/>
    <x v="2"/>
    <n v="1128299"/>
    <x v="188"/>
    <x v="2"/>
    <x v="24"/>
    <x v="27"/>
    <x v="1"/>
    <n v="0.50000000000000011"/>
    <n v="5750"/>
    <n v="2875.0000000000005"/>
    <n v="1150.0000000000002"/>
    <n v="0.4"/>
  </r>
  <r>
    <m/>
    <x v="2"/>
    <n v="1128299"/>
    <x v="188"/>
    <x v="2"/>
    <x v="24"/>
    <x v="27"/>
    <x v="2"/>
    <n v="0.45000000000000007"/>
    <n v="4250"/>
    <n v="1912.5000000000002"/>
    <n v="669.375"/>
    <n v="0.35"/>
  </r>
  <r>
    <m/>
    <x v="2"/>
    <n v="1128299"/>
    <x v="188"/>
    <x v="2"/>
    <x v="24"/>
    <x v="27"/>
    <x v="3"/>
    <n v="0.45000000000000007"/>
    <n v="3750"/>
    <n v="1687.5000000000002"/>
    <n v="590.625"/>
    <n v="0.35"/>
  </r>
  <r>
    <m/>
    <x v="2"/>
    <n v="1128299"/>
    <x v="188"/>
    <x v="2"/>
    <x v="24"/>
    <x v="27"/>
    <x v="4"/>
    <n v="0.55000000000000004"/>
    <n v="3750"/>
    <n v="2062.5"/>
    <n v="618.75"/>
    <n v="0.3"/>
  </r>
  <r>
    <m/>
    <x v="2"/>
    <n v="1128299"/>
    <x v="188"/>
    <x v="2"/>
    <x v="24"/>
    <x v="27"/>
    <x v="5"/>
    <n v="0.60000000000000009"/>
    <n v="4250"/>
    <n v="2550.0000000000005"/>
    <n v="637.50000000000011"/>
    <n v="0.25"/>
  </r>
  <r>
    <m/>
    <x v="2"/>
    <n v="1128299"/>
    <x v="189"/>
    <x v="2"/>
    <x v="24"/>
    <x v="27"/>
    <x v="0"/>
    <n v="0.45000000000000007"/>
    <n v="5000"/>
    <n v="2250.0000000000005"/>
    <n v="787.50000000000011"/>
    <n v="0.35"/>
  </r>
  <r>
    <m/>
    <x v="2"/>
    <n v="1128299"/>
    <x v="189"/>
    <x v="2"/>
    <x v="24"/>
    <x v="27"/>
    <x v="1"/>
    <n v="0.50000000000000011"/>
    <n v="5000"/>
    <n v="2500.0000000000005"/>
    <n v="1000.0000000000002"/>
    <n v="0.4"/>
  </r>
  <r>
    <m/>
    <x v="2"/>
    <n v="1128299"/>
    <x v="189"/>
    <x v="2"/>
    <x v="24"/>
    <x v="27"/>
    <x v="2"/>
    <n v="0.45000000000000007"/>
    <n v="3250"/>
    <n v="1462.5000000000002"/>
    <n v="511.87500000000006"/>
    <n v="0.35"/>
  </r>
  <r>
    <m/>
    <x v="2"/>
    <n v="1128299"/>
    <x v="189"/>
    <x v="2"/>
    <x v="24"/>
    <x v="27"/>
    <x v="3"/>
    <n v="0.45000000000000007"/>
    <n v="3000"/>
    <n v="1350.0000000000002"/>
    <n v="472.50000000000006"/>
    <n v="0.35"/>
  </r>
  <r>
    <m/>
    <x v="2"/>
    <n v="1128299"/>
    <x v="189"/>
    <x v="2"/>
    <x v="24"/>
    <x v="27"/>
    <x v="4"/>
    <n v="0.55000000000000004"/>
    <n v="2750"/>
    <n v="1512.5000000000002"/>
    <n v="453.75000000000006"/>
    <n v="0.3"/>
  </r>
  <r>
    <m/>
    <x v="2"/>
    <n v="1128299"/>
    <x v="189"/>
    <x v="2"/>
    <x v="24"/>
    <x v="27"/>
    <x v="5"/>
    <n v="0.60000000000000009"/>
    <n v="3250"/>
    <n v="1950.0000000000002"/>
    <n v="487.50000000000006"/>
    <n v="0.25"/>
  </r>
  <r>
    <m/>
    <x v="2"/>
    <n v="1128299"/>
    <x v="190"/>
    <x v="2"/>
    <x v="24"/>
    <x v="27"/>
    <x v="0"/>
    <n v="0.45000000000000007"/>
    <n v="5000"/>
    <n v="2250.0000000000005"/>
    <n v="787.50000000000011"/>
    <n v="0.35"/>
  </r>
  <r>
    <m/>
    <x v="2"/>
    <n v="1128299"/>
    <x v="190"/>
    <x v="2"/>
    <x v="24"/>
    <x v="27"/>
    <x v="1"/>
    <n v="0.50000000000000011"/>
    <n v="5250"/>
    <n v="2625.0000000000005"/>
    <n v="1050.0000000000002"/>
    <n v="0.4"/>
  </r>
  <r>
    <m/>
    <x v="2"/>
    <n v="1128299"/>
    <x v="190"/>
    <x v="2"/>
    <x v="24"/>
    <x v="27"/>
    <x v="2"/>
    <n v="0.45000000000000007"/>
    <n v="3750"/>
    <n v="1687.5000000000002"/>
    <n v="590.625"/>
    <n v="0.35"/>
  </r>
  <r>
    <m/>
    <x v="2"/>
    <n v="1128299"/>
    <x v="190"/>
    <x v="2"/>
    <x v="24"/>
    <x v="27"/>
    <x v="3"/>
    <n v="0.45000000000000007"/>
    <n v="3500"/>
    <n v="1575.0000000000002"/>
    <n v="551.25"/>
    <n v="0.35"/>
  </r>
  <r>
    <m/>
    <x v="2"/>
    <n v="1128299"/>
    <x v="190"/>
    <x v="2"/>
    <x v="24"/>
    <x v="27"/>
    <x v="4"/>
    <n v="0.55000000000000004"/>
    <n v="3000"/>
    <n v="1650.0000000000002"/>
    <n v="495.00000000000006"/>
    <n v="0.3"/>
  </r>
  <r>
    <m/>
    <x v="2"/>
    <n v="1128299"/>
    <x v="190"/>
    <x v="2"/>
    <x v="24"/>
    <x v="27"/>
    <x v="5"/>
    <n v="0.60000000000000009"/>
    <n v="4250"/>
    <n v="2550.0000000000005"/>
    <n v="637.50000000000011"/>
    <n v="0.25"/>
  </r>
  <r>
    <m/>
    <x v="2"/>
    <n v="1128299"/>
    <x v="191"/>
    <x v="2"/>
    <x v="24"/>
    <x v="27"/>
    <x v="0"/>
    <n v="0.45000000000000007"/>
    <n v="6250"/>
    <n v="2812.5000000000005"/>
    <n v="984.37500000000011"/>
    <n v="0.35"/>
  </r>
  <r>
    <m/>
    <x v="2"/>
    <n v="1128299"/>
    <x v="191"/>
    <x v="2"/>
    <x v="24"/>
    <x v="27"/>
    <x v="1"/>
    <n v="0.50000000000000011"/>
    <n v="6250"/>
    <n v="3125.0000000000009"/>
    <n v="1250.0000000000005"/>
    <n v="0.4"/>
  </r>
  <r>
    <m/>
    <x v="2"/>
    <n v="1128299"/>
    <x v="191"/>
    <x v="2"/>
    <x v="24"/>
    <x v="27"/>
    <x v="2"/>
    <n v="0.45000000000000007"/>
    <n v="4250"/>
    <n v="1912.5000000000002"/>
    <n v="669.375"/>
    <n v="0.35"/>
  </r>
  <r>
    <m/>
    <x v="2"/>
    <n v="1128299"/>
    <x v="191"/>
    <x v="2"/>
    <x v="24"/>
    <x v="27"/>
    <x v="3"/>
    <n v="0.45000000000000007"/>
    <n v="4250"/>
    <n v="1912.5000000000002"/>
    <n v="669.375"/>
    <n v="0.35"/>
  </r>
  <r>
    <m/>
    <x v="2"/>
    <n v="1128299"/>
    <x v="191"/>
    <x v="2"/>
    <x v="24"/>
    <x v="27"/>
    <x v="4"/>
    <n v="0.55000000000000004"/>
    <n v="3500"/>
    <n v="1925.0000000000002"/>
    <n v="577.5"/>
    <n v="0.3"/>
  </r>
  <r>
    <m/>
    <x v="2"/>
    <n v="1128299"/>
    <x v="191"/>
    <x v="2"/>
    <x v="24"/>
    <x v="27"/>
    <x v="5"/>
    <n v="0.60000000000000009"/>
    <n v="4500"/>
    <n v="2700.0000000000005"/>
    <n v="675.00000000000011"/>
    <n v="0.25"/>
  </r>
  <r>
    <s v="x"/>
    <x v="2"/>
    <n v="1128299"/>
    <x v="192"/>
    <x v="2"/>
    <x v="25"/>
    <x v="28"/>
    <x v="0"/>
    <n v="0.34999999999999992"/>
    <n v="4750"/>
    <n v="1662.4999999999995"/>
    <n v="581.87499999999977"/>
    <n v="0.35"/>
  </r>
  <r>
    <m/>
    <x v="2"/>
    <n v="1128299"/>
    <x v="192"/>
    <x v="2"/>
    <x v="25"/>
    <x v="28"/>
    <x v="1"/>
    <n v="0.45"/>
    <n v="4750"/>
    <n v="2137.5"/>
    <n v="855"/>
    <n v="0.4"/>
  </r>
  <r>
    <m/>
    <x v="2"/>
    <n v="1128299"/>
    <x v="192"/>
    <x v="2"/>
    <x v="25"/>
    <x v="28"/>
    <x v="2"/>
    <n v="0.45"/>
    <n v="4750"/>
    <n v="2137.5"/>
    <n v="748.125"/>
    <n v="0.35"/>
  </r>
  <r>
    <m/>
    <x v="2"/>
    <n v="1128299"/>
    <x v="192"/>
    <x v="2"/>
    <x v="25"/>
    <x v="28"/>
    <x v="3"/>
    <n v="0.45"/>
    <n v="3250"/>
    <n v="1462.5"/>
    <n v="511.87499999999994"/>
    <n v="0.35"/>
  </r>
  <r>
    <m/>
    <x v="2"/>
    <n v="1128299"/>
    <x v="192"/>
    <x v="2"/>
    <x v="25"/>
    <x v="28"/>
    <x v="4"/>
    <n v="0.50000000000000011"/>
    <n v="2750"/>
    <n v="1375.0000000000002"/>
    <n v="412.50000000000006"/>
    <n v="0.3"/>
  </r>
  <r>
    <m/>
    <x v="2"/>
    <n v="1128299"/>
    <x v="192"/>
    <x v="2"/>
    <x v="25"/>
    <x v="28"/>
    <x v="5"/>
    <n v="0.45"/>
    <n v="4750"/>
    <n v="2137.5"/>
    <n v="534.375"/>
    <n v="0.25"/>
  </r>
  <r>
    <m/>
    <x v="2"/>
    <n v="1128299"/>
    <x v="193"/>
    <x v="2"/>
    <x v="25"/>
    <x v="28"/>
    <x v="0"/>
    <n v="0.34999999999999992"/>
    <n v="5250"/>
    <n v="1837.4999999999995"/>
    <n v="643.12499999999977"/>
    <n v="0.35"/>
  </r>
  <r>
    <m/>
    <x v="2"/>
    <n v="1128299"/>
    <x v="193"/>
    <x v="2"/>
    <x v="25"/>
    <x v="28"/>
    <x v="1"/>
    <n v="0.45"/>
    <n v="4250"/>
    <n v="1912.5"/>
    <n v="765"/>
    <n v="0.4"/>
  </r>
  <r>
    <m/>
    <x v="2"/>
    <n v="1128299"/>
    <x v="193"/>
    <x v="2"/>
    <x v="25"/>
    <x v="28"/>
    <x v="2"/>
    <n v="0.45"/>
    <n v="4250"/>
    <n v="1912.5"/>
    <n v="669.375"/>
    <n v="0.35"/>
  </r>
  <r>
    <m/>
    <x v="2"/>
    <n v="1128299"/>
    <x v="193"/>
    <x v="2"/>
    <x v="25"/>
    <x v="28"/>
    <x v="3"/>
    <n v="0.45"/>
    <n v="2750"/>
    <n v="1237.5"/>
    <n v="433.125"/>
    <n v="0.35"/>
  </r>
  <r>
    <m/>
    <x v="2"/>
    <n v="1128299"/>
    <x v="193"/>
    <x v="2"/>
    <x v="25"/>
    <x v="28"/>
    <x v="4"/>
    <n v="0.50000000000000011"/>
    <n v="2000"/>
    <n v="1000.0000000000002"/>
    <n v="300.00000000000006"/>
    <n v="0.3"/>
  </r>
  <r>
    <m/>
    <x v="2"/>
    <n v="1128299"/>
    <x v="193"/>
    <x v="2"/>
    <x v="25"/>
    <x v="28"/>
    <x v="5"/>
    <n v="0.45"/>
    <n v="4000"/>
    <n v="1800"/>
    <n v="450"/>
    <n v="0.25"/>
  </r>
  <r>
    <m/>
    <x v="2"/>
    <n v="1128299"/>
    <x v="194"/>
    <x v="2"/>
    <x v="25"/>
    <x v="28"/>
    <x v="0"/>
    <n v="0.45"/>
    <n v="5500"/>
    <n v="2475"/>
    <n v="866.25"/>
    <n v="0.35"/>
  </r>
  <r>
    <m/>
    <x v="2"/>
    <n v="1128299"/>
    <x v="194"/>
    <x v="2"/>
    <x v="25"/>
    <x v="28"/>
    <x v="1"/>
    <n v="0.55000000000000004"/>
    <n v="4000"/>
    <n v="2200"/>
    <n v="880"/>
    <n v="0.4"/>
  </r>
  <r>
    <m/>
    <x v="2"/>
    <n v="1128299"/>
    <x v="194"/>
    <x v="2"/>
    <x v="25"/>
    <x v="28"/>
    <x v="2"/>
    <n v="0.55000000000000004"/>
    <n v="4000"/>
    <n v="2200"/>
    <n v="770"/>
    <n v="0.35"/>
  </r>
  <r>
    <m/>
    <x v="2"/>
    <n v="1128299"/>
    <x v="194"/>
    <x v="2"/>
    <x v="25"/>
    <x v="28"/>
    <x v="3"/>
    <n v="0.55000000000000004"/>
    <n v="2750"/>
    <n v="1512.5000000000002"/>
    <n v="529.375"/>
    <n v="0.35"/>
  </r>
  <r>
    <m/>
    <x v="2"/>
    <n v="1128299"/>
    <x v="194"/>
    <x v="2"/>
    <x v="25"/>
    <x v="28"/>
    <x v="4"/>
    <n v="0.60000000000000009"/>
    <n v="1750"/>
    <n v="1050.0000000000002"/>
    <n v="315.00000000000006"/>
    <n v="0.3"/>
  </r>
  <r>
    <m/>
    <x v="2"/>
    <n v="1128299"/>
    <x v="194"/>
    <x v="2"/>
    <x v="25"/>
    <x v="28"/>
    <x v="5"/>
    <n v="0.55000000000000004"/>
    <n v="3750"/>
    <n v="2062.5"/>
    <n v="515.625"/>
    <n v="0.25"/>
  </r>
  <r>
    <m/>
    <x v="2"/>
    <n v="1128299"/>
    <x v="195"/>
    <x v="2"/>
    <x v="25"/>
    <x v="28"/>
    <x v="0"/>
    <n v="0.55000000000000004"/>
    <n v="5500"/>
    <n v="3025.0000000000005"/>
    <n v="1058.75"/>
    <n v="0.35"/>
  </r>
  <r>
    <m/>
    <x v="2"/>
    <n v="1128299"/>
    <x v="195"/>
    <x v="2"/>
    <x v="25"/>
    <x v="28"/>
    <x v="1"/>
    <n v="0.60000000000000009"/>
    <n v="3500"/>
    <n v="2100.0000000000005"/>
    <n v="840.00000000000023"/>
    <n v="0.4"/>
  </r>
  <r>
    <m/>
    <x v="2"/>
    <n v="1128299"/>
    <x v="195"/>
    <x v="2"/>
    <x v="25"/>
    <x v="28"/>
    <x v="2"/>
    <n v="0.60000000000000009"/>
    <n v="4000"/>
    <n v="2400.0000000000005"/>
    <n v="840.00000000000011"/>
    <n v="0.35"/>
  </r>
  <r>
    <m/>
    <x v="2"/>
    <n v="1128299"/>
    <x v="195"/>
    <x v="2"/>
    <x v="25"/>
    <x v="28"/>
    <x v="3"/>
    <n v="0.55000000000000004"/>
    <n v="3000"/>
    <n v="1650.0000000000002"/>
    <n v="577.5"/>
    <n v="0.35"/>
  </r>
  <r>
    <m/>
    <x v="2"/>
    <n v="1128299"/>
    <x v="195"/>
    <x v="2"/>
    <x v="25"/>
    <x v="28"/>
    <x v="4"/>
    <n v="0.60000000000000009"/>
    <n v="2000"/>
    <n v="1200.0000000000002"/>
    <n v="360.00000000000006"/>
    <n v="0.3"/>
  </r>
  <r>
    <m/>
    <x v="2"/>
    <n v="1128299"/>
    <x v="195"/>
    <x v="2"/>
    <x v="25"/>
    <x v="28"/>
    <x v="5"/>
    <n v="0.75000000000000011"/>
    <n v="3750"/>
    <n v="2812.5000000000005"/>
    <n v="703.12500000000011"/>
    <n v="0.25"/>
  </r>
  <r>
    <m/>
    <x v="2"/>
    <n v="1128299"/>
    <x v="196"/>
    <x v="2"/>
    <x v="25"/>
    <x v="28"/>
    <x v="0"/>
    <n v="0.55000000000000004"/>
    <n v="5750"/>
    <n v="3162.5000000000005"/>
    <n v="1106.875"/>
    <n v="0.35"/>
  </r>
  <r>
    <m/>
    <x v="2"/>
    <n v="1128299"/>
    <x v="196"/>
    <x v="2"/>
    <x v="25"/>
    <x v="28"/>
    <x v="1"/>
    <n v="0.60000000000000009"/>
    <n v="4250"/>
    <n v="2550.0000000000005"/>
    <n v="1020.0000000000002"/>
    <n v="0.4"/>
  </r>
  <r>
    <m/>
    <x v="2"/>
    <n v="1128299"/>
    <x v="196"/>
    <x v="2"/>
    <x v="25"/>
    <x v="28"/>
    <x v="2"/>
    <n v="0.60000000000000009"/>
    <n v="4500"/>
    <n v="2700.0000000000005"/>
    <n v="945.00000000000011"/>
    <n v="0.35"/>
  </r>
  <r>
    <m/>
    <x v="2"/>
    <n v="1128299"/>
    <x v="196"/>
    <x v="2"/>
    <x v="25"/>
    <x v="28"/>
    <x v="3"/>
    <n v="0.55000000000000004"/>
    <n v="3500"/>
    <n v="1925.0000000000002"/>
    <n v="673.75"/>
    <n v="0.35"/>
  </r>
  <r>
    <m/>
    <x v="2"/>
    <n v="1128299"/>
    <x v="196"/>
    <x v="2"/>
    <x v="25"/>
    <x v="28"/>
    <x v="4"/>
    <n v="0.60000000000000009"/>
    <n v="2500"/>
    <n v="1500.0000000000002"/>
    <n v="450.00000000000006"/>
    <n v="0.3"/>
  </r>
  <r>
    <m/>
    <x v="2"/>
    <n v="1128299"/>
    <x v="196"/>
    <x v="2"/>
    <x v="25"/>
    <x v="28"/>
    <x v="5"/>
    <n v="0.75000000000000011"/>
    <n v="4250"/>
    <n v="3187.5000000000005"/>
    <n v="796.87500000000011"/>
    <n v="0.25"/>
  </r>
  <r>
    <m/>
    <x v="2"/>
    <n v="1128299"/>
    <x v="197"/>
    <x v="2"/>
    <x v="25"/>
    <x v="28"/>
    <x v="0"/>
    <n v="0.55000000000000004"/>
    <n v="7000"/>
    <n v="3850.0000000000005"/>
    <n v="1347.5"/>
    <n v="0.35"/>
  </r>
  <r>
    <m/>
    <x v="2"/>
    <n v="1128299"/>
    <x v="197"/>
    <x v="2"/>
    <x v="25"/>
    <x v="28"/>
    <x v="1"/>
    <n v="0.60000000000000009"/>
    <n v="5500"/>
    <n v="3300.0000000000005"/>
    <n v="1320.0000000000002"/>
    <n v="0.4"/>
  </r>
  <r>
    <m/>
    <x v="2"/>
    <n v="1128299"/>
    <x v="197"/>
    <x v="2"/>
    <x v="25"/>
    <x v="28"/>
    <x v="2"/>
    <n v="0.60000000000000009"/>
    <n v="5500"/>
    <n v="3300.0000000000005"/>
    <n v="1155"/>
    <n v="0.35"/>
  </r>
  <r>
    <m/>
    <x v="2"/>
    <n v="1128299"/>
    <x v="197"/>
    <x v="2"/>
    <x v="25"/>
    <x v="28"/>
    <x v="3"/>
    <n v="0.55000000000000004"/>
    <n v="4250"/>
    <n v="2337.5"/>
    <n v="818.125"/>
    <n v="0.35"/>
  </r>
  <r>
    <m/>
    <x v="2"/>
    <n v="1128299"/>
    <x v="197"/>
    <x v="2"/>
    <x v="25"/>
    <x v="28"/>
    <x v="4"/>
    <n v="0.60000000000000009"/>
    <n v="3000"/>
    <n v="1800.0000000000002"/>
    <n v="540"/>
    <n v="0.3"/>
  </r>
  <r>
    <m/>
    <x v="2"/>
    <n v="1128299"/>
    <x v="197"/>
    <x v="2"/>
    <x v="25"/>
    <x v="28"/>
    <x v="5"/>
    <n v="0.75000000000000011"/>
    <n v="6000"/>
    <n v="4500.0000000000009"/>
    <n v="1125.0000000000002"/>
    <n v="0.25"/>
  </r>
  <r>
    <m/>
    <x v="2"/>
    <n v="1128299"/>
    <x v="198"/>
    <x v="2"/>
    <x v="25"/>
    <x v="28"/>
    <x v="0"/>
    <n v="0.55000000000000004"/>
    <n v="7500"/>
    <n v="4125"/>
    <n v="1443.75"/>
    <n v="0.35"/>
  </r>
  <r>
    <m/>
    <x v="2"/>
    <n v="1128299"/>
    <x v="198"/>
    <x v="2"/>
    <x v="25"/>
    <x v="28"/>
    <x v="1"/>
    <n v="0.60000000000000009"/>
    <n v="6000"/>
    <n v="3600.0000000000005"/>
    <n v="1440.0000000000002"/>
    <n v="0.4"/>
  </r>
  <r>
    <m/>
    <x v="2"/>
    <n v="1128299"/>
    <x v="198"/>
    <x v="2"/>
    <x v="25"/>
    <x v="28"/>
    <x v="2"/>
    <n v="0.60000000000000009"/>
    <n v="5500"/>
    <n v="3300.0000000000005"/>
    <n v="1155"/>
    <n v="0.35"/>
  </r>
  <r>
    <m/>
    <x v="2"/>
    <n v="1128299"/>
    <x v="198"/>
    <x v="2"/>
    <x v="25"/>
    <x v="28"/>
    <x v="3"/>
    <n v="0.55000000000000004"/>
    <n v="4500"/>
    <n v="2475"/>
    <n v="866.25"/>
    <n v="0.35"/>
  </r>
  <r>
    <m/>
    <x v="2"/>
    <n v="1128299"/>
    <x v="198"/>
    <x v="2"/>
    <x v="25"/>
    <x v="28"/>
    <x v="4"/>
    <n v="0.60000000000000009"/>
    <n v="5000"/>
    <n v="3000.0000000000005"/>
    <n v="900.00000000000011"/>
    <n v="0.3"/>
  </r>
  <r>
    <m/>
    <x v="2"/>
    <n v="1128299"/>
    <x v="198"/>
    <x v="2"/>
    <x v="25"/>
    <x v="28"/>
    <x v="5"/>
    <n v="0.75000000000000011"/>
    <n v="5000"/>
    <n v="3750.0000000000005"/>
    <n v="937.50000000000011"/>
    <n v="0.25"/>
  </r>
  <r>
    <m/>
    <x v="2"/>
    <n v="1128299"/>
    <x v="199"/>
    <x v="2"/>
    <x v="25"/>
    <x v="28"/>
    <x v="0"/>
    <n v="0.60000000000000009"/>
    <n v="7000"/>
    <n v="4200.0000000000009"/>
    <n v="1470.0000000000002"/>
    <n v="0.35"/>
  </r>
  <r>
    <m/>
    <x v="2"/>
    <n v="1128299"/>
    <x v="199"/>
    <x v="2"/>
    <x v="25"/>
    <x v="28"/>
    <x v="1"/>
    <n v="0.65000000000000013"/>
    <n v="6500"/>
    <n v="4225.0000000000009"/>
    <n v="1690.0000000000005"/>
    <n v="0.4"/>
  </r>
  <r>
    <m/>
    <x v="2"/>
    <n v="1128299"/>
    <x v="199"/>
    <x v="2"/>
    <x v="25"/>
    <x v="28"/>
    <x v="2"/>
    <n v="0.60000000000000009"/>
    <n v="5250"/>
    <n v="3150.0000000000005"/>
    <n v="1102.5"/>
    <n v="0.35"/>
  </r>
  <r>
    <m/>
    <x v="2"/>
    <n v="1128299"/>
    <x v="199"/>
    <x v="2"/>
    <x v="25"/>
    <x v="28"/>
    <x v="3"/>
    <n v="0.60000000000000009"/>
    <n v="4750"/>
    <n v="2850.0000000000005"/>
    <n v="997.50000000000011"/>
    <n v="0.35"/>
  </r>
  <r>
    <m/>
    <x v="2"/>
    <n v="1128299"/>
    <x v="199"/>
    <x v="2"/>
    <x v="25"/>
    <x v="28"/>
    <x v="4"/>
    <n v="0.70000000000000007"/>
    <n v="4750"/>
    <n v="3325.0000000000005"/>
    <n v="997.50000000000011"/>
    <n v="0.3"/>
  </r>
  <r>
    <m/>
    <x v="2"/>
    <n v="1128299"/>
    <x v="199"/>
    <x v="2"/>
    <x v="25"/>
    <x v="28"/>
    <x v="5"/>
    <n v="0.75000000000000011"/>
    <n v="4500"/>
    <n v="3375.0000000000005"/>
    <n v="843.75000000000011"/>
    <n v="0.25"/>
  </r>
  <r>
    <m/>
    <x v="2"/>
    <n v="1128299"/>
    <x v="200"/>
    <x v="2"/>
    <x v="25"/>
    <x v="28"/>
    <x v="0"/>
    <n v="0.50000000000000011"/>
    <n v="6250"/>
    <n v="3125.0000000000009"/>
    <n v="1093.7500000000002"/>
    <n v="0.35"/>
  </r>
  <r>
    <m/>
    <x v="2"/>
    <n v="1128299"/>
    <x v="200"/>
    <x v="2"/>
    <x v="25"/>
    <x v="28"/>
    <x v="1"/>
    <n v="0.55000000000000016"/>
    <n v="6250"/>
    <n v="3437.5000000000009"/>
    <n v="1375.0000000000005"/>
    <n v="0.4"/>
  </r>
  <r>
    <m/>
    <x v="2"/>
    <n v="1128299"/>
    <x v="200"/>
    <x v="2"/>
    <x v="25"/>
    <x v="28"/>
    <x v="2"/>
    <n v="0.50000000000000011"/>
    <n v="4750"/>
    <n v="2375.0000000000005"/>
    <n v="831.25000000000011"/>
    <n v="0.35"/>
  </r>
  <r>
    <m/>
    <x v="2"/>
    <n v="1128299"/>
    <x v="200"/>
    <x v="2"/>
    <x v="25"/>
    <x v="28"/>
    <x v="3"/>
    <n v="0.50000000000000011"/>
    <n v="4250"/>
    <n v="2125.0000000000005"/>
    <n v="743.75000000000011"/>
    <n v="0.35"/>
  </r>
  <r>
    <m/>
    <x v="2"/>
    <n v="1128299"/>
    <x v="200"/>
    <x v="2"/>
    <x v="25"/>
    <x v="28"/>
    <x v="4"/>
    <n v="0.60000000000000009"/>
    <n v="4250"/>
    <n v="2550.0000000000005"/>
    <n v="765.00000000000011"/>
    <n v="0.3"/>
  </r>
  <r>
    <m/>
    <x v="2"/>
    <n v="1128299"/>
    <x v="200"/>
    <x v="2"/>
    <x v="25"/>
    <x v="28"/>
    <x v="5"/>
    <n v="0.65000000000000013"/>
    <n v="4750"/>
    <n v="3087.5000000000005"/>
    <n v="771.87500000000011"/>
    <n v="0.25"/>
  </r>
  <r>
    <m/>
    <x v="2"/>
    <n v="1128299"/>
    <x v="201"/>
    <x v="2"/>
    <x v="25"/>
    <x v="28"/>
    <x v="0"/>
    <n v="0.50000000000000011"/>
    <n v="5500"/>
    <n v="2750.0000000000005"/>
    <n v="962.50000000000011"/>
    <n v="0.35"/>
  </r>
  <r>
    <m/>
    <x v="2"/>
    <n v="1128299"/>
    <x v="201"/>
    <x v="2"/>
    <x v="25"/>
    <x v="28"/>
    <x v="1"/>
    <n v="0.55000000000000016"/>
    <n v="5500"/>
    <n v="3025.0000000000009"/>
    <n v="1210.0000000000005"/>
    <n v="0.4"/>
  </r>
  <r>
    <m/>
    <x v="2"/>
    <n v="1128299"/>
    <x v="201"/>
    <x v="2"/>
    <x v="25"/>
    <x v="28"/>
    <x v="2"/>
    <n v="0.50000000000000011"/>
    <n v="3750"/>
    <n v="1875.0000000000005"/>
    <n v="656.25000000000011"/>
    <n v="0.35"/>
  </r>
  <r>
    <m/>
    <x v="2"/>
    <n v="1128299"/>
    <x v="201"/>
    <x v="2"/>
    <x v="25"/>
    <x v="28"/>
    <x v="3"/>
    <n v="0.50000000000000011"/>
    <n v="3500"/>
    <n v="1750.0000000000005"/>
    <n v="612.50000000000011"/>
    <n v="0.35"/>
  </r>
  <r>
    <m/>
    <x v="2"/>
    <n v="1128299"/>
    <x v="201"/>
    <x v="2"/>
    <x v="25"/>
    <x v="28"/>
    <x v="4"/>
    <n v="0.60000000000000009"/>
    <n v="3250"/>
    <n v="1950.0000000000002"/>
    <n v="585"/>
    <n v="0.3"/>
  </r>
  <r>
    <m/>
    <x v="2"/>
    <n v="1128299"/>
    <x v="201"/>
    <x v="2"/>
    <x v="25"/>
    <x v="28"/>
    <x v="5"/>
    <n v="0.75000000000000011"/>
    <n v="3750"/>
    <n v="2812.5000000000005"/>
    <n v="703.12500000000011"/>
    <n v="0.25"/>
  </r>
  <r>
    <m/>
    <x v="2"/>
    <n v="1128299"/>
    <x v="202"/>
    <x v="2"/>
    <x v="25"/>
    <x v="28"/>
    <x v="0"/>
    <n v="0.60000000000000009"/>
    <n v="5500"/>
    <n v="3300.0000000000005"/>
    <n v="1155"/>
    <n v="0.35"/>
  </r>
  <r>
    <m/>
    <x v="2"/>
    <n v="1128299"/>
    <x v="202"/>
    <x v="2"/>
    <x v="25"/>
    <x v="28"/>
    <x v="1"/>
    <n v="0.65000000000000013"/>
    <n v="6000"/>
    <n v="3900.0000000000009"/>
    <n v="1560.0000000000005"/>
    <n v="0.4"/>
  </r>
  <r>
    <m/>
    <x v="2"/>
    <n v="1128299"/>
    <x v="202"/>
    <x v="2"/>
    <x v="25"/>
    <x v="28"/>
    <x v="2"/>
    <n v="0.60000000000000009"/>
    <n v="4500"/>
    <n v="2700.0000000000005"/>
    <n v="945.00000000000011"/>
    <n v="0.35"/>
  </r>
  <r>
    <m/>
    <x v="2"/>
    <n v="1128299"/>
    <x v="202"/>
    <x v="2"/>
    <x v="25"/>
    <x v="28"/>
    <x v="3"/>
    <n v="0.60000000000000009"/>
    <n v="4250"/>
    <n v="2550.0000000000005"/>
    <n v="892.50000000000011"/>
    <n v="0.35"/>
  </r>
  <r>
    <m/>
    <x v="2"/>
    <n v="1128299"/>
    <x v="202"/>
    <x v="2"/>
    <x v="25"/>
    <x v="28"/>
    <x v="4"/>
    <n v="0.70000000000000007"/>
    <n v="3750"/>
    <n v="2625.0000000000005"/>
    <n v="787.50000000000011"/>
    <n v="0.3"/>
  </r>
  <r>
    <m/>
    <x v="2"/>
    <n v="1128299"/>
    <x v="202"/>
    <x v="2"/>
    <x v="25"/>
    <x v="28"/>
    <x v="5"/>
    <n v="0.75000000000000011"/>
    <n v="5000"/>
    <n v="3750.0000000000005"/>
    <n v="937.50000000000011"/>
    <n v="0.25"/>
  </r>
  <r>
    <m/>
    <x v="2"/>
    <n v="1128299"/>
    <x v="203"/>
    <x v="2"/>
    <x v="25"/>
    <x v="28"/>
    <x v="0"/>
    <n v="0.60000000000000009"/>
    <n v="7000"/>
    <n v="4200.0000000000009"/>
    <n v="1470.0000000000002"/>
    <n v="0.35"/>
  </r>
  <r>
    <m/>
    <x v="2"/>
    <n v="1128299"/>
    <x v="203"/>
    <x v="2"/>
    <x v="25"/>
    <x v="28"/>
    <x v="1"/>
    <n v="0.65000000000000013"/>
    <n v="7000"/>
    <n v="4550.0000000000009"/>
    <n v="1820.0000000000005"/>
    <n v="0.4"/>
  </r>
  <r>
    <m/>
    <x v="2"/>
    <n v="1128299"/>
    <x v="203"/>
    <x v="2"/>
    <x v="25"/>
    <x v="28"/>
    <x v="2"/>
    <n v="0.60000000000000009"/>
    <n v="5000"/>
    <n v="3000.0000000000005"/>
    <n v="1050"/>
    <n v="0.35"/>
  </r>
  <r>
    <m/>
    <x v="2"/>
    <n v="1128299"/>
    <x v="203"/>
    <x v="2"/>
    <x v="25"/>
    <x v="28"/>
    <x v="3"/>
    <n v="0.60000000000000009"/>
    <n v="5000"/>
    <n v="3000.0000000000005"/>
    <n v="1050"/>
    <n v="0.35"/>
  </r>
  <r>
    <m/>
    <x v="2"/>
    <n v="1128299"/>
    <x v="203"/>
    <x v="2"/>
    <x v="25"/>
    <x v="28"/>
    <x v="4"/>
    <n v="0.70000000000000007"/>
    <n v="4250"/>
    <n v="2975.0000000000005"/>
    <n v="892.50000000000011"/>
    <n v="0.3"/>
  </r>
  <r>
    <m/>
    <x v="2"/>
    <n v="1128299"/>
    <x v="203"/>
    <x v="2"/>
    <x v="25"/>
    <x v="28"/>
    <x v="5"/>
    <n v="0.75000000000000011"/>
    <n v="5250"/>
    <n v="3937.5000000000005"/>
    <n v="984.37500000000011"/>
    <n v="0.25"/>
  </r>
  <r>
    <s v="x"/>
    <x v="2"/>
    <n v="1128299"/>
    <x v="90"/>
    <x v="2"/>
    <x v="26"/>
    <x v="29"/>
    <x v="0"/>
    <n v="0.29999999999999993"/>
    <n v="4500"/>
    <n v="1349.9999999999998"/>
    <n v="539.99999999999989"/>
    <n v="0.4"/>
  </r>
  <r>
    <m/>
    <x v="2"/>
    <n v="1128299"/>
    <x v="90"/>
    <x v="2"/>
    <x v="26"/>
    <x v="29"/>
    <x v="1"/>
    <n v="0.4"/>
    <n v="4500"/>
    <n v="1800"/>
    <n v="720"/>
    <n v="0.4"/>
  </r>
  <r>
    <m/>
    <x v="2"/>
    <n v="1128299"/>
    <x v="90"/>
    <x v="2"/>
    <x v="26"/>
    <x v="29"/>
    <x v="2"/>
    <n v="0.4"/>
    <n v="4500"/>
    <n v="1800"/>
    <n v="630"/>
    <n v="0.35"/>
  </r>
  <r>
    <m/>
    <x v="2"/>
    <n v="1128299"/>
    <x v="90"/>
    <x v="2"/>
    <x v="26"/>
    <x v="29"/>
    <x v="3"/>
    <n v="0.4"/>
    <n v="3000"/>
    <n v="1200"/>
    <n v="480"/>
    <n v="0.4"/>
  </r>
  <r>
    <m/>
    <x v="2"/>
    <n v="1128299"/>
    <x v="90"/>
    <x v="2"/>
    <x v="26"/>
    <x v="29"/>
    <x v="4"/>
    <n v="0.45000000000000012"/>
    <n v="2500"/>
    <n v="1125.0000000000002"/>
    <n v="393.75000000000006"/>
    <n v="0.35"/>
  </r>
  <r>
    <m/>
    <x v="2"/>
    <n v="1128299"/>
    <x v="90"/>
    <x v="2"/>
    <x v="26"/>
    <x v="29"/>
    <x v="5"/>
    <n v="0.4"/>
    <n v="4500"/>
    <n v="1800"/>
    <n v="450"/>
    <n v="0.25"/>
  </r>
  <r>
    <m/>
    <x v="2"/>
    <n v="1128299"/>
    <x v="91"/>
    <x v="2"/>
    <x v="26"/>
    <x v="29"/>
    <x v="0"/>
    <n v="0.29999999999999993"/>
    <n v="5000"/>
    <n v="1499.9999999999998"/>
    <n v="599.99999999999989"/>
    <n v="0.4"/>
  </r>
  <r>
    <m/>
    <x v="2"/>
    <n v="1128299"/>
    <x v="91"/>
    <x v="2"/>
    <x v="26"/>
    <x v="29"/>
    <x v="1"/>
    <n v="0.4"/>
    <n v="4000"/>
    <n v="1600"/>
    <n v="640"/>
    <n v="0.4"/>
  </r>
  <r>
    <m/>
    <x v="2"/>
    <n v="1128299"/>
    <x v="91"/>
    <x v="2"/>
    <x v="26"/>
    <x v="29"/>
    <x v="2"/>
    <n v="0.4"/>
    <n v="4000"/>
    <n v="1600"/>
    <n v="560"/>
    <n v="0.35"/>
  </r>
  <r>
    <m/>
    <x v="2"/>
    <n v="1128299"/>
    <x v="91"/>
    <x v="2"/>
    <x v="26"/>
    <x v="29"/>
    <x v="3"/>
    <n v="0.4"/>
    <n v="2500"/>
    <n v="1000"/>
    <n v="400"/>
    <n v="0.4"/>
  </r>
  <r>
    <m/>
    <x v="2"/>
    <n v="1128299"/>
    <x v="91"/>
    <x v="2"/>
    <x v="26"/>
    <x v="29"/>
    <x v="4"/>
    <n v="0.45000000000000012"/>
    <n v="1750"/>
    <n v="787.50000000000023"/>
    <n v="275.62500000000006"/>
    <n v="0.35"/>
  </r>
  <r>
    <m/>
    <x v="2"/>
    <n v="1128299"/>
    <x v="91"/>
    <x v="2"/>
    <x v="26"/>
    <x v="29"/>
    <x v="5"/>
    <n v="0.4"/>
    <n v="3750"/>
    <n v="1500"/>
    <n v="375"/>
    <n v="0.25"/>
  </r>
  <r>
    <m/>
    <x v="2"/>
    <n v="1128299"/>
    <x v="92"/>
    <x v="2"/>
    <x v="26"/>
    <x v="29"/>
    <x v="0"/>
    <n v="0.4"/>
    <n v="5250"/>
    <n v="2100"/>
    <n v="840"/>
    <n v="0.4"/>
  </r>
  <r>
    <m/>
    <x v="2"/>
    <n v="1128299"/>
    <x v="92"/>
    <x v="2"/>
    <x v="26"/>
    <x v="29"/>
    <x v="1"/>
    <n v="0.5"/>
    <n v="3750"/>
    <n v="1875"/>
    <n v="750"/>
    <n v="0.4"/>
  </r>
  <r>
    <m/>
    <x v="2"/>
    <n v="1128299"/>
    <x v="92"/>
    <x v="2"/>
    <x v="26"/>
    <x v="29"/>
    <x v="2"/>
    <n v="0.5"/>
    <n v="3750"/>
    <n v="1875"/>
    <n v="656.25"/>
    <n v="0.35"/>
  </r>
  <r>
    <m/>
    <x v="2"/>
    <n v="1128299"/>
    <x v="92"/>
    <x v="2"/>
    <x v="26"/>
    <x v="29"/>
    <x v="3"/>
    <n v="0.5"/>
    <n v="2500"/>
    <n v="1250"/>
    <n v="500"/>
    <n v="0.4"/>
  </r>
  <r>
    <m/>
    <x v="2"/>
    <n v="1128299"/>
    <x v="92"/>
    <x v="2"/>
    <x v="26"/>
    <x v="29"/>
    <x v="4"/>
    <n v="0.55000000000000004"/>
    <n v="1500"/>
    <n v="825.00000000000011"/>
    <n v="288.75"/>
    <n v="0.35"/>
  </r>
  <r>
    <m/>
    <x v="2"/>
    <n v="1128299"/>
    <x v="92"/>
    <x v="2"/>
    <x v="26"/>
    <x v="29"/>
    <x v="5"/>
    <n v="0.5"/>
    <n v="3500"/>
    <n v="1750"/>
    <n v="437.5"/>
    <n v="0.25"/>
  </r>
  <r>
    <m/>
    <x v="2"/>
    <n v="1128299"/>
    <x v="93"/>
    <x v="2"/>
    <x v="26"/>
    <x v="29"/>
    <x v="0"/>
    <n v="0.5"/>
    <n v="5250"/>
    <n v="2625"/>
    <n v="1050"/>
    <n v="0.4"/>
  </r>
  <r>
    <m/>
    <x v="2"/>
    <n v="1128299"/>
    <x v="93"/>
    <x v="2"/>
    <x v="26"/>
    <x v="29"/>
    <x v="1"/>
    <n v="0.55000000000000004"/>
    <n v="3250"/>
    <n v="1787.5000000000002"/>
    <n v="715.00000000000011"/>
    <n v="0.4"/>
  </r>
  <r>
    <m/>
    <x v="2"/>
    <n v="1128299"/>
    <x v="93"/>
    <x v="2"/>
    <x v="26"/>
    <x v="29"/>
    <x v="2"/>
    <n v="0.55000000000000004"/>
    <n v="3750"/>
    <n v="2062.5"/>
    <n v="721.875"/>
    <n v="0.35"/>
  </r>
  <r>
    <m/>
    <x v="2"/>
    <n v="1128299"/>
    <x v="93"/>
    <x v="2"/>
    <x v="26"/>
    <x v="29"/>
    <x v="3"/>
    <n v="0.5"/>
    <n v="2750"/>
    <n v="1375"/>
    <n v="550"/>
    <n v="0.4"/>
  </r>
  <r>
    <m/>
    <x v="2"/>
    <n v="1128299"/>
    <x v="93"/>
    <x v="2"/>
    <x v="26"/>
    <x v="29"/>
    <x v="4"/>
    <n v="0.55000000000000004"/>
    <n v="1750"/>
    <n v="962.50000000000011"/>
    <n v="336.875"/>
    <n v="0.35"/>
  </r>
  <r>
    <m/>
    <x v="2"/>
    <n v="1128299"/>
    <x v="93"/>
    <x v="2"/>
    <x v="26"/>
    <x v="29"/>
    <x v="5"/>
    <n v="0.70000000000000007"/>
    <n v="3500"/>
    <n v="2450.0000000000005"/>
    <n v="612.50000000000011"/>
    <n v="0.25"/>
  </r>
  <r>
    <m/>
    <x v="2"/>
    <n v="1128299"/>
    <x v="94"/>
    <x v="2"/>
    <x v="26"/>
    <x v="29"/>
    <x v="0"/>
    <n v="0.5"/>
    <n v="5500"/>
    <n v="2750"/>
    <n v="1100"/>
    <n v="0.4"/>
  </r>
  <r>
    <m/>
    <x v="2"/>
    <n v="1128299"/>
    <x v="94"/>
    <x v="2"/>
    <x v="26"/>
    <x v="29"/>
    <x v="1"/>
    <n v="0.55000000000000004"/>
    <n v="4000"/>
    <n v="2200"/>
    <n v="880"/>
    <n v="0.4"/>
  </r>
  <r>
    <m/>
    <x v="2"/>
    <n v="1128299"/>
    <x v="94"/>
    <x v="2"/>
    <x v="26"/>
    <x v="29"/>
    <x v="2"/>
    <n v="0.55000000000000004"/>
    <n v="4250"/>
    <n v="2337.5"/>
    <n v="818.125"/>
    <n v="0.35"/>
  </r>
  <r>
    <m/>
    <x v="2"/>
    <n v="1128299"/>
    <x v="94"/>
    <x v="2"/>
    <x v="26"/>
    <x v="29"/>
    <x v="3"/>
    <n v="0.5"/>
    <n v="3250"/>
    <n v="1625"/>
    <n v="650"/>
    <n v="0.4"/>
  </r>
  <r>
    <m/>
    <x v="2"/>
    <n v="1128299"/>
    <x v="94"/>
    <x v="2"/>
    <x v="26"/>
    <x v="29"/>
    <x v="4"/>
    <n v="0.55000000000000004"/>
    <n v="2250"/>
    <n v="1237.5"/>
    <n v="433.125"/>
    <n v="0.35"/>
  </r>
  <r>
    <m/>
    <x v="2"/>
    <n v="1128299"/>
    <x v="94"/>
    <x v="2"/>
    <x v="26"/>
    <x v="29"/>
    <x v="5"/>
    <n v="0.70000000000000007"/>
    <n v="4000"/>
    <n v="2800.0000000000005"/>
    <n v="700.00000000000011"/>
    <n v="0.25"/>
  </r>
  <r>
    <m/>
    <x v="2"/>
    <n v="1128299"/>
    <x v="95"/>
    <x v="2"/>
    <x v="26"/>
    <x v="29"/>
    <x v="0"/>
    <n v="0.5"/>
    <n v="6750"/>
    <n v="3375"/>
    <n v="1350"/>
    <n v="0.4"/>
  </r>
  <r>
    <m/>
    <x v="2"/>
    <n v="1128299"/>
    <x v="95"/>
    <x v="2"/>
    <x v="26"/>
    <x v="29"/>
    <x v="1"/>
    <n v="0.55000000000000004"/>
    <n v="5250"/>
    <n v="2887.5000000000005"/>
    <n v="1155.0000000000002"/>
    <n v="0.4"/>
  </r>
  <r>
    <m/>
    <x v="2"/>
    <n v="1128299"/>
    <x v="95"/>
    <x v="2"/>
    <x v="26"/>
    <x v="29"/>
    <x v="2"/>
    <n v="0.55000000000000004"/>
    <n v="5250"/>
    <n v="2887.5000000000005"/>
    <n v="1010.6250000000001"/>
    <n v="0.35"/>
  </r>
  <r>
    <m/>
    <x v="2"/>
    <n v="1128299"/>
    <x v="95"/>
    <x v="2"/>
    <x v="26"/>
    <x v="29"/>
    <x v="3"/>
    <n v="0.5"/>
    <n v="4000"/>
    <n v="2000"/>
    <n v="800"/>
    <n v="0.4"/>
  </r>
  <r>
    <m/>
    <x v="2"/>
    <n v="1128299"/>
    <x v="95"/>
    <x v="2"/>
    <x v="26"/>
    <x v="29"/>
    <x v="4"/>
    <n v="0.55000000000000004"/>
    <n v="2750"/>
    <n v="1512.5000000000002"/>
    <n v="529.375"/>
    <n v="0.35"/>
  </r>
  <r>
    <m/>
    <x v="2"/>
    <n v="1128299"/>
    <x v="95"/>
    <x v="2"/>
    <x v="26"/>
    <x v="29"/>
    <x v="5"/>
    <n v="0.70000000000000007"/>
    <n v="5750"/>
    <n v="4025.0000000000005"/>
    <n v="1006.2500000000001"/>
    <n v="0.25"/>
  </r>
  <r>
    <m/>
    <x v="2"/>
    <n v="1128299"/>
    <x v="96"/>
    <x v="2"/>
    <x v="26"/>
    <x v="29"/>
    <x v="0"/>
    <n v="0.5"/>
    <n v="7250"/>
    <n v="3625"/>
    <n v="1450"/>
    <n v="0.4"/>
  </r>
  <r>
    <m/>
    <x v="2"/>
    <n v="1128299"/>
    <x v="96"/>
    <x v="2"/>
    <x v="26"/>
    <x v="29"/>
    <x v="1"/>
    <n v="0.55000000000000004"/>
    <n v="5750"/>
    <n v="3162.5000000000005"/>
    <n v="1265.0000000000002"/>
    <n v="0.4"/>
  </r>
  <r>
    <m/>
    <x v="2"/>
    <n v="1128299"/>
    <x v="96"/>
    <x v="2"/>
    <x v="26"/>
    <x v="29"/>
    <x v="2"/>
    <n v="0.55000000000000004"/>
    <n v="5250"/>
    <n v="2887.5000000000005"/>
    <n v="1010.6250000000001"/>
    <n v="0.35"/>
  </r>
  <r>
    <m/>
    <x v="2"/>
    <n v="1128299"/>
    <x v="96"/>
    <x v="2"/>
    <x v="26"/>
    <x v="29"/>
    <x v="3"/>
    <n v="0.5"/>
    <n v="4250"/>
    <n v="2125"/>
    <n v="850"/>
    <n v="0.4"/>
  </r>
  <r>
    <m/>
    <x v="2"/>
    <n v="1128299"/>
    <x v="96"/>
    <x v="2"/>
    <x v="26"/>
    <x v="29"/>
    <x v="4"/>
    <n v="0.55000000000000004"/>
    <n v="4750"/>
    <n v="2612.5"/>
    <n v="914.37499999999989"/>
    <n v="0.35"/>
  </r>
  <r>
    <m/>
    <x v="2"/>
    <n v="1128299"/>
    <x v="96"/>
    <x v="2"/>
    <x v="26"/>
    <x v="29"/>
    <x v="5"/>
    <n v="0.70000000000000007"/>
    <n v="4750"/>
    <n v="3325.0000000000005"/>
    <n v="831.25000000000011"/>
    <n v="0.25"/>
  </r>
  <r>
    <m/>
    <x v="2"/>
    <n v="1128299"/>
    <x v="97"/>
    <x v="2"/>
    <x v="26"/>
    <x v="29"/>
    <x v="0"/>
    <n v="0.55000000000000004"/>
    <n v="6750"/>
    <n v="3712.5000000000005"/>
    <n v="1485.0000000000002"/>
    <n v="0.4"/>
  </r>
  <r>
    <m/>
    <x v="2"/>
    <n v="1128299"/>
    <x v="97"/>
    <x v="2"/>
    <x v="26"/>
    <x v="29"/>
    <x v="1"/>
    <n v="0.60000000000000009"/>
    <n v="6250"/>
    <n v="3750.0000000000005"/>
    <n v="1500.0000000000002"/>
    <n v="0.4"/>
  </r>
  <r>
    <m/>
    <x v="2"/>
    <n v="1128299"/>
    <x v="97"/>
    <x v="2"/>
    <x v="26"/>
    <x v="29"/>
    <x v="2"/>
    <n v="0.55000000000000004"/>
    <n v="5000"/>
    <n v="2750"/>
    <n v="962.49999999999989"/>
    <n v="0.35"/>
  </r>
  <r>
    <m/>
    <x v="2"/>
    <n v="1128299"/>
    <x v="97"/>
    <x v="2"/>
    <x v="26"/>
    <x v="29"/>
    <x v="3"/>
    <n v="0.55000000000000004"/>
    <n v="4500"/>
    <n v="2475"/>
    <n v="990"/>
    <n v="0.4"/>
  </r>
  <r>
    <m/>
    <x v="2"/>
    <n v="1128299"/>
    <x v="97"/>
    <x v="2"/>
    <x v="26"/>
    <x v="29"/>
    <x v="4"/>
    <n v="0.65"/>
    <n v="4500"/>
    <n v="2925"/>
    <n v="1023.7499999999999"/>
    <n v="0.35"/>
  </r>
  <r>
    <m/>
    <x v="2"/>
    <n v="1128299"/>
    <x v="97"/>
    <x v="2"/>
    <x v="26"/>
    <x v="29"/>
    <x v="5"/>
    <n v="0.70000000000000007"/>
    <n v="4250"/>
    <n v="2975.0000000000005"/>
    <n v="743.75000000000011"/>
    <n v="0.25"/>
  </r>
  <r>
    <m/>
    <x v="2"/>
    <n v="1128299"/>
    <x v="98"/>
    <x v="2"/>
    <x v="26"/>
    <x v="29"/>
    <x v="0"/>
    <n v="0.45000000000000012"/>
    <n v="6000"/>
    <n v="2700.0000000000009"/>
    <n v="1080.0000000000005"/>
    <n v="0.4"/>
  </r>
  <r>
    <m/>
    <x v="2"/>
    <n v="1128299"/>
    <x v="98"/>
    <x v="2"/>
    <x v="26"/>
    <x v="29"/>
    <x v="1"/>
    <n v="0.50000000000000011"/>
    <n v="6000"/>
    <n v="3000.0000000000005"/>
    <n v="1200.0000000000002"/>
    <n v="0.4"/>
  </r>
  <r>
    <m/>
    <x v="2"/>
    <n v="1128299"/>
    <x v="98"/>
    <x v="2"/>
    <x v="26"/>
    <x v="29"/>
    <x v="2"/>
    <n v="0.45000000000000012"/>
    <n v="4500"/>
    <n v="2025.0000000000005"/>
    <n v="708.75000000000011"/>
    <n v="0.35"/>
  </r>
  <r>
    <m/>
    <x v="2"/>
    <n v="1128299"/>
    <x v="98"/>
    <x v="2"/>
    <x v="26"/>
    <x v="29"/>
    <x v="3"/>
    <n v="0.45000000000000012"/>
    <n v="4000"/>
    <n v="1800.0000000000005"/>
    <n v="720.00000000000023"/>
    <n v="0.4"/>
  </r>
  <r>
    <m/>
    <x v="2"/>
    <n v="1128299"/>
    <x v="98"/>
    <x v="2"/>
    <x v="26"/>
    <x v="29"/>
    <x v="4"/>
    <n v="0.55000000000000004"/>
    <n v="4000"/>
    <n v="2200"/>
    <n v="770"/>
    <n v="0.35"/>
  </r>
  <r>
    <m/>
    <x v="2"/>
    <n v="1128299"/>
    <x v="98"/>
    <x v="2"/>
    <x v="26"/>
    <x v="29"/>
    <x v="5"/>
    <n v="0.60000000000000009"/>
    <n v="4500"/>
    <n v="2700.0000000000005"/>
    <n v="675.00000000000011"/>
    <n v="0.25"/>
  </r>
  <r>
    <m/>
    <x v="2"/>
    <n v="1128299"/>
    <x v="99"/>
    <x v="2"/>
    <x v="26"/>
    <x v="29"/>
    <x v="0"/>
    <n v="0.45000000000000012"/>
    <n v="5250"/>
    <n v="2362.5000000000005"/>
    <n v="945.00000000000023"/>
    <n v="0.4"/>
  </r>
  <r>
    <m/>
    <x v="2"/>
    <n v="1128299"/>
    <x v="99"/>
    <x v="2"/>
    <x v="26"/>
    <x v="29"/>
    <x v="1"/>
    <n v="0.50000000000000011"/>
    <n v="5250"/>
    <n v="2625.0000000000005"/>
    <n v="1050.0000000000002"/>
    <n v="0.4"/>
  </r>
  <r>
    <m/>
    <x v="2"/>
    <n v="1128299"/>
    <x v="99"/>
    <x v="2"/>
    <x v="26"/>
    <x v="29"/>
    <x v="2"/>
    <n v="0.45000000000000012"/>
    <n v="3500"/>
    <n v="1575.0000000000005"/>
    <n v="551.25000000000011"/>
    <n v="0.35"/>
  </r>
  <r>
    <m/>
    <x v="2"/>
    <n v="1128299"/>
    <x v="99"/>
    <x v="2"/>
    <x v="26"/>
    <x v="29"/>
    <x v="3"/>
    <n v="0.45000000000000012"/>
    <n v="3250"/>
    <n v="1462.5000000000005"/>
    <n v="585.00000000000023"/>
    <n v="0.4"/>
  </r>
  <r>
    <m/>
    <x v="2"/>
    <n v="1128299"/>
    <x v="99"/>
    <x v="2"/>
    <x v="26"/>
    <x v="29"/>
    <x v="4"/>
    <n v="0.55000000000000004"/>
    <n v="3000"/>
    <n v="1650.0000000000002"/>
    <n v="577.5"/>
    <n v="0.35"/>
  </r>
  <r>
    <m/>
    <x v="2"/>
    <n v="1128299"/>
    <x v="99"/>
    <x v="2"/>
    <x v="26"/>
    <x v="29"/>
    <x v="5"/>
    <n v="0.70000000000000007"/>
    <n v="3500"/>
    <n v="2450.0000000000005"/>
    <n v="612.50000000000011"/>
    <n v="0.25"/>
  </r>
  <r>
    <m/>
    <x v="2"/>
    <n v="1128299"/>
    <x v="100"/>
    <x v="2"/>
    <x v="26"/>
    <x v="29"/>
    <x v="0"/>
    <n v="0.55000000000000004"/>
    <n v="5250"/>
    <n v="2887.5000000000005"/>
    <n v="1155.0000000000002"/>
    <n v="0.4"/>
  </r>
  <r>
    <m/>
    <x v="2"/>
    <n v="1128299"/>
    <x v="100"/>
    <x v="2"/>
    <x v="26"/>
    <x v="29"/>
    <x v="1"/>
    <n v="0.60000000000000009"/>
    <n v="5750"/>
    <n v="3450.0000000000005"/>
    <n v="1380.0000000000002"/>
    <n v="0.4"/>
  </r>
  <r>
    <m/>
    <x v="2"/>
    <n v="1128299"/>
    <x v="100"/>
    <x v="2"/>
    <x v="26"/>
    <x v="29"/>
    <x v="2"/>
    <n v="0.55000000000000004"/>
    <n v="4250"/>
    <n v="2337.5"/>
    <n v="818.125"/>
    <n v="0.35"/>
  </r>
  <r>
    <m/>
    <x v="2"/>
    <n v="1128299"/>
    <x v="100"/>
    <x v="2"/>
    <x v="26"/>
    <x v="29"/>
    <x v="3"/>
    <n v="0.55000000000000004"/>
    <n v="4000"/>
    <n v="2200"/>
    <n v="880"/>
    <n v="0.4"/>
  </r>
  <r>
    <m/>
    <x v="2"/>
    <n v="1128299"/>
    <x v="100"/>
    <x v="2"/>
    <x v="26"/>
    <x v="29"/>
    <x v="4"/>
    <n v="0.65"/>
    <n v="3500"/>
    <n v="2275"/>
    <n v="796.25"/>
    <n v="0.35"/>
  </r>
  <r>
    <m/>
    <x v="2"/>
    <n v="1128299"/>
    <x v="100"/>
    <x v="2"/>
    <x v="26"/>
    <x v="29"/>
    <x v="5"/>
    <n v="0.70000000000000007"/>
    <n v="4750"/>
    <n v="3325.0000000000005"/>
    <n v="831.25000000000011"/>
    <n v="0.25"/>
  </r>
  <r>
    <m/>
    <x v="2"/>
    <n v="1128299"/>
    <x v="101"/>
    <x v="2"/>
    <x v="26"/>
    <x v="29"/>
    <x v="0"/>
    <n v="0.55000000000000004"/>
    <n v="6750"/>
    <n v="3712.5000000000005"/>
    <n v="1485.0000000000002"/>
    <n v="0.4"/>
  </r>
  <r>
    <m/>
    <x v="2"/>
    <n v="1128299"/>
    <x v="101"/>
    <x v="2"/>
    <x v="26"/>
    <x v="29"/>
    <x v="1"/>
    <n v="0.60000000000000009"/>
    <n v="6750"/>
    <n v="4050.0000000000005"/>
    <n v="1620.0000000000002"/>
    <n v="0.4"/>
  </r>
  <r>
    <m/>
    <x v="2"/>
    <n v="1128299"/>
    <x v="101"/>
    <x v="2"/>
    <x v="26"/>
    <x v="29"/>
    <x v="2"/>
    <n v="0.55000000000000004"/>
    <n v="4750"/>
    <n v="2612.5"/>
    <n v="914.37499999999989"/>
    <n v="0.35"/>
  </r>
  <r>
    <m/>
    <x v="2"/>
    <n v="1128299"/>
    <x v="101"/>
    <x v="2"/>
    <x v="26"/>
    <x v="29"/>
    <x v="3"/>
    <n v="0.55000000000000004"/>
    <n v="4750"/>
    <n v="2612.5"/>
    <n v="1045"/>
    <n v="0.4"/>
  </r>
  <r>
    <m/>
    <x v="2"/>
    <n v="1128299"/>
    <x v="101"/>
    <x v="2"/>
    <x v="26"/>
    <x v="29"/>
    <x v="4"/>
    <n v="0.65"/>
    <n v="4000"/>
    <n v="2600"/>
    <n v="909.99999999999989"/>
    <n v="0.35"/>
  </r>
  <r>
    <m/>
    <x v="2"/>
    <n v="1128299"/>
    <x v="101"/>
    <x v="2"/>
    <x v="26"/>
    <x v="29"/>
    <x v="5"/>
    <n v="0.70000000000000007"/>
    <n v="5000"/>
    <n v="3500.0000000000005"/>
    <n v="875.00000000000011"/>
    <n v="0.25"/>
  </r>
  <r>
    <s v="x"/>
    <x v="0"/>
    <n v="1185732"/>
    <x v="204"/>
    <x v="4"/>
    <x v="27"/>
    <x v="30"/>
    <x v="0"/>
    <n v="0.4"/>
    <n v="10250"/>
    <n v="4100"/>
    <n v="1845"/>
    <n v="0.45"/>
  </r>
  <r>
    <m/>
    <x v="0"/>
    <n v="1185732"/>
    <x v="204"/>
    <x v="4"/>
    <x v="27"/>
    <x v="30"/>
    <x v="1"/>
    <n v="0.4"/>
    <n v="8250"/>
    <n v="3300"/>
    <n v="1155"/>
    <n v="0.35"/>
  </r>
  <r>
    <m/>
    <x v="0"/>
    <n v="1185732"/>
    <x v="204"/>
    <x v="4"/>
    <x v="27"/>
    <x v="30"/>
    <x v="2"/>
    <n v="0.30000000000000004"/>
    <n v="8250"/>
    <n v="2475.0000000000005"/>
    <n v="618.75000000000011"/>
    <n v="0.25"/>
  </r>
  <r>
    <m/>
    <x v="0"/>
    <n v="1185732"/>
    <x v="204"/>
    <x v="4"/>
    <x v="27"/>
    <x v="30"/>
    <x v="3"/>
    <n v="0.35"/>
    <n v="6750"/>
    <n v="2362.5"/>
    <n v="708.75"/>
    <n v="0.3"/>
  </r>
  <r>
    <m/>
    <x v="0"/>
    <n v="1185732"/>
    <x v="204"/>
    <x v="4"/>
    <x v="27"/>
    <x v="30"/>
    <x v="4"/>
    <n v="0.5"/>
    <n v="7250"/>
    <n v="3625"/>
    <n v="1268.75"/>
    <n v="0.35"/>
  </r>
  <r>
    <m/>
    <x v="0"/>
    <n v="1185732"/>
    <x v="204"/>
    <x v="4"/>
    <x v="27"/>
    <x v="30"/>
    <x v="5"/>
    <n v="0.4"/>
    <n v="8250"/>
    <n v="3300"/>
    <n v="1650"/>
    <n v="0.5"/>
  </r>
  <r>
    <m/>
    <x v="0"/>
    <n v="1185732"/>
    <x v="205"/>
    <x v="4"/>
    <x v="27"/>
    <x v="30"/>
    <x v="0"/>
    <n v="0.4"/>
    <n v="10750"/>
    <n v="4300"/>
    <n v="1935"/>
    <n v="0.45"/>
  </r>
  <r>
    <m/>
    <x v="0"/>
    <n v="1185732"/>
    <x v="205"/>
    <x v="4"/>
    <x v="27"/>
    <x v="30"/>
    <x v="1"/>
    <n v="0.4"/>
    <n v="7250"/>
    <n v="2900"/>
    <n v="1014.9999999999999"/>
    <n v="0.35"/>
  </r>
  <r>
    <m/>
    <x v="0"/>
    <n v="1185732"/>
    <x v="205"/>
    <x v="4"/>
    <x v="27"/>
    <x v="30"/>
    <x v="2"/>
    <n v="0.30000000000000004"/>
    <n v="7750"/>
    <n v="2325.0000000000005"/>
    <n v="581.25000000000011"/>
    <n v="0.25"/>
  </r>
  <r>
    <m/>
    <x v="0"/>
    <n v="1185732"/>
    <x v="205"/>
    <x v="4"/>
    <x v="27"/>
    <x v="30"/>
    <x v="3"/>
    <n v="0.35"/>
    <n v="6250"/>
    <n v="2187.5"/>
    <n v="656.25"/>
    <n v="0.3"/>
  </r>
  <r>
    <m/>
    <x v="0"/>
    <n v="1185732"/>
    <x v="205"/>
    <x v="4"/>
    <x v="27"/>
    <x v="30"/>
    <x v="4"/>
    <n v="0.5"/>
    <n v="7000"/>
    <n v="3500"/>
    <n v="1225"/>
    <n v="0.35"/>
  </r>
  <r>
    <m/>
    <x v="0"/>
    <n v="1185732"/>
    <x v="205"/>
    <x v="4"/>
    <x v="27"/>
    <x v="30"/>
    <x v="5"/>
    <n v="0.35"/>
    <n v="8000"/>
    <n v="2800"/>
    <n v="1400"/>
    <n v="0.5"/>
  </r>
  <r>
    <m/>
    <x v="0"/>
    <n v="1185732"/>
    <x v="115"/>
    <x v="4"/>
    <x v="27"/>
    <x v="30"/>
    <x v="0"/>
    <n v="0.35"/>
    <n v="10200"/>
    <n v="3570"/>
    <n v="1606.5"/>
    <n v="0.45"/>
  </r>
  <r>
    <m/>
    <x v="0"/>
    <n v="1185732"/>
    <x v="115"/>
    <x v="4"/>
    <x v="27"/>
    <x v="30"/>
    <x v="1"/>
    <n v="0.35"/>
    <n v="7000"/>
    <n v="2450"/>
    <n v="857.5"/>
    <n v="0.35"/>
  </r>
  <r>
    <m/>
    <x v="0"/>
    <n v="1185732"/>
    <x v="115"/>
    <x v="4"/>
    <x v="27"/>
    <x v="30"/>
    <x v="2"/>
    <n v="0.25"/>
    <n v="7250"/>
    <n v="1812.5"/>
    <n v="453.125"/>
    <n v="0.25"/>
  </r>
  <r>
    <m/>
    <x v="0"/>
    <n v="1185732"/>
    <x v="115"/>
    <x v="4"/>
    <x v="27"/>
    <x v="30"/>
    <x v="3"/>
    <n v="0.29999999999999993"/>
    <n v="5750"/>
    <n v="1724.9999999999995"/>
    <n v="517.49999999999989"/>
    <n v="0.3"/>
  </r>
  <r>
    <m/>
    <x v="0"/>
    <n v="1185732"/>
    <x v="115"/>
    <x v="4"/>
    <x v="27"/>
    <x v="30"/>
    <x v="4"/>
    <n v="0.45000000000000007"/>
    <n v="6250"/>
    <n v="2812.5000000000005"/>
    <n v="984.37500000000011"/>
    <n v="0.35"/>
  </r>
  <r>
    <m/>
    <x v="0"/>
    <n v="1185732"/>
    <x v="115"/>
    <x v="4"/>
    <x v="27"/>
    <x v="30"/>
    <x v="5"/>
    <n v="0.35"/>
    <n v="7250"/>
    <n v="2537.5"/>
    <n v="1268.75"/>
    <n v="0.5"/>
  </r>
  <r>
    <m/>
    <x v="0"/>
    <n v="1185732"/>
    <x v="206"/>
    <x v="4"/>
    <x v="27"/>
    <x v="30"/>
    <x v="0"/>
    <n v="0.35"/>
    <n v="9750"/>
    <n v="3412.5"/>
    <n v="1535.625"/>
    <n v="0.45"/>
  </r>
  <r>
    <m/>
    <x v="0"/>
    <n v="1185732"/>
    <x v="206"/>
    <x v="4"/>
    <x v="27"/>
    <x v="30"/>
    <x v="1"/>
    <n v="0.35"/>
    <n v="6750"/>
    <n v="2362.5"/>
    <n v="826.875"/>
    <n v="0.35"/>
  </r>
  <r>
    <m/>
    <x v="0"/>
    <n v="1185732"/>
    <x v="206"/>
    <x v="4"/>
    <x v="27"/>
    <x v="30"/>
    <x v="2"/>
    <n v="0.25"/>
    <n v="6750"/>
    <n v="1687.5"/>
    <n v="421.875"/>
    <n v="0.25"/>
  </r>
  <r>
    <m/>
    <x v="0"/>
    <n v="1185732"/>
    <x v="206"/>
    <x v="4"/>
    <x v="27"/>
    <x v="30"/>
    <x v="3"/>
    <n v="0.29999999999999993"/>
    <n v="6000"/>
    <n v="1799.9999999999995"/>
    <n v="539.99999999999989"/>
    <n v="0.3"/>
  </r>
  <r>
    <m/>
    <x v="0"/>
    <n v="1185732"/>
    <x v="206"/>
    <x v="4"/>
    <x v="27"/>
    <x v="30"/>
    <x v="4"/>
    <n v="0.5"/>
    <n v="6250"/>
    <n v="3125"/>
    <n v="1093.75"/>
    <n v="0.35"/>
  </r>
  <r>
    <m/>
    <x v="0"/>
    <n v="1185732"/>
    <x v="206"/>
    <x v="4"/>
    <x v="27"/>
    <x v="30"/>
    <x v="5"/>
    <n v="0.4"/>
    <n v="7750"/>
    <n v="3100"/>
    <n v="1550"/>
    <n v="0.5"/>
  </r>
  <r>
    <m/>
    <x v="0"/>
    <n v="1185732"/>
    <x v="174"/>
    <x v="4"/>
    <x v="27"/>
    <x v="30"/>
    <x v="0"/>
    <n v="0.5"/>
    <n v="10450"/>
    <n v="5225"/>
    <n v="2351.25"/>
    <n v="0.45"/>
  </r>
  <r>
    <m/>
    <x v="0"/>
    <n v="1185732"/>
    <x v="174"/>
    <x v="4"/>
    <x v="27"/>
    <x v="30"/>
    <x v="1"/>
    <n v="0.5"/>
    <n v="7500"/>
    <n v="3750"/>
    <n v="1312.5"/>
    <n v="0.35"/>
  </r>
  <r>
    <m/>
    <x v="0"/>
    <n v="1185732"/>
    <x v="174"/>
    <x v="4"/>
    <x v="27"/>
    <x v="30"/>
    <x v="2"/>
    <n v="0.45"/>
    <n v="7250"/>
    <n v="3262.5"/>
    <n v="815.625"/>
    <n v="0.25"/>
  </r>
  <r>
    <m/>
    <x v="0"/>
    <n v="1185732"/>
    <x v="174"/>
    <x v="4"/>
    <x v="27"/>
    <x v="30"/>
    <x v="3"/>
    <n v="0.45"/>
    <n v="6750"/>
    <n v="3037.5"/>
    <n v="911.25"/>
    <n v="0.3"/>
  </r>
  <r>
    <m/>
    <x v="0"/>
    <n v="1185732"/>
    <x v="174"/>
    <x v="4"/>
    <x v="27"/>
    <x v="30"/>
    <x v="4"/>
    <n v="0.54999999999999993"/>
    <n v="7000"/>
    <n v="3849.9999999999995"/>
    <n v="1347.4999999999998"/>
    <n v="0.35"/>
  </r>
  <r>
    <m/>
    <x v="0"/>
    <n v="1185732"/>
    <x v="174"/>
    <x v="4"/>
    <x v="27"/>
    <x v="30"/>
    <x v="5"/>
    <n v="0.6"/>
    <n v="8000"/>
    <n v="4800"/>
    <n v="2400"/>
    <n v="0.5"/>
  </r>
  <r>
    <m/>
    <x v="0"/>
    <n v="1185732"/>
    <x v="207"/>
    <x v="4"/>
    <x v="27"/>
    <x v="30"/>
    <x v="0"/>
    <n v="0.54999999999999993"/>
    <n v="10500"/>
    <n v="5774.9999999999991"/>
    <n v="2598.7499999999995"/>
    <n v="0.45"/>
  </r>
  <r>
    <m/>
    <x v="0"/>
    <n v="1185732"/>
    <x v="207"/>
    <x v="4"/>
    <x v="27"/>
    <x v="30"/>
    <x v="1"/>
    <n v="0.5"/>
    <n v="8000"/>
    <n v="4000"/>
    <n v="1400"/>
    <n v="0.35"/>
  </r>
  <r>
    <m/>
    <x v="0"/>
    <n v="1185732"/>
    <x v="207"/>
    <x v="4"/>
    <x v="27"/>
    <x v="30"/>
    <x v="2"/>
    <n v="0.5"/>
    <n v="7750"/>
    <n v="3875"/>
    <n v="968.75"/>
    <n v="0.25"/>
  </r>
  <r>
    <m/>
    <x v="0"/>
    <n v="1185732"/>
    <x v="207"/>
    <x v="4"/>
    <x v="27"/>
    <x v="30"/>
    <x v="3"/>
    <n v="0.5"/>
    <n v="7500"/>
    <n v="3750"/>
    <n v="1125"/>
    <n v="0.3"/>
  </r>
  <r>
    <m/>
    <x v="0"/>
    <n v="1185732"/>
    <x v="207"/>
    <x v="4"/>
    <x v="27"/>
    <x v="30"/>
    <x v="4"/>
    <n v="0.65"/>
    <n v="7500"/>
    <n v="4875"/>
    <n v="1706.25"/>
    <n v="0.35"/>
  </r>
  <r>
    <m/>
    <x v="0"/>
    <n v="1185732"/>
    <x v="207"/>
    <x v="4"/>
    <x v="27"/>
    <x v="30"/>
    <x v="5"/>
    <n v="0.70000000000000007"/>
    <n v="9250"/>
    <n v="6475.0000000000009"/>
    <n v="3237.5000000000005"/>
    <n v="0.5"/>
  </r>
  <r>
    <m/>
    <x v="0"/>
    <n v="1185732"/>
    <x v="116"/>
    <x v="4"/>
    <x v="27"/>
    <x v="30"/>
    <x v="0"/>
    <n v="0.65"/>
    <n v="11500"/>
    <n v="7475"/>
    <n v="3363.75"/>
    <n v="0.45"/>
  </r>
  <r>
    <m/>
    <x v="0"/>
    <n v="1185732"/>
    <x v="116"/>
    <x v="4"/>
    <x v="27"/>
    <x v="30"/>
    <x v="1"/>
    <n v="0.60000000000000009"/>
    <n v="9000"/>
    <n v="5400.0000000000009"/>
    <n v="1890.0000000000002"/>
    <n v="0.35"/>
  </r>
  <r>
    <m/>
    <x v="0"/>
    <n v="1185732"/>
    <x v="116"/>
    <x v="4"/>
    <x v="27"/>
    <x v="30"/>
    <x v="2"/>
    <n v="0.55000000000000004"/>
    <n v="8250"/>
    <n v="4537.5"/>
    <n v="1134.375"/>
    <n v="0.25"/>
  </r>
  <r>
    <m/>
    <x v="0"/>
    <n v="1185732"/>
    <x v="116"/>
    <x v="4"/>
    <x v="27"/>
    <x v="30"/>
    <x v="3"/>
    <n v="0.55000000000000004"/>
    <n v="7750"/>
    <n v="4262.5"/>
    <n v="1278.75"/>
    <n v="0.3"/>
  </r>
  <r>
    <m/>
    <x v="0"/>
    <n v="1185732"/>
    <x v="116"/>
    <x v="4"/>
    <x v="27"/>
    <x v="30"/>
    <x v="4"/>
    <n v="0.65"/>
    <n v="8000"/>
    <n v="5200"/>
    <n v="1819.9999999999998"/>
    <n v="0.35"/>
  </r>
  <r>
    <m/>
    <x v="0"/>
    <n v="1185732"/>
    <x v="116"/>
    <x v="4"/>
    <x v="27"/>
    <x v="30"/>
    <x v="5"/>
    <n v="0.70000000000000007"/>
    <n v="9750"/>
    <n v="6825.0000000000009"/>
    <n v="3412.5000000000005"/>
    <n v="0.5"/>
  </r>
  <r>
    <m/>
    <x v="0"/>
    <n v="1185732"/>
    <x v="208"/>
    <x v="4"/>
    <x v="27"/>
    <x v="30"/>
    <x v="0"/>
    <n v="0.65"/>
    <n v="11250"/>
    <n v="7312.5"/>
    <n v="3290.625"/>
    <n v="0.45"/>
  </r>
  <r>
    <m/>
    <x v="0"/>
    <n v="1185732"/>
    <x v="208"/>
    <x v="4"/>
    <x v="27"/>
    <x v="30"/>
    <x v="1"/>
    <n v="0.60000000000000009"/>
    <n v="9000"/>
    <n v="5400.0000000000009"/>
    <n v="1890.0000000000002"/>
    <n v="0.35"/>
  </r>
  <r>
    <m/>
    <x v="0"/>
    <n v="1185732"/>
    <x v="208"/>
    <x v="4"/>
    <x v="27"/>
    <x v="30"/>
    <x v="2"/>
    <n v="0.55000000000000004"/>
    <n v="8250"/>
    <n v="4537.5"/>
    <n v="1134.375"/>
    <n v="0.25"/>
  </r>
  <r>
    <m/>
    <x v="0"/>
    <n v="1185732"/>
    <x v="208"/>
    <x v="4"/>
    <x v="27"/>
    <x v="30"/>
    <x v="3"/>
    <n v="0.45"/>
    <n v="7750"/>
    <n v="3487.5"/>
    <n v="1046.25"/>
    <n v="0.3"/>
  </r>
  <r>
    <m/>
    <x v="0"/>
    <n v="1185732"/>
    <x v="208"/>
    <x v="4"/>
    <x v="27"/>
    <x v="30"/>
    <x v="4"/>
    <n v="0.55000000000000004"/>
    <n v="7500"/>
    <n v="4125"/>
    <n v="1443.75"/>
    <n v="0.35"/>
  </r>
  <r>
    <m/>
    <x v="0"/>
    <n v="1185732"/>
    <x v="208"/>
    <x v="4"/>
    <x v="27"/>
    <x v="30"/>
    <x v="5"/>
    <n v="0.60000000000000009"/>
    <n v="9250"/>
    <n v="5550.0000000000009"/>
    <n v="2775.0000000000005"/>
    <n v="0.5"/>
  </r>
  <r>
    <m/>
    <x v="0"/>
    <n v="1185732"/>
    <x v="178"/>
    <x v="4"/>
    <x v="27"/>
    <x v="30"/>
    <x v="0"/>
    <n v="0.55000000000000004"/>
    <n v="10250"/>
    <n v="5637.5000000000009"/>
    <n v="2536.8750000000005"/>
    <n v="0.45"/>
  </r>
  <r>
    <m/>
    <x v="0"/>
    <n v="1185732"/>
    <x v="178"/>
    <x v="4"/>
    <x v="27"/>
    <x v="30"/>
    <x v="1"/>
    <n v="0.50000000000000011"/>
    <n v="8250"/>
    <n v="4125.0000000000009"/>
    <n v="1443.7500000000002"/>
    <n v="0.35"/>
  </r>
  <r>
    <m/>
    <x v="0"/>
    <n v="1185732"/>
    <x v="178"/>
    <x v="4"/>
    <x v="27"/>
    <x v="30"/>
    <x v="2"/>
    <n v="0.4"/>
    <n v="7250"/>
    <n v="2900"/>
    <n v="725"/>
    <n v="0.25"/>
  </r>
  <r>
    <m/>
    <x v="0"/>
    <n v="1185732"/>
    <x v="178"/>
    <x v="4"/>
    <x v="27"/>
    <x v="30"/>
    <x v="3"/>
    <n v="0.4"/>
    <n v="7000"/>
    <n v="2800"/>
    <n v="840"/>
    <n v="0.3"/>
  </r>
  <r>
    <m/>
    <x v="0"/>
    <n v="1185732"/>
    <x v="178"/>
    <x v="4"/>
    <x v="27"/>
    <x v="30"/>
    <x v="4"/>
    <n v="0.5"/>
    <n v="7000"/>
    <n v="3500"/>
    <n v="1225"/>
    <n v="0.35"/>
  </r>
  <r>
    <m/>
    <x v="0"/>
    <n v="1185732"/>
    <x v="178"/>
    <x v="4"/>
    <x v="27"/>
    <x v="30"/>
    <x v="5"/>
    <n v="0.55000000000000004"/>
    <n v="8000"/>
    <n v="4400"/>
    <n v="2200"/>
    <n v="0.5"/>
  </r>
  <r>
    <m/>
    <x v="0"/>
    <n v="1185732"/>
    <x v="209"/>
    <x v="4"/>
    <x v="27"/>
    <x v="30"/>
    <x v="0"/>
    <n v="0.55000000000000004"/>
    <n v="9750"/>
    <n v="5362.5"/>
    <n v="2413.125"/>
    <n v="0.45"/>
  </r>
  <r>
    <m/>
    <x v="0"/>
    <n v="1185732"/>
    <x v="209"/>
    <x v="4"/>
    <x v="27"/>
    <x v="30"/>
    <x v="1"/>
    <n v="0.45000000000000012"/>
    <n v="8000"/>
    <n v="3600.0000000000009"/>
    <n v="1260.0000000000002"/>
    <n v="0.35"/>
  </r>
  <r>
    <m/>
    <x v="0"/>
    <n v="1185732"/>
    <x v="209"/>
    <x v="4"/>
    <x v="27"/>
    <x v="30"/>
    <x v="2"/>
    <n v="0.45000000000000012"/>
    <n v="6750"/>
    <n v="3037.5000000000009"/>
    <n v="759.37500000000023"/>
    <n v="0.25"/>
  </r>
  <r>
    <m/>
    <x v="0"/>
    <n v="1185732"/>
    <x v="209"/>
    <x v="4"/>
    <x v="27"/>
    <x v="30"/>
    <x v="3"/>
    <n v="0.45000000000000012"/>
    <n v="6500"/>
    <n v="2925.0000000000009"/>
    <n v="877.50000000000023"/>
    <n v="0.3"/>
  </r>
  <r>
    <m/>
    <x v="0"/>
    <n v="1185732"/>
    <x v="209"/>
    <x v="4"/>
    <x v="27"/>
    <x v="30"/>
    <x v="4"/>
    <n v="0.55000000000000004"/>
    <n v="6500"/>
    <n v="3575.0000000000005"/>
    <n v="1251.25"/>
    <n v="0.35"/>
  </r>
  <r>
    <m/>
    <x v="0"/>
    <n v="1185732"/>
    <x v="209"/>
    <x v="4"/>
    <x v="27"/>
    <x v="30"/>
    <x v="5"/>
    <n v="0.6"/>
    <n v="7750"/>
    <n v="4650"/>
    <n v="2325"/>
    <n v="0.5"/>
  </r>
  <r>
    <m/>
    <x v="0"/>
    <n v="1185732"/>
    <x v="210"/>
    <x v="4"/>
    <x v="27"/>
    <x v="30"/>
    <x v="0"/>
    <n v="0.55000000000000004"/>
    <n v="9250"/>
    <n v="5087.5"/>
    <n v="2289.375"/>
    <n v="0.45"/>
  </r>
  <r>
    <m/>
    <x v="0"/>
    <n v="1185732"/>
    <x v="210"/>
    <x v="4"/>
    <x v="27"/>
    <x v="30"/>
    <x v="1"/>
    <n v="0.45000000000000012"/>
    <n v="7500"/>
    <n v="3375.0000000000009"/>
    <n v="1181.2500000000002"/>
    <n v="0.35"/>
  </r>
  <r>
    <m/>
    <x v="0"/>
    <n v="1185732"/>
    <x v="210"/>
    <x v="4"/>
    <x v="27"/>
    <x v="30"/>
    <x v="2"/>
    <n v="0.45000000000000012"/>
    <n v="6950"/>
    <n v="3127.5000000000009"/>
    <n v="781.87500000000023"/>
    <n v="0.25"/>
  </r>
  <r>
    <m/>
    <x v="0"/>
    <n v="1185732"/>
    <x v="210"/>
    <x v="4"/>
    <x v="27"/>
    <x v="30"/>
    <x v="3"/>
    <n v="0.55000000000000016"/>
    <n v="7500"/>
    <n v="4125.0000000000009"/>
    <n v="1237.5000000000002"/>
    <n v="0.3"/>
  </r>
  <r>
    <m/>
    <x v="0"/>
    <n v="1185732"/>
    <x v="210"/>
    <x v="4"/>
    <x v="27"/>
    <x v="30"/>
    <x v="4"/>
    <n v="0.70000000000000007"/>
    <n v="7250"/>
    <n v="5075.0000000000009"/>
    <n v="1776.2500000000002"/>
    <n v="0.35"/>
  </r>
  <r>
    <m/>
    <x v="0"/>
    <n v="1185732"/>
    <x v="210"/>
    <x v="4"/>
    <x v="27"/>
    <x v="30"/>
    <x v="5"/>
    <n v="0.75"/>
    <n v="8250"/>
    <n v="6187.5"/>
    <n v="3093.75"/>
    <n v="0.5"/>
  </r>
  <r>
    <m/>
    <x v="0"/>
    <n v="1185732"/>
    <x v="211"/>
    <x v="4"/>
    <x v="27"/>
    <x v="30"/>
    <x v="0"/>
    <n v="0.70000000000000007"/>
    <n v="10750"/>
    <n v="7525.0000000000009"/>
    <n v="3386.2500000000005"/>
    <n v="0.45"/>
  </r>
  <r>
    <m/>
    <x v="0"/>
    <n v="1185732"/>
    <x v="211"/>
    <x v="4"/>
    <x v="27"/>
    <x v="30"/>
    <x v="1"/>
    <n v="0.60000000000000009"/>
    <n v="8750"/>
    <n v="5250.0000000000009"/>
    <n v="1837.5000000000002"/>
    <n v="0.35"/>
  </r>
  <r>
    <m/>
    <x v="0"/>
    <n v="1185732"/>
    <x v="211"/>
    <x v="4"/>
    <x v="27"/>
    <x v="30"/>
    <x v="2"/>
    <n v="0.60000000000000009"/>
    <n v="8250"/>
    <n v="4950.0000000000009"/>
    <n v="1237.5000000000002"/>
    <n v="0.25"/>
  </r>
  <r>
    <m/>
    <x v="0"/>
    <n v="1185732"/>
    <x v="211"/>
    <x v="4"/>
    <x v="27"/>
    <x v="30"/>
    <x v="3"/>
    <n v="0.60000000000000009"/>
    <n v="7750"/>
    <n v="4650.0000000000009"/>
    <n v="1395.0000000000002"/>
    <n v="0.3"/>
  </r>
  <r>
    <m/>
    <x v="0"/>
    <n v="1185732"/>
    <x v="211"/>
    <x v="4"/>
    <x v="27"/>
    <x v="30"/>
    <x v="4"/>
    <n v="0.70000000000000007"/>
    <n v="7750"/>
    <n v="5425.0000000000009"/>
    <n v="1898.7500000000002"/>
    <n v="0.35"/>
  </r>
  <r>
    <m/>
    <x v="0"/>
    <n v="1185732"/>
    <x v="211"/>
    <x v="4"/>
    <x v="27"/>
    <x v="30"/>
    <x v="5"/>
    <n v="0.75"/>
    <n v="8750"/>
    <n v="6562.5"/>
    <n v="3281.25"/>
    <n v="0.5"/>
  </r>
  <r>
    <s v="x"/>
    <x v="0"/>
    <n v="1185732"/>
    <x v="212"/>
    <x v="4"/>
    <x v="28"/>
    <x v="31"/>
    <x v="0"/>
    <n v="0.35000000000000003"/>
    <n v="9250"/>
    <n v="3237.5000000000005"/>
    <n v="1295.0000000000002"/>
    <n v="0.4"/>
  </r>
  <r>
    <m/>
    <x v="0"/>
    <n v="1185732"/>
    <x v="212"/>
    <x v="4"/>
    <x v="28"/>
    <x v="31"/>
    <x v="1"/>
    <n v="0.35000000000000003"/>
    <n v="7250"/>
    <n v="2537.5000000000005"/>
    <n v="888.12500000000011"/>
    <n v="0.35"/>
  </r>
  <r>
    <m/>
    <x v="0"/>
    <n v="1185732"/>
    <x v="212"/>
    <x v="4"/>
    <x v="28"/>
    <x v="31"/>
    <x v="2"/>
    <n v="0.25000000000000006"/>
    <n v="7250"/>
    <n v="1812.5000000000005"/>
    <n v="725.00000000000023"/>
    <n v="0.4"/>
  </r>
  <r>
    <m/>
    <x v="0"/>
    <n v="1185732"/>
    <x v="212"/>
    <x v="4"/>
    <x v="28"/>
    <x v="31"/>
    <x v="3"/>
    <n v="0.3"/>
    <n v="5750"/>
    <n v="1725"/>
    <n v="690"/>
    <n v="0.4"/>
  </r>
  <r>
    <m/>
    <x v="0"/>
    <n v="1185732"/>
    <x v="212"/>
    <x v="4"/>
    <x v="28"/>
    <x v="31"/>
    <x v="4"/>
    <n v="0.45"/>
    <n v="6250"/>
    <n v="2812.5"/>
    <n v="984.37499999999989"/>
    <n v="0.35"/>
  </r>
  <r>
    <m/>
    <x v="0"/>
    <n v="1185732"/>
    <x v="212"/>
    <x v="4"/>
    <x v="28"/>
    <x v="31"/>
    <x v="5"/>
    <n v="0.35000000000000003"/>
    <n v="7250"/>
    <n v="2537.5000000000005"/>
    <n v="1268.7500000000002"/>
    <n v="0.5"/>
  </r>
  <r>
    <m/>
    <x v="0"/>
    <n v="1185732"/>
    <x v="172"/>
    <x v="4"/>
    <x v="28"/>
    <x v="31"/>
    <x v="0"/>
    <n v="0.35000000000000003"/>
    <n v="9750"/>
    <n v="3412.5000000000005"/>
    <n v="1365.0000000000002"/>
    <n v="0.4"/>
  </r>
  <r>
    <m/>
    <x v="0"/>
    <n v="1185732"/>
    <x v="172"/>
    <x v="4"/>
    <x v="28"/>
    <x v="31"/>
    <x v="1"/>
    <n v="0.35000000000000003"/>
    <n v="6250"/>
    <n v="2187.5"/>
    <n v="765.625"/>
    <n v="0.35"/>
  </r>
  <r>
    <m/>
    <x v="0"/>
    <n v="1185732"/>
    <x v="172"/>
    <x v="4"/>
    <x v="28"/>
    <x v="31"/>
    <x v="2"/>
    <n v="0.25000000000000006"/>
    <n v="6750"/>
    <n v="1687.5000000000005"/>
    <n v="675.00000000000023"/>
    <n v="0.4"/>
  </r>
  <r>
    <m/>
    <x v="0"/>
    <n v="1185732"/>
    <x v="172"/>
    <x v="4"/>
    <x v="28"/>
    <x v="31"/>
    <x v="3"/>
    <n v="0.3"/>
    <n v="5250"/>
    <n v="1575"/>
    <n v="630"/>
    <n v="0.4"/>
  </r>
  <r>
    <m/>
    <x v="0"/>
    <n v="1185732"/>
    <x v="172"/>
    <x v="4"/>
    <x v="28"/>
    <x v="31"/>
    <x v="4"/>
    <n v="0.45"/>
    <n v="6000"/>
    <n v="2700"/>
    <n v="944.99999999999989"/>
    <n v="0.35"/>
  </r>
  <r>
    <m/>
    <x v="0"/>
    <n v="1185732"/>
    <x v="172"/>
    <x v="4"/>
    <x v="28"/>
    <x v="31"/>
    <x v="5"/>
    <n v="0.3"/>
    <n v="7000"/>
    <n v="2100"/>
    <n v="1050"/>
    <n v="0.5"/>
  </r>
  <r>
    <m/>
    <x v="0"/>
    <n v="1185732"/>
    <x v="68"/>
    <x v="4"/>
    <x v="28"/>
    <x v="31"/>
    <x v="0"/>
    <n v="0.3"/>
    <n v="9200"/>
    <n v="2760"/>
    <n v="1104"/>
    <n v="0.4"/>
  </r>
  <r>
    <m/>
    <x v="0"/>
    <n v="1185732"/>
    <x v="68"/>
    <x v="4"/>
    <x v="28"/>
    <x v="31"/>
    <x v="1"/>
    <n v="0.3"/>
    <n v="6000"/>
    <n v="1800"/>
    <n v="630"/>
    <n v="0.35"/>
  </r>
  <r>
    <m/>
    <x v="0"/>
    <n v="1185732"/>
    <x v="68"/>
    <x v="4"/>
    <x v="28"/>
    <x v="31"/>
    <x v="2"/>
    <n v="0.2"/>
    <n v="6250"/>
    <n v="1250"/>
    <n v="500"/>
    <n v="0.4"/>
  </r>
  <r>
    <m/>
    <x v="0"/>
    <n v="1185732"/>
    <x v="68"/>
    <x v="4"/>
    <x v="28"/>
    <x v="31"/>
    <x v="3"/>
    <n v="0.24999999999999994"/>
    <n v="4750"/>
    <n v="1187.4999999999998"/>
    <n v="474.99999999999994"/>
    <n v="0.4"/>
  </r>
  <r>
    <m/>
    <x v="0"/>
    <n v="1185732"/>
    <x v="68"/>
    <x v="4"/>
    <x v="28"/>
    <x v="31"/>
    <x v="4"/>
    <n v="0.40000000000000008"/>
    <n v="5250"/>
    <n v="2100.0000000000005"/>
    <n v="735.00000000000011"/>
    <n v="0.35"/>
  </r>
  <r>
    <m/>
    <x v="0"/>
    <n v="1185732"/>
    <x v="68"/>
    <x v="4"/>
    <x v="28"/>
    <x v="31"/>
    <x v="5"/>
    <n v="0.3"/>
    <n v="6250"/>
    <n v="1875"/>
    <n v="937.5"/>
    <n v="0.5"/>
  </r>
  <r>
    <m/>
    <x v="0"/>
    <n v="1185732"/>
    <x v="69"/>
    <x v="4"/>
    <x v="28"/>
    <x v="31"/>
    <x v="0"/>
    <n v="0.3"/>
    <n v="8750"/>
    <n v="2625"/>
    <n v="1050"/>
    <n v="0.4"/>
  </r>
  <r>
    <m/>
    <x v="0"/>
    <n v="1185732"/>
    <x v="69"/>
    <x v="4"/>
    <x v="28"/>
    <x v="31"/>
    <x v="1"/>
    <n v="0.3"/>
    <n v="5750"/>
    <n v="1725"/>
    <n v="603.75"/>
    <n v="0.35"/>
  </r>
  <r>
    <m/>
    <x v="0"/>
    <n v="1185732"/>
    <x v="69"/>
    <x v="4"/>
    <x v="28"/>
    <x v="31"/>
    <x v="2"/>
    <n v="0.2"/>
    <n v="5750"/>
    <n v="1150"/>
    <n v="460"/>
    <n v="0.4"/>
  </r>
  <r>
    <m/>
    <x v="0"/>
    <n v="1185732"/>
    <x v="69"/>
    <x v="4"/>
    <x v="28"/>
    <x v="31"/>
    <x v="3"/>
    <n v="0.24999999999999994"/>
    <n v="5000"/>
    <n v="1249.9999999999998"/>
    <n v="499.99999999999994"/>
    <n v="0.4"/>
  </r>
  <r>
    <m/>
    <x v="0"/>
    <n v="1185732"/>
    <x v="69"/>
    <x v="4"/>
    <x v="28"/>
    <x v="31"/>
    <x v="4"/>
    <n v="0.45"/>
    <n v="5250"/>
    <n v="2362.5"/>
    <n v="826.875"/>
    <n v="0.35"/>
  </r>
  <r>
    <m/>
    <x v="0"/>
    <n v="1185732"/>
    <x v="69"/>
    <x v="4"/>
    <x v="28"/>
    <x v="31"/>
    <x v="5"/>
    <n v="0.35000000000000003"/>
    <n v="6750"/>
    <n v="2362.5"/>
    <n v="1181.25"/>
    <n v="0.5"/>
  </r>
  <r>
    <m/>
    <x v="0"/>
    <n v="1185732"/>
    <x v="16"/>
    <x v="4"/>
    <x v="28"/>
    <x v="31"/>
    <x v="0"/>
    <n v="0.45"/>
    <n v="9450"/>
    <n v="4252.5"/>
    <n v="1701"/>
    <n v="0.4"/>
  </r>
  <r>
    <m/>
    <x v="0"/>
    <n v="1185732"/>
    <x v="16"/>
    <x v="4"/>
    <x v="28"/>
    <x v="31"/>
    <x v="1"/>
    <n v="0.45"/>
    <n v="6500"/>
    <n v="2925"/>
    <n v="1023.7499999999999"/>
    <n v="0.35"/>
  </r>
  <r>
    <m/>
    <x v="0"/>
    <n v="1185732"/>
    <x v="16"/>
    <x v="4"/>
    <x v="28"/>
    <x v="31"/>
    <x v="2"/>
    <n v="0.4"/>
    <n v="6250"/>
    <n v="2500"/>
    <n v="1000"/>
    <n v="0.4"/>
  </r>
  <r>
    <m/>
    <x v="0"/>
    <n v="1185732"/>
    <x v="16"/>
    <x v="4"/>
    <x v="28"/>
    <x v="31"/>
    <x v="3"/>
    <n v="0.4"/>
    <n v="5750"/>
    <n v="2300"/>
    <n v="920"/>
    <n v="0.4"/>
  </r>
  <r>
    <m/>
    <x v="0"/>
    <n v="1185732"/>
    <x v="16"/>
    <x v="4"/>
    <x v="28"/>
    <x v="31"/>
    <x v="4"/>
    <n v="0.49999999999999994"/>
    <n v="6000"/>
    <n v="2999.9999999999995"/>
    <n v="1049.9999999999998"/>
    <n v="0.35"/>
  </r>
  <r>
    <m/>
    <x v="0"/>
    <n v="1185732"/>
    <x v="16"/>
    <x v="4"/>
    <x v="28"/>
    <x v="31"/>
    <x v="5"/>
    <n v="0.54999999999999993"/>
    <n v="7000"/>
    <n v="3849.9999999999995"/>
    <n v="1924.9999999999998"/>
    <n v="0.5"/>
  </r>
  <r>
    <m/>
    <x v="0"/>
    <n v="1185732"/>
    <x v="175"/>
    <x v="4"/>
    <x v="28"/>
    <x v="31"/>
    <x v="0"/>
    <n v="0.49999999999999994"/>
    <n v="9500"/>
    <n v="4749.9999999999991"/>
    <n v="1899.9999999999998"/>
    <n v="0.4"/>
  </r>
  <r>
    <m/>
    <x v="0"/>
    <n v="1185732"/>
    <x v="175"/>
    <x v="4"/>
    <x v="28"/>
    <x v="31"/>
    <x v="1"/>
    <n v="0.45"/>
    <n v="7000"/>
    <n v="3150"/>
    <n v="1102.5"/>
    <n v="0.35"/>
  </r>
  <r>
    <m/>
    <x v="0"/>
    <n v="1185732"/>
    <x v="175"/>
    <x v="4"/>
    <x v="28"/>
    <x v="31"/>
    <x v="2"/>
    <n v="0.5"/>
    <n v="6750"/>
    <n v="3375"/>
    <n v="1350"/>
    <n v="0.4"/>
  </r>
  <r>
    <m/>
    <x v="0"/>
    <n v="1185732"/>
    <x v="175"/>
    <x v="4"/>
    <x v="28"/>
    <x v="31"/>
    <x v="3"/>
    <n v="0.5"/>
    <n v="6500"/>
    <n v="3250"/>
    <n v="1300"/>
    <n v="0.4"/>
  </r>
  <r>
    <m/>
    <x v="0"/>
    <n v="1185732"/>
    <x v="175"/>
    <x v="4"/>
    <x v="28"/>
    <x v="31"/>
    <x v="4"/>
    <n v="0.65"/>
    <n v="6500"/>
    <n v="4225"/>
    <n v="1478.75"/>
    <n v="0.35"/>
  </r>
  <r>
    <m/>
    <x v="0"/>
    <n v="1185732"/>
    <x v="175"/>
    <x v="4"/>
    <x v="28"/>
    <x v="31"/>
    <x v="5"/>
    <n v="0.70000000000000007"/>
    <n v="8250"/>
    <n v="5775.0000000000009"/>
    <n v="2887.5000000000005"/>
    <n v="0.5"/>
  </r>
  <r>
    <m/>
    <x v="0"/>
    <n v="1185732"/>
    <x v="72"/>
    <x v="4"/>
    <x v="28"/>
    <x v="31"/>
    <x v="0"/>
    <n v="0.65"/>
    <n v="10500"/>
    <n v="6825"/>
    <n v="2730"/>
    <n v="0.4"/>
  </r>
  <r>
    <m/>
    <x v="0"/>
    <n v="1185732"/>
    <x v="72"/>
    <x v="4"/>
    <x v="28"/>
    <x v="31"/>
    <x v="1"/>
    <n v="0.60000000000000009"/>
    <n v="8000"/>
    <n v="4800.0000000000009"/>
    <n v="1680.0000000000002"/>
    <n v="0.35"/>
  </r>
  <r>
    <m/>
    <x v="0"/>
    <n v="1185732"/>
    <x v="72"/>
    <x v="4"/>
    <x v="28"/>
    <x v="31"/>
    <x v="2"/>
    <n v="0.55000000000000004"/>
    <n v="7250"/>
    <n v="3987.5000000000005"/>
    <n v="1595.0000000000002"/>
    <n v="0.4"/>
  </r>
  <r>
    <m/>
    <x v="0"/>
    <n v="1185732"/>
    <x v="72"/>
    <x v="4"/>
    <x v="28"/>
    <x v="31"/>
    <x v="3"/>
    <n v="0.55000000000000004"/>
    <n v="6750"/>
    <n v="3712.5000000000005"/>
    <n v="1485.0000000000002"/>
    <n v="0.4"/>
  </r>
  <r>
    <m/>
    <x v="0"/>
    <n v="1185732"/>
    <x v="72"/>
    <x v="4"/>
    <x v="28"/>
    <x v="31"/>
    <x v="4"/>
    <n v="0.65"/>
    <n v="7000"/>
    <n v="4550"/>
    <n v="1592.5"/>
    <n v="0.35"/>
  </r>
  <r>
    <m/>
    <x v="0"/>
    <n v="1185732"/>
    <x v="72"/>
    <x v="4"/>
    <x v="28"/>
    <x v="31"/>
    <x v="5"/>
    <n v="0.70000000000000007"/>
    <n v="8750"/>
    <n v="6125.0000000000009"/>
    <n v="3062.5000000000005"/>
    <n v="0.5"/>
  </r>
  <r>
    <m/>
    <x v="0"/>
    <n v="1185732"/>
    <x v="73"/>
    <x v="4"/>
    <x v="28"/>
    <x v="31"/>
    <x v="0"/>
    <n v="0.65"/>
    <n v="10250"/>
    <n v="6662.5"/>
    <n v="2665"/>
    <n v="0.4"/>
  </r>
  <r>
    <m/>
    <x v="0"/>
    <n v="1185732"/>
    <x v="73"/>
    <x v="4"/>
    <x v="28"/>
    <x v="31"/>
    <x v="1"/>
    <n v="0.60000000000000009"/>
    <n v="8000"/>
    <n v="4800.0000000000009"/>
    <n v="1680.0000000000002"/>
    <n v="0.35"/>
  </r>
  <r>
    <m/>
    <x v="0"/>
    <n v="1185732"/>
    <x v="73"/>
    <x v="4"/>
    <x v="28"/>
    <x v="31"/>
    <x v="2"/>
    <n v="0.55000000000000004"/>
    <n v="7250"/>
    <n v="3987.5000000000005"/>
    <n v="1595.0000000000002"/>
    <n v="0.4"/>
  </r>
  <r>
    <m/>
    <x v="0"/>
    <n v="1185732"/>
    <x v="73"/>
    <x v="4"/>
    <x v="28"/>
    <x v="31"/>
    <x v="3"/>
    <n v="0.45"/>
    <n v="6750"/>
    <n v="3037.5"/>
    <n v="1215"/>
    <n v="0.4"/>
  </r>
  <r>
    <m/>
    <x v="0"/>
    <n v="1185732"/>
    <x v="73"/>
    <x v="4"/>
    <x v="28"/>
    <x v="31"/>
    <x v="4"/>
    <n v="0.55000000000000004"/>
    <n v="6500"/>
    <n v="3575.0000000000005"/>
    <n v="1251.25"/>
    <n v="0.35"/>
  </r>
  <r>
    <m/>
    <x v="0"/>
    <n v="1185732"/>
    <x v="73"/>
    <x v="4"/>
    <x v="28"/>
    <x v="31"/>
    <x v="5"/>
    <n v="0.60000000000000009"/>
    <n v="8250"/>
    <n v="4950.0000000000009"/>
    <n v="2475.0000000000005"/>
    <n v="0.5"/>
  </r>
  <r>
    <m/>
    <x v="0"/>
    <n v="1185732"/>
    <x v="20"/>
    <x v="4"/>
    <x v="28"/>
    <x v="31"/>
    <x v="0"/>
    <n v="0.55000000000000004"/>
    <n v="9250"/>
    <n v="5087.5"/>
    <n v="2035"/>
    <n v="0.4"/>
  </r>
  <r>
    <m/>
    <x v="0"/>
    <n v="1185732"/>
    <x v="20"/>
    <x v="4"/>
    <x v="28"/>
    <x v="31"/>
    <x v="1"/>
    <n v="0.50000000000000011"/>
    <n v="7250"/>
    <n v="3625.0000000000009"/>
    <n v="1268.7500000000002"/>
    <n v="0.35"/>
  </r>
  <r>
    <m/>
    <x v="0"/>
    <n v="1185732"/>
    <x v="20"/>
    <x v="4"/>
    <x v="28"/>
    <x v="31"/>
    <x v="2"/>
    <n v="0.30000000000000004"/>
    <n v="6250"/>
    <n v="1875.0000000000002"/>
    <n v="750.00000000000011"/>
    <n v="0.4"/>
  </r>
  <r>
    <m/>
    <x v="0"/>
    <n v="1185732"/>
    <x v="20"/>
    <x v="4"/>
    <x v="28"/>
    <x v="31"/>
    <x v="3"/>
    <n v="0.30000000000000004"/>
    <n v="6000"/>
    <n v="1800.0000000000002"/>
    <n v="720.00000000000011"/>
    <n v="0.4"/>
  </r>
  <r>
    <m/>
    <x v="0"/>
    <n v="1185732"/>
    <x v="20"/>
    <x v="4"/>
    <x v="28"/>
    <x v="31"/>
    <x v="4"/>
    <n v="0.4"/>
    <n v="6000"/>
    <n v="2400"/>
    <n v="840"/>
    <n v="0.35"/>
  </r>
  <r>
    <m/>
    <x v="0"/>
    <n v="1185732"/>
    <x v="20"/>
    <x v="4"/>
    <x v="28"/>
    <x v="31"/>
    <x v="5"/>
    <n v="0.45000000000000007"/>
    <n v="7000"/>
    <n v="3150.0000000000005"/>
    <n v="1575.0000000000002"/>
    <n v="0.5"/>
  </r>
  <r>
    <m/>
    <x v="0"/>
    <n v="1185732"/>
    <x v="179"/>
    <x v="4"/>
    <x v="28"/>
    <x v="31"/>
    <x v="0"/>
    <n v="0.45000000000000007"/>
    <n v="8750"/>
    <n v="3937.5000000000005"/>
    <n v="1575.0000000000002"/>
    <n v="0.4"/>
  </r>
  <r>
    <m/>
    <x v="0"/>
    <n v="1185732"/>
    <x v="179"/>
    <x v="4"/>
    <x v="28"/>
    <x v="31"/>
    <x v="1"/>
    <n v="0.35000000000000009"/>
    <n v="7000"/>
    <n v="2450.0000000000005"/>
    <n v="857.50000000000011"/>
    <n v="0.35"/>
  </r>
  <r>
    <m/>
    <x v="0"/>
    <n v="1185732"/>
    <x v="179"/>
    <x v="4"/>
    <x v="28"/>
    <x v="31"/>
    <x v="2"/>
    <n v="0.35000000000000009"/>
    <n v="5750"/>
    <n v="2012.5000000000005"/>
    <n v="805.00000000000023"/>
    <n v="0.4"/>
  </r>
  <r>
    <m/>
    <x v="0"/>
    <n v="1185732"/>
    <x v="179"/>
    <x v="4"/>
    <x v="28"/>
    <x v="31"/>
    <x v="3"/>
    <n v="0.35000000000000009"/>
    <n v="5500"/>
    <n v="1925.0000000000005"/>
    <n v="770.00000000000023"/>
    <n v="0.4"/>
  </r>
  <r>
    <m/>
    <x v="0"/>
    <n v="1185732"/>
    <x v="179"/>
    <x v="4"/>
    <x v="28"/>
    <x v="31"/>
    <x v="4"/>
    <n v="0.45000000000000007"/>
    <n v="5500"/>
    <n v="2475.0000000000005"/>
    <n v="866.25000000000011"/>
    <n v="0.35"/>
  </r>
  <r>
    <m/>
    <x v="0"/>
    <n v="1185732"/>
    <x v="179"/>
    <x v="4"/>
    <x v="28"/>
    <x v="31"/>
    <x v="5"/>
    <n v="0.5"/>
    <n v="6750"/>
    <n v="3375"/>
    <n v="1687.5"/>
    <n v="0.5"/>
  </r>
  <r>
    <m/>
    <x v="0"/>
    <n v="1185732"/>
    <x v="76"/>
    <x v="4"/>
    <x v="28"/>
    <x v="31"/>
    <x v="0"/>
    <n v="0.45000000000000007"/>
    <n v="8250"/>
    <n v="3712.5000000000005"/>
    <n v="1485.0000000000002"/>
    <n v="0.4"/>
  </r>
  <r>
    <m/>
    <x v="0"/>
    <n v="1185732"/>
    <x v="76"/>
    <x v="4"/>
    <x v="28"/>
    <x v="31"/>
    <x v="1"/>
    <n v="0.35000000000000009"/>
    <n v="6500"/>
    <n v="2275.0000000000005"/>
    <n v="796.25000000000011"/>
    <n v="0.35"/>
  </r>
  <r>
    <m/>
    <x v="0"/>
    <n v="1185732"/>
    <x v="76"/>
    <x v="4"/>
    <x v="28"/>
    <x v="31"/>
    <x v="2"/>
    <n v="0.40000000000000013"/>
    <n v="5950"/>
    <n v="2380.0000000000009"/>
    <n v="952.00000000000045"/>
    <n v="0.4"/>
  </r>
  <r>
    <m/>
    <x v="0"/>
    <n v="1185732"/>
    <x v="76"/>
    <x v="4"/>
    <x v="28"/>
    <x v="31"/>
    <x v="3"/>
    <n v="0.6000000000000002"/>
    <n v="6500"/>
    <n v="3900.0000000000014"/>
    <n v="1560.0000000000007"/>
    <n v="0.4"/>
  </r>
  <r>
    <m/>
    <x v="0"/>
    <n v="1185732"/>
    <x v="76"/>
    <x v="4"/>
    <x v="28"/>
    <x v="31"/>
    <x v="4"/>
    <n v="0.75000000000000011"/>
    <n v="6250"/>
    <n v="4687.5000000000009"/>
    <n v="1640.6250000000002"/>
    <n v="0.35"/>
  </r>
  <r>
    <m/>
    <x v="0"/>
    <n v="1185732"/>
    <x v="76"/>
    <x v="4"/>
    <x v="28"/>
    <x v="31"/>
    <x v="5"/>
    <n v="0.75"/>
    <n v="7250"/>
    <n v="5437.5"/>
    <n v="2718.75"/>
    <n v="0.5"/>
  </r>
  <r>
    <m/>
    <x v="0"/>
    <n v="1185732"/>
    <x v="77"/>
    <x v="4"/>
    <x v="28"/>
    <x v="31"/>
    <x v="0"/>
    <n v="0.70000000000000007"/>
    <n v="9750"/>
    <n v="6825.0000000000009"/>
    <n v="2730.0000000000005"/>
    <n v="0.4"/>
  </r>
  <r>
    <m/>
    <x v="0"/>
    <n v="1185732"/>
    <x v="77"/>
    <x v="4"/>
    <x v="28"/>
    <x v="31"/>
    <x v="1"/>
    <n v="0.60000000000000009"/>
    <n v="7750"/>
    <n v="4650.0000000000009"/>
    <n v="1627.5000000000002"/>
    <n v="0.35"/>
  </r>
  <r>
    <m/>
    <x v="0"/>
    <n v="1185732"/>
    <x v="77"/>
    <x v="4"/>
    <x v="28"/>
    <x v="31"/>
    <x v="2"/>
    <n v="0.60000000000000009"/>
    <n v="7250"/>
    <n v="4350.0000000000009"/>
    <n v="1740.0000000000005"/>
    <n v="0.4"/>
  </r>
  <r>
    <m/>
    <x v="0"/>
    <n v="1185732"/>
    <x v="77"/>
    <x v="4"/>
    <x v="28"/>
    <x v="31"/>
    <x v="3"/>
    <n v="0.60000000000000009"/>
    <n v="6750"/>
    <n v="4050.0000000000005"/>
    <n v="1620.0000000000002"/>
    <n v="0.4"/>
  </r>
  <r>
    <m/>
    <x v="0"/>
    <n v="1185732"/>
    <x v="77"/>
    <x v="4"/>
    <x v="28"/>
    <x v="31"/>
    <x v="4"/>
    <n v="0.70000000000000007"/>
    <n v="6750"/>
    <n v="4725"/>
    <n v="1653.75"/>
    <n v="0.35"/>
  </r>
  <r>
    <m/>
    <x v="0"/>
    <n v="1185732"/>
    <x v="77"/>
    <x v="4"/>
    <x v="28"/>
    <x v="31"/>
    <x v="5"/>
    <n v="0.75"/>
    <n v="7750"/>
    <n v="5812.5"/>
    <n v="2906.25"/>
    <n v="0.5"/>
  </r>
  <r>
    <s v="x"/>
    <x v="0"/>
    <n v="1185732"/>
    <x v="90"/>
    <x v="4"/>
    <x v="29"/>
    <x v="32"/>
    <x v="0"/>
    <n v="0.35000000000000003"/>
    <n v="7750"/>
    <n v="2712.5000000000005"/>
    <n v="1085.0000000000002"/>
    <n v="0.4"/>
  </r>
  <r>
    <m/>
    <x v="0"/>
    <n v="1185732"/>
    <x v="90"/>
    <x v="4"/>
    <x v="29"/>
    <x v="32"/>
    <x v="1"/>
    <n v="0.35000000000000003"/>
    <n v="5750"/>
    <n v="2012.5000000000002"/>
    <n v="704.375"/>
    <n v="0.35"/>
  </r>
  <r>
    <m/>
    <x v="0"/>
    <n v="1185732"/>
    <x v="90"/>
    <x v="4"/>
    <x v="29"/>
    <x v="32"/>
    <x v="2"/>
    <n v="0.25000000000000006"/>
    <n v="5750"/>
    <n v="1437.5000000000002"/>
    <n v="575.00000000000011"/>
    <n v="0.4"/>
  </r>
  <r>
    <m/>
    <x v="0"/>
    <n v="1185732"/>
    <x v="90"/>
    <x v="4"/>
    <x v="29"/>
    <x v="32"/>
    <x v="3"/>
    <n v="0.3"/>
    <n v="4250"/>
    <n v="1275"/>
    <n v="510"/>
    <n v="0.4"/>
  </r>
  <r>
    <m/>
    <x v="0"/>
    <n v="1185732"/>
    <x v="90"/>
    <x v="4"/>
    <x v="29"/>
    <x v="32"/>
    <x v="4"/>
    <n v="0.45"/>
    <n v="4750"/>
    <n v="2137.5"/>
    <n v="748.125"/>
    <n v="0.35"/>
  </r>
  <r>
    <m/>
    <x v="0"/>
    <n v="1185732"/>
    <x v="90"/>
    <x v="4"/>
    <x v="29"/>
    <x v="32"/>
    <x v="5"/>
    <n v="0.35000000000000003"/>
    <n v="5750"/>
    <n v="2012.5000000000002"/>
    <n v="1006.2500000000001"/>
    <n v="0.5"/>
  </r>
  <r>
    <m/>
    <x v="0"/>
    <n v="1185732"/>
    <x v="119"/>
    <x v="4"/>
    <x v="29"/>
    <x v="32"/>
    <x v="0"/>
    <n v="0.35000000000000003"/>
    <n v="8250"/>
    <n v="2887.5000000000005"/>
    <n v="1155.0000000000002"/>
    <n v="0.4"/>
  </r>
  <r>
    <m/>
    <x v="0"/>
    <n v="1185732"/>
    <x v="119"/>
    <x v="4"/>
    <x v="29"/>
    <x v="32"/>
    <x v="1"/>
    <n v="0.35000000000000003"/>
    <n v="4750"/>
    <n v="1662.5000000000002"/>
    <n v="581.875"/>
    <n v="0.35"/>
  </r>
  <r>
    <m/>
    <x v="0"/>
    <n v="1185732"/>
    <x v="119"/>
    <x v="4"/>
    <x v="29"/>
    <x v="32"/>
    <x v="2"/>
    <n v="0.25000000000000006"/>
    <n v="5250"/>
    <n v="1312.5000000000002"/>
    <n v="525.00000000000011"/>
    <n v="0.4"/>
  </r>
  <r>
    <m/>
    <x v="0"/>
    <n v="1185732"/>
    <x v="119"/>
    <x v="4"/>
    <x v="29"/>
    <x v="32"/>
    <x v="3"/>
    <n v="0.3"/>
    <n v="3750"/>
    <n v="1125"/>
    <n v="450"/>
    <n v="0.4"/>
  </r>
  <r>
    <m/>
    <x v="0"/>
    <n v="1185732"/>
    <x v="119"/>
    <x v="4"/>
    <x v="29"/>
    <x v="32"/>
    <x v="4"/>
    <n v="0.45"/>
    <n v="4500"/>
    <n v="2025"/>
    <n v="708.75"/>
    <n v="0.35"/>
  </r>
  <r>
    <m/>
    <x v="0"/>
    <n v="1185732"/>
    <x v="119"/>
    <x v="4"/>
    <x v="29"/>
    <x v="32"/>
    <x v="5"/>
    <n v="0.3"/>
    <n v="5500"/>
    <n v="1650"/>
    <n v="825"/>
    <n v="0.5"/>
  </r>
  <r>
    <m/>
    <x v="0"/>
    <n v="1185732"/>
    <x v="137"/>
    <x v="4"/>
    <x v="29"/>
    <x v="32"/>
    <x v="0"/>
    <n v="0.3"/>
    <n v="7700"/>
    <n v="2310"/>
    <n v="924"/>
    <n v="0.4"/>
  </r>
  <r>
    <m/>
    <x v="0"/>
    <n v="1185732"/>
    <x v="137"/>
    <x v="4"/>
    <x v="29"/>
    <x v="32"/>
    <x v="1"/>
    <n v="0.3"/>
    <n v="4500"/>
    <n v="1350"/>
    <n v="472.49999999999994"/>
    <n v="0.35"/>
  </r>
  <r>
    <m/>
    <x v="0"/>
    <n v="1185732"/>
    <x v="137"/>
    <x v="4"/>
    <x v="29"/>
    <x v="32"/>
    <x v="2"/>
    <n v="0.2"/>
    <n v="4750"/>
    <n v="950"/>
    <n v="380"/>
    <n v="0.4"/>
  </r>
  <r>
    <m/>
    <x v="0"/>
    <n v="1185732"/>
    <x v="137"/>
    <x v="4"/>
    <x v="29"/>
    <x v="32"/>
    <x v="3"/>
    <n v="0.24999999999999994"/>
    <n v="3250"/>
    <n v="812.49999999999977"/>
    <n v="324.99999999999994"/>
    <n v="0.4"/>
  </r>
  <r>
    <m/>
    <x v="0"/>
    <n v="1185732"/>
    <x v="137"/>
    <x v="4"/>
    <x v="29"/>
    <x v="32"/>
    <x v="4"/>
    <n v="0.40000000000000008"/>
    <n v="3750"/>
    <n v="1500.0000000000002"/>
    <n v="525"/>
    <n v="0.35"/>
  </r>
  <r>
    <m/>
    <x v="0"/>
    <n v="1185732"/>
    <x v="137"/>
    <x v="4"/>
    <x v="29"/>
    <x v="32"/>
    <x v="5"/>
    <n v="0.3"/>
    <n v="4750"/>
    <n v="1425"/>
    <n v="712.5"/>
    <n v="0.5"/>
  </r>
  <r>
    <m/>
    <x v="0"/>
    <n v="1185732"/>
    <x v="138"/>
    <x v="4"/>
    <x v="29"/>
    <x v="32"/>
    <x v="0"/>
    <n v="0.3"/>
    <n v="7250"/>
    <n v="2175"/>
    <n v="870"/>
    <n v="0.4"/>
  </r>
  <r>
    <m/>
    <x v="0"/>
    <n v="1185732"/>
    <x v="138"/>
    <x v="4"/>
    <x v="29"/>
    <x v="32"/>
    <x v="1"/>
    <n v="0.3"/>
    <n v="4250"/>
    <n v="1275"/>
    <n v="446.25"/>
    <n v="0.35"/>
  </r>
  <r>
    <m/>
    <x v="0"/>
    <n v="1185732"/>
    <x v="138"/>
    <x v="4"/>
    <x v="29"/>
    <x v="32"/>
    <x v="2"/>
    <n v="0.2"/>
    <n v="4250"/>
    <n v="850"/>
    <n v="340"/>
    <n v="0.4"/>
  </r>
  <r>
    <m/>
    <x v="0"/>
    <n v="1185732"/>
    <x v="138"/>
    <x v="4"/>
    <x v="29"/>
    <x v="32"/>
    <x v="3"/>
    <n v="0.24999999999999994"/>
    <n v="3500"/>
    <n v="874.99999999999977"/>
    <n v="349.99999999999994"/>
    <n v="0.4"/>
  </r>
  <r>
    <m/>
    <x v="0"/>
    <n v="1185732"/>
    <x v="138"/>
    <x v="4"/>
    <x v="29"/>
    <x v="32"/>
    <x v="4"/>
    <n v="0.45"/>
    <n v="3750"/>
    <n v="1687.5"/>
    <n v="590.625"/>
    <n v="0.35"/>
  </r>
  <r>
    <m/>
    <x v="0"/>
    <n v="1185732"/>
    <x v="138"/>
    <x v="4"/>
    <x v="29"/>
    <x v="32"/>
    <x v="5"/>
    <n v="0.35000000000000003"/>
    <n v="5250"/>
    <n v="1837.5000000000002"/>
    <n v="918.75000000000011"/>
    <n v="0.5"/>
  </r>
  <r>
    <m/>
    <x v="0"/>
    <n v="1185732"/>
    <x v="213"/>
    <x v="4"/>
    <x v="29"/>
    <x v="32"/>
    <x v="0"/>
    <n v="0.45"/>
    <n v="7950"/>
    <n v="3577.5"/>
    <n v="1431"/>
    <n v="0.4"/>
  </r>
  <r>
    <m/>
    <x v="0"/>
    <n v="1185732"/>
    <x v="213"/>
    <x v="4"/>
    <x v="29"/>
    <x v="32"/>
    <x v="1"/>
    <n v="0.45"/>
    <n v="5000"/>
    <n v="2250"/>
    <n v="787.5"/>
    <n v="0.35"/>
  </r>
  <r>
    <m/>
    <x v="0"/>
    <n v="1185732"/>
    <x v="213"/>
    <x v="4"/>
    <x v="29"/>
    <x v="32"/>
    <x v="2"/>
    <n v="0.4"/>
    <n v="4750"/>
    <n v="1900"/>
    <n v="760"/>
    <n v="0.4"/>
  </r>
  <r>
    <m/>
    <x v="0"/>
    <n v="1185732"/>
    <x v="213"/>
    <x v="4"/>
    <x v="29"/>
    <x v="32"/>
    <x v="3"/>
    <n v="0.4"/>
    <n v="4250"/>
    <n v="1700"/>
    <n v="680"/>
    <n v="0.4"/>
  </r>
  <r>
    <m/>
    <x v="0"/>
    <n v="1185732"/>
    <x v="213"/>
    <x v="4"/>
    <x v="29"/>
    <x v="32"/>
    <x v="4"/>
    <n v="0.49999999999999994"/>
    <n v="4500"/>
    <n v="2249.9999999999995"/>
    <n v="787.49999999999977"/>
    <n v="0.35"/>
  </r>
  <r>
    <m/>
    <x v="0"/>
    <n v="1185732"/>
    <x v="213"/>
    <x v="4"/>
    <x v="29"/>
    <x v="32"/>
    <x v="5"/>
    <n v="0.54999999999999993"/>
    <n v="5500"/>
    <n v="3024.9999999999995"/>
    <n v="1512.4999999999998"/>
    <n v="0.5"/>
  </r>
  <r>
    <m/>
    <x v="0"/>
    <n v="1185732"/>
    <x v="121"/>
    <x v="4"/>
    <x v="29"/>
    <x v="32"/>
    <x v="0"/>
    <n v="0.49999999999999994"/>
    <n v="8000"/>
    <n v="3999.9999999999995"/>
    <n v="1600"/>
    <n v="0.4"/>
  </r>
  <r>
    <m/>
    <x v="0"/>
    <n v="1185732"/>
    <x v="121"/>
    <x v="4"/>
    <x v="29"/>
    <x v="32"/>
    <x v="1"/>
    <n v="0.45"/>
    <n v="5500"/>
    <n v="2475"/>
    <n v="866.25"/>
    <n v="0.35"/>
  </r>
  <r>
    <m/>
    <x v="0"/>
    <n v="1185732"/>
    <x v="121"/>
    <x v="4"/>
    <x v="29"/>
    <x v="32"/>
    <x v="2"/>
    <n v="0.5"/>
    <n v="5250"/>
    <n v="2625"/>
    <n v="1050"/>
    <n v="0.4"/>
  </r>
  <r>
    <m/>
    <x v="0"/>
    <n v="1185732"/>
    <x v="121"/>
    <x v="4"/>
    <x v="29"/>
    <x v="32"/>
    <x v="3"/>
    <n v="0.5"/>
    <n v="5000"/>
    <n v="2500"/>
    <n v="1000"/>
    <n v="0.4"/>
  </r>
  <r>
    <m/>
    <x v="0"/>
    <n v="1185732"/>
    <x v="121"/>
    <x v="4"/>
    <x v="29"/>
    <x v="32"/>
    <x v="4"/>
    <n v="0.65"/>
    <n v="5000"/>
    <n v="3250"/>
    <n v="1137.5"/>
    <n v="0.35"/>
  </r>
  <r>
    <m/>
    <x v="0"/>
    <n v="1185732"/>
    <x v="121"/>
    <x v="4"/>
    <x v="29"/>
    <x v="32"/>
    <x v="5"/>
    <n v="0.70000000000000007"/>
    <n v="6750"/>
    <n v="4725"/>
    <n v="2362.5"/>
    <n v="0.5"/>
  </r>
  <r>
    <m/>
    <x v="0"/>
    <n v="1185732"/>
    <x v="140"/>
    <x v="4"/>
    <x v="29"/>
    <x v="32"/>
    <x v="0"/>
    <n v="0.65"/>
    <n v="9000"/>
    <n v="5850"/>
    <n v="2340"/>
    <n v="0.4"/>
  </r>
  <r>
    <m/>
    <x v="0"/>
    <n v="1185732"/>
    <x v="140"/>
    <x v="4"/>
    <x v="29"/>
    <x v="32"/>
    <x v="1"/>
    <n v="0.60000000000000009"/>
    <n v="6500"/>
    <n v="3900.0000000000005"/>
    <n v="1365"/>
    <n v="0.35"/>
  </r>
  <r>
    <m/>
    <x v="0"/>
    <n v="1185732"/>
    <x v="140"/>
    <x v="4"/>
    <x v="29"/>
    <x v="32"/>
    <x v="2"/>
    <n v="0.55000000000000004"/>
    <n v="5750"/>
    <n v="3162.5000000000005"/>
    <n v="1265.0000000000002"/>
    <n v="0.4"/>
  </r>
  <r>
    <m/>
    <x v="0"/>
    <n v="1185732"/>
    <x v="140"/>
    <x v="4"/>
    <x v="29"/>
    <x v="32"/>
    <x v="3"/>
    <n v="0.55000000000000004"/>
    <n v="5250"/>
    <n v="2887.5000000000005"/>
    <n v="1155.0000000000002"/>
    <n v="0.4"/>
  </r>
  <r>
    <m/>
    <x v="0"/>
    <n v="1185732"/>
    <x v="140"/>
    <x v="4"/>
    <x v="29"/>
    <x v="32"/>
    <x v="4"/>
    <n v="0.65"/>
    <n v="5500"/>
    <n v="3575"/>
    <n v="1251.25"/>
    <n v="0.35"/>
  </r>
  <r>
    <m/>
    <x v="0"/>
    <n v="1185732"/>
    <x v="140"/>
    <x v="4"/>
    <x v="29"/>
    <x v="32"/>
    <x v="5"/>
    <n v="0.70000000000000007"/>
    <n v="7250"/>
    <n v="5075.0000000000009"/>
    <n v="2537.5000000000005"/>
    <n v="0.5"/>
  </r>
  <r>
    <m/>
    <x v="0"/>
    <n v="1185732"/>
    <x v="141"/>
    <x v="4"/>
    <x v="29"/>
    <x v="32"/>
    <x v="0"/>
    <n v="0.65"/>
    <n v="8750"/>
    <n v="5687.5"/>
    <n v="2275"/>
    <n v="0.4"/>
  </r>
  <r>
    <m/>
    <x v="0"/>
    <n v="1185732"/>
    <x v="141"/>
    <x v="4"/>
    <x v="29"/>
    <x v="32"/>
    <x v="1"/>
    <n v="0.60000000000000009"/>
    <n v="6500"/>
    <n v="3900.0000000000005"/>
    <n v="1365"/>
    <n v="0.35"/>
  </r>
  <r>
    <m/>
    <x v="0"/>
    <n v="1185732"/>
    <x v="141"/>
    <x v="4"/>
    <x v="29"/>
    <x v="32"/>
    <x v="2"/>
    <n v="0.55000000000000004"/>
    <n v="5750"/>
    <n v="3162.5000000000005"/>
    <n v="1265.0000000000002"/>
    <n v="0.4"/>
  </r>
  <r>
    <m/>
    <x v="0"/>
    <n v="1185732"/>
    <x v="141"/>
    <x v="4"/>
    <x v="29"/>
    <x v="32"/>
    <x v="3"/>
    <n v="0.45"/>
    <n v="5250"/>
    <n v="2362.5"/>
    <n v="945"/>
    <n v="0.4"/>
  </r>
  <r>
    <m/>
    <x v="0"/>
    <n v="1185732"/>
    <x v="141"/>
    <x v="4"/>
    <x v="29"/>
    <x v="32"/>
    <x v="4"/>
    <n v="0.55000000000000004"/>
    <n v="5000"/>
    <n v="2750"/>
    <n v="962.49999999999989"/>
    <n v="0.35"/>
  </r>
  <r>
    <m/>
    <x v="0"/>
    <n v="1185732"/>
    <x v="141"/>
    <x v="4"/>
    <x v="29"/>
    <x v="32"/>
    <x v="5"/>
    <n v="0.60000000000000009"/>
    <n v="6750"/>
    <n v="4050.0000000000005"/>
    <n v="2025.0000000000002"/>
    <n v="0.5"/>
  </r>
  <r>
    <m/>
    <x v="0"/>
    <n v="1185732"/>
    <x v="214"/>
    <x v="4"/>
    <x v="29"/>
    <x v="32"/>
    <x v="0"/>
    <n v="0.55000000000000004"/>
    <n v="7750"/>
    <n v="4262.5"/>
    <n v="1705"/>
    <n v="0.4"/>
  </r>
  <r>
    <m/>
    <x v="0"/>
    <n v="1185732"/>
    <x v="214"/>
    <x v="4"/>
    <x v="29"/>
    <x v="32"/>
    <x v="1"/>
    <n v="0.50000000000000011"/>
    <n v="5750"/>
    <n v="2875.0000000000005"/>
    <n v="1006.2500000000001"/>
    <n v="0.35"/>
  </r>
  <r>
    <m/>
    <x v="0"/>
    <n v="1185732"/>
    <x v="214"/>
    <x v="4"/>
    <x v="29"/>
    <x v="32"/>
    <x v="2"/>
    <n v="0.25000000000000006"/>
    <n v="4750"/>
    <n v="1187.5000000000002"/>
    <n v="475.00000000000011"/>
    <n v="0.4"/>
  </r>
  <r>
    <m/>
    <x v="0"/>
    <n v="1185732"/>
    <x v="214"/>
    <x v="4"/>
    <x v="29"/>
    <x v="32"/>
    <x v="3"/>
    <n v="0.25000000000000006"/>
    <n v="4500"/>
    <n v="1125.0000000000002"/>
    <n v="450.00000000000011"/>
    <n v="0.4"/>
  </r>
  <r>
    <m/>
    <x v="0"/>
    <n v="1185732"/>
    <x v="214"/>
    <x v="4"/>
    <x v="29"/>
    <x v="32"/>
    <x v="4"/>
    <n v="0.35000000000000003"/>
    <n v="4500"/>
    <n v="1575.0000000000002"/>
    <n v="551.25"/>
    <n v="0.35"/>
  </r>
  <r>
    <m/>
    <x v="0"/>
    <n v="1185732"/>
    <x v="214"/>
    <x v="4"/>
    <x v="29"/>
    <x v="32"/>
    <x v="5"/>
    <n v="0.40000000000000008"/>
    <n v="5500"/>
    <n v="2200.0000000000005"/>
    <n v="1100.0000000000002"/>
    <n v="0.5"/>
  </r>
  <r>
    <m/>
    <x v="0"/>
    <n v="1185732"/>
    <x v="123"/>
    <x v="4"/>
    <x v="29"/>
    <x v="32"/>
    <x v="0"/>
    <n v="0.40000000000000008"/>
    <n v="7250"/>
    <n v="2900.0000000000005"/>
    <n v="1160.0000000000002"/>
    <n v="0.4"/>
  </r>
  <r>
    <m/>
    <x v="0"/>
    <n v="1185732"/>
    <x v="123"/>
    <x v="4"/>
    <x v="29"/>
    <x v="32"/>
    <x v="1"/>
    <n v="0.3000000000000001"/>
    <n v="5500"/>
    <n v="1650.0000000000005"/>
    <n v="577.50000000000011"/>
    <n v="0.35"/>
  </r>
  <r>
    <m/>
    <x v="0"/>
    <n v="1185732"/>
    <x v="123"/>
    <x v="4"/>
    <x v="29"/>
    <x v="32"/>
    <x v="2"/>
    <n v="0.3000000000000001"/>
    <n v="4250"/>
    <n v="1275.0000000000005"/>
    <n v="510.00000000000023"/>
    <n v="0.4"/>
  </r>
  <r>
    <m/>
    <x v="0"/>
    <n v="1185732"/>
    <x v="123"/>
    <x v="4"/>
    <x v="29"/>
    <x v="32"/>
    <x v="3"/>
    <n v="0.3000000000000001"/>
    <n v="4000"/>
    <n v="1200.0000000000005"/>
    <n v="480.00000000000023"/>
    <n v="0.4"/>
  </r>
  <r>
    <m/>
    <x v="0"/>
    <n v="1185732"/>
    <x v="123"/>
    <x v="4"/>
    <x v="29"/>
    <x v="32"/>
    <x v="4"/>
    <n v="0.40000000000000008"/>
    <n v="4000"/>
    <n v="1600.0000000000002"/>
    <n v="560"/>
    <n v="0.35"/>
  </r>
  <r>
    <m/>
    <x v="0"/>
    <n v="1185732"/>
    <x v="123"/>
    <x v="4"/>
    <x v="29"/>
    <x v="32"/>
    <x v="5"/>
    <n v="0.4"/>
    <n v="5250"/>
    <n v="2100"/>
    <n v="1050"/>
    <n v="0.5"/>
  </r>
  <r>
    <m/>
    <x v="0"/>
    <n v="1185732"/>
    <x v="143"/>
    <x v="4"/>
    <x v="29"/>
    <x v="32"/>
    <x v="0"/>
    <n v="0.35000000000000009"/>
    <n v="6750"/>
    <n v="2362.5000000000005"/>
    <n v="945.00000000000023"/>
    <n v="0.4"/>
  </r>
  <r>
    <m/>
    <x v="0"/>
    <n v="1185732"/>
    <x v="143"/>
    <x v="4"/>
    <x v="29"/>
    <x v="32"/>
    <x v="1"/>
    <n v="0.25000000000000011"/>
    <n v="5000"/>
    <n v="1250.0000000000005"/>
    <n v="437.50000000000011"/>
    <n v="0.35"/>
  </r>
  <r>
    <m/>
    <x v="0"/>
    <n v="1185732"/>
    <x v="143"/>
    <x v="4"/>
    <x v="29"/>
    <x v="32"/>
    <x v="2"/>
    <n v="0.35000000000000014"/>
    <n v="4450"/>
    <n v="1557.5000000000007"/>
    <n v="623.00000000000034"/>
    <n v="0.4"/>
  </r>
  <r>
    <m/>
    <x v="0"/>
    <n v="1185732"/>
    <x v="143"/>
    <x v="4"/>
    <x v="29"/>
    <x v="32"/>
    <x v="3"/>
    <n v="0.65000000000000024"/>
    <n v="5000"/>
    <n v="3250.0000000000014"/>
    <n v="1300.0000000000007"/>
    <n v="0.4"/>
  </r>
  <r>
    <m/>
    <x v="0"/>
    <n v="1185732"/>
    <x v="143"/>
    <x v="4"/>
    <x v="29"/>
    <x v="32"/>
    <x v="4"/>
    <n v="0.80000000000000016"/>
    <n v="4750"/>
    <n v="3800.0000000000009"/>
    <n v="1330.0000000000002"/>
    <n v="0.35"/>
  </r>
  <r>
    <m/>
    <x v="0"/>
    <n v="1185732"/>
    <x v="143"/>
    <x v="4"/>
    <x v="29"/>
    <x v="32"/>
    <x v="5"/>
    <n v="0.8"/>
    <n v="5750"/>
    <n v="4600"/>
    <n v="2300"/>
    <n v="0.5"/>
  </r>
  <r>
    <m/>
    <x v="0"/>
    <n v="1185732"/>
    <x v="144"/>
    <x v="4"/>
    <x v="29"/>
    <x v="32"/>
    <x v="0"/>
    <n v="0.75000000000000011"/>
    <n v="8250"/>
    <n v="6187.5000000000009"/>
    <n v="2475.0000000000005"/>
    <n v="0.4"/>
  </r>
  <r>
    <m/>
    <x v="0"/>
    <n v="1185732"/>
    <x v="144"/>
    <x v="4"/>
    <x v="29"/>
    <x v="32"/>
    <x v="1"/>
    <n v="0.65000000000000013"/>
    <n v="6250"/>
    <n v="4062.5000000000009"/>
    <n v="1421.8750000000002"/>
    <n v="0.35"/>
  </r>
  <r>
    <m/>
    <x v="0"/>
    <n v="1185732"/>
    <x v="144"/>
    <x v="4"/>
    <x v="29"/>
    <x v="32"/>
    <x v="2"/>
    <n v="0.65000000000000013"/>
    <n v="5750"/>
    <n v="3737.5000000000009"/>
    <n v="1495.0000000000005"/>
    <n v="0.4"/>
  </r>
  <r>
    <m/>
    <x v="0"/>
    <n v="1185732"/>
    <x v="144"/>
    <x v="4"/>
    <x v="29"/>
    <x v="32"/>
    <x v="3"/>
    <n v="0.65000000000000013"/>
    <n v="5250"/>
    <n v="3412.5000000000009"/>
    <n v="1365.0000000000005"/>
    <n v="0.4"/>
  </r>
  <r>
    <m/>
    <x v="0"/>
    <n v="1185732"/>
    <x v="144"/>
    <x v="4"/>
    <x v="29"/>
    <x v="32"/>
    <x v="4"/>
    <n v="0.75000000000000011"/>
    <n v="5250"/>
    <n v="3937.5000000000005"/>
    <n v="1378.125"/>
    <n v="0.35"/>
  </r>
  <r>
    <m/>
    <x v="0"/>
    <n v="1185732"/>
    <x v="144"/>
    <x v="4"/>
    <x v="29"/>
    <x v="32"/>
    <x v="5"/>
    <n v="0.8"/>
    <n v="6250"/>
    <n v="5000"/>
    <n v="2500"/>
    <n v="0.5"/>
  </r>
  <r>
    <s v="x"/>
    <x v="0"/>
    <n v="1185732"/>
    <x v="215"/>
    <x v="3"/>
    <x v="30"/>
    <x v="33"/>
    <x v="0"/>
    <n v="0.4"/>
    <n v="5000"/>
    <n v="2000"/>
    <n v="800"/>
    <n v="0.4"/>
  </r>
  <r>
    <m/>
    <x v="0"/>
    <n v="1185732"/>
    <x v="215"/>
    <x v="3"/>
    <x v="30"/>
    <x v="33"/>
    <x v="1"/>
    <n v="0.4"/>
    <n v="3000"/>
    <n v="1200"/>
    <n v="420"/>
    <n v="0.35"/>
  </r>
  <r>
    <m/>
    <x v="0"/>
    <n v="1185732"/>
    <x v="215"/>
    <x v="3"/>
    <x v="30"/>
    <x v="33"/>
    <x v="2"/>
    <n v="0.30000000000000004"/>
    <n v="3000"/>
    <n v="900.00000000000011"/>
    <n v="360.00000000000006"/>
    <n v="0.4"/>
  </r>
  <r>
    <m/>
    <x v="0"/>
    <n v="1185732"/>
    <x v="215"/>
    <x v="3"/>
    <x v="30"/>
    <x v="33"/>
    <x v="3"/>
    <n v="0.35000000000000003"/>
    <n v="1500"/>
    <n v="525"/>
    <n v="210"/>
    <n v="0.4"/>
  </r>
  <r>
    <m/>
    <x v="0"/>
    <n v="1185732"/>
    <x v="215"/>
    <x v="3"/>
    <x v="30"/>
    <x v="33"/>
    <x v="4"/>
    <n v="0.49999999999999994"/>
    <n v="2000"/>
    <n v="999.99999999999989"/>
    <n v="349.99999999999994"/>
    <n v="0.35"/>
  </r>
  <r>
    <m/>
    <x v="0"/>
    <n v="1185732"/>
    <x v="215"/>
    <x v="3"/>
    <x v="30"/>
    <x v="33"/>
    <x v="5"/>
    <n v="0.4"/>
    <n v="3000"/>
    <n v="1200"/>
    <n v="480"/>
    <n v="0.4"/>
  </r>
  <r>
    <m/>
    <x v="0"/>
    <n v="1185732"/>
    <x v="216"/>
    <x v="3"/>
    <x v="30"/>
    <x v="33"/>
    <x v="0"/>
    <n v="0.4"/>
    <n v="5500"/>
    <n v="2200"/>
    <n v="880"/>
    <n v="0.4"/>
  </r>
  <r>
    <m/>
    <x v="0"/>
    <n v="1185732"/>
    <x v="216"/>
    <x v="3"/>
    <x v="30"/>
    <x v="33"/>
    <x v="1"/>
    <n v="0.4"/>
    <n v="2000"/>
    <n v="800"/>
    <n v="280"/>
    <n v="0.35"/>
  </r>
  <r>
    <m/>
    <x v="0"/>
    <n v="1185732"/>
    <x v="216"/>
    <x v="3"/>
    <x v="30"/>
    <x v="33"/>
    <x v="2"/>
    <n v="0.30000000000000004"/>
    <n v="2500"/>
    <n v="750.00000000000011"/>
    <n v="300.00000000000006"/>
    <n v="0.4"/>
  </r>
  <r>
    <m/>
    <x v="0"/>
    <n v="1185732"/>
    <x v="216"/>
    <x v="3"/>
    <x v="30"/>
    <x v="33"/>
    <x v="3"/>
    <n v="0.35000000000000003"/>
    <n v="1250"/>
    <n v="437.50000000000006"/>
    <n v="175.00000000000003"/>
    <n v="0.4"/>
  </r>
  <r>
    <m/>
    <x v="0"/>
    <n v="1185732"/>
    <x v="216"/>
    <x v="3"/>
    <x v="30"/>
    <x v="33"/>
    <x v="4"/>
    <n v="0.49999999999999994"/>
    <n v="2000"/>
    <n v="999.99999999999989"/>
    <n v="349.99999999999994"/>
    <n v="0.35"/>
  </r>
  <r>
    <m/>
    <x v="0"/>
    <n v="1185732"/>
    <x v="216"/>
    <x v="3"/>
    <x v="30"/>
    <x v="33"/>
    <x v="5"/>
    <n v="0.4"/>
    <n v="3000"/>
    <n v="1200"/>
    <n v="480"/>
    <n v="0.4"/>
  </r>
  <r>
    <m/>
    <x v="0"/>
    <n v="1185732"/>
    <x v="217"/>
    <x v="3"/>
    <x v="30"/>
    <x v="33"/>
    <x v="0"/>
    <n v="0.45"/>
    <n v="5200"/>
    <n v="2340"/>
    <n v="936"/>
    <n v="0.4"/>
  </r>
  <r>
    <m/>
    <x v="0"/>
    <n v="1185732"/>
    <x v="217"/>
    <x v="3"/>
    <x v="30"/>
    <x v="33"/>
    <x v="1"/>
    <n v="0.45"/>
    <n v="2250"/>
    <n v="1012.5"/>
    <n v="354.375"/>
    <n v="0.35"/>
  </r>
  <r>
    <m/>
    <x v="0"/>
    <n v="1185732"/>
    <x v="217"/>
    <x v="3"/>
    <x v="30"/>
    <x v="33"/>
    <x v="2"/>
    <n v="0.35000000000000003"/>
    <n v="2500"/>
    <n v="875.00000000000011"/>
    <n v="350.00000000000006"/>
    <n v="0.4"/>
  </r>
  <r>
    <m/>
    <x v="0"/>
    <n v="1185732"/>
    <x v="217"/>
    <x v="3"/>
    <x v="30"/>
    <x v="33"/>
    <x v="3"/>
    <n v="0.4"/>
    <n v="1000"/>
    <n v="400"/>
    <n v="160"/>
    <n v="0.4"/>
  </r>
  <r>
    <m/>
    <x v="0"/>
    <n v="1185732"/>
    <x v="217"/>
    <x v="3"/>
    <x v="30"/>
    <x v="33"/>
    <x v="4"/>
    <n v="0.54999999999999993"/>
    <n v="1500"/>
    <n v="824.99999999999989"/>
    <n v="288.74999999999994"/>
    <n v="0.35"/>
  </r>
  <r>
    <m/>
    <x v="0"/>
    <n v="1185732"/>
    <x v="217"/>
    <x v="3"/>
    <x v="30"/>
    <x v="33"/>
    <x v="5"/>
    <n v="0.45"/>
    <n v="2500"/>
    <n v="1125"/>
    <n v="450"/>
    <n v="0.4"/>
  </r>
  <r>
    <m/>
    <x v="0"/>
    <n v="1185732"/>
    <x v="218"/>
    <x v="3"/>
    <x v="30"/>
    <x v="33"/>
    <x v="0"/>
    <n v="0.45"/>
    <n v="4750"/>
    <n v="2137.5"/>
    <n v="855"/>
    <n v="0.4"/>
  </r>
  <r>
    <m/>
    <x v="0"/>
    <n v="1185732"/>
    <x v="218"/>
    <x v="3"/>
    <x v="30"/>
    <x v="33"/>
    <x v="1"/>
    <n v="0.45"/>
    <n v="1750"/>
    <n v="787.5"/>
    <n v="275.625"/>
    <n v="0.35"/>
  </r>
  <r>
    <m/>
    <x v="0"/>
    <n v="1185732"/>
    <x v="218"/>
    <x v="3"/>
    <x v="30"/>
    <x v="33"/>
    <x v="2"/>
    <n v="0.4"/>
    <n v="1750"/>
    <n v="700"/>
    <n v="280"/>
    <n v="0.4"/>
  </r>
  <r>
    <m/>
    <x v="0"/>
    <n v="1185732"/>
    <x v="218"/>
    <x v="3"/>
    <x v="30"/>
    <x v="33"/>
    <x v="3"/>
    <n v="0.45"/>
    <n v="1000"/>
    <n v="450"/>
    <n v="180"/>
    <n v="0.4"/>
  </r>
  <r>
    <m/>
    <x v="0"/>
    <n v="1185732"/>
    <x v="218"/>
    <x v="3"/>
    <x v="30"/>
    <x v="33"/>
    <x v="4"/>
    <n v="0.5"/>
    <n v="1250"/>
    <n v="625"/>
    <n v="218.75"/>
    <n v="0.35"/>
  </r>
  <r>
    <m/>
    <x v="0"/>
    <n v="1185732"/>
    <x v="218"/>
    <x v="3"/>
    <x v="30"/>
    <x v="33"/>
    <x v="5"/>
    <n v="0.4"/>
    <n v="2500"/>
    <n v="1000"/>
    <n v="400"/>
    <n v="0.4"/>
  </r>
  <r>
    <m/>
    <x v="0"/>
    <n v="1185732"/>
    <x v="219"/>
    <x v="3"/>
    <x v="30"/>
    <x v="33"/>
    <x v="0"/>
    <n v="0.5"/>
    <n v="5200"/>
    <n v="2600"/>
    <n v="1040"/>
    <n v="0.4"/>
  </r>
  <r>
    <m/>
    <x v="0"/>
    <n v="1185732"/>
    <x v="219"/>
    <x v="3"/>
    <x v="30"/>
    <x v="33"/>
    <x v="1"/>
    <n v="0.45000000000000007"/>
    <n v="2250"/>
    <n v="1012.5000000000001"/>
    <n v="354.375"/>
    <n v="0.35"/>
  </r>
  <r>
    <m/>
    <x v="0"/>
    <n v="1185732"/>
    <x v="219"/>
    <x v="3"/>
    <x v="30"/>
    <x v="33"/>
    <x v="2"/>
    <n v="0.4"/>
    <n v="2000"/>
    <n v="800"/>
    <n v="320"/>
    <n v="0.4"/>
  </r>
  <r>
    <m/>
    <x v="0"/>
    <n v="1185732"/>
    <x v="219"/>
    <x v="3"/>
    <x v="30"/>
    <x v="33"/>
    <x v="3"/>
    <n v="0.4"/>
    <n v="1250"/>
    <n v="500"/>
    <n v="200"/>
    <n v="0.4"/>
  </r>
  <r>
    <m/>
    <x v="0"/>
    <n v="1185732"/>
    <x v="219"/>
    <x v="3"/>
    <x v="30"/>
    <x v="33"/>
    <x v="4"/>
    <n v="0.5"/>
    <n v="1500"/>
    <n v="750"/>
    <n v="262.5"/>
    <n v="0.35"/>
  </r>
  <r>
    <m/>
    <x v="0"/>
    <n v="1185732"/>
    <x v="219"/>
    <x v="3"/>
    <x v="30"/>
    <x v="33"/>
    <x v="5"/>
    <n v="0.55000000000000004"/>
    <n v="2750"/>
    <n v="1512.5000000000002"/>
    <n v="605.00000000000011"/>
    <n v="0.4"/>
  </r>
  <r>
    <m/>
    <x v="0"/>
    <n v="1185732"/>
    <x v="220"/>
    <x v="3"/>
    <x v="30"/>
    <x v="33"/>
    <x v="0"/>
    <n v="0.4"/>
    <n v="5250"/>
    <n v="2100"/>
    <n v="840"/>
    <n v="0.4"/>
  </r>
  <r>
    <m/>
    <x v="0"/>
    <n v="1185732"/>
    <x v="220"/>
    <x v="3"/>
    <x v="30"/>
    <x v="33"/>
    <x v="1"/>
    <n v="0.35000000000000009"/>
    <n v="2750"/>
    <n v="962.50000000000023"/>
    <n v="336.87500000000006"/>
    <n v="0.35"/>
  </r>
  <r>
    <m/>
    <x v="0"/>
    <n v="1185732"/>
    <x v="220"/>
    <x v="3"/>
    <x v="30"/>
    <x v="33"/>
    <x v="2"/>
    <n v="0.30000000000000004"/>
    <n v="2250"/>
    <n v="675.00000000000011"/>
    <n v="270.00000000000006"/>
    <n v="0.4"/>
  </r>
  <r>
    <m/>
    <x v="0"/>
    <n v="1185732"/>
    <x v="220"/>
    <x v="3"/>
    <x v="30"/>
    <x v="33"/>
    <x v="3"/>
    <n v="0.30000000000000004"/>
    <n v="2000"/>
    <n v="600.00000000000011"/>
    <n v="240.00000000000006"/>
    <n v="0.4"/>
  </r>
  <r>
    <m/>
    <x v="0"/>
    <n v="1185732"/>
    <x v="220"/>
    <x v="3"/>
    <x v="30"/>
    <x v="33"/>
    <x v="4"/>
    <n v="0.5"/>
    <n v="2000"/>
    <n v="1000"/>
    <n v="350"/>
    <n v="0.35"/>
  </r>
  <r>
    <m/>
    <x v="0"/>
    <n v="1185732"/>
    <x v="220"/>
    <x v="3"/>
    <x v="30"/>
    <x v="33"/>
    <x v="5"/>
    <n v="0.55000000000000004"/>
    <n v="3750"/>
    <n v="2062.5"/>
    <n v="825"/>
    <n v="0.4"/>
  </r>
  <r>
    <m/>
    <x v="0"/>
    <n v="1185732"/>
    <x v="221"/>
    <x v="3"/>
    <x v="30"/>
    <x v="33"/>
    <x v="0"/>
    <n v="0.5"/>
    <n v="6000"/>
    <n v="3000"/>
    <n v="1200"/>
    <n v="0.4"/>
  </r>
  <r>
    <m/>
    <x v="0"/>
    <n v="1185732"/>
    <x v="221"/>
    <x v="3"/>
    <x v="30"/>
    <x v="33"/>
    <x v="1"/>
    <n v="0.45000000000000007"/>
    <n v="3500"/>
    <n v="1575.0000000000002"/>
    <n v="551.25"/>
    <n v="0.35"/>
  </r>
  <r>
    <m/>
    <x v="0"/>
    <n v="1185732"/>
    <x v="221"/>
    <x v="3"/>
    <x v="30"/>
    <x v="33"/>
    <x v="2"/>
    <n v="0.4"/>
    <n v="2750"/>
    <n v="1100"/>
    <n v="440"/>
    <n v="0.4"/>
  </r>
  <r>
    <m/>
    <x v="0"/>
    <n v="1185732"/>
    <x v="221"/>
    <x v="3"/>
    <x v="30"/>
    <x v="33"/>
    <x v="3"/>
    <n v="0.4"/>
    <n v="2250"/>
    <n v="900"/>
    <n v="360"/>
    <n v="0.4"/>
  </r>
  <r>
    <m/>
    <x v="0"/>
    <n v="1185732"/>
    <x v="221"/>
    <x v="3"/>
    <x v="30"/>
    <x v="33"/>
    <x v="4"/>
    <n v="0.5"/>
    <n v="2500"/>
    <n v="1250"/>
    <n v="437.5"/>
    <n v="0.35"/>
  </r>
  <r>
    <m/>
    <x v="0"/>
    <n v="1185732"/>
    <x v="221"/>
    <x v="3"/>
    <x v="30"/>
    <x v="33"/>
    <x v="5"/>
    <n v="0.55000000000000004"/>
    <n v="4250"/>
    <n v="2337.5"/>
    <n v="935"/>
    <n v="0.4"/>
  </r>
  <r>
    <m/>
    <x v="0"/>
    <n v="1185732"/>
    <x v="222"/>
    <x v="3"/>
    <x v="30"/>
    <x v="33"/>
    <x v="0"/>
    <n v="0.5"/>
    <n v="5750"/>
    <n v="2875"/>
    <n v="1150"/>
    <n v="0.4"/>
  </r>
  <r>
    <m/>
    <x v="0"/>
    <n v="1185732"/>
    <x v="222"/>
    <x v="3"/>
    <x v="30"/>
    <x v="33"/>
    <x v="1"/>
    <n v="0.45000000000000007"/>
    <n v="3500"/>
    <n v="1575.0000000000002"/>
    <n v="551.25"/>
    <n v="0.35"/>
  </r>
  <r>
    <m/>
    <x v="0"/>
    <n v="1185732"/>
    <x v="222"/>
    <x v="3"/>
    <x v="30"/>
    <x v="33"/>
    <x v="2"/>
    <n v="0.4"/>
    <n v="2750"/>
    <n v="1100"/>
    <n v="440"/>
    <n v="0.4"/>
  </r>
  <r>
    <m/>
    <x v="0"/>
    <n v="1185732"/>
    <x v="222"/>
    <x v="3"/>
    <x v="30"/>
    <x v="33"/>
    <x v="3"/>
    <n v="0.4"/>
    <n v="2500"/>
    <n v="1000"/>
    <n v="400"/>
    <n v="0.4"/>
  </r>
  <r>
    <m/>
    <x v="0"/>
    <n v="1185732"/>
    <x v="222"/>
    <x v="3"/>
    <x v="30"/>
    <x v="33"/>
    <x v="4"/>
    <n v="0.5"/>
    <n v="2250"/>
    <n v="1125"/>
    <n v="393.75"/>
    <n v="0.35"/>
  </r>
  <r>
    <m/>
    <x v="0"/>
    <n v="1185732"/>
    <x v="222"/>
    <x v="3"/>
    <x v="30"/>
    <x v="33"/>
    <x v="5"/>
    <n v="0.55000000000000004"/>
    <n v="4000"/>
    <n v="2200"/>
    <n v="880"/>
    <n v="0.4"/>
  </r>
  <r>
    <m/>
    <x v="0"/>
    <n v="1185732"/>
    <x v="223"/>
    <x v="3"/>
    <x v="30"/>
    <x v="33"/>
    <x v="0"/>
    <n v="0.5"/>
    <n v="5250"/>
    <n v="2625"/>
    <n v="1050"/>
    <n v="0.4"/>
  </r>
  <r>
    <m/>
    <x v="0"/>
    <n v="1185732"/>
    <x v="223"/>
    <x v="3"/>
    <x v="30"/>
    <x v="33"/>
    <x v="1"/>
    <n v="0.45000000000000007"/>
    <n v="3250"/>
    <n v="1462.5000000000002"/>
    <n v="511.87500000000006"/>
    <n v="0.35"/>
  </r>
  <r>
    <m/>
    <x v="0"/>
    <n v="1185732"/>
    <x v="223"/>
    <x v="3"/>
    <x v="30"/>
    <x v="33"/>
    <x v="2"/>
    <n v="0.35000000000000003"/>
    <n v="2250"/>
    <n v="787.50000000000011"/>
    <n v="315.00000000000006"/>
    <n v="0.4"/>
  </r>
  <r>
    <m/>
    <x v="0"/>
    <n v="1185732"/>
    <x v="223"/>
    <x v="3"/>
    <x v="30"/>
    <x v="33"/>
    <x v="3"/>
    <n v="0.35000000000000003"/>
    <n v="2000"/>
    <n v="700.00000000000011"/>
    <n v="280.00000000000006"/>
    <n v="0.4"/>
  </r>
  <r>
    <m/>
    <x v="0"/>
    <n v="1185732"/>
    <x v="223"/>
    <x v="3"/>
    <x v="30"/>
    <x v="33"/>
    <x v="4"/>
    <n v="0.45"/>
    <n v="2000"/>
    <n v="900"/>
    <n v="315"/>
    <n v="0.35"/>
  </r>
  <r>
    <m/>
    <x v="0"/>
    <n v="1185732"/>
    <x v="223"/>
    <x v="3"/>
    <x v="30"/>
    <x v="33"/>
    <x v="5"/>
    <n v="0.5"/>
    <n v="2750"/>
    <n v="1375"/>
    <n v="550"/>
    <n v="0.4"/>
  </r>
  <r>
    <m/>
    <x v="0"/>
    <n v="1185732"/>
    <x v="224"/>
    <x v="3"/>
    <x v="30"/>
    <x v="33"/>
    <x v="0"/>
    <n v="0.54999999999999993"/>
    <n v="4500"/>
    <n v="2474.9999999999995"/>
    <n v="989.99999999999989"/>
    <n v="0.4"/>
  </r>
  <r>
    <m/>
    <x v="0"/>
    <n v="1185732"/>
    <x v="224"/>
    <x v="3"/>
    <x v="30"/>
    <x v="33"/>
    <x v="1"/>
    <n v="0.45"/>
    <n v="2750"/>
    <n v="1237.5"/>
    <n v="433.125"/>
    <n v="0.35"/>
  </r>
  <r>
    <m/>
    <x v="0"/>
    <n v="1185732"/>
    <x v="224"/>
    <x v="3"/>
    <x v="30"/>
    <x v="33"/>
    <x v="2"/>
    <n v="0.45"/>
    <n v="1750"/>
    <n v="787.5"/>
    <n v="315"/>
    <n v="0.4"/>
  </r>
  <r>
    <m/>
    <x v="0"/>
    <n v="1185732"/>
    <x v="224"/>
    <x v="3"/>
    <x v="30"/>
    <x v="33"/>
    <x v="3"/>
    <n v="0.45"/>
    <n v="1500"/>
    <n v="675"/>
    <n v="270"/>
    <n v="0.4"/>
  </r>
  <r>
    <m/>
    <x v="0"/>
    <n v="1185732"/>
    <x v="224"/>
    <x v="3"/>
    <x v="30"/>
    <x v="33"/>
    <x v="4"/>
    <n v="0.54999999999999993"/>
    <n v="1500"/>
    <n v="824.99999999999989"/>
    <n v="288.74999999999994"/>
    <n v="0.35"/>
  </r>
  <r>
    <m/>
    <x v="0"/>
    <n v="1185732"/>
    <x v="224"/>
    <x v="3"/>
    <x v="30"/>
    <x v="33"/>
    <x v="5"/>
    <n v="0.54999999999999993"/>
    <n v="2750"/>
    <n v="1512.4999999999998"/>
    <n v="604.99999999999989"/>
    <n v="0.4"/>
  </r>
  <r>
    <m/>
    <x v="0"/>
    <n v="1185732"/>
    <x v="225"/>
    <x v="3"/>
    <x v="30"/>
    <x v="33"/>
    <x v="0"/>
    <n v="0.5"/>
    <n v="4250"/>
    <n v="2125"/>
    <n v="850"/>
    <n v="0.4"/>
  </r>
  <r>
    <m/>
    <x v="0"/>
    <n v="1185732"/>
    <x v="225"/>
    <x v="3"/>
    <x v="30"/>
    <x v="33"/>
    <x v="1"/>
    <n v="0.4"/>
    <n v="2750"/>
    <n v="1100"/>
    <n v="385"/>
    <n v="0.35"/>
  </r>
  <r>
    <m/>
    <x v="0"/>
    <n v="1185732"/>
    <x v="225"/>
    <x v="3"/>
    <x v="30"/>
    <x v="33"/>
    <x v="2"/>
    <n v="0.45"/>
    <n v="2200"/>
    <n v="990"/>
    <n v="396"/>
    <n v="0.4"/>
  </r>
  <r>
    <m/>
    <x v="0"/>
    <n v="1185732"/>
    <x v="225"/>
    <x v="3"/>
    <x v="30"/>
    <x v="33"/>
    <x v="3"/>
    <n v="0.55000000000000004"/>
    <n v="2000"/>
    <n v="1100"/>
    <n v="440"/>
    <n v="0.4"/>
  </r>
  <r>
    <m/>
    <x v="0"/>
    <n v="1185732"/>
    <x v="225"/>
    <x v="3"/>
    <x v="30"/>
    <x v="33"/>
    <x v="4"/>
    <n v="0.65"/>
    <n v="1750"/>
    <n v="1137.5"/>
    <n v="398.125"/>
    <n v="0.35"/>
  </r>
  <r>
    <m/>
    <x v="0"/>
    <n v="1185732"/>
    <x v="225"/>
    <x v="3"/>
    <x v="30"/>
    <x v="33"/>
    <x v="5"/>
    <n v="0.7"/>
    <n v="2750"/>
    <n v="1924.9999999999998"/>
    <n v="770"/>
    <n v="0.4"/>
  </r>
  <r>
    <m/>
    <x v="0"/>
    <n v="1185732"/>
    <x v="226"/>
    <x v="3"/>
    <x v="30"/>
    <x v="33"/>
    <x v="0"/>
    <n v="0.65"/>
    <n v="5250"/>
    <n v="3412.5"/>
    <n v="1365"/>
    <n v="0.4"/>
  </r>
  <r>
    <m/>
    <x v="0"/>
    <n v="1185732"/>
    <x v="226"/>
    <x v="3"/>
    <x v="30"/>
    <x v="33"/>
    <x v="1"/>
    <n v="0.55000000000000004"/>
    <n v="3250"/>
    <n v="1787.5000000000002"/>
    <n v="625.625"/>
    <n v="0.35"/>
  </r>
  <r>
    <m/>
    <x v="0"/>
    <n v="1185732"/>
    <x v="226"/>
    <x v="3"/>
    <x v="30"/>
    <x v="33"/>
    <x v="2"/>
    <n v="0.55000000000000004"/>
    <n v="2750"/>
    <n v="1512.5000000000002"/>
    <n v="605.00000000000011"/>
    <n v="0.4"/>
  </r>
  <r>
    <m/>
    <x v="0"/>
    <n v="1185732"/>
    <x v="226"/>
    <x v="3"/>
    <x v="30"/>
    <x v="33"/>
    <x v="3"/>
    <n v="0.5"/>
    <n v="2250"/>
    <n v="1125"/>
    <n v="450"/>
    <n v="0.4"/>
  </r>
  <r>
    <m/>
    <x v="0"/>
    <n v="1185732"/>
    <x v="226"/>
    <x v="3"/>
    <x v="30"/>
    <x v="33"/>
    <x v="4"/>
    <n v="0.6"/>
    <n v="2250"/>
    <n v="1350"/>
    <n v="472.49999999999994"/>
    <n v="0.35"/>
  </r>
  <r>
    <m/>
    <x v="0"/>
    <n v="1185732"/>
    <x v="226"/>
    <x v="3"/>
    <x v="30"/>
    <x v="33"/>
    <x v="5"/>
    <n v="0.64999999999999991"/>
    <n v="3250"/>
    <n v="2112.4999999999995"/>
    <n v="844.99999999999989"/>
    <n v="0.4"/>
  </r>
  <r>
    <s v="x"/>
    <x v="0"/>
    <n v="1185732"/>
    <x v="24"/>
    <x v="4"/>
    <x v="31"/>
    <x v="34"/>
    <x v="0"/>
    <n v="0.30000000000000004"/>
    <n v="7250"/>
    <n v="2175.0000000000005"/>
    <n v="870.00000000000023"/>
    <n v="0.4"/>
  </r>
  <r>
    <m/>
    <x v="0"/>
    <n v="1185732"/>
    <x v="24"/>
    <x v="4"/>
    <x v="31"/>
    <x v="34"/>
    <x v="1"/>
    <n v="0.30000000000000004"/>
    <n v="5250"/>
    <n v="1575.0000000000002"/>
    <n v="551.25"/>
    <n v="0.35"/>
  </r>
  <r>
    <m/>
    <x v="0"/>
    <n v="1185732"/>
    <x v="24"/>
    <x v="4"/>
    <x v="31"/>
    <x v="34"/>
    <x v="2"/>
    <n v="0.20000000000000007"/>
    <n v="5250"/>
    <n v="1050.0000000000005"/>
    <n v="420.00000000000023"/>
    <n v="0.4"/>
  </r>
  <r>
    <m/>
    <x v="0"/>
    <n v="1185732"/>
    <x v="24"/>
    <x v="4"/>
    <x v="31"/>
    <x v="34"/>
    <x v="3"/>
    <n v="0.25"/>
    <n v="3750"/>
    <n v="937.5"/>
    <n v="375"/>
    <n v="0.4"/>
  </r>
  <r>
    <m/>
    <x v="0"/>
    <n v="1185732"/>
    <x v="24"/>
    <x v="4"/>
    <x v="31"/>
    <x v="34"/>
    <x v="4"/>
    <n v="0.4"/>
    <n v="4250"/>
    <n v="1700"/>
    <n v="595"/>
    <n v="0.35"/>
  </r>
  <r>
    <m/>
    <x v="0"/>
    <n v="1185732"/>
    <x v="24"/>
    <x v="4"/>
    <x v="31"/>
    <x v="34"/>
    <x v="5"/>
    <n v="0.30000000000000004"/>
    <n v="5250"/>
    <n v="1575.0000000000002"/>
    <n v="787.50000000000011"/>
    <n v="0.5"/>
  </r>
  <r>
    <m/>
    <x v="0"/>
    <n v="1185732"/>
    <x v="167"/>
    <x v="4"/>
    <x v="31"/>
    <x v="34"/>
    <x v="0"/>
    <n v="0.30000000000000004"/>
    <n v="7750"/>
    <n v="2325.0000000000005"/>
    <n v="930.00000000000023"/>
    <n v="0.4"/>
  </r>
  <r>
    <m/>
    <x v="0"/>
    <n v="1185732"/>
    <x v="167"/>
    <x v="4"/>
    <x v="31"/>
    <x v="34"/>
    <x v="1"/>
    <n v="0.30000000000000004"/>
    <n v="4250"/>
    <n v="1275.0000000000002"/>
    <n v="446.25000000000006"/>
    <n v="0.35"/>
  </r>
  <r>
    <m/>
    <x v="0"/>
    <n v="1185732"/>
    <x v="167"/>
    <x v="4"/>
    <x v="31"/>
    <x v="34"/>
    <x v="2"/>
    <n v="0.20000000000000007"/>
    <n v="4750"/>
    <n v="950.00000000000034"/>
    <n v="380.00000000000017"/>
    <n v="0.4"/>
  </r>
  <r>
    <m/>
    <x v="0"/>
    <n v="1185732"/>
    <x v="167"/>
    <x v="4"/>
    <x v="31"/>
    <x v="34"/>
    <x v="3"/>
    <n v="0.25"/>
    <n v="3250"/>
    <n v="812.5"/>
    <n v="325"/>
    <n v="0.4"/>
  </r>
  <r>
    <m/>
    <x v="0"/>
    <n v="1185732"/>
    <x v="167"/>
    <x v="4"/>
    <x v="31"/>
    <x v="34"/>
    <x v="4"/>
    <n v="0.4"/>
    <n v="4000"/>
    <n v="1600"/>
    <n v="560"/>
    <n v="0.35"/>
  </r>
  <r>
    <m/>
    <x v="0"/>
    <n v="1185732"/>
    <x v="167"/>
    <x v="4"/>
    <x v="31"/>
    <x v="34"/>
    <x v="5"/>
    <n v="0.25"/>
    <n v="5000"/>
    <n v="1250"/>
    <n v="625"/>
    <n v="0.5"/>
  </r>
  <r>
    <m/>
    <x v="0"/>
    <n v="1185732"/>
    <x v="104"/>
    <x v="4"/>
    <x v="31"/>
    <x v="34"/>
    <x v="0"/>
    <n v="0.25"/>
    <n v="7200"/>
    <n v="1800"/>
    <n v="720"/>
    <n v="0.4"/>
  </r>
  <r>
    <m/>
    <x v="0"/>
    <n v="1185732"/>
    <x v="104"/>
    <x v="4"/>
    <x v="31"/>
    <x v="34"/>
    <x v="1"/>
    <n v="0.25"/>
    <n v="4000"/>
    <n v="1000"/>
    <n v="350"/>
    <n v="0.35"/>
  </r>
  <r>
    <m/>
    <x v="0"/>
    <n v="1185732"/>
    <x v="104"/>
    <x v="4"/>
    <x v="31"/>
    <x v="34"/>
    <x v="2"/>
    <n v="0.15000000000000002"/>
    <n v="4250"/>
    <n v="637.50000000000011"/>
    <n v="255.00000000000006"/>
    <n v="0.4"/>
  </r>
  <r>
    <m/>
    <x v="0"/>
    <n v="1185732"/>
    <x v="104"/>
    <x v="4"/>
    <x v="31"/>
    <x v="34"/>
    <x v="3"/>
    <n v="0.19999999999999996"/>
    <n v="2750"/>
    <n v="549.99999999999989"/>
    <n v="219.99999999999997"/>
    <n v="0.4"/>
  </r>
  <r>
    <m/>
    <x v="0"/>
    <n v="1185732"/>
    <x v="104"/>
    <x v="4"/>
    <x v="31"/>
    <x v="34"/>
    <x v="4"/>
    <n v="0.35000000000000009"/>
    <n v="3250"/>
    <n v="1137.5000000000002"/>
    <n v="398.12500000000006"/>
    <n v="0.35"/>
  </r>
  <r>
    <m/>
    <x v="0"/>
    <n v="1185732"/>
    <x v="104"/>
    <x v="4"/>
    <x v="31"/>
    <x v="34"/>
    <x v="5"/>
    <n v="0.25"/>
    <n v="4250"/>
    <n v="1062.5"/>
    <n v="531.25"/>
    <n v="0.5"/>
  </r>
  <r>
    <m/>
    <x v="0"/>
    <n v="1185732"/>
    <x v="105"/>
    <x v="4"/>
    <x v="31"/>
    <x v="34"/>
    <x v="0"/>
    <n v="0.25"/>
    <n v="6750"/>
    <n v="1687.5"/>
    <n v="675"/>
    <n v="0.4"/>
  </r>
  <r>
    <m/>
    <x v="0"/>
    <n v="1185732"/>
    <x v="105"/>
    <x v="4"/>
    <x v="31"/>
    <x v="34"/>
    <x v="1"/>
    <n v="0.25"/>
    <n v="3750"/>
    <n v="937.5"/>
    <n v="328.125"/>
    <n v="0.35"/>
  </r>
  <r>
    <m/>
    <x v="0"/>
    <n v="1185732"/>
    <x v="105"/>
    <x v="4"/>
    <x v="31"/>
    <x v="34"/>
    <x v="2"/>
    <n v="0.15000000000000002"/>
    <n v="3750"/>
    <n v="562.50000000000011"/>
    <n v="225.00000000000006"/>
    <n v="0.4"/>
  </r>
  <r>
    <m/>
    <x v="0"/>
    <n v="1185732"/>
    <x v="105"/>
    <x v="4"/>
    <x v="31"/>
    <x v="34"/>
    <x v="3"/>
    <n v="0.19999999999999996"/>
    <n v="3000"/>
    <n v="599.99999999999989"/>
    <n v="239.99999999999997"/>
    <n v="0.4"/>
  </r>
  <r>
    <m/>
    <x v="0"/>
    <n v="1185732"/>
    <x v="105"/>
    <x v="4"/>
    <x v="31"/>
    <x v="34"/>
    <x v="4"/>
    <n v="0.4"/>
    <n v="3250"/>
    <n v="1300"/>
    <n v="454.99999999999994"/>
    <n v="0.35"/>
  </r>
  <r>
    <m/>
    <x v="0"/>
    <n v="1185732"/>
    <x v="105"/>
    <x v="4"/>
    <x v="31"/>
    <x v="34"/>
    <x v="5"/>
    <n v="0.30000000000000004"/>
    <n v="4750"/>
    <n v="1425.0000000000002"/>
    <n v="712.50000000000011"/>
    <n v="0.5"/>
  </r>
  <r>
    <m/>
    <x v="0"/>
    <n v="1185732"/>
    <x v="40"/>
    <x v="4"/>
    <x v="31"/>
    <x v="34"/>
    <x v="0"/>
    <n v="0.4"/>
    <n v="7450"/>
    <n v="2980"/>
    <n v="1192"/>
    <n v="0.4"/>
  </r>
  <r>
    <m/>
    <x v="0"/>
    <n v="1185732"/>
    <x v="40"/>
    <x v="4"/>
    <x v="31"/>
    <x v="34"/>
    <x v="1"/>
    <n v="0.4"/>
    <n v="4500"/>
    <n v="1800"/>
    <n v="630"/>
    <n v="0.35"/>
  </r>
  <r>
    <m/>
    <x v="0"/>
    <n v="1185732"/>
    <x v="40"/>
    <x v="4"/>
    <x v="31"/>
    <x v="34"/>
    <x v="2"/>
    <n v="0.35000000000000003"/>
    <n v="4250"/>
    <n v="1487.5000000000002"/>
    <n v="595.00000000000011"/>
    <n v="0.4"/>
  </r>
  <r>
    <m/>
    <x v="0"/>
    <n v="1185732"/>
    <x v="40"/>
    <x v="4"/>
    <x v="31"/>
    <x v="34"/>
    <x v="3"/>
    <n v="0.35000000000000003"/>
    <n v="3750"/>
    <n v="1312.5000000000002"/>
    <n v="525.00000000000011"/>
    <n v="0.4"/>
  </r>
  <r>
    <m/>
    <x v="0"/>
    <n v="1185732"/>
    <x v="40"/>
    <x v="4"/>
    <x v="31"/>
    <x v="34"/>
    <x v="4"/>
    <n v="0.44999999999999996"/>
    <n v="4000"/>
    <n v="1799.9999999999998"/>
    <n v="629.99999999999989"/>
    <n v="0.35"/>
  </r>
  <r>
    <m/>
    <x v="0"/>
    <n v="1185732"/>
    <x v="40"/>
    <x v="4"/>
    <x v="31"/>
    <x v="34"/>
    <x v="5"/>
    <n v="0.49999999999999994"/>
    <n v="5000"/>
    <n v="2499.9999999999995"/>
    <n v="1249.9999999999998"/>
    <n v="0.5"/>
  </r>
  <r>
    <m/>
    <x v="0"/>
    <n v="1185732"/>
    <x v="169"/>
    <x v="4"/>
    <x v="31"/>
    <x v="34"/>
    <x v="0"/>
    <n v="0.44999999999999996"/>
    <n v="7500"/>
    <n v="3374.9999999999995"/>
    <n v="1350"/>
    <n v="0.4"/>
  </r>
  <r>
    <m/>
    <x v="0"/>
    <n v="1185732"/>
    <x v="169"/>
    <x v="4"/>
    <x v="31"/>
    <x v="34"/>
    <x v="1"/>
    <n v="0.4"/>
    <n v="5000"/>
    <n v="2000"/>
    <n v="700"/>
    <n v="0.35"/>
  </r>
  <r>
    <m/>
    <x v="0"/>
    <n v="1185732"/>
    <x v="169"/>
    <x v="4"/>
    <x v="31"/>
    <x v="34"/>
    <x v="2"/>
    <n v="0.45"/>
    <n v="4750"/>
    <n v="2137.5"/>
    <n v="855"/>
    <n v="0.4"/>
  </r>
  <r>
    <m/>
    <x v="0"/>
    <n v="1185732"/>
    <x v="169"/>
    <x v="4"/>
    <x v="31"/>
    <x v="34"/>
    <x v="3"/>
    <n v="0.45"/>
    <n v="4500"/>
    <n v="2025"/>
    <n v="810"/>
    <n v="0.4"/>
  </r>
  <r>
    <m/>
    <x v="0"/>
    <n v="1185732"/>
    <x v="169"/>
    <x v="4"/>
    <x v="31"/>
    <x v="34"/>
    <x v="4"/>
    <n v="0.6"/>
    <n v="4500"/>
    <n v="2700"/>
    <n v="944.99999999999989"/>
    <n v="0.35"/>
  </r>
  <r>
    <m/>
    <x v="0"/>
    <n v="1185732"/>
    <x v="169"/>
    <x v="4"/>
    <x v="31"/>
    <x v="34"/>
    <x v="5"/>
    <n v="0.65"/>
    <n v="6250"/>
    <n v="4062.5"/>
    <n v="2031.25"/>
    <n v="0.5"/>
  </r>
  <r>
    <m/>
    <x v="0"/>
    <n v="1185732"/>
    <x v="108"/>
    <x v="4"/>
    <x v="31"/>
    <x v="34"/>
    <x v="0"/>
    <n v="0.6"/>
    <n v="8500"/>
    <n v="5100"/>
    <n v="2040"/>
    <n v="0.4"/>
  </r>
  <r>
    <m/>
    <x v="0"/>
    <n v="1185732"/>
    <x v="108"/>
    <x v="4"/>
    <x v="31"/>
    <x v="34"/>
    <x v="1"/>
    <n v="0.55000000000000004"/>
    <n v="6000"/>
    <n v="3300.0000000000005"/>
    <n v="1155"/>
    <n v="0.35"/>
  </r>
  <r>
    <m/>
    <x v="0"/>
    <n v="1185732"/>
    <x v="108"/>
    <x v="4"/>
    <x v="31"/>
    <x v="34"/>
    <x v="2"/>
    <n v="0.5"/>
    <n v="5250"/>
    <n v="2625"/>
    <n v="1050"/>
    <n v="0.4"/>
  </r>
  <r>
    <m/>
    <x v="0"/>
    <n v="1185732"/>
    <x v="108"/>
    <x v="4"/>
    <x v="31"/>
    <x v="34"/>
    <x v="3"/>
    <n v="0.5"/>
    <n v="4750"/>
    <n v="2375"/>
    <n v="950"/>
    <n v="0.4"/>
  </r>
  <r>
    <m/>
    <x v="0"/>
    <n v="1185732"/>
    <x v="108"/>
    <x v="4"/>
    <x v="31"/>
    <x v="34"/>
    <x v="4"/>
    <n v="0.6"/>
    <n v="5000"/>
    <n v="3000"/>
    <n v="1050"/>
    <n v="0.35"/>
  </r>
  <r>
    <m/>
    <x v="0"/>
    <n v="1185732"/>
    <x v="108"/>
    <x v="4"/>
    <x v="31"/>
    <x v="34"/>
    <x v="5"/>
    <n v="0.65"/>
    <n v="6750"/>
    <n v="4387.5"/>
    <n v="2193.75"/>
    <n v="0.5"/>
  </r>
  <r>
    <m/>
    <x v="0"/>
    <n v="1185732"/>
    <x v="109"/>
    <x v="4"/>
    <x v="31"/>
    <x v="34"/>
    <x v="0"/>
    <n v="0.6"/>
    <n v="8250"/>
    <n v="4950"/>
    <n v="1980"/>
    <n v="0.4"/>
  </r>
  <r>
    <m/>
    <x v="0"/>
    <n v="1185732"/>
    <x v="109"/>
    <x v="4"/>
    <x v="31"/>
    <x v="34"/>
    <x v="1"/>
    <n v="0.55000000000000004"/>
    <n v="6000"/>
    <n v="3300.0000000000005"/>
    <n v="1155"/>
    <n v="0.35"/>
  </r>
  <r>
    <m/>
    <x v="0"/>
    <n v="1185732"/>
    <x v="109"/>
    <x v="4"/>
    <x v="31"/>
    <x v="34"/>
    <x v="2"/>
    <n v="0.5"/>
    <n v="5250"/>
    <n v="2625"/>
    <n v="1050"/>
    <n v="0.4"/>
  </r>
  <r>
    <m/>
    <x v="0"/>
    <n v="1185732"/>
    <x v="109"/>
    <x v="4"/>
    <x v="31"/>
    <x v="34"/>
    <x v="3"/>
    <n v="0.4"/>
    <n v="4750"/>
    <n v="1900"/>
    <n v="760"/>
    <n v="0.4"/>
  </r>
  <r>
    <m/>
    <x v="0"/>
    <n v="1185732"/>
    <x v="109"/>
    <x v="4"/>
    <x v="31"/>
    <x v="34"/>
    <x v="4"/>
    <n v="0.5"/>
    <n v="4500"/>
    <n v="2250"/>
    <n v="787.5"/>
    <n v="0.35"/>
  </r>
  <r>
    <m/>
    <x v="0"/>
    <n v="1185732"/>
    <x v="109"/>
    <x v="4"/>
    <x v="31"/>
    <x v="34"/>
    <x v="5"/>
    <n v="0.55000000000000004"/>
    <n v="6250"/>
    <n v="3437.5000000000005"/>
    <n v="1718.7500000000002"/>
    <n v="0.5"/>
  </r>
  <r>
    <m/>
    <x v="0"/>
    <n v="1185732"/>
    <x v="44"/>
    <x v="4"/>
    <x v="31"/>
    <x v="34"/>
    <x v="0"/>
    <n v="0.5"/>
    <n v="7250"/>
    <n v="3625"/>
    <n v="1450"/>
    <n v="0.4"/>
  </r>
  <r>
    <m/>
    <x v="0"/>
    <n v="1185732"/>
    <x v="44"/>
    <x v="4"/>
    <x v="31"/>
    <x v="34"/>
    <x v="1"/>
    <n v="0.45000000000000012"/>
    <n v="5250"/>
    <n v="2362.5000000000005"/>
    <n v="826.87500000000011"/>
    <n v="0.35"/>
  </r>
  <r>
    <m/>
    <x v="0"/>
    <n v="1185732"/>
    <x v="44"/>
    <x v="4"/>
    <x v="31"/>
    <x v="34"/>
    <x v="2"/>
    <n v="0.20000000000000007"/>
    <n v="4250"/>
    <n v="850.00000000000023"/>
    <n v="340.00000000000011"/>
    <n v="0.4"/>
  </r>
  <r>
    <m/>
    <x v="0"/>
    <n v="1185732"/>
    <x v="44"/>
    <x v="4"/>
    <x v="31"/>
    <x v="34"/>
    <x v="3"/>
    <n v="0.20000000000000007"/>
    <n v="4000"/>
    <n v="800.00000000000023"/>
    <n v="320.00000000000011"/>
    <n v="0.4"/>
  </r>
  <r>
    <m/>
    <x v="0"/>
    <n v="1185732"/>
    <x v="44"/>
    <x v="4"/>
    <x v="31"/>
    <x v="34"/>
    <x v="4"/>
    <n v="0.30000000000000004"/>
    <n v="4000"/>
    <n v="1200.0000000000002"/>
    <n v="420.00000000000006"/>
    <n v="0.35"/>
  </r>
  <r>
    <m/>
    <x v="0"/>
    <n v="1185732"/>
    <x v="44"/>
    <x v="4"/>
    <x v="31"/>
    <x v="34"/>
    <x v="5"/>
    <n v="0.35000000000000009"/>
    <n v="5000"/>
    <n v="1750.0000000000005"/>
    <n v="875.00000000000023"/>
    <n v="0.5"/>
  </r>
  <r>
    <m/>
    <x v="0"/>
    <n v="1185732"/>
    <x v="171"/>
    <x v="4"/>
    <x v="31"/>
    <x v="34"/>
    <x v="0"/>
    <n v="0.35000000000000009"/>
    <n v="6750"/>
    <n v="2362.5000000000005"/>
    <n v="945.00000000000023"/>
    <n v="0.4"/>
  </r>
  <r>
    <m/>
    <x v="0"/>
    <n v="1185732"/>
    <x v="171"/>
    <x v="4"/>
    <x v="31"/>
    <x v="34"/>
    <x v="1"/>
    <n v="0.25000000000000011"/>
    <n v="5000"/>
    <n v="1250.0000000000005"/>
    <n v="437.50000000000011"/>
    <n v="0.35"/>
  </r>
  <r>
    <m/>
    <x v="0"/>
    <n v="1185732"/>
    <x v="171"/>
    <x v="4"/>
    <x v="31"/>
    <x v="34"/>
    <x v="2"/>
    <n v="0.25000000000000011"/>
    <n v="3750"/>
    <n v="937.50000000000045"/>
    <n v="375.00000000000023"/>
    <n v="0.4"/>
  </r>
  <r>
    <m/>
    <x v="0"/>
    <n v="1185732"/>
    <x v="171"/>
    <x v="4"/>
    <x v="31"/>
    <x v="34"/>
    <x v="3"/>
    <n v="0.25000000000000011"/>
    <n v="3500"/>
    <n v="875.00000000000034"/>
    <n v="350.00000000000017"/>
    <n v="0.4"/>
  </r>
  <r>
    <m/>
    <x v="0"/>
    <n v="1185732"/>
    <x v="171"/>
    <x v="4"/>
    <x v="31"/>
    <x v="34"/>
    <x v="4"/>
    <n v="0.35000000000000009"/>
    <n v="3500"/>
    <n v="1225.0000000000002"/>
    <n v="428.75000000000006"/>
    <n v="0.35"/>
  </r>
  <r>
    <m/>
    <x v="0"/>
    <n v="1185732"/>
    <x v="171"/>
    <x v="4"/>
    <x v="31"/>
    <x v="34"/>
    <x v="5"/>
    <n v="0.35000000000000003"/>
    <n v="4750"/>
    <n v="1662.5000000000002"/>
    <n v="831.25000000000011"/>
    <n v="0.5"/>
  </r>
  <r>
    <m/>
    <x v="0"/>
    <n v="1185732"/>
    <x v="112"/>
    <x v="4"/>
    <x v="31"/>
    <x v="34"/>
    <x v="0"/>
    <n v="0.3000000000000001"/>
    <n v="6250"/>
    <n v="1875.0000000000007"/>
    <n v="750.00000000000034"/>
    <n v="0.4"/>
  </r>
  <r>
    <m/>
    <x v="0"/>
    <n v="1185732"/>
    <x v="112"/>
    <x v="4"/>
    <x v="31"/>
    <x v="34"/>
    <x v="1"/>
    <n v="0.20000000000000012"/>
    <n v="4500"/>
    <n v="900.00000000000057"/>
    <n v="315.00000000000017"/>
    <n v="0.35"/>
  </r>
  <r>
    <m/>
    <x v="0"/>
    <n v="1185732"/>
    <x v="112"/>
    <x v="4"/>
    <x v="31"/>
    <x v="34"/>
    <x v="2"/>
    <n v="0.30000000000000016"/>
    <n v="3950"/>
    <n v="1185.0000000000007"/>
    <n v="474.00000000000028"/>
    <n v="0.4"/>
  </r>
  <r>
    <m/>
    <x v="0"/>
    <n v="1185732"/>
    <x v="112"/>
    <x v="4"/>
    <x v="31"/>
    <x v="34"/>
    <x v="3"/>
    <n v="0.6000000000000002"/>
    <n v="4500"/>
    <n v="2700.0000000000009"/>
    <n v="1080.0000000000005"/>
    <n v="0.4"/>
  </r>
  <r>
    <m/>
    <x v="0"/>
    <n v="1185732"/>
    <x v="112"/>
    <x v="4"/>
    <x v="31"/>
    <x v="34"/>
    <x v="4"/>
    <n v="0.75000000000000011"/>
    <n v="4250"/>
    <n v="3187.5000000000005"/>
    <n v="1115.625"/>
    <n v="0.35"/>
  </r>
  <r>
    <m/>
    <x v="0"/>
    <n v="1185732"/>
    <x v="112"/>
    <x v="4"/>
    <x v="31"/>
    <x v="34"/>
    <x v="5"/>
    <n v="0.75"/>
    <n v="5250"/>
    <n v="3937.5"/>
    <n v="1968.75"/>
    <n v="0.5"/>
  </r>
  <r>
    <m/>
    <x v="0"/>
    <n v="1185732"/>
    <x v="113"/>
    <x v="4"/>
    <x v="31"/>
    <x v="34"/>
    <x v="0"/>
    <n v="0.70000000000000007"/>
    <n v="7750"/>
    <n v="5425.0000000000009"/>
    <n v="2170.0000000000005"/>
    <n v="0.4"/>
  </r>
  <r>
    <m/>
    <x v="0"/>
    <n v="1185732"/>
    <x v="113"/>
    <x v="4"/>
    <x v="31"/>
    <x v="34"/>
    <x v="1"/>
    <n v="0.60000000000000009"/>
    <n v="5750"/>
    <n v="3450.0000000000005"/>
    <n v="1207.5"/>
    <n v="0.35"/>
  </r>
  <r>
    <m/>
    <x v="0"/>
    <n v="1185732"/>
    <x v="113"/>
    <x v="4"/>
    <x v="31"/>
    <x v="34"/>
    <x v="2"/>
    <n v="0.60000000000000009"/>
    <n v="5250"/>
    <n v="3150.0000000000005"/>
    <n v="1260.0000000000002"/>
    <n v="0.4"/>
  </r>
  <r>
    <m/>
    <x v="0"/>
    <n v="1185732"/>
    <x v="113"/>
    <x v="4"/>
    <x v="31"/>
    <x v="34"/>
    <x v="3"/>
    <n v="0.60000000000000009"/>
    <n v="4750"/>
    <n v="2850.0000000000005"/>
    <n v="1140.0000000000002"/>
    <n v="0.4"/>
  </r>
  <r>
    <m/>
    <x v="0"/>
    <n v="1185732"/>
    <x v="113"/>
    <x v="4"/>
    <x v="31"/>
    <x v="34"/>
    <x v="4"/>
    <n v="0.70000000000000007"/>
    <n v="4750"/>
    <n v="3325.0000000000005"/>
    <n v="1163.75"/>
    <n v="0.35"/>
  </r>
  <r>
    <m/>
    <x v="0"/>
    <n v="1185732"/>
    <x v="113"/>
    <x v="4"/>
    <x v="31"/>
    <x v="34"/>
    <x v="5"/>
    <n v="0.75"/>
    <n v="5750"/>
    <n v="4312.5"/>
    <n v="2156.25"/>
    <n v="0.5"/>
  </r>
  <r>
    <s v="x"/>
    <x v="1"/>
    <n v="1197831"/>
    <x v="180"/>
    <x v="1"/>
    <x v="32"/>
    <x v="35"/>
    <x v="0"/>
    <n v="0.25000000000000006"/>
    <n v="6500"/>
    <n v="1625.0000000000005"/>
    <n v="650.00000000000023"/>
    <n v="0.4"/>
  </r>
  <r>
    <m/>
    <x v="1"/>
    <n v="1197831"/>
    <x v="180"/>
    <x v="1"/>
    <x v="32"/>
    <x v="35"/>
    <x v="1"/>
    <n v="0.25000000000000006"/>
    <n v="4500"/>
    <n v="1125.0000000000002"/>
    <n v="393.75000000000006"/>
    <n v="0.35"/>
  </r>
  <r>
    <m/>
    <x v="1"/>
    <n v="1197831"/>
    <x v="180"/>
    <x v="1"/>
    <x v="32"/>
    <x v="35"/>
    <x v="2"/>
    <n v="0.15000000000000008"/>
    <n v="4500"/>
    <n v="675.00000000000034"/>
    <n v="270.00000000000017"/>
    <n v="0.4"/>
  </r>
  <r>
    <m/>
    <x v="1"/>
    <n v="1197831"/>
    <x v="180"/>
    <x v="1"/>
    <x v="32"/>
    <x v="35"/>
    <x v="3"/>
    <n v="0.2"/>
    <n v="3000"/>
    <n v="600"/>
    <n v="240"/>
    <n v="0.4"/>
  </r>
  <r>
    <m/>
    <x v="1"/>
    <n v="1197831"/>
    <x v="180"/>
    <x v="1"/>
    <x v="32"/>
    <x v="35"/>
    <x v="4"/>
    <n v="0.35000000000000003"/>
    <n v="3500"/>
    <n v="1225.0000000000002"/>
    <n v="428.75000000000006"/>
    <n v="0.35"/>
  </r>
  <r>
    <m/>
    <x v="1"/>
    <n v="1197831"/>
    <x v="180"/>
    <x v="1"/>
    <x v="32"/>
    <x v="35"/>
    <x v="5"/>
    <n v="0.25000000000000006"/>
    <n v="4500"/>
    <n v="1125.0000000000002"/>
    <n v="450.00000000000011"/>
    <n v="0.4"/>
  </r>
  <r>
    <m/>
    <x v="1"/>
    <n v="1197831"/>
    <x v="227"/>
    <x v="1"/>
    <x v="32"/>
    <x v="35"/>
    <x v="0"/>
    <n v="0.25000000000000006"/>
    <n v="7000"/>
    <n v="1750.0000000000005"/>
    <n v="700.00000000000023"/>
    <n v="0.4"/>
  </r>
  <r>
    <m/>
    <x v="1"/>
    <n v="1197831"/>
    <x v="227"/>
    <x v="1"/>
    <x v="32"/>
    <x v="35"/>
    <x v="1"/>
    <n v="0.25000000000000006"/>
    <n v="3500"/>
    <n v="875.00000000000023"/>
    <n v="306.25000000000006"/>
    <n v="0.35"/>
  </r>
  <r>
    <m/>
    <x v="1"/>
    <n v="1197831"/>
    <x v="227"/>
    <x v="1"/>
    <x v="32"/>
    <x v="35"/>
    <x v="2"/>
    <n v="0.15000000000000008"/>
    <n v="4000"/>
    <n v="600.00000000000034"/>
    <n v="240.00000000000014"/>
    <n v="0.4"/>
  </r>
  <r>
    <m/>
    <x v="1"/>
    <n v="1197831"/>
    <x v="227"/>
    <x v="1"/>
    <x v="32"/>
    <x v="35"/>
    <x v="3"/>
    <n v="0.2"/>
    <n v="2500"/>
    <n v="500"/>
    <n v="200"/>
    <n v="0.4"/>
  </r>
  <r>
    <m/>
    <x v="1"/>
    <n v="1197831"/>
    <x v="227"/>
    <x v="1"/>
    <x v="32"/>
    <x v="35"/>
    <x v="4"/>
    <n v="0.35000000000000003"/>
    <n v="3250"/>
    <n v="1137.5"/>
    <n v="398.125"/>
    <n v="0.35"/>
  </r>
  <r>
    <m/>
    <x v="1"/>
    <n v="1197831"/>
    <x v="227"/>
    <x v="1"/>
    <x v="32"/>
    <x v="35"/>
    <x v="5"/>
    <n v="0.2"/>
    <n v="4250"/>
    <n v="850"/>
    <n v="340"/>
    <n v="0.4"/>
  </r>
  <r>
    <m/>
    <x v="1"/>
    <n v="1197831"/>
    <x v="26"/>
    <x v="1"/>
    <x v="32"/>
    <x v="35"/>
    <x v="0"/>
    <n v="0.2"/>
    <n v="6450"/>
    <n v="1290"/>
    <n v="516"/>
    <n v="0.4"/>
  </r>
  <r>
    <m/>
    <x v="1"/>
    <n v="1197831"/>
    <x v="26"/>
    <x v="1"/>
    <x v="32"/>
    <x v="35"/>
    <x v="1"/>
    <n v="0.2"/>
    <n v="3250"/>
    <n v="650"/>
    <n v="227.49999999999997"/>
    <n v="0.35"/>
  </r>
  <r>
    <m/>
    <x v="1"/>
    <n v="1197831"/>
    <x v="26"/>
    <x v="1"/>
    <x v="32"/>
    <x v="35"/>
    <x v="2"/>
    <n v="0.10000000000000002"/>
    <n v="3500"/>
    <n v="350.00000000000006"/>
    <n v="140.00000000000003"/>
    <n v="0.4"/>
  </r>
  <r>
    <m/>
    <x v="1"/>
    <n v="1197831"/>
    <x v="26"/>
    <x v="1"/>
    <x v="32"/>
    <x v="35"/>
    <x v="3"/>
    <n v="0.19999999999999996"/>
    <n v="2000"/>
    <n v="399.99999999999989"/>
    <n v="159.99999999999997"/>
    <n v="0.4"/>
  </r>
  <r>
    <m/>
    <x v="1"/>
    <n v="1197831"/>
    <x v="26"/>
    <x v="1"/>
    <x v="32"/>
    <x v="35"/>
    <x v="4"/>
    <n v="0.35000000000000009"/>
    <n v="2500"/>
    <n v="875.00000000000023"/>
    <n v="306.25000000000006"/>
    <n v="0.35"/>
  </r>
  <r>
    <m/>
    <x v="1"/>
    <n v="1197831"/>
    <x v="26"/>
    <x v="1"/>
    <x v="32"/>
    <x v="35"/>
    <x v="5"/>
    <n v="0.25"/>
    <n v="3500"/>
    <n v="875"/>
    <n v="350"/>
    <n v="0.4"/>
  </r>
  <r>
    <m/>
    <x v="1"/>
    <n v="1197831"/>
    <x v="27"/>
    <x v="1"/>
    <x v="32"/>
    <x v="35"/>
    <x v="0"/>
    <n v="0.25"/>
    <n v="6000"/>
    <n v="1500"/>
    <n v="600"/>
    <n v="0.4"/>
  </r>
  <r>
    <m/>
    <x v="1"/>
    <n v="1197831"/>
    <x v="27"/>
    <x v="1"/>
    <x v="32"/>
    <x v="35"/>
    <x v="1"/>
    <n v="0.25"/>
    <n v="3000"/>
    <n v="750"/>
    <n v="262.5"/>
    <n v="0.35"/>
  </r>
  <r>
    <m/>
    <x v="1"/>
    <n v="1197831"/>
    <x v="27"/>
    <x v="1"/>
    <x v="32"/>
    <x v="35"/>
    <x v="2"/>
    <n v="0.15000000000000002"/>
    <n v="3000"/>
    <n v="450.00000000000006"/>
    <n v="180.00000000000003"/>
    <n v="0.4"/>
  </r>
  <r>
    <m/>
    <x v="1"/>
    <n v="1197831"/>
    <x v="27"/>
    <x v="1"/>
    <x v="32"/>
    <x v="35"/>
    <x v="3"/>
    <n v="0.19999999999999996"/>
    <n v="2250"/>
    <n v="449.99999999999989"/>
    <n v="179.99999999999997"/>
    <n v="0.4"/>
  </r>
  <r>
    <m/>
    <x v="1"/>
    <n v="1197831"/>
    <x v="27"/>
    <x v="1"/>
    <x v="32"/>
    <x v="35"/>
    <x v="4"/>
    <n v="0.4"/>
    <n v="2500"/>
    <n v="1000"/>
    <n v="350"/>
    <n v="0.35"/>
  </r>
  <r>
    <m/>
    <x v="1"/>
    <n v="1197831"/>
    <x v="27"/>
    <x v="1"/>
    <x v="32"/>
    <x v="35"/>
    <x v="5"/>
    <n v="0.30000000000000004"/>
    <n v="4000"/>
    <n v="1200.0000000000002"/>
    <n v="480.00000000000011"/>
    <n v="0.4"/>
  </r>
  <r>
    <m/>
    <x v="1"/>
    <n v="1197831"/>
    <x v="168"/>
    <x v="1"/>
    <x v="32"/>
    <x v="35"/>
    <x v="0"/>
    <n v="0.4"/>
    <n v="6700"/>
    <n v="2680"/>
    <n v="1072"/>
    <n v="0.4"/>
  </r>
  <r>
    <m/>
    <x v="1"/>
    <n v="1197831"/>
    <x v="168"/>
    <x v="1"/>
    <x v="32"/>
    <x v="35"/>
    <x v="1"/>
    <n v="0.4"/>
    <n v="3750"/>
    <n v="1500"/>
    <n v="525"/>
    <n v="0.35"/>
  </r>
  <r>
    <m/>
    <x v="1"/>
    <n v="1197831"/>
    <x v="168"/>
    <x v="1"/>
    <x v="32"/>
    <x v="35"/>
    <x v="2"/>
    <n v="0.35000000000000003"/>
    <n v="3500"/>
    <n v="1225.0000000000002"/>
    <n v="490.00000000000011"/>
    <n v="0.4"/>
  </r>
  <r>
    <m/>
    <x v="1"/>
    <n v="1197831"/>
    <x v="168"/>
    <x v="1"/>
    <x v="32"/>
    <x v="35"/>
    <x v="3"/>
    <n v="0.35000000000000003"/>
    <n v="3000"/>
    <n v="1050"/>
    <n v="420"/>
    <n v="0.4"/>
  </r>
  <r>
    <m/>
    <x v="1"/>
    <n v="1197831"/>
    <x v="168"/>
    <x v="1"/>
    <x v="32"/>
    <x v="35"/>
    <x v="4"/>
    <n v="0.44999999999999996"/>
    <n v="3250"/>
    <n v="1462.4999999999998"/>
    <n v="511.87499999999989"/>
    <n v="0.35"/>
  </r>
  <r>
    <m/>
    <x v="1"/>
    <n v="1197831"/>
    <x v="168"/>
    <x v="1"/>
    <x v="32"/>
    <x v="35"/>
    <x v="5"/>
    <n v="0.44999999999999996"/>
    <n v="4250"/>
    <n v="1912.4999999999998"/>
    <n v="765"/>
    <n v="0.4"/>
  </r>
  <r>
    <m/>
    <x v="1"/>
    <n v="1197831"/>
    <x v="228"/>
    <x v="1"/>
    <x v="32"/>
    <x v="35"/>
    <x v="0"/>
    <n v="0.39999999999999997"/>
    <n v="6750"/>
    <n v="2700"/>
    <n v="1080"/>
    <n v="0.4"/>
  </r>
  <r>
    <m/>
    <x v="1"/>
    <n v="1197831"/>
    <x v="228"/>
    <x v="1"/>
    <x v="32"/>
    <x v="35"/>
    <x v="1"/>
    <n v="0.35000000000000003"/>
    <n v="4250"/>
    <n v="1487.5000000000002"/>
    <n v="520.625"/>
    <n v="0.35"/>
  </r>
  <r>
    <m/>
    <x v="1"/>
    <n v="1197831"/>
    <x v="228"/>
    <x v="1"/>
    <x v="32"/>
    <x v="35"/>
    <x v="2"/>
    <n v="0.4"/>
    <n v="4000"/>
    <n v="1600"/>
    <n v="640"/>
    <n v="0.4"/>
  </r>
  <r>
    <m/>
    <x v="1"/>
    <n v="1197831"/>
    <x v="228"/>
    <x v="1"/>
    <x v="32"/>
    <x v="35"/>
    <x v="3"/>
    <n v="0.4"/>
    <n v="3750"/>
    <n v="1500"/>
    <n v="600"/>
    <n v="0.4"/>
  </r>
  <r>
    <m/>
    <x v="1"/>
    <n v="1197831"/>
    <x v="228"/>
    <x v="1"/>
    <x v="32"/>
    <x v="35"/>
    <x v="4"/>
    <n v="0.54999999999999993"/>
    <n v="3750"/>
    <n v="2062.4999999999995"/>
    <n v="721.87499999999977"/>
    <n v="0.35"/>
  </r>
  <r>
    <m/>
    <x v="1"/>
    <n v="1197831"/>
    <x v="228"/>
    <x v="1"/>
    <x v="32"/>
    <x v="35"/>
    <x v="5"/>
    <n v="0.6"/>
    <n v="5500"/>
    <n v="3300"/>
    <n v="1320"/>
    <n v="0.4"/>
  </r>
  <r>
    <m/>
    <x v="1"/>
    <n v="1197831"/>
    <x v="30"/>
    <x v="1"/>
    <x v="32"/>
    <x v="35"/>
    <x v="0"/>
    <n v="0.54999999999999993"/>
    <n v="7750"/>
    <n v="4262.4999999999991"/>
    <n v="1704.9999999999998"/>
    <n v="0.4"/>
  </r>
  <r>
    <m/>
    <x v="1"/>
    <n v="1197831"/>
    <x v="30"/>
    <x v="1"/>
    <x v="32"/>
    <x v="35"/>
    <x v="1"/>
    <n v="0.5"/>
    <n v="5250"/>
    <n v="2625"/>
    <n v="918.74999999999989"/>
    <n v="0.35"/>
  </r>
  <r>
    <m/>
    <x v="1"/>
    <n v="1197831"/>
    <x v="30"/>
    <x v="1"/>
    <x v="32"/>
    <x v="35"/>
    <x v="2"/>
    <n v="0.45"/>
    <n v="4500"/>
    <n v="2025"/>
    <n v="810"/>
    <n v="0.4"/>
  </r>
  <r>
    <m/>
    <x v="1"/>
    <n v="1197831"/>
    <x v="30"/>
    <x v="1"/>
    <x v="32"/>
    <x v="35"/>
    <x v="3"/>
    <n v="0.45"/>
    <n v="4000"/>
    <n v="1800"/>
    <n v="720"/>
    <n v="0.4"/>
  </r>
  <r>
    <m/>
    <x v="1"/>
    <n v="1197831"/>
    <x v="30"/>
    <x v="1"/>
    <x v="32"/>
    <x v="35"/>
    <x v="4"/>
    <n v="0.6"/>
    <n v="4250"/>
    <n v="2550"/>
    <n v="892.5"/>
    <n v="0.35"/>
  </r>
  <r>
    <m/>
    <x v="1"/>
    <n v="1197831"/>
    <x v="30"/>
    <x v="1"/>
    <x v="32"/>
    <x v="35"/>
    <x v="5"/>
    <n v="0.65"/>
    <n v="6000"/>
    <n v="3900"/>
    <n v="1560"/>
    <n v="0.4"/>
  </r>
  <r>
    <m/>
    <x v="1"/>
    <n v="1197831"/>
    <x v="31"/>
    <x v="1"/>
    <x v="32"/>
    <x v="35"/>
    <x v="0"/>
    <n v="0.6"/>
    <n v="7500"/>
    <n v="4500"/>
    <n v="1800"/>
    <n v="0.4"/>
  </r>
  <r>
    <m/>
    <x v="1"/>
    <n v="1197831"/>
    <x v="31"/>
    <x v="1"/>
    <x v="32"/>
    <x v="35"/>
    <x v="1"/>
    <n v="0.55000000000000004"/>
    <n v="5250"/>
    <n v="2887.5000000000005"/>
    <n v="1010.6250000000001"/>
    <n v="0.35"/>
  </r>
  <r>
    <m/>
    <x v="1"/>
    <n v="1197831"/>
    <x v="31"/>
    <x v="1"/>
    <x v="32"/>
    <x v="35"/>
    <x v="2"/>
    <n v="0.5"/>
    <n v="4500"/>
    <n v="2250"/>
    <n v="900"/>
    <n v="0.4"/>
  </r>
  <r>
    <m/>
    <x v="1"/>
    <n v="1197831"/>
    <x v="31"/>
    <x v="1"/>
    <x v="32"/>
    <x v="35"/>
    <x v="3"/>
    <n v="0.4"/>
    <n v="4000"/>
    <n v="1600"/>
    <n v="640"/>
    <n v="0.4"/>
  </r>
  <r>
    <m/>
    <x v="1"/>
    <n v="1197831"/>
    <x v="31"/>
    <x v="1"/>
    <x v="32"/>
    <x v="35"/>
    <x v="4"/>
    <n v="0.5"/>
    <n v="3750"/>
    <n v="1875"/>
    <n v="656.25"/>
    <n v="0.35"/>
  </r>
  <r>
    <m/>
    <x v="1"/>
    <n v="1197831"/>
    <x v="31"/>
    <x v="1"/>
    <x v="32"/>
    <x v="35"/>
    <x v="5"/>
    <n v="0.55000000000000004"/>
    <n v="5500"/>
    <n v="3025.0000000000005"/>
    <n v="1210.0000000000002"/>
    <n v="0.4"/>
  </r>
  <r>
    <m/>
    <x v="1"/>
    <n v="1197831"/>
    <x v="170"/>
    <x v="1"/>
    <x v="32"/>
    <x v="35"/>
    <x v="0"/>
    <n v="0.5"/>
    <n v="6500"/>
    <n v="3250"/>
    <n v="1300"/>
    <n v="0.4"/>
  </r>
  <r>
    <m/>
    <x v="1"/>
    <n v="1197831"/>
    <x v="170"/>
    <x v="1"/>
    <x v="32"/>
    <x v="35"/>
    <x v="1"/>
    <n v="0.40000000000000013"/>
    <n v="4500"/>
    <n v="1800.0000000000007"/>
    <n v="630.00000000000023"/>
    <n v="0.35"/>
  </r>
  <r>
    <m/>
    <x v="1"/>
    <n v="1197831"/>
    <x v="170"/>
    <x v="1"/>
    <x v="32"/>
    <x v="35"/>
    <x v="2"/>
    <n v="0.15000000000000008"/>
    <n v="3500"/>
    <n v="525.00000000000023"/>
    <n v="210.00000000000011"/>
    <n v="0.4"/>
  </r>
  <r>
    <m/>
    <x v="1"/>
    <n v="1197831"/>
    <x v="170"/>
    <x v="1"/>
    <x v="32"/>
    <x v="35"/>
    <x v="3"/>
    <n v="0.15000000000000008"/>
    <n v="3250"/>
    <n v="487.50000000000023"/>
    <n v="195.00000000000011"/>
    <n v="0.4"/>
  </r>
  <r>
    <m/>
    <x v="1"/>
    <n v="1197831"/>
    <x v="170"/>
    <x v="1"/>
    <x v="32"/>
    <x v="35"/>
    <x v="4"/>
    <n v="0.25000000000000006"/>
    <n v="3250"/>
    <n v="812.50000000000023"/>
    <n v="284.37500000000006"/>
    <n v="0.35"/>
  </r>
  <r>
    <m/>
    <x v="1"/>
    <n v="1197831"/>
    <x v="170"/>
    <x v="1"/>
    <x v="32"/>
    <x v="35"/>
    <x v="5"/>
    <n v="0.3000000000000001"/>
    <n v="4250"/>
    <n v="1275.0000000000005"/>
    <n v="510.00000000000023"/>
    <n v="0.4"/>
  </r>
  <r>
    <m/>
    <x v="1"/>
    <n v="1197831"/>
    <x v="229"/>
    <x v="1"/>
    <x v="32"/>
    <x v="35"/>
    <x v="0"/>
    <n v="0.3000000000000001"/>
    <n v="6000"/>
    <n v="1800.0000000000007"/>
    <n v="720.00000000000034"/>
    <n v="0.4"/>
  </r>
  <r>
    <m/>
    <x v="1"/>
    <n v="1197831"/>
    <x v="229"/>
    <x v="1"/>
    <x v="32"/>
    <x v="35"/>
    <x v="1"/>
    <n v="0.20000000000000012"/>
    <n v="4250"/>
    <n v="850.00000000000057"/>
    <n v="297.50000000000017"/>
    <n v="0.35"/>
  </r>
  <r>
    <m/>
    <x v="1"/>
    <n v="1197831"/>
    <x v="229"/>
    <x v="1"/>
    <x v="32"/>
    <x v="35"/>
    <x v="2"/>
    <n v="0.20000000000000012"/>
    <n v="3000"/>
    <n v="600.00000000000034"/>
    <n v="240.00000000000014"/>
    <n v="0.4"/>
  </r>
  <r>
    <m/>
    <x v="1"/>
    <n v="1197831"/>
    <x v="229"/>
    <x v="1"/>
    <x v="32"/>
    <x v="35"/>
    <x v="3"/>
    <n v="0.20000000000000012"/>
    <n v="2750"/>
    <n v="550.00000000000034"/>
    <n v="220.00000000000014"/>
    <n v="0.4"/>
  </r>
  <r>
    <m/>
    <x v="1"/>
    <n v="1197831"/>
    <x v="229"/>
    <x v="1"/>
    <x v="32"/>
    <x v="35"/>
    <x v="4"/>
    <n v="0.3000000000000001"/>
    <n v="2750"/>
    <n v="825.00000000000023"/>
    <n v="288.75000000000006"/>
    <n v="0.35"/>
  </r>
  <r>
    <m/>
    <x v="1"/>
    <n v="1197831"/>
    <x v="229"/>
    <x v="1"/>
    <x v="32"/>
    <x v="35"/>
    <x v="5"/>
    <n v="0.30000000000000004"/>
    <n v="4000"/>
    <n v="1200.0000000000002"/>
    <n v="480.00000000000011"/>
    <n v="0.4"/>
  </r>
  <r>
    <m/>
    <x v="1"/>
    <n v="1197831"/>
    <x v="34"/>
    <x v="1"/>
    <x v="32"/>
    <x v="35"/>
    <x v="0"/>
    <n v="0.25000000000000011"/>
    <n v="5500"/>
    <n v="1375.0000000000007"/>
    <n v="550.00000000000034"/>
    <n v="0.4"/>
  </r>
  <r>
    <m/>
    <x v="1"/>
    <n v="1197831"/>
    <x v="34"/>
    <x v="1"/>
    <x v="32"/>
    <x v="35"/>
    <x v="1"/>
    <n v="0.15000000000000013"/>
    <n v="3750"/>
    <n v="562.50000000000045"/>
    <n v="196.87500000000014"/>
    <n v="0.35"/>
  </r>
  <r>
    <m/>
    <x v="1"/>
    <n v="1197831"/>
    <x v="34"/>
    <x v="1"/>
    <x v="32"/>
    <x v="35"/>
    <x v="2"/>
    <n v="0.25000000000000017"/>
    <n v="3200"/>
    <n v="800.00000000000057"/>
    <n v="320.00000000000023"/>
    <n v="0.4"/>
  </r>
  <r>
    <m/>
    <x v="1"/>
    <n v="1197831"/>
    <x v="34"/>
    <x v="1"/>
    <x v="32"/>
    <x v="35"/>
    <x v="3"/>
    <n v="0.55000000000000016"/>
    <n v="3750"/>
    <n v="2062.5000000000005"/>
    <n v="825.00000000000023"/>
    <n v="0.4"/>
  </r>
  <r>
    <m/>
    <x v="1"/>
    <n v="1197831"/>
    <x v="34"/>
    <x v="1"/>
    <x v="32"/>
    <x v="35"/>
    <x v="4"/>
    <n v="0.75000000000000011"/>
    <n v="3500"/>
    <n v="2625.0000000000005"/>
    <n v="918.75000000000011"/>
    <n v="0.35"/>
  </r>
  <r>
    <m/>
    <x v="1"/>
    <n v="1197831"/>
    <x v="34"/>
    <x v="1"/>
    <x v="32"/>
    <x v="35"/>
    <x v="5"/>
    <n v="0.75"/>
    <n v="4500"/>
    <n v="3375"/>
    <n v="1350"/>
    <n v="0.4"/>
  </r>
  <r>
    <m/>
    <x v="1"/>
    <n v="1197831"/>
    <x v="35"/>
    <x v="1"/>
    <x v="32"/>
    <x v="35"/>
    <x v="0"/>
    <n v="0.70000000000000007"/>
    <n v="7000"/>
    <n v="4900.0000000000009"/>
    <n v="1960.0000000000005"/>
    <n v="0.4"/>
  </r>
  <r>
    <m/>
    <x v="1"/>
    <n v="1197831"/>
    <x v="35"/>
    <x v="1"/>
    <x v="32"/>
    <x v="35"/>
    <x v="1"/>
    <n v="0.60000000000000009"/>
    <n v="5000"/>
    <n v="3000.0000000000005"/>
    <n v="1050"/>
    <n v="0.35"/>
  </r>
  <r>
    <m/>
    <x v="1"/>
    <n v="1197831"/>
    <x v="35"/>
    <x v="1"/>
    <x v="32"/>
    <x v="35"/>
    <x v="2"/>
    <n v="0.60000000000000009"/>
    <n v="4500"/>
    <n v="2700.0000000000005"/>
    <n v="1080.0000000000002"/>
    <n v="0.4"/>
  </r>
  <r>
    <m/>
    <x v="1"/>
    <n v="1197831"/>
    <x v="35"/>
    <x v="1"/>
    <x v="32"/>
    <x v="35"/>
    <x v="3"/>
    <n v="0.60000000000000009"/>
    <n v="4000"/>
    <n v="2400.0000000000005"/>
    <n v="960.00000000000023"/>
    <n v="0.4"/>
  </r>
  <r>
    <m/>
    <x v="1"/>
    <n v="1197831"/>
    <x v="35"/>
    <x v="1"/>
    <x v="32"/>
    <x v="35"/>
    <x v="4"/>
    <n v="0.70000000000000007"/>
    <n v="4000"/>
    <n v="2800.0000000000005"/>
    <n v="980.00000000000011"/>
    <n v="0.35"/>
  </r>
  <r>
    <m/>
    <x v="1"/>
    <n v="1197831"/>
    <x v="35"/>
    <x v="1"/>
    <x v="32"/>
    <x v="35"/>
    <x v="5"/>
    <n v="0.75"/>
    <n v="5000"/>
    <n v="3750"/>
    <n v="1500"/>
    <n v="0.4"/>
  </r>
  <r>
    <s v="x"/>
    <x v="1"/>
    <n v="1197831"/>
    <x v="180"/>
    <x v="1"/>
    <x v="33"/>
    <x v="36"/>
    <x v="0"/>
    <n v="0.25000000000000006"/>
    <n v="5750"/>
    <n v="1437.5000000000002"/>
    <n v="575.00000000000011"/>
    <n v="0.4"/>
  </r>
  <r>
    <m/>
    <x v="1"/>
    <n v="1197831"/>
    <x v="180"/>
    <x v="1"/>
    <x v="33"/>
    <x v="36"/>
    <x v="1"/>
    <n v="0.25000000000000006"/>
    <n v="3750"/>
    <n v="937.50000000000023"/>
    <n v="328.12500000000006"/>
    <n v="0.35"/>
  </r>
  <r>
    <m/>
    <x v="1"/>
    <n v="1197831"/>
    <x v="180"/>
    <x v="1"/>
    <x v="33"/>
    <x v="36"/>
    <x v="2"/>
    <n v="0.15000000000000008"/>
    <n v="3750"/>
    <n v="562.50000000000034"/>
    <n v="225.00000000000014"/>
    <n v="0.4"/>
  </r>
  <r>
    <m/>
    <x v="1"/>
    <n v="1197831"/>
    <x v="180"/>
    <x v="1"/>
    <x v="33"/>
    <x v="36"/>
    <x v="3"/>
    <n v="0.2"/>
    <n v="2250"/>
    <n v="450"/>
    <n v="180"/>
    <n v="0.4"/>
  </r>
  <r>
    <m/>
    <x v="1"/>
    <n v="1197831"/>
    <x v="180"/>
    <x v="1"/>
    <x v="33"/>
    <x v="36"/>
    <x v="4"/>
    <n v="0.35000000000000003"/>
    <n v="2750"/>
    <n v="962.50000000000011"/>
    <n v="336.875"/>
    <n v="0.35"/>
  </r>
  <r>
    <m/>
    <x v="1"/>
    <n v="1197831"/>
    <x v="180"/>
    <x v="1"/>
    <x v="33"/>
    <x v="36"/>
    <x v="5"/>
    <n v="0.25000000000000006"/>
    <n v="3750"/>
    <n v="937.50000000000023"/>
    <n v="375.00000000000011"/>
    <n v="0.4"/>
  </r>
  <r>
    <m/>
    <x v="1"/>
    <n v="1197831"/>
    <x v="227"/>
    <x v="1"/>
    <x v="33"/>
    <x v="36"/>
    <x v="0"/>
    <n v="0.25000000000000006"/>
    <n v="6250"/>
    <n v="1562.5000000000005"/>
    <n v="625.00000000000023"/>
    <n v="0.4"/>
  </r>
  <r>
    <m/>
    <x v="1"/>
    <n v="1197831"/>
    <x v="227"/>
    <x v="1"/>
    <x v="33"/>
    <x v="36"/>
    <x v="1"/>
    <n v="0.25000000000000006"/>
    <n v="2750"/>
    <n v="687.50000000000011"/>
    <n v="240.62500000000003"/>
    <n v="0.35"/>
  </r>
  <r>
    <m/>
    <x v="1"/>
    <n v="1197831"/>
    <x v="227"/>
    <x v="1"/>
    <x v="33"/>
    <x v="36"/>
    <x v="2"/>
    <n v="0.15000000000000008"/>
    <n v="3250"/>
    <n v="487.50000000000023"/>
    <n v="195.00000000000011"/>
    <n v="0.4"/>
  </r>
  <r>
    <m/>
    <x v="1"/>
    <n v="1197831"/>
    <x v="227"/>
    <x v="1"/>
    <x v="33"/>
    <x v="36"/>
    <x v="3"/>
    <n v="0.2"/>
    <n v="1750"/>
    <n v="350"/>
    <n v="140"/>
    <n v="0.4"/>
  </r>
  <r>
    <m/>
    <x v="1"/>
    <n v="1197831"/>
    <x v="227"/>
    <x v="1"/>
    <x v="33"/>
    <x v="36"/>
    <x v="4"/>
    <n v="0.35000000000000003"/>
    <n v="2500"/>
    <n v="875.00000000000011"/>
    <n v="306.25"/>
    <n v="0.35"/>
  </r>
  <r>
    <m/>
    <x v="1"/>
    <n v="1197831"/>
    <x v="227"/>
    <x v="1"/>
    <x v="33"/>
    <x v="36"/>
    <x v="5"/>
    <n v="0.2"/>
    <n v="3500"/>
    <n v="700"/>
    <n v="280"/>
    <n v="0.4"/>
  </r>
  <r>
    <m/>
    <x v="1"/>
    <n v="1197831"/>
    <x v="26"/>
    <x v="1"/>
    <x v="33"/>
    <x v="36"/>
    <x v="0"/>
    <n v="0.2"/>
    <n v="5700"/>
    <n v="1140"/>
    <n v="456"/>
    <n v="0.4"/>
  </r>
  <r>
    <m/>
    <x v="1"/>
    <n v="1197831"/>
    <x v="26"/>
    <x v="1"/>
    <x v="33"/>
    <x v="36"/>
    <x v="1"/>
    <n v="0.2"/>
    <n v="2500"/>
    <n v="500"/>
    <n v="175"/>
    <n v="0.35"/>
  </r>
  <r>
    <m/>
    <x v="1"/>
    <n v="1197831"/>
    <x v="26"/>
    <x v="1"/>
    <x v="33"/>
    <x v="36"/>
    <x v="2"/>
    <n v="0.10000000000000002"/>
    <n v="2750"/>
    <n v="275.00000000000006"/>
    <n v="110.00000000000003"/>
    <n v="0.4"/>
  </r>
  <r>
    <m/>
    <x v="1"/>
    <n v="1197831"/>
    <x v="26"/>
    <x v="1"/>
    <x v="33"/>
    <x v="36"/>
    <x v="3"/>
    <n v="0.19999999999999996"/>
    <n v="1250"/>
    <n v="249.99999999999994"/>
    <n v="99.999999999999986"/>
    <n v="0.4"/>
  </r>
  <r>
    <m/>
    <x v="1"/>
    <n v="1197831"/>
    <x v="26"/>
    <x v="1"/>
    <x v="33"/>
    <x v="36"/>
    <x v="4"/>
    <n v="0.35000000000000009"/>
    <n v="1750"/>
    <n v="612.50000000000011"/>
    <n v="214.37500000000003"/>
    <n v="0.35"/>
  </r>
  <r>
    <m/>
    <x v="1"/>
    <n v="1197831"/>
    <x v="26"/>
    <x v="1"/>
    <x v="33"/>
    <x v="36"/>
    <x v="5"/>
    <n v="0.25"/>
    <n v="2750"/>
    <n v="687.5"/>
    <n v="275"/>
    <n v="0.4"/>
  </r>
  <r>
    <m/>
    <x v="1"/>
    <n v="1197831"/>
    <x v="27"/>
    <x v="1"/>
    <x v="33"/>
    <x v="36"/>
    <x v="0"/>
    <n v="0.25"/>
    <n v="5250"/>
    <n v="1312.5"/>
    <n v="525"/>
    <n v="0.4"/>
  </r>
  <r>
    <m/>
    <x v="1"/>
    <n v="1197831"/>
    <x v="27"/>
    <x v="1"/>
    <x v="33"/>
    <x v="36"/>
    <x v="1"/>
    <n v="0.25"/>
    <n v="2250"/>
    <n v="562.5"/>
    <n v="196.875"/>
    <n v="0.35"/>
  </r>
  <r>
    <m/>
    <x v="1"/>
    <n v="1197831"/>
    <x v="27"/>
    <x v="1"/>
    <x v="33"/>
    <x v="36"/>
    <x v="2"/>
    <n v="0.15000000000000002"/>
    <n v="2250"/>
    <n v="337.50000000000006"/>
    <n v="135.00000000000003"/>
    <n v="0.4"/>
  </r>
  <r>
    <m/>
    <x v="1"/>
    <n v="1197831"/>
    <x v="27"/>
    <x v="1"/>
    <x v="33"/>
    <x v="36"/>
    <x v="3"/>
    <n v="0.19999999999999996"/>
    <n v="1500"/>
    <n v="299.99999999999994"/>
    <n v="119.99999999999999"/>
    <n v="0.4"/>
  </r>
  <r>
    <m/>
    <x v="1"/>
    <n v="1197831"/>
    <x v="27"/>
    <x v="1"/>
    <x v="33"/>
    <x v="36"/>
    <x v="4"/>
    <n v="0.4"/>
    <n v="1750"/>
    <n v="700"/>
    <n v="244.99999999999997"/>
    <n v="0.35"/>
  </r>
  <r>
    <m/>
    <x v="1"/>
    <n v="1197831"/>
    <x v="27"/>
    <x v="1"/>
    <x v="33"/>
    <x v="36"/>
    <x v="5"/>
    <n v="0.30000000000000004"/>
    <n v="3250"/>
    <n v="975.00000000000011"/>
    <n v="390.00000000000006"/>
    <n v="0.4"/>
  </r>
  <r>
    <m/>
    <x v="1"/>
    <n v="1197831"/>
    <x v="168"/>
    <x v="1"/>
    <x v="33"/>
    <x v="36"/>
    <x v="0"/>
    <n v="0.4"/>
    <n v="5950"/>
    <n v="2380"/>
    <n v="952"/>
    <n v="0.4"/>
  </r>
  <r>
    <m/>
    <x v="1"/>
    <n v="1197831"/>
    <x v="168"/>
    <x v="1"/>
    <x v="33"/>
    <x v="36"/>
    <x v="1"/>
    <n v="0.4"/>
    <n v="3000"/>
    <n v="1200"/>
    <n v="420"/>
    <n v="0.35"/>
  </r>
  <r>
    <m/>
    <x v="1"/>
    <n v="1197831"/>
    <x v="168"/>
    <x v="1"/>
    <x v="33"/>
    <x v="36"/>
    <x v="2"/>
    <n v="0.35000000000000003"/>
    <n v="2750"/>
    <n v="962.50000000000011"/>
    <n v="385.00000000000006"/>
    <n v="0.4"/>
  </r>
  <r>
    <m/>
    <x v="1"/>
    <n v="1197831"/>
    <x v="168"/>
    <x v="1"/>
    <x v="33"/>
    <x v="36"/>
    <x v="3"/>
    <n v="0.35000000000000003"/>
    <n v="2250"/>
    <n v="787.50000000000011"/>
    <n v="315.00000000000006"/>
    <n v="0.4"/>
  </r>
  <r>
    <m/>
    <x v="1"/>
    <n v="1197831"/>
    <x v="168"/>
    <x v="1"/>
    <x v="33"/>
    <x v="36"/>
    <x v="4"/>
    <n v="0.44999999999999996"/>
    <n v="2500"/>
    <n v="1125"/>
    <n v="393.75"/>
    <n v="0.35"/>
  </r>
  <r>
    <m/>
    <x v="1"/>
    <n v="1197831"/>
    <x v="168"/>
    <x v="1"/>
    <x v="33"/>
    <x v="36"/>
    <x v="5"/>
    <n v="0.44999999999999996"/>
    <n v="3500"/>
    <n v="1574.9999999999998"/>
    <n v="630"/>
    <n v="0.4"/>
  </r>
  <r>
    <m/>
    <x v="1"/>
    <n v="1197831"/>
    <x v="228"/>
    <x v="1"/>
    <x v="33"/>
    <x v="36"/>
    <x v="0"/>
    <n v="0.39999999999999997"/>
    <n v="6000"/>
    <n v="2400"/>
    <n v="960"/>
    <n v="0.4"/>
  </r>
  <r>
    <m/>
    <x v="1"/>
    <n v="1197831"/>
    <x v="228"/>
    <x v="1"/>
    <x v="33"/>
    <x v="36"/>
    <x v="1"/>
    <n v="0.35000000000000003"/>
    <n v="3500"/>
    <n v="1225.0000000000002"/>
    <n v="428.75000000000006"/>
    <n v="0.35"/>
  </r>
  <r>
    <m/>
    <x v="1"/>
    <n v="1197831"/>
    <x v="228"/>
    <x v="1"/>
    <x v="33"/>
    <x v="36"/>
    <x v="2"/>
    <n v="0.4"/>
    <n v="3250"/>
    <n v="1300"/>
    <n v="520"/>
    <n v="0.4"/>
  </r>
  <r>
    <m/>
    <x v="1"/>
    <n v="1197831"/>
    <x v="228"/>
    <x v="1"/>
    <x v="33"/>
    <x v="36"/>
    <x v="3"/>
    <n v="0.4"/>
    <n v="3000"/>
    <n v="1200"/>
    <n v="480"/>
    <n v="0.4"/>
  </r>
  <r>
    <m/>
    <x v="1"/>
    <n v="1197831"/>
    <x v="228"/>
    <x v="1"/>
    <x v="33"/>
    <x v="36"/>
    <x v="4"/>
    <n v="0.54999999999999993"/>
    <n v="3000"/>
    <n v="1649.9999999999998"/>
    <n v="577.49999999999989"/>
    <n v="0.35"/>
  </r>
  <r>
    <m/>
    <x v="1"/>
    <n v="1197831"/>
    <x v="228"/>
    <x v="1"/>
    <x v="33"/>
    <x v="36"/>
    <x v="5"/>
    <n v="0.6"/>
    <n v="4750"/>
    <n v="2850"/>
    <n v="1140"/>
    <n v="0.4"/>
  </r>
  <r>
    <m/>
    <x v="1"/>
    <n v="1197831"/>
    <x v="30"/>
    <x v="1"/>
    <x v="33"/>
    <x v="36"/>
    <x v="0"/>
    <n v="0.54999999999999993"/>
    <n v="7000"/>
    <n v="3849.9999999999995"/>
    <n v="1540"/>
    <n v="0.4"/>
  </r>
  <r>
    <m/>
    <x v="1"/>
    <n v="1197831"/>
    <x v="30"/>
    <x v="1"/>
    <x v="33"/>
    <x v="36"/>
    <x v="1"/>
    <n v="0.5"/>
    <n v="4500"/>
    <n v="2250"/>
    <n v="787.5"/>
    <n v="0.35"/>
  </r>
  <r>
    <m/>
    <x v="1"/>
    <n v="1197831"/>
    <x v="30"/>
    <x v="1"/>
    <x v="33"/>
    <x v="36"/>
    <x v="2"/>
    <n v="0.45"/>
    <n v="3750"/>
    <n v="1687.5"/>
    <n v="675"/>
    <n v="0.4"/>
  </r>
  <r>
    <m/>
    <x v="1"/>
    <n v="1197831"/>
    <x v="30"/>
    <x v="1"/>
    <x v="33"/>
    <x v="36"/>
    <x v="3"/>
    <n v="0.45"/>
    <n v="3250"/>
    <n v="1462.5"/>
    <n v="585"/>
    <n v="0.4"/>
  </r>
  <r>
    <m/>
    <x v="1"/>
    <n v="1197831"/>
    <x v="30"/>
    <x v="1"/>
    <x v="33"/>
    <x v="36"/>
    <x v="4"/>
    <n v="0.6"/>
    <n v="3500"/>
    <n v="2100"/>
    <n v="735"/>
    <n v="0.35"/>
  </r>
  <r>
    <m/>
    <x v="1"/>
    <n v="1197831"/>
    <x v="30"/>
    <x v="1"/>
    <x v="33"/>
    <x v="36"/>
    <x v="5"/>
    <n v="0.65"/>
    <n v="5250"/>
    <n v="3412.5"/>
    <n v="1365"/>
    <n v="0.4"/>
  </r>
  <r>
    <m/>
    <x v="1"/>
    <n v="1197831"/>
    <x v="31"/>
    <x v="1"/>
    <x v="33"/>
    <x v="36"/>
    <x v="0"/>
    <n v="0.6"/>
    <n v="6750"/>
    <n v="4050"/>
    <n v="1620"/>
    <n v="0.4"/>
  </r>
  <r>
    <m/>
    <x v="1"/>
    <n v="1197831"/>
    <x v="31"/>
    <x v="1"/>
    <x v="33"/>
    <x v="36"/>
    <x v="1"/>
    <n v="0.55000000000000004"/>
    <n v="4500"/>
    <n v="2475"/>
    <n v="866.25"/>
    <n v="0.35"/>
  </r>
  <r>
    <m/>
    <x v="1"/>
    <n v="1197831"/>
    <x v="31"/>
    <x v="1"/>
    <x v="33"/>
    <x v="36"/>
    <x v="2"/>
    <n v="0.5"/>
    <n v="3750"/>
    <n v="1875"/>
    <n v="750"/>
    <n v="0.4"/>
  </r>
  <r>
    <m/>
    <x v="1"/>
    <n v="1197831"/>
    <x v="31"/>
    <x v="1"/>
    <x v="33"/>
    <x v="36"/>
    <x v="3"/>
    <n v="0.4"/>
    <n v="3250"/>
    <n v="1300"/>
    <n v="520"/>
    <n v="0.4"/>
  </r>
  <r>
    <m/>
    <x v="1"/>
    <n v="1197831"/>
    <x v="31"/>
    <x v="1"/>
    <x v="33"/>
    <x v="36"/>
    <x v="4"/>
    <n v="0.5"/>
    <n v="3000"/>
    <n v="1500"/>
    <n v="525"/>
    <n v="0.35"/>
  </r>
  <r>
    <m/>
    <x v="1"/>
    <n v="1197831"/>
    <x v="31"/>
    <x v="1"/>
    <x v="33"/>
    <x v="36"/>
    <x v="5"/>
    <n v="0.55000000000000004"/>
    <n v="4750"/>
    <n v="2612.5"/>
    <n v="1045"/>
    <n v="0.4"/>
  </r>
  <r>
    <m/>
    <x v="1"/>
    <n v="1197831"/>
    <x v="170"/>
    <x v="1"/>
    <x v="33"/>
    <x v="36"/>
    <x v="0"/>
    <n v="0.5"/>
    <n v="5750"/>
    <n v="2875"/>
    <n v="1150"/>
    <n v="0.4"/>
  </r>
  <r>
    <m/>
    <x v="1"/>
    <n v="1197831"/>
    <x v="170"/>
    <x v="1"/>
    <x v="33"/>
    <x v="36"/>
    <x v="1"/>
    <n v="0.40000000000000013"/>
    <n v="3750"/>
    <n v="1500.0000000000005"/>
    <n v="525.00000000000011"/>
    <n v="0.35"/>
  </r>
  <r>
    <m/>
    <x v="1"/>
    <n v="1197831"/>
    <x v="170"/>
    <x v="1"/>
    <x v="33"/>
    <x v="36"/>
    <x v="2"/>
    <n v="0.15000000000000008"/>
    <n v="2750"/>
    <n v="412.50000000000023"/>
    <n v="165.00000000000011"/>
    <n v="0.4"/>
  </r>
  <r>
    <m/>
    <x v="1"/>
    <n v="1197831"/>
    <x v="170"/>
    <x v="1"/>
    <x v="33"/>
    <x v="36"/>
    <x v="3"/>
    <n v="0.15000000000000008"/>
    <n v="2500"/>
    <n v="375.00000000000017"/>
    <n v="150.00000000000009"/>
    <n v="0.4"/>
  </r>
  <r>
    <m/>
    <x v="1"/>
    <n v="1197831"/>
    <x v="170"/>
    <x v="1"/>
    <x v="33"/>
    <x v="36"/>
    <x v="4"/>
    <n v="0.25000000000000006"/>
    <n v="2500"/>
    <n v="625.00000000000011"/>
    <n v="218.75000000000003"/>
    <n v="0.35"/>
  </r>
  <r>
    <m/>
    <x v="1"/>
    <n v="1197831"/>
    <x v="170"/>
    <x v="1"/>
    <x v="33"/>
    <x v="36"/>
    <x v="5"/>
    <n v="0.3000000000000001"/>
    <n v="3500"/>
    <n v="1050.0000000000005"/>
    <n v="420.00000000000023"/>
    <n v="0.4"/>
  </r>
  <r>
    <m/>
    <x v="1"/>
    <n v="1197831"/>
    <x v="229"/>
    <x v="1"/>
    <x v="33"/>
    <x v="36"/>
    <x v="0"/>
    <n v="0.3000000000000001"/>
    <n v="5250"/>
    <n v="1575.0000000000005"/>
    <n v="630.00000000000023"/>
    <n v="0.4"/>
  </r>
  <r>
    <m/>
    <x v="1"/>
    <n v="1197831"/>
    <x v="229"/>
    <x v="1"/>
    <x v="33"/>
    <x v="36"/>
    <x v="1"/>
    <n v="0.20000000000000012"/>
    <n v="3500"/>
    <n v="700.00000000000045"/>
    <n v="245.00000000000014"/>
    <n v="0.35"/>
  </r>
  <r>
    <m/>
    <x v="1"/>
    <n v="1197831"/>
    <x v="229"/>
    <x v="1"/>
    <x v="33"/>
    <x v="36"/>
    <x v="2"/>
    <n v="0.20000000000000012"/>
    <n v="2250"/>
    <n v="450.00000000000028"/>
    <n v="180.00000000000011"/>
    <n v="0.4"/>
  </r>
  <r>
    <m/>
    <x v="1"/>
    <n v="1197831"/>
    <x v="229"/>
    <x v="1"/>
    <x v="33"/>
    <x v="36"/>
    <x v="3"/>
    <n v="0.20000000000000012"/>
    <n v="2000"/>
    <n v="400.00000000000023"/>
    <n v="160.00000000000011"/>
    <n v="0.4"/>
  </r>
  <r>
    <m/>
    <x v="1"/>
    <n v="1197831"/>
    <x v="229"/>
    <x v="1"/>
    <x v="33"/>
    <x v="36"/>
    <x v="4"/>
    <n v="0.3000000000000001"/>
    <n v="2000"/>
    <n v="600.00000000000023"/>
    <n v="210.00000000000006"/>
    <n v="0.35"/>
  </r>
  <r>
    <m/>
    <x v="1"/>
    <n v="1197831"/>
    <x v="229"/>
    <x v="1"/>
    <x v="33"/>
    <x v="36"/>
    <x v="5"/>
    <n v="0.30000000000000004"/>
    <n v="3250"/>
    <n v="975.00000000000011"/>
    <n v="390.00000000000006"/>
    <n v="0.4"/>
  </r>
  <r>
    <m/>
    <x v="1"/>
    <n v="1197831"/>
    <x v="34"/>
    <x v="1"/>
    <x v="33"/>
    <x v="36"/>
    <x v="0"/>
    <n v="0.25000000000000011"/>
    <n v="4750"/>
    <n v="1187.5000000000005"/>
    <n v="475.00000000000023"/>
    <n v="0.4"/>
  </r>
  <r>
    <m/>
    <x v="1"/>
    <n v="1197831"/>
    <x v="34"/>
    <x v="1"/>
    <x v="33"/>
    <x v="36"/>
    <x v="1"/>
    <n v="0.15000000000000013"/>
    <n v="3000"/>
    <n v="450.0000000000004"/>
    <n v="157.50000000000014"/>
    <n v="0.35"/>
  </r>
  <r>
    <m/>
    <x v="1"/>
    <n v="1197831"/>
    <x v="34"/>
    <x v="1"/>
    <x v="33"/>
    <x v="36"/>
    <x v="2"/>
    <n v="0.25000000000000017"/>
    <n v="2450"/>
    <n v="612.50000000000045"/>
    <n v="245.0000000000002"/>
    <n v="0.4"/>
  </r>
  <r>
    <m/>
    <x v="1"/>
    <n v="1197831"/>
    <x v="34"/>
    <x v="1"/>
    <x v="33"/>
    <x v="36"/>
    <x v="3"/>
    <n v="0.55000000000000016"/>
    <n v="3000"/>
    <n v="1650.0000000000005"/>
    <n v="660.00000000000023"/>
    <n v="0.4"/>
  </r>
  <r>
    <m/>
    <x v="1"/>
    <n v="1197831"/>
    <x v="34"/>
    <x v="1"/>
    <x v="33"/>
    <x v="36"/>
    <x v="4"/>
    <n v="0.75000000000000011"/>
    <n v="2750"/>
    <n v="2062.5000000000005"/>
    <n v="721.87500000000011"/>
    <n v="0.35"/>
  </r>
  <r>
    <m/>
    <x v="1"/>
    <n v="1197831"/>
    <x v="34"/>
    <x v="1"/>
    <x v="33"/>
    <x v="36"/>
    <x v="5"/>
    <n v="0.75"/>
    <n v="3750"/>
    <n v="2812.5"/>
    <n v="1125"/>
    <n v="0.4"/>
  </r>
  <r>
    <m/>
    <x v="1"/>
    <n v="1197831"/>
    <x v="35"/>
    <x v="1"/>
    <x v="33"/>
    <x v="36"/>
    <x v="0"/>
    <n v="0.70000000000000007"/>
    <n v="6250"/>
    <n v="4375"/>
    <n v="1750"/>
    <n v="0.4"/>
  </r>
  <r>
    <m/>
    <x v="1"/>
    <n v="1197831"/>
    <x v="35"/>
    <x v="1"/>
    <x v="33"/>
    <x v="36"/>
    <x v="1"/>
    <n v="0.60000000000000009"/>
    <n v="4250"/>
    <n v="2550.0000000000005"/>
    <n v="892.50000000000011"/>
    <n v="0.35"/>
  </r>
  <r>
    <m/>
    <x v="1"/>
    <n v="1197831"/>
    <x v="35"/>
    <x v="1"/>
    <x v="33"/>
    <x v="36"/>
    <x v="2"/>
    <n v="0.60000000000000009"/>
    <n v="3750"/>
    <n v="2250.0000000000005"/>
    <n v="900.00000000000023"/>
    <n v="0.4"/>
  </r>
  <r>
    <m/>
    <x v="1"/>
    <n v="1197831"/>
    <x v="35"/>
    <x v="1"/>
    <x v="33"/>
    <x v="36"/>
    <x v="3"/>
    <n v="0.60000000000000009"/>
    <n v="3250"/>
    <n v="1950.0000000000002"/>
    <n v="780.00000000000011"/>
    <n v="0.4"/>
  </r>
  <r>
    <m/>
    <x v="1"/>
    <n v="1197831"/>
    <x v="35"/>
    <x v="1"/>
    <x v="33"/>
    <x v="36"/>
    <x v="4"/>
    <n v="0.70000000000000007"/>
    <n v="3250"/>
    <n v="2275"/>
    <n v="796.25"/>
    <n v="0.35"/>
  </r>
  <r>
    <m/>
    <x v="1"/>
    <n v="1197831"/>
    <x v="35"/>
    <x v="1"/>
    <x v="33"/>
    <x v="36"/>
    <x v="5"/>
    <n v="0.75"/>
    <n v="4250"/>
    <n v="3187.5"/>
    <n v="1275"/>
    <n v="0.4"/>
  </r>
  <r>
    <s v="x"/>
    <x v="1"/>
    <n v="1197831"/>
    <x v="230"/>
    <x v="1"/>
    <x v="34"/>
    <x v="37"/>
    <x v="0"/>
    <n v="0.25000000000000006"/>
    <n v="5500"/>
    <n v="1375.0000000000002"/>
    <n v="481.25000000000006"/>
    <n v="0.35"/>
  </r>
  <r>
    <m/>
    <x v="1"/>
    <n v="1197831"/>
    <x v="230"/>
    <x v="1"/>
    <x v="34"/>
    <x v="37"/>
    <x v="1"/>
    <n v="0.25000000000000006"/>
    <n v="3500"/>
    <n v="875.00000000000023"/>
    <n v="306.25000000000006"/>
    <n v="0.35"/>
  </r>
  <r>
    <m/>
    <x v="1"/>
    <n v="1197831"/>
    <x v="230"/>
    <x v="1"/>
    <x v="34"/>
    <x v="37"/>
    <x v="2"/>
    <n v="0.15000000000000008"/>
    <n v="3500"/>
    <n v="525.00000000000023"/>
    <n v="183.75000000000006"/>
    <n v="0.35"/>
  </r>
  <r>
    <m/>
    <x v="1"/>
    <n v="1197831"/>
    <x v="230"/>
    <x v="1"/>
    <x v="34"/>
    <x v="37"/>
    <x v="3"/>
    <n v="0.2"/>
    <n v="2000"/>
    <n v="400"/>
    <n v="140"/>
    <n v="0.35"/>
  </r>
  <r>
    <m/>
    <x v="1"/>
    <n v="1197831"/>
    <x v="230"/>
    <x v="1"/>
    <x v="34"/>
    <x v="37"/>
    <x v="4"/>
    <n v="0.35000000000000003"/>
    <n v="2500"/>
    <n v="875.00000000000011"/>
    <n v="306.25"/>
    <n v="0.35"/>
  </r>
  <r>
    <m/>
    <x v="1"/>
    <n v="1197831"/>
    <x v="230"/>
    <x v="1"/>
    <x v="34"/>
    <x v="37"/>
    <x v="5"/>
    <n v="0.25000000000000006"/>
    <n v="3500"/>
    <n v="875.00000000000023"/>
    <n v="306.25000000000006"/>
    <n v="0.35"/>
  </r>
  <r>
    <m/>
    <x v="1"/>
    <n v="1197831"/>
    <x v="231"/>
    <x v="1"/>
    <x v="34"/>
    <x v="37"/>
    <x v="0"/>
    <n v="0.25000000000000006"/>
    <n v="6000"/>
    <n v="1500.0000000000002"/>
    <n v="525"/>
    <n v="0.35"/>
  </r>
  <r>
    <m/>
    <x v="1"/>
    <n v="1197831"/>
    <x v="231"/>
    <x v="1"/>
    <x v="34"/>
    <x v="37"/>
    <x v="1"/>
    <n v="0.25000000000000006"/>
    <n v="2500"/>
    <n v="625.00000000000011"/>
    <n v="218.75000000000003"/>
    <n v="0.35"/>
  </r>
  <r>
    <m/>
    <x v="1"/>
    <n v="1197831"/>
    <x v="231"/>
    <x v="1"/>
    <x v="34"/>
    <x v="37"/>
    <x v="2"/>
    <n v="0.15000000000000008"/>
    <n v="3000"/>
    <n v="450.00000000000023"/>
    <n v="157.50000000000006"/>
    <n v="0.35"/>
  </r>
  <r>
    <m/>
    <x v="1"/>
    <n v="1197831"/>
    <x v="231"/>
    <x v="1"/>
    <x v="34"/>
    <x v="37"/>
    <x v="3"/>
    <n v="0.2"/>
    <n v="1500"/>
    <n v="300"/>
    <n v="105"/>
    <n v="0.35"/>
  </r>
  <r>
    <m/>
    <x v="1"/>
    <n v="1197831"/>
    <x v="231"/>
    <x v="1"/>
    <x v="34"/>
    <x v="37"/>
    <x v="4"/>
    <n v="0.35000000000000003"/>
    <n v="2250"/>
    <n v="787.50000000000011"/>
    <n v="275.625"/>
    <n v="0.35"/>
  </r>
  <r>
    <m/>
    <x v="1"/>
    <n v="1197831"/>
    <x v="231"/>
    <x v="1"/>
    <x v="34"/>
    <x v="37"/>
    <x v="5"/>
    <n v="0.2"/>
    <n v="3250"/>
    <n v="650"/>
    <n v="227.49999999999997"/>
    <n v="0.35"/>
  </r>
  <r>
    <m/>
    <x v="1"/>
    <n v="1197831"/>
    <x v="92"/>
    <x v="1"/>
    <x v="34"/>
    <x v="37"/>
    <x v="0"/>
    <n v="0.2"/>
    <n v="5450"/>
    <n v="1090"/>
    <n v="381.5"/>
    <n v="0.35"/>
  </r>
  <r>
    <m/>
    <x v="1"/>
    <n v="1197831"/>
    <x v="92"/>
    <x v="1"/>
    <x v="34"/>
    <x v="37"/>
    <x v="1"/>
    <n v="0.2"/>
    <n v="2250"/>
    <n v="450"/>
    <n v="157.5"/>
    <n v="0.35"/>
  </r>
  <r>
    <m/>
    <x v="1"/>
    <n v="1197831"/>
    <x v="92"/>
    <x v="1"/>
    <x v="34"/>
    <x v="37"/>
    <x v="2"/>
    <n v="0.10000000000000002"/>
    <n v="2500"/>
    <n v="250.00000000000006"/>
    <n v="87.500000000000014"/>
    <n v="0.35"/>
  </r>
  <r>
    <m/>
    <x v="1"/>
    <n v="1197831"/>
    <x v="92"/>
    <x v="1"/>
    <x v="34"/>
    <x v="37"/>
    <x v="3"/>
    <n v="0.19999999999999996"/>
    <n v="1000"/>
    <n v="199.99999999999994"/>
    <n v="69.999999999999972"/>
    <n v="0.35"/>
  </r>
  <r>
    <m/>
    <x v="1"/>
    <n v="1197831"/>
    <x v="92"/>
    <x v="1"/>
    <x v="34"/>
    <x v="37"/>
    <x v="4"/>
    <n v="0.35000000000000009"/>
    <n v="1500"/>
    <n v="525.00000000000011"/>
    <n v="183.75000000000003"/>
    <n v="0.35"/>
  </r>
  <r>
    <m/>
    <x v="1"/>
    <n v="1197831"/>
    <x v="92"/>
    <x v="1"/>
    <x v="34"/>
    <x v="37"/>
    <x v="5"/>
    <n v="0.25"/>
    <n v="2500"/>
    <n v="625"/>
    <n v="218.75"/>
    <n v="0.35"/>
  </r>
  <r>
    <m/>
    <x v="1"/>
    <n v="1197831"/>
    <x v="93"/>
    <x v="1"/>
    <x v="34"/>
    <x v="37"/>
    <x v="0"/>
    <n v="0.25"/>
    <n v="5000"/>
    <n v="1250"/>
    <n v="437.5"/>
    <n v="0.35"/>
  </r>
  <r>
    <m/>
    <x v="1"/>
    <n v="1197831"/>
    <x v="93"/>
    <x v="1"/>
    <x v="34"/>
    <x v="37"/>
    <x v="1"/>
    <n v="0.25"/>
    <n v="2000"/>
    <n v="500"/>
    <n v="175"/>
    <n v="0.35"/>
  </r>
  <r>
    <m/>
    <x v="1"/>
    <n v="1197831"/>
    <x v="93"/>
    <x v="1"/>
    <x v="34"/>
    <x v="37"/>
    <x v="2"/>
    <n v="0.15000000000000002"/>
    <n v="2000"/>
    <n v="300.00000000000006"/>
    <n v="105.00000000000001"/>
    <n v="0.35"/>
  </r>
  <r>
    <m/>
    <x v="1"/>
    <n v="1197831"/>
    <x v="93"/>
    <x v="1"/>
    <x v="34"/>
    <x v="37"/>
    <x v="3"/>
    <n v="0.19999999999999996"/>
    <n v="1250"/>
    <n v="249.99999999999994"/>
    <n v="87.499999999999972"/>
    <n v="0.35"/>
  </r>
  <r>
    <m/>
    <x v="1"/>
    <n v="1197831"/>
    <x v="93"/>
    <x v="1"/>
    <x v="34"/>
    <x v="37"/>
    <x v="4"/>
    <n v="0.4"/>
    <n v="1500"/>
    <n v="600"/>
    <n v="210"/>
    <n v="0.35"/>
  </r>
  <r>
    <m/>
    <x v="1"/>
    <n v="1197831"/>
    <x v="93"/>
    <x v="1"/>
    <x v="34"/>
    <x v="37"/>
    <x v="5"/>
    <n v="0.30000000000000004"/>
    <n v="3000"/>
    <n v="900.00000000000011"/>
    <n v="315"/>
    <n v="0.35"/>
  </r>
  <r>
    <m/>
    <x v="1"/>
    <n v="1197831"/>
    <x v="120"/>
    <x v="1"/>
    <x v="34"/>
    <x v="37"/>
    <x v="0"/>
    <n v="0.4"/>
    <n v="5700"/>
    <n v="2280"/>
    <n v="798"/>
    <n v="0.35"/>
  </r>
  <r>
    <m/>
    <x v="1"/>
    <n v="1197831"/>
    <x v="120"/>
    <x v="1"/>
    <x v="34"/>
    <x v="37"/>
    <x v="1"/>
    <n v="0.4"/>
    <n v="2750"/>
    <n v="1100"/>
    <n v="385"/>
    <n v="0.35"/>
  </r>
  <r>
    <m/>
    <x v="1"/>
    <n v="1197831"/>
    <x v="120"/>
    <x v="1"/>
    <x v="34"/>
    <x v="37"/>
    <x v="2"/>
    <n v="0.35000000000000003"/>
    <n v="2500"/>
    <n v="875.00000000000011"/>
    <n v="306.25"/>
    <n v="0.35"/>
  </r>
  <r>
    <m/>
    <x v="1"/>
    <n v="1197831"/>
    <x v="120"/>
    <x v="1"/>
    <x v="34"/>
    <x v="37"/>
    <x v="3"/>
    <n v="0.35000000000000003"/>
    <n v="2000"/>
    <n v="700.00000000000011"/>
    <n v="245.00000000000003"/>
    <n v="0.35"/>
  </r>
  <r>
    <m/>
    <x v="1"/>
    <n v="1197831"/>
    <x v="120"/>
    <x v="1"/>
    <x v="34"/>
    <x v="37"/>
    <x v="4"/>
    <n v="0.44999999999999996"/>
    <n v="2250"/>
    <n v="1012.4999999999999"/>
    <n v="354.37499999999994"/>
    <n v="0.35"/>
  </r>
  <r>
    <m/>
    <x v="1"/>
    <n v="1197831"/>
    <x v="120"/>
    <x v="1"/>
    <x v="34"/>
    <x v="37"/>
    <x v="5"/>
    <n v="0.44999999999999996"/>
    <n v="3250"/>
    <n v="1462.4999999999998"/>
    <n v="511.87499999999989"/>
    <n v="0.35"/>
  </r>
  <r>
    <m/>
    <x v="1"/>
    <n v="1197831"/>
    <x v="232"/>
    <x v="1"/>
    <x v="34"/>
    <x v="37"/>
    <x v="0"/>
    <n v="0.39999999999999997"/>
    <n v="5750"/>
    <n v="2300"/>
    <n v="805"/>
    <n v="0.35"/>
  </r>
  <r>
    <m/>
    <x v="1"/>
    <n v="1197831"/>
    <x v="232"/>
    <x v="1"/>
    <x v="34"/>
    <x v="37"/>
    <x v="1"/>
    <n v="0.35000000000000003"/>
    <n v="3250"/>
    <n v="1137.5"/>
    <n v="398.125"/>
    <n v="0.35"/>
  </r>
  <r>
    <m/>
    <x v="1"/>
    <n v="1197831"/>
    <x v="232"/>
    <x v="1"/>
    <x v="34"/>
    <x v="37"/>
    <x v="2"/>
    <n v="0.4"/>
    <n v="3000"/>
    <n v="1200"/>
    <n v="420"/>
    <n v="0.35"/>
  </r>
  <r>
    <m/>
    <x v="1"/>
    <n v="1197831"/>
    <x v="232"/>
    <x v="1"/>
    <x v="34"/>
    <x v="37"/>
    <x v="3"/>
    <n v="0.4"/>
    <n v="2750"/>
    <n v="1100"/>
    <n v="385"/>
    <n v="0.35"/>
  </r>
  <r>
    <m/>
    <x v="1"/>
    <n v="1197831"/>
    <x v="232"/>
    <x v="1"/>
    <x v="34"/>
    <x v="37"/>
    <x v="4"/>
    <n v="0.54999999999999993"/>
    <n v="2750"/>
    <n v="1512.4999999999998"/>
    <n v="529.37499999999989"/>
    <n v="0.35"/>
  </r>
  <r>
    <m/>
    <x v="1"/>
    <n v="1197831"/>
    <x v="232"/>
    <x v="1"/>
    <x v="34"/>
    <x v="37"/>
    <x v="5"/>
    <n v="0.6"/>
    <n v="4500"/>
    <n v="2700"/>
    <n v="944.99999999999989"/>
    <n v="0.35"/>
  </r>
  <r>
    <m/>
    <x v="1"/>
    <n v="1197831"/>
    <x v="96"/>
    <x v="1"/>
    <x v="34"/>
    <x v="37"/>
    <x v="0"/>
    <n v="0.54999999999999993"/>
    <n v="6750"/>
    <n v="3712.4999999999995"/>
    <n v="1299.3749999999998"/>
    <n v="0.35"/>
  </r>
  <r>
    <m/>
    <x v="1"/>
    <n v="1197831"/>
    <x v="96"/>
    <x v="1"/>
    <x v="34"/>
    <x v="37"/>
    <x v="1"/>
    <n v="0.5"/>
    <n v="4250"/>
    <n v="2125"/>
    <n v="743.75"/>
    <n v="0.35"/>
  </r>
  <r>
    <m/>
    <x v="1"/>
    <n v="1197831"/>
    <x v="96"/>
    <x v="1"/>
    <x v="34"/>
    <x v="37"/>
    <x v="2"/>
    <n v="0.45"/>
    <n v="3500"/>
    <n v="1575"/>
    <n v="551.25"/>
    <n v="0.35"/>
  </r>
  <r>
    <m/>
    <x v="1"/>
    <n v="1197831"/>
    <x v="96"/>
    <x v="1"/>
    <x v="34"/>
    <x v="37"/>
    <x v="3"/>
    <n v="0.45"/>
    <n v="3000"/>
    <n v="1350"/>
    <n v="472.49999999999994"/>
    <n v="0.35"/>
  </r>
  <r>
    <m/>
    <x v="1"/>
    <n v="1197831"/>
    <x v="96"/>
    <x v="1"/>
    <x v="34"/>
    <x v="37"/>
    <x v="4"/>
    <n v="0.6"/>
    <n v="3250"/>
    <n v="1950"/>
    <n v="682.5"/>
    <n v="0.35"/>
  </r>
  <r>
    <m/>
    <x v="1"/>
    <n v="1197831"/>
    <x v="96"/>
    <x v="1"/>
    <x v="34"/>
    <x v="37"/>
    <x v="5"/>
    <n v="0.65"/>
    <n v="5000"/>
    <n v="3250"/>
    <n v="1137.5"/>
    <n v="0.35"/>
  </r>
  <r>
    <m/>
    <x v="1"/>
    <n v="1197831"/>
    <x v="97"/>
    <x v="1"/>
    <x v="34"/>
    <x v="37"/>
    <x v="0"/>
    <n v="0.6"/>
    <n v="6500"/>
    <n v="3900"/>
    <n v="1365"/>
    <n v="0.35"/>
  </r>
  <r>
    <m/>
    <x v="1"/>
    <n v="1197831"/>
    <x v="97"/>
    <x v="1"/>
    <x v="34"/>
    <x v="37"/>
    <x v="1"/>
    <n v="0.55000000000000004"/>
    <n v="4250"/>
    <n v="2337.5"/>
    <n v="818.125"/>
    <n v="0.35"/>
  </r>
  <r>
    <m/>
    <x v="1"/>
    <n v="1197831"/>
    <x v="97"/>
    <x v="1"/>
    <x v="34"/>
    <x v="37"/>
    <x v="2"/>
    <n v="0.5"/>
    <n v="3500"/>
    <n v="1750"/>
    <n v="612.5"/>
    <n v="0.35"/>
  </r>
  <r>
    <m/>
    <x v="1"/>
    <n v="1197831"/>
    <x v="97"/>
    <x v="1"/>
    <x v="34"/>
    <x v="37"/>
    <x v="3"/>
    <n v="0.4"/>
    <n v="3000"/>
    <n v="1200"/>
    <n v="420"/>
    <n v="0.35"/>
  </r>
  <r>
    <m/>
    <x v="1"/>
    <n v="1197831"/>
    <x v="97"/>
    <x v="1"/>
    <x v="34"/>
    <x v="37"/>
    <x v="4"/>
    <n v="0.5"/>
    <n v="2750"/>
    <n v="1375"/>
    <n v="481.24999999999994"/>
    <n v="0.35"/>
  </r>
  <r>
    <m/>
    <x v="1"/>
    <n v="1197831"/>
    <x v="97"/>
    <x v="1"/>
    <x v="34"/>
    <x v="37"/>
    <x v="5"/>
    <n v="0.55000000000000004"/>
    <n v="4500"/>
    <n v="2475"/>
    <n v="866.25"/>
    <n v="0.35"/>
  </r>
  <r>
    <m/>
    <x v="1"/>
    <n v="1197831"/>
    <x v="122"/>
    <x v="1"/>
    <x v="34"/>
    <x v="37"/>
    <x v="0"/>
    <n v="0.5"/>
    <n v="5500"/>
    <n v="2750"/>
    <n v="962.49999999999989"/>
    <n v="0.35"/>
  </r>
  <r>
    <m/>
    <x v="1"/>
    <n v="1197831"/>
    <x v="122"/>
    <x v="1"/>
    <x v="34"/>
    <x v="37"/>
    <x v="1"/>
    <n v="0.40000000000000013"/>
    <n v="3500"/>
    <n v="1400.0000000000005"/>
    <n v="490.00000000000011"/>
    <n v="0.35"/>
  </r>
  <r>
    <m/>
    <x v="1"/>
    <n v="1197831"/>
    <x v="122"/>
    <x v="1"/>
    <x v="34"/>
    <x v="37"/>
    <x v="2"/>
    <n v="0.15000000000000008"/>
    <n v="2500"/>
    <n v="375.00000000000017"/>
    <n v="131.25000000000006"/>
    <n v="0.35"/>
  </r>
  <r>
    <m/>
    <x v="1"/>
    <n v="1197831"/>
    <x v="122"/>
    <x v="1"/>
    <x v="34"/>
    <x v="37"/>
    <x v="3"/>
    <n v="0.15000000000000008"/>
    <n v="2250"/>
    <n v="337.50000000000017"/>
    <n v="118.12500000000006"/>
    <n v="0.35"/>
  </r>
  <r>
    <m/>
    <x v="1"/>
    <n v="1197831"/>
    <x v="122"/>
    <x v="1"/>
    <x v="34"/>
    <x v="37"/>
    <x v="4"/>
    <n v="0.25000000000000006"/>
    <n v="2250"/>
    <n v="562.50000000000011"/>
    <n v="196.87500000000003"/>
    <n v="0.35"/>
  </r>
  <r>
    <m/>
    <x v="1"/>
    <n v="1197831"/>
    <x v="122"/>
    <x v="1"/>
    <x v="34"/>
    <x v="37"/>
    <x v="5"/>
    <n v="0.3000000000000001"/>
    <n v="3250"/>
    <n v="975.00000000000034"/>
    <n v="341.25000000000011"/>
    <n v="0.35"/>
  </r>
  <r>
    <m/>
    <x v="1"/>
    <n v="1197831"/>
    <x v="233"/>
    <x v="1"/>
    <x v="34"/>
    <x v="37"/>
    <x v="0"/>
    <n v="0.3000000000000001"/>
    <n v="5000"/>
    <n v="1500.0000000000005"/>
    <n v="525.00000000000011"/>
    <n v="0.35"/>
  </r>
  <r>
    <m/>
    <x v="1"/>
    <n v="1197831"/>
    <x v="233"/>
    <x v="1"/>
    <x v="34"/>
    <x v="37"/>
    <x v="1"/>
    <n v="0.20000000000000012"/>
    <n v="3250"/>
    <n v="650.00000000000034"/>
    <n v="227.50000000000011"/>
    <n v="0.35"/>
  </r>
  <r>
    <m/>
    <x v="1"/>
    <n v="1197831"/>
    <x v="233"/>
    <x v="1"/>
    <x v="34"/>
    <x v="37"/>
    <x v="2"/>
    <n v="0.20000000000000012"/>
    <n v="2000"/>
    <n v="400.00000000000023"/>
    <n v="140.00000000000006"/>
    <n v="0.35"/>
  </r>
  <r>
    <m/>
    <x v="1"/>
    <n v="1197831"/>
    <x v="233"/>
    <x v="1"/>
    <x v="34"/>
    <x v="37"/>
    <x v="3"/>
    <n v="0.20000000000000012"/>
    <n v="1750"/>
    <n v="350.00000000000023"/>
    <n v="122.50000000000007"/>
    <n v="0.35"/>
  </r>
  <r>
    <m/>
    <x v="1"/>
    <n v="1197831"/>
    <x v="233"/>
    <x v="1"/>
    <x v="34"/>
    <x v="37"/>
    <x v="4"/>
    <n v="0.3000000000000001"/>
    <n v="1750"/>
    <n v="525.00000000000023"/>
    <n v="183.75000000000006"/>
    <n v="0.35"/>
  </r>
  <r>
    <m/>
    <x v="1"/>
    <n v="1197831"/>
    <x v="233"/>
    <x v="1"/>
    <x v="34"/>
    <x v="37"/>
    <x v="5"/>
    <n v="0.30000000000000004"/>
    <n v="3000"/>
    <n v="900.00000000000011"/>
    <n v="315"/>
    <n v="0.35"/>
  </r>
  <r>
    <m/>
    <x v="1"/>
    <n v="1197831"/>
    <x v="100"/>
    <x v="1"/>
    <x v="34"/>
    <x v="37"/>
    <x v="0"/>
    <n v="0.25000000000000011"/>
    <n v="4500"/>
    <n v="1125.0000000000005"/>
    <n v="393.75000000000011"/>
    <n v="0.35"/>
  </r>
  <r>
    <m/>
    <x v="1"/>
    <n v="1197831"/>
    <x v="100"/>
    <x v="1"/>
    <x v="34"/>
    <x v="37"/>
    <x v="1"/>
    <n v="0.15000000000000013"/>
    <n v="2750"/>
    <n v="412.50000000000034"/>
    <n v="144.37500000000011"/>
    <n v="0.35"/>
  </r>
  <r>
    <m/>
    <x v="1"/>
    <n v="1197831"/>
    <x v="100"/>
    <x v="1"/>
    <x v="34"/>
    <x v="37"/>
    <x v="2"/>
    <n v="0.25000000000000017"/>
    <n v="2200"/>
    <n v="550.00000000000034"/>
    <n v="192.50000000000011"/>
    <n v="0.35"/>
  </r>
  <r>
    <m/>
    <x v="1"/>
    <n v="1197831"/>
    <x v="100"/>
    <x v="1"/>
    <x v="34"/>
    <x v="37"/>
    <x v="3"/>
    <n v="0.55000000000000016"/>
    <n v="2750"/>
    <n v="1512.5000000000005"/>
    <n v="529.37500000000011"/>
    <n v="0.35"/>
  </r>
  <r>
    <m/>
    <x v="1"/>
    <n v="1197831"/>
    <x v="100"/>
    <x v="1"/>
    <x v="34"/>
    <x v="37"/>
    <x v="4"/>
    <n v="0.75000000000000011"/>
    <n v="2500"/>
    <n v="1875.0000000000002"/>
    <n v="656.25"/>
    <n v="0.35"/>
  </r>
  <r>
    <m/>
    <x v="1"/>
    <n v="1197831"/>
    <x v="100"/>
    <x v="1"/>
    <x v="34"/>
    <x v="37"/>
    <x v="5"/>
    <n v="0.75"/>
    <n v="3500"/>
    <n v="2625"/>
    <n v="918.74999999999989"/>
    <n v="0.35"/>
  </r>
  <r>
    <m/>
    <x v="1"/>
    <n v="1197831"/>
    <x v="101"/>
    <x v="1"/>
    <x v="34"/>
    <x v="37"/>
    <x v="0"/>
    <n v="0.70000000000000007"/>
    <n v="6000"/>
    <n v="4200"/>
    <n v="1470"/>
    <n v="0.35"/>
  </r>
  <r>
    <m/>
    <x v="1"/>
    <n v="1197831"/>
    <x v="101"/>
    <x v="1"/>
    <x v="34"/>
    <x v="37"/>
    <x v="1"/>
    <n v="0.60000000000000009"/>
    <n v="4000"/>
    <n v="2400.0000000000005"/>
    <n v="840.00000000000011"/>
    <n v="0.35"/>
  </r>
  <r>
    <m/>
    <x v="1"/>
    <n v="1197831"/>
    <x v="101"/>
    <x v="1"/>
    <x v="34"/>
    <x v="37"/>
    <x v="2"/>
    <n v="0.60000000000000009"/>
    <n v="3500"/>
    <n v="2100.0000000000005"/>
    <n v="735.00000000000011"/>
    <n v="0.35"/>
  </r>
  <r>
    <m/>
    <x v="1"/>
    <n v="1197831"/>
    <x v="101"/>
    <x v="1"/>
    <x v="34"/>
    <x v="37"/>
    <x v="3"/>
    <n v="0.60000000000000009"/>
    <n v="3000"/>
    <n v="1800.0000000000002"/>
    <n v="630"/>
    <n v="0.35"/>
  </r>
  <r>
    <m/>
    <x v="1"/>
    <n v="1197831"/>
    <x v="101"/>
    <x v="1"/>
    <x v="34"/>
    <x v="37"/>
    <x v="4"/>
    <n v="0.70000000000000007"/>
    <n v="3000"/>
    <n v="2100"/>
    <n v="735"/>
    <n v="0.35"/>
  </r>
  <r>
    <m/>
    <x v="1"/>
    <n v="1197831"/>
    <x v="101"/>
    <x v="1"/>
    <x v="34"/>
    <x v="37"/>
    <x v="5"/>
    <n v="0.75"/>
    <n v="4000"/>
    <n v="3000"/>
    <n v="1050"/>
    <n v="0.35"/>
  </r>
  <r>
    <s v="x"/>
    <x v="0"/>
    <n v="1185732"/>
    <x v="78"/>
    <x v="3"/>
    <x v="35"/>
    <x v="38"/>
    <x v="0"/>
    <n v="0.4"/>
    <n v="4750"/>
    <n v="1900"/>
    <n v="665"/>
    <n v="0.35"/>
  </r>
  <r>
    <m/>
    <x v="0"/>
    <n v="1185732"/>
    <x v="78"/>
    <x v="3"/>
    <x v="35"/>
    <x v="38"/>
    <x v="1"/>
    <n v="0.4"/>
    <n v="2750"/>
    <n v="1100"/>
    <n v="330"/>
    <n v="0.3"/>
  </r>
  <r>
    <m/>
    <x v="0"/>
    <n v="1185732"/>
    <x v="78"/>
    <x v="3"/>
    <x v="35"/>
    <x v="38"/>
    <x v="2"/>
    <n v="0.30000000000000004"/>
    <n v="2750"/>
    <n v="825.00000000000011"/>
    <n v="247.50000000000003"/>
    <n v="0.3"/>
  </r>
  <r>
    <m/>
    <x v="0"/>
    <n v="1185732"/>
    <x v="78"/>
    <x v="3"/>
    <x v="35"/>
    <x v="38"/>
    <x v="3"/>
    <n v="0.35000000000000003"/>
    <n v="1250"/>
    <n v="437.50000000000006"/>
    <n v="131.25"/>
    <n v="0.3"/>
  </r>
  <r>
    <m/>
    <x v="0"/>
    <n v="1185732"/>
    <x v="78"/>
    <x v="3"/>
    <x v="35"/>
    <x v="38"/>
    <x v="4"/>
    <n v="0.49999999999999994"/>
    <n v="1750"/>
    <n v="874.99999999999989"/>
    <n v="306.24999999999994"/>
    <n v="0.35"/>
  </r>
  <r>
    <m/>
    <x v="0"/>
    <n v="1185732"/>
    <x v="78"/>
    <x v="3"/>
    <x v="35"/>
    <x v="38"/>
    <x v="5"/>
    <n v="0.4"/>
    <n v="2750"/>
    <n v="1100"/>
    <n v="440"/>
    <n v="0.4"/>
  </r>
  <r>
    <m/>
    <x v="0"/>
    <n v="1185732"/>
    <x v="1"/>
    <x v="3"/>
    <x v="35"/>
    <x v="38"/>
    <x v="0"/>
    <n v="0.4"/>
    <n v="5250"/>
    <n v="2100"/>
    <n v="735"/>
    <n v="0.35"/>
  </r>
  <r>
    <m/>
    <x v="0"/>
    <n v="1185732"/>
    <x v="1"/>
    <x v="3"/>
    <x v="35"/>
    <x v="38"/>
    <x v="1"/>
    <n v="0.4"/>
    <n v="1750"/>
    <n v="700"/>
    <n v="210"/>
    <n v="0.3"/>
  </r>
  <r>
    <m/>
    <x v="0"/>
    <n v="1185732"/>
    <x v="1"/>
    <x v="3"/>
    <x v="35"/>
    <x v="38"/>
    <x v="2"/>
    <n v="0.30000000000000004"/>
    <n v="2250"/>
    <n v="675.00000000000011"/>
    <n v="202.50000000000003"/>
    <n v="0.3"/>
  </r>
  <r>
    <m/>
    <x v="0"/>
    <n v="1185732"/>
    <x v="1"/>
    <x v="3"/>
    <x v="35"/>
    <x v="38"/>
    <x v="3"/>
    <n v="0.35000000000000003"/>
    <n v="1000"/>
    <n v="350.00000000000006"/>
    <n v="105.00000000000001"/>
    <n v="0.3"/>
  </r>
  <r>
    <m/>
    <x v="0"/>
    <n v="1185732"/>
    <x v="1"/>
    <x v="3"/>
    <x v="35"/>
    <x v="38"/>
    <x v="4"/>
    <n v="0.49999999999999994"/>
    <n v="1750"/>
    <n v="874.99999999999989"/>
    <n v="306.24999999999994"/>
    <n v="0.35"/>
  </r>
  <r>
    <m/>
    <x v="0"/>
    <n v="1185732"/>
    <x v="1"/>
    <x v="3"/>
    <x v="35"/>
    <x v="38"/>
    <x v="5"/>
    <n v="0.35"/>
    <n v="2750"/>
    <n v="962.49999999999989"/>
    <n v="385"/>
    <n v="0.4"/>
  </r>
  <r>
    <m/>
    <x v="0"/>
    <n v="1185732"/>
    <x v="234"/>
    <x v="3"/>
    <x v="35"/>
    <x v="38"/>
    <x v="0"/>
    <n v="0.4"/>
    <n v="4950"/>
    <n v="1980"/>
    <n v="693"/>
    <n v="0.35"/>
  </r>
  <r>
    <m/>
    <x v="0"/>
    <n v="1185732"/>
    <x v="234"/>
    <x v="3"/>
    <x v="35"/>
    <x v="38"/>
    <x v="1"/>
    <n v="0.4"/>
    <n v="2000"/>
    <n v="800"/>
    <n v="240"/>
    <n v="0.3"/>
  </r>
  <r>
    <m/>
    <x v="0"/>
    <n v="1185732"/>
    <x v="234"/>
    <x v="3"/>
    <x v="35"/>
    <x v="38"/>
    <x v="2"/>
    <n v="0.30000000000000004"/>
    <n v="2250"/>
    <n v="675.00000000000011"/>
    <n v="202.50000000000003"/>
    <n v="0.3"/>
  </r>
  <r>
    <m/>
    <x v="0"/>
    <n v="1185732"/>
    <x v="234"/>
    <x v="3"/>
    <x v="35"/>
    <x v="38"/>
    <x v="3"/>
    <n v="0.35"/>
    <n v="750"/>
    <n v="262.5"/>
    <n v="78.75"/>
    <n v="0.3"/>
  </r>
  <r>
    <m/>
    <x v="0"/>
    <n v="1185732"/>
    <x v="234"/>
    <x v="3"/>
    <x v="35"/>
    <x v="38"/>
    <x v="4"/>
    <n v="0.5"/>
    <n v="1250"/>
    <n v="625"/>
    <n v="218.75"/>
    <n v="0.35"/>
  </r>
  <r>
    <m/>
    <x v="0"/>
    <n v="1185732"/>
    <x v="234"/>
    <x v="3"/>
    <x v="35"/>
    <x v="38"/>
    <x v="5"/>
    <n v="0.4"/>
    <n v="2250"/>
    <n v="900"/>
    <n v="360"/>
    <n v="0.4"/>
  </r>
  <r>
    <m/>
    <x v="0"/>
    <n v="1185732"/>
    <x v="235"/>
    <x v="3"/>
    <x v="35"/>
    <x v="38"/>
    <x v="0"/>
    <n v="0.4"/>
    <n v="4500"/>
    <n v="1800"/>
    <n v="630"/>
    <n v="0.35"/>
  </r>
  <r>
    <m/>
    <x v="0"/>
    <n v="1185732"/>
    <x v="235"/>
    <x v="3"/>
    <x v="35"/>
    <x v="38"/>
    <x v="1"/>
    <n v="0.4"/>
    <n v="1500"/>
    <n v="600"/>
    <n v="180"/>
    <n v="0.3"/>
  </r>
  <r>
    <m/>
    <x v="0"/>
    <n v="1185732"/>
    <x v="235"/>
    <x v="3"/>
    <x v="35"/>
    <x v="38"/>
    <x v="2"/>
    <n v="0.30000000000000004"/>
    <n v="1500"/>
    <n v="450.00000000000006"/>
    <n v="135"/>
    <n v="0.3"/>
  </r>
  <r>
    <m/>
    <x v="0"/>
    <n v="1185732"/>
    <x v="235"/>
    <x v="3"/>
    <x v="35"/>
    <x v="38"/>
    <x v="3"/>
    <n v="0.35"/>
    <n v="750"/>
    <n v="262.5"/>
    <n v="78.75"/>
    <n v="0.3"/>
  </r>
  <r>
    <m/>
    <x v="0"/>
    <n v="1185732"/>
    <x v="235"/>
    <x v="3"/>
    <x v="35"/>
    <x v="38"/>
    <x v="4"/>
    <n v="0.6"/>
    <n v="1000"/>
    <n v="600"/>
    <n v="210"/>
    <n v="0.35"/>
  </r>
  <r>
    <m/>
    <x v="0"/>
    <n v="1185732"/>
    <x v="235"/>
    <x v="3"/>
    <x v="35"/>
    <x v="38"/>
    <x v="5"/>
    <n v="0.5"/>
    <n v="2250"/>
    <n v="1125"/>
    <n v="450"/>
    <n v="0.4"/>
  </r>
  <r>
    <m/>
    <x v="0"/>
    <n v="1185732"/>
    <x v="236"/>
    <x v="3"/>
    <x v="35"/>
    <x v="38"/>
    <x v="0"/>
    <n v="0.6"/>
    <n v="4950"/>
    <n v="2970"/>
    <n v="1039.5"/>
    <n v="0.35"/>
  </r>
  <r>
    <m/>
    <x v="0"/>
    <n v="1185732"/>
    <x v="236"/>
    <x v="3"/>
    <x v="35"/>
    <x v="38"/>
    <x v="1"/>
    <n v="0.5"/>
    <n v="2000"/>
    <n v="1000"/>
    <n v="300"/>
    <n v="0.3"/>
  </r>
  <r>
    <m/>
    <x v="0"/>
    <n v="1185732"/>
    <x v="236"/>
    <x v="3"/>
    <x v="35"/>
    <x v="38"/>
    <x v="2"/>
    <n v="0.45"/>
    <n v="1750"/>
    <n v="787.5"/>
    <n v="236.25"/>
    <n v="0.3"/>
  </r>
  <r>
    <m/>
    <x v="0"/>
    <n v="1185732"/>
    <x v="236"/>
    <x v="3"/>
    <x v="35"/>
    <x v="38"/>
    <x v="3"/>
    <n v="0.45"/>
    <n v="1000"/>
    <n v="450"/>
    <n v="135"/>
    <n v="0.3"/>
  </r>
  <r>
    <m/>
    <x v="0"/>
    <n v="1185732"/>
    <x v="236"/>
    <x v="3"/>
    <x v="35"/>
    <x v="38"/>
    <x v="4"/>
    <n v="0.54999999999999993"/>
    <n v="1250"/>
    <n v="687.49999999999989"/>
    <n v="240.62499999999994"/>
    <n v="0.35"/>
  </r>
  <r>
    <m/>
    <x v="0"/>
    <n v="1185732"/>
    <x v="236"/>
    <x v="3"/>
    <x v="35"/>
    <x v="38"/>
    <x v="5"/>
    <n v="0.6"/>
    <n v="2500"/>
    <n v="1500"/>
    <n v="600"/>
    <n v="0.4"/>
  </r>
  <r>
    <m/>
    <x v="0"/>
    <n v="1185732"/>
    <x v="5"/>
    <x v="3"/>
    <x v="35"/>
    <x v="38"/>
    <x v="0"/>
    <n v="0.45"/>
    <n v="5000"/>
    <n v="2250"/>
    <n v="787.5"/>
    <n v="0.35"/>
  </r>
  <r>
    <m/>
    <x v="0"/>
    <n v="1185732"/>
    <x v="5"/>
    <x v="3"/>
    <x v="35"/>
    <x v="38"/>
    <x v="1"/>
    <n v="0.40000000000000008"/>
    <n v="2500"/>
    <n v="1000.0000000000002"/>
    <n v="300.00000000000006"/>
    <n v="0.3"/>
  </r>
  <r>
    <m/>
    <x v="0"/>
    <n v="1185732"/>
    <x v="5"/>
    <x v="3"/>
    <x v="35"/>
    <x v="38"/>
    <x v="2"/>
    <n v="0.35000000000000003"/>
    <n v="2000"/>
    <n v="700.00000000000011"/>
    <n v="210.00000000000003"/>
    <n v="0.3"/>
  </r>
  <r>
    <m/>
    <x v="0"/>
    <n v="1185732"/>
    <x v="5"/>
    <x v="3"/>
    <x v="35"/>
    <x v="38"/>
    <x v="3"/>
    <n v="0.35000000000000003"/>
    <n v="1750"/>
    <n v="612.50000000000011"/>
    <n v="183.75000000000003"/>
    <n v="0.3"/>
  </r>
  <r>
    <m/>
    <x v="0"/>
    <n v="1185732"/>
    <x v="5"/>
    <x v="3"/>
    <x v="35"/>
    <x v="38"/>
    <x v="4"/>
    <n v="0.45"/>
    <n v="1750"/>
    <n v="787.5"/>
    <n v="275.625"/>
    <n v="0.35"/>
  </r>
  <r>
    <m/>
    <x v="0"/>
    <n v="1185732"/>
    <x v="5"/>
    <x v="3"/>
    <x v="35"/>
    <x v="38"/>
    <x v="5"/>
    <n v="0.55000000000000004"/>
    <n v="3250"/>
    <n v="1787.5000000000002"/>
    <n v="715.00000000000011"/>
    <n v="0.4"/>
  </r>
  <r>
    <m/>
    <x v="0"/>
    <n v="1185732"/>
    <x v="237"/>
    <x v="3"/>
    <x v="35"/>
    <x v="38"/>
    <x v="0"/>
    <n v="0.5"/>
    <n v="5500"/>
    <n v="2750"/>
    <n v="962.49999999999989"/>
    <n v="0.35"/>
  </r>
  <r>
    <m/>
    <x v="0"/>
    <n v="1185732"/>
    <x v="237"/>
    <x v="3"/>
    <x v="35"/>
    <x v="38"/>
    <x v="1"/>
    <n v="0.45000000000000007"/>
    <n v="3000"/>
    <n v="1350.0000000000002"/>
    <n v="405.00000000000006"/>
    <n v="0.3"/>
  </r>
  <r>
    <m/>
    <x v="0"/>
    <n v="1185732"/>
    <x v="237"/>
    <x v="3"/>
    <x v="35"/>
    <x v="38"/>
    <x v="2"/>
    <n v="0.4"/>
    <n v="2250"/>
    <n v="900"/>
    <n v="270"/>
    <n v="0.3"/>
  </r>
  <r>
    <m/>
    <x v="0"/>
    <n v="1185732"/>
    <x v="237"/>
    <x v="3"/>
    <x v="35"/>
    <x v="38"/>
    <x v="3"/>
    <n v="0.4"/>
    <n v="1750"/>
    <n v="700"/>
    <n v="210"/>
    <n v="0.3"/>
  </r>
  <r>
    <m/>
    <x v="0"/>
    <n v="1185732"/>
    <x v="237"/>
    <x v="3"/>
    <x v="35"/>
    <x v="38"/>
    <x v="4"/>
    <n v="0.5"/>
    <n v="2000"/>
    <n v="1000"/>
    <n v="350"/>
    <n v="0.35"/>
  </r>
  <r>
    <m/>
    <x v="0"/>
    <n v="1185732"/>
    <x v="237"/>
    <x v="3"/>
    <x v="35"/>
    <x v="38"/>
    <x v="5"/>
    <n v="0.55000000000000004"/>
    <n v="3750"/>
    <n v="2062.5"/>
    <n v="825"/>
    <n v="0.4"/>
  </r>
  <r>
    <m/>
    <x v="0"/>
    <n v="1185732"/>
    <x v="238"/>
    <x v="3"/>
    <x v="35"/>
    <x v="38"/>
    <x v="0"/>
    <n v="0.5"/>
    <n v="5250"/>
    <n v="2625"/>
    <n v="918.74999999999989"/>
    <n v="0.35"/>
  </r>
  <r>
    <m/>
    <x v="0"/>
    <n v="1185732"/>
    <x v="238"/>
    <x v="3"/>
    <x v="35"/>
    <x v="38"/>
    <x v="1"/>
    <n v="0.45000000000000007"/>
    <n v="3000"/>
    <n v="1350.0000000000002"/>
    <n v="405.00000000000006"/>
    <n v="0.3"/>
  </r>
  <r>
    <m/>
    <x v="0"/>
    <n v="1185732"/>
    <x v="238"/>
    <x v="3"/>
    <x v="35"/>
    <x v="38"/>
    <x v="2"/>
    <n v="0.4"/>
    <n v="2250"/>
    <n v="900"/>
    <n v="270"/>
    <n v="0.3"/>
  </r>
  <r>
    <m/>
    <x v="0"/>
    <n v="1185732"/>
    <x v="238"/>
    <x v="3"/>
    <x v="35"/>
    <x v="38"/>
    <x v="3"/>
    <n v="0.4"/>
    <n v="2000"/>
    <n v="800"/>
    <n v="240"/>
    <n v="0.3"/>
  </r>
  <r>
    <m/>
    <x v="0"/>
    <n v="1185732"/>
    <x v="238"/>
    <x v="3"/>
    <x v="35"/>
    <x v="38"/>
    <x v="4"/>
    <n v="0.5"/>
    <n v="1750"/>
    <n v="875"/>
    <n v="306.25"/>
    <n v="0.35"/>
  </r>
  <r>
    <m/>
    <x v="0"/>
    <n v="1185732"/>
    <x v="238"/>
    <x v="3"/>
    <x v="35"/>
    <x v="38"/>
    <x v="5"/>
    <n v="0.55000000000000004"/>
    <n v="3500"/>
    <n v="1925.0000000000002"/>
    <n v="770.00000000000011"/>
    <n v="0.4"/>
  </r>
  <r>
    <m/>
    <x v="0"/>
    <n v="1185732"/>
    <x v="239"/>
    <x v="3"/>
    <x v="35"/>
    <x v="38"/>
    <x v="0"/>
    <n v="0.45"/>
    <n v="4750"/>
    <n v="2137.5"/>
    <n v="748.125"/>
    <n v="0.35"/>
  </r>
  <r>
    <m/>
    <x v="0"/>
    <n v="1185732"/>
    <x v="239"/>
    <x v="3"/>
    <x v="35"/>
    <x v="38"/>
    <x v="1"/>
    <n v="0.40000000000000008"/>
    <n v="2750"/>
    <n v="1100.0000000000002"/>
    <n v="330.00000000000006"/>
    <n v="0.3"/>
  </r>
  <r>
    <m/>
    <x v="0"/>
    <n v="1185732"/>
    <x v="239"/>
    <x v="3"/>
    <x v="35"/>
    <x v="38"/>
    <x v="2"/>
    <n v="0.35000000000000003"/>
    <n v="1750"/>
    <n v="612.50000000000011"/>
    <n v="183.75000000000003"/>
    <n v="0.3"/>
  </r>
  <r>
    <m/>
    <x v="0"/>
    <n v="1185732"/>
    <x v="239"/>
    <x v="3"/>
    <x v="35"/>
    <x v="38"/>
    <x v="3"/>
    <n v="0.35000000000000003"/>
    <n v="1500"/>
    <n v="525"/>
    <n v="157.5"/>
    <n v="0.3"/>
  </r>
  <r>
    <m/>
    <x v="0"/>
    <n v="1185732"/>
    <x v="239"/>
    <x v="3"/>
    <x v="35"/>
    <x v="38"/>
    <x v="4"/>
    <n v="0.45"/>
    <n v="1500"/>
    <n v="675"/>
    <n v="236.24999999999997"/>
    <n v="0.35"/>
  </r>
  <r>
    <m/>
    <x v="0"/>
    <n v="1185732"/>
    <x v="239"/>
    <x v="3"/>
    <x v="35"/>
    <x v="38"/>
    <x v="5"/>
    <n v="0.5"/>
    <n v="2250"/>
    <n v="1125"/>
    <n v="450"/>
    <n v="0.4"/>
  </r>
  <r>
    <m/>
    <x v="0"/>
    <n v="1185732"/>
    <x v="9"/>
    <x v="3"/>
    <x v="35"/>
    <x v="38"/>
    <x v="0"/>
    <n v="0.54999999999999993"/>
    <n v="4000"/>
    <n v="2199.9999999999995"/>
    <n v="769.99999999999977"/>
    <n v="0.35"/>
  </r>
  <r>
    <m/>
    <x v="0"/>
    <n v="1185732"/>
    <x v="9"/>
    <x v="3"/>
    <x v="35"/>
    <x v="38"/>
    <x v="1"/>
    <n v="0.45"/>
    <n v="2500"/>
    <n v="1125"/>
    <n v="337.5"/>
    <n v="0.3"/>
  </r>
  <r>
    <m/>
    <x v="0"/>
    <n v="1185732"/>
    <x v="9"/>
    <x v="3"/>
    <x v="35"/>
    <x v="38"/>
    <x v="2"/>
    <n v="0.45"/>
    <n v="1500"/>
    <n v="675"/>
    <n v="202.5"/>
    <n v="0.3"/>
  </r>
  <r>
    <m/>
    <x v="0"/>
    <n v="1185732"/>
    <x v="9"/>
    <x v="3"/>
    <x v="35"/>
    <x v="38"/>
    <x v="3"/>
    <n v="0.45"/>
    <n v="1250"/>
    <n v="562.5"/>
    <n v="168.75"/>
    <n v="0.3"/>
  </r>
  <r>
    <m/>
    <x v="0"/>
    <n v="1185732"/>
    <x v="9"/>
    <x v="3"/>
    <x v="35"/>
    <x v="38"/>
    <x v="4"/>
    <n v="0.54999999999999993"/>
    <n v="1250"/>
    <n v="687.49999999999989"/>
    <n v="240.62499999999994"/>
    <n v="0.35"/>
  </r>
  <r>
    <m/>
    <x v="0"/>
    <n v="1185732"/>
    <x v="9"/>
    <x v="3"/>
    <x v="35"/>
    <x v="38"/>
    <x v="5"/>
    <n v="0.59999999999999987"/>
    <n v="2500"/>
    <n v="1499.9999999999998"/>
    <n v="599.99999999999989"/>
    <n v="0.4"/>
  </r>
  <r>
    <m/>
    <x v="0"/>
    <n v="1185732"/>
    <x v="240"/>
    <x v="3"/>
    <x v="35"/>
    <x v="38"/>
    <x v="0"/>
    <n v="0.54999999999999993"/>
    <n v="4000"/>
    <n v="2199.9999999999995"/>
    <n v="769.99999999999977"/>
    <n v="0.35"/>
  </r>
  <r>
    <m/>
    <x v="0"/>
    <n v="1185732"/>
    <x v="240"/>
    <x v="3"/>
    <x v="35"/>
    <x v="38"/>
    <x v="1"/>
    <n v="0.45"/>
    <n v="2500"/>
    <n v="1125"/>
    <n v="337.5"/>
    <n v="0.3"/>
  </r>
  <r>
    <m/>
    <x v="0"/>
    <n v="1185732"/>
    <x v="240"/>
    <x v="3"/>
    <x v="35"/>
    <x v="38"/>
    <x v="2"/>
    <n v="0.45"/>
    <n v="1950"/>
    <n v="877.5"/>
    <n v="263.25"/>
    <n v="0.3"/>
  </r>
  <r>
    <m/>
    <x v="0"/>
    <n v="1185732"/>
    <x v="240"/>
    <x v="3"/>
    <x v="35"/>
    <x v="38"/>
    <x v="3"/>
    <n v="0.45"/>
    <n v="1750"/>
    <n v="787.5"/>
    <n v="236.25"/>
    <n v="0.3"/>
  </r>
  <r>
    <m/>
    <x v="0"/>
    <n v="1185732"/>
    <x v="240"/>
    <x v="3"/>
    <x v="35"/>
    <x v="38"/>
    <x v="4"/>
    <n v="0.6"/>
    <n v="1500"/>
    <n v="900"/>
    <n v="315"/>
    <n v="0.35"/>
  </r>
  <r>
    <m/>
    <x v="0"/>
    <n v="1185732"/>
    <x v="240"/>
    <x v="3"/>
    <x v="35"/>
    <x v="38"/>
    <x v="5"/>
    <n v="0.64999999999999991"/>
    <n v="2500"/>
    <n v="1624.9999999999998"/>
    <n v="650"/>
    <n v="0.4"/>
  </r>
  <r>
    <m/>
    <x v="0"/>
    <n v="1185732"/>
    <x v="241"/>
    <x v="3"/>
    <x v="35"/>
    <x v="38"/>
    <x v="0"/>
    <n v="0.6"/>
    <n v="5000"/>
    <n v="3000"/>
    <n v="1050"/>
    <n v="0.35"/>
  </r>
  <r>
    <m/>
    <x v="0"/>
    <n v="1185732"/>
    <x v="241"/>
    <x v="3"/>
    <x v="35"/>
    <x v="38"/>
    <x v="1"/>
    <n v="0.5"/>
    <n v="3000"/>
    <n v="1500"/>
    <n v="450"/>
    <n v="0.3"/>
  </r>
  <r>
    <m/>
    <x v="0"/>
    <n v="1185732"/>
    <x v="241"/>
    <x v="3"/>
    <x v="35"/>
    <x v="38"/>
    <x v="2"/>
    <n v="0.5"/>
    <n v="2500"/>
    <n v="1250"/>
    <n v="375"/>
    <n v="0.3"/>
  </r>
  <r>
    <m/>
    <x v="0"/>
    <n v="1185732"/>
    <x v="241"/>
    <x v="3"/>
    <x v="35"/>
    <x v="38"/>
    <x v="3"/>
    <n v="0.5"/>
    <n v="2000"/>
    <n v="1000"/>
    <n v="300"/>
    <n v="0.3"/>
  </r>
  <r>
    <m/>
    <x v="0"/>
    <n v="1185732"/>
    <x v="241"/>
    <x v="3"/>
    <x v="35"/>
    <x v="38"/>
    <x v="4"/>
    <n v="0.6"/>
    <n v="2000"/>
    <n v="1200"/>
    <n v="420"/>
    <n v="0.35"/>
  </r>
  <r>
    <m/>
    <x v="0"/>
    <n v="1185732"/>
    <x v="241"/>
    <x v="3"/>
    <x v="35"/>
    <x v="38"/>
    <x v="5"/>
    <n v="0.64999999999999991"/>
    <n v="3000"/>
    <n v="1949.9999999999998"/>
    <n v="780"/>
    <n v="0.4"/>
  </r>
  <r>
    <s v="x"/>
    <x v="0"/>
    <n v="1185732"/>
    <x v="204"/>
    <x v="3"/>
    <x v="36"/>
    <x v="39"/>
    <x v="0"/>
    <n v="0.35000000000000003"/>
    <n v="4750"/>
    <n v="1662.5000000000002"/>
    <n v="581.875"/>
    <n v="0.35"/>
  </r>
  <r>
    <m/>
    <x v="0"/>
    <n v="1185732"/>
    <x v="204"/>
    <x v="3"/>
    <x v="36"/>
    <x v="39"/>
    <x v="1"/>
    <n v="0.35000000000000003"/>
    <n v="2750"/>
    <n v="962.50000000000011"/>
    <n v="288.75"/>
    <n v="0.3"/>
  </r>
  <r>
    <m/>
    <x v="0"/>
    <n v="1185732"/>
    <x v="204"/>
    <x v="3"/>
    <x v="36"/>
    <x v="39"/>
    <x v="2"/>
    <n v="0.25000000000000006"/>
    <n v="2750"/>
    <n v="687.50000000000011"/>
    <n v="206.25000000000003"/>
    <n v="0.3"/>
  </r>
  <r>
    <m/>
    <x v="0"/>
    <n v="1185732"/>
    <x v="204"/>
    <x v="3"/>
    <x v="36"/>
    <x v="39"/>
    <x v="3"/>
    <n v="0.30000000000000004"/>
    <n v="1250"/>
    <n v="375.00000000000006"/>
    <n v="112.50000000000001"/>
    <n v="0.3"/>
  </r>
  <r>
    <m/>
    <x v="0"/>
    <n v="1185732"/>
    <x v="204"/>
    <x v="3"/>
    <x v="36"/>
    <x v="39"/>
    <x v="4"/>
    <n v="0.44999999999999996"/>
    <n v="1750"/>
    <n v="787.49999999999989"/>
    <n v="275.62499999999994"/>
    <n v="0.35"/>
  </r>
  <r>
    <m/>
    <x v="0"/>
    <n v="1185732"/>
    <x v="204"/>
    <x v="3"/>
    <x v="36"/>
    <x v="39"/>
    <x v="5"/>
    <n v="0.35000000000000003"/>
    <n v="2750"/>
    <n v="962.50000000000011"/>
    <n v="385.00000000000006"/>
    <n v="0.4"/>
  </r>
  <r>
    <m/>
    <x v="0"/>
    <n v="1185732"/>
    <x v="242"/>
    <x v="3"/>
    <x v="36"/>
    <x v="39"/>
    <x v="0"/>
    <n v="0.35000000000000003"/>
    <n v="5250"/>
    <n v="1837.5000000000002"/>
    <n v="643.125"/>
    <n v="0.35"/>
  </r>
  <r>
    <m/>
    <x v="0"/>
    <n v="1185732"/>
    <x v="242"/>
    <x v="3"/>
    <x v="36"/>
    <x v="39"/>
    <x v="1"/>
    <n v="0.35000000000000003"/>
    <n v="1750"/>
    <n v="612.50000000000011"/>
    <n v="183.75000000000003"/>
    <n v="0.3"/>
  </r>
  <r>
    <m/>
    <x v="0"/>
    <n v="1185732"/>
    <x v="242"/>
    <x v="3"/>
    <x v="36"/>
    <x v="39"/>
    <x v="2"/>
    <n v="0.25000000000000006"/>
    <n v="2250"/>
    <n v="562.50000000000011"/>
    <n v="168.75000000000003"/>
    <n v="0.3"/>
  </r>
  <r>
    <m/>
    <x v="0"/>
    <n v="1185732"/>
    <x v="242"/>
    <x v="3"/>
    <x v="36"/>
    <x v="39"/>
    <x v="3"/>
    <n v="0.30000000000000004"/>
    <n v="1000"/>
    <n v="300.00000000000006"/>
    <n v="90.000000000000014"/>
    <n v="0.3"/>
  </r>
  <r>
    <m/>
    <x v="0"/>
    <n v="1185732"/>
    <x v="242"/>
    <x v="3"/>
    <x v="36"/>
    <x v="39"/>
    <x v="4"/>
    <n v="0.44999999999999996"/>
    <n v="1750"/>
    <n v="787.49999999999989"/>
    <n v="275.62499999999994"/>
    <n v="0.35"/>
  </r>
  <r>
    <m/>
    <x v="0"/>
    <n v="1185732"/>
    <x v="242"/>
    <x v="3"/>
    <x v="36"/>
    <x v="39"/>
    <x v="5"/>
    <n v="0.24999999999999997"/>
    <n v="2750"/>
    <n v="687.49999999999989"/>
    <n v="274.99999999999994"/>
    <n v="0.4"/>
  </r>
  <r>
    <m/>
    <x v="0"/>
    <n v="1185732"/>
    <x v="80"/>
    <x v="3"/>
    <x v="36"/>
    <x v="39"/>
    <x v="0"/>
    <n v="0.30000000000000004"/>
    <n v="4950"/>
    <n v="1485.0000000000002"/>
    <n v="519.75"/>
    <n v="0.35"/>
  </r>
  <r>
    <m/>
    <x v="0"/>
    <n v="1185732"/>
    <x v="80"/>
    <x v="3"/>
    <x v="36"/>
    <x v="39"/>
    <x v="1"/>
    <n v="0.30000000000000004"/>
    <n v="2000"/>
    <n v="600.00000000000011"/>
    <n v="180.00000000000003"/>
    <n v="0.3"/>
  </r>
  <r>
    <m/>
    <x v="0"/>
    <n v="1185732"/>
    <x v="80"/>
    <x v="3"/>
    <x v="36"/>
    <x v="39"/>
    <x v="2"/>
    <n v="0.20000000000000004"/>
    <n v="2250"/>
    <n v="450.00000000000011"/>
    <n v="135.00000000000003"/>
    <n v="0.3"/>
  </r>
  <r>
    <m/>
    <x v="0"/>
    <n v="1185732"/>
    <x v="80"/>
    <x v="3"/>
    <x v="36"/>
    <x v="39"/>
    <x v="3"/>
    <n v="0.24999999999999997"/>
    <n v="750"/>
    <n v="187.49999999999997"/>
    <n v="56.249999999999993"/>
    <n v="0.3"/>
  </r>
  <r>
    <m/>
    <x v="0"/>
    <n v="1185732"/>
    <x v="80"/>
    <x v="3"/>
    <x v="36"/>
    <x v="39"/>
    <x v="4"/>
    <n v="0.4"/>
    <n v="1250"/>
    <n v="500"/>
    <n v="175"/>
    <n v="0.35"/>
  </r>
  <r>
    <m/>
    <x v="0"/>
    <n v="1185732"/>
    <x v="80"/>
    <x v="3"/>
    <x v="36"/>
    <x v="39"/>
    <x v="5"/>
    <n v="0.30000000000000004"/>
    <n v="2250"/>
    <n v="675.00000000000011"/>
    <n v="270.00000000000006"/>
    <n v="0.4"/>
  </r>
  <r>
    <m/>
    <x v="0"/>
    <n v="1185732"/>
    <x v="81"/>
    <x v="3"/>
    <x v="36"/>
    <x v="39"/>
    <x v="0"/>
    <n v="0.30000000000000004"/>
    <n v="4500"/>
    <n v="1350.0000000000002"/>
    <n v="472.50000000000006"/>
    <n v="0.35"/>
  </r>
  <r>
    <m/>
    <x v="0"/>
    <n v="1185732"/>
    <x v="81"/>
    <x v="3"/>
    <x v="36"/>
    <x v="39"/>
    <x v="1"/>
    <n v="0.30000000000000004"/>
    <n v="1500"/>
    <n v="450.00000000000006"/>
    <n v="135"/>
    <n v="0.3"/>
  </r>
  <r>
    <m/>
    <x v="0"/>
    <n v="1185732"/>
    <x v="81"/>
    <x v="3"/>
    <x v="36"/>
    <x v="39"/>
    <x v="2"/>
    <n v="0.20000000000000004"/>
    <n v="1500"/>
    <n v="300.00000000000006"/>
    <n v="90.000000000000014"/>
    <n v="0.3"/>
  </r>
  <r>
    <m/>
    <x v="0"/>
    <n v="1185732"/>
    <x v="81"/>
    <x v="3"/>
    <x v="36"/>
    <x v="39"/>
    <x v="3"/>
    <n v="0.24999999999999997"/>
    <n v="750"/>
    <n v="187.49999999999997"/>
    <n v="56.249999999999993"/>
    <n v="0.3"/>
  </r>
  <r>
    <m/>
    <x v="0"/>
    <n v="1185732"/>
    <x v="81"/>
    <x v="3"/>
    <x v="36"/>
    <x v="39"/>
    <x v="4"/>
    <n v="0.6"/>
    <n v="1000"/>
    <n v="600"/>
    <n v="210"/>
    <n v="0.35"/>
  </r>
  <r>
    <m/>
    <x v="0"/>
    <n v="1185732"/>
    <x v="81"/>
    <x v="3"/>
    <x v="36"/>
    <x v="39"/>
    <x v="5"/>
    <n v="0.5"/>
    <n v="2250"/>
    <n v="1125"/>
    <n v="450"/>
    <n v="0.4"/>
  </r>
  <r>
    <m/>
    <x v="0"/>
    <n v="1185732"/>
    <x v="4"/>
    <x v="3"/>
    <x v="36"/>
    <x v="39"/>
    <x v="0"/>
    <n v="0.6"/>
    <n v="4950"/>
    <n v="2970"/>
    <n v="1039.5"/>
    <n v="0.35"/>
  </r>
  <r>
    <m/>
    <x v="0"/>
    <n v="1185732"/>
    <x v="4"/>
    <x v="3"/>
    <x v="36"/>
    <x v="39"/>
    <x v="1"/>
    <n v="0.45"/>
    <n v="2000"/>
    <n v="900"/>
    <n v="270"/>
    <n v="0.3"/>
  </r>
  <r>
    <m/>
    <x v="0"/>
    <n v="1185732"/>
    <x v="4"/>
    <x v="3"/>
    <x v="36"/>
    <x v="39"/>
    <x v="2"/>
    <n v="0.4"/>
    <n v="1750"/>
    <n v="700"/>
    <n v="210"/>
    <n v="0.3"/>
  </r>
  <r>
    <m/>
    <x v="0"/>
    <n v="1185732"/>
    <x v="4"/>
    <x v="3"/>
    <x v="36"/>
    <x v="39"/>
    <x v="3"/>
    <n v="0.4"/>
    <n v="1000"/>
    <n v="400"/>
    <n v="120"/>
    <n v="0.3"/>
  </r>
  <r>
    <m/>
    <x v="0"/>
    <n v="1185732"/>
    <x v="4"/>
    <x v="3"/>
    <x v="36"/>
    <x v="39"/>
    <x v="4"/>
    <n v="0.49999999999999994"/>
    <n v="1250"/>
    <n v="624.99999999999989"/>
    <n v="218.74999999999994"/>
    <n v="0.35"/>
  </r>
  <r>
    <m/>
    <x v="0"/>
    <n v="1185732"/>
    <x v="4"/>
    <x v="3"/>
    <x v="36"/>
    <x v="39"/>
    <x v="5"/>
    <n v="0.54999999999999993"/>
    <n v="2500"/>
    <n v="1374.9999999999998"/>
    <n v="549.99999999999989"/>
    <n v="0.4"/>
  </r>
  <r>
    <m/>
    <x v="0"/>
    <n v="1185732"/>
    <x v="243"/>
    <x v="3"/>
    <x v="36"/>
    <x v="39"/>
    <x v="0"/>
    <n v="0.4"/>
    <n v="5000"/>
    <n v="2000"/>
    <n v="700"/>
    <n v="0.35"/>
  </r>
  <r>
    <m/>
    <x v="0"/>
    <n v="1185732"/>
    <x v="243"/>
    <x v="3"/>
    <x v="36"/>
    <x v="39"/>
    <x v="1"/>
    <n v="0.35000000000000009"/>
    <n v="2500"/>
    <n v="875.00000000000023"/>
    <n v="262.50000000000006"/>
    <n v="0.3"/>
  </r>
  <r>
    <m/>
    <x v="0"/>
    <n v="1185732"/>
    <x v="243"/>
    <x v="3"/>
    <x v="36"/>
    <x v="39"/>
    <x v="2"/>
    <n v="0.30000000000000004"/>
    <n v="2000"/>
    <n v="600.00000000000011"/>
    <n v="180.00000000000003"/>
    <n v="0.3"/>
  </r>
  <r>
    <m/>
    <x v="0"/>
    <n v="1185732"/>
    <x v="243"/>
    <x v="3"/>
    <x v="36"/>
    <x v="39"/>
    <x v="3"/>
    <n v="0.30000000000000004"/>
    <n v="1750"/>
    <n v="525.00000000000011"/>
    <n v="157.50000000000003"/>
    <n v="0.3"/>
  </r>
  <r>
    <m/>
    <x v="0"/>
    <n v="1185732"/>
    <x v="243"/>
    <x v="3"/>
    <x v="36"/>
    <x v="39"/>
    <x v="4"/>
    <n v="0.4"/>
    <n v="1750"/>
    <n v="700"/>
    <n v="244.99999999999997"/>
    <n v="0.35"/>
  </r>
  <r>
    <m/>
    <x v="0"/>
    <n v="1185732"/>
    <x v="243"/>
    <x v="3"/>
    <x v="36"/>
    <x v="39"/>
    <x v="5"/>
    <n v="0.55000000000000004"/>
    <n v="3250"/>
    <n v="1787.5000000000002"/>
    <n v="715.00000000000011"/>
    <n v="0.4"/>
  </r>
  <r>
    <m/>
    <x v="0"/>
    <n v="1185732"/>
    <x v="84"/>
    <x v="3"/>
    <x v="36"/>
    <x v="39"/>
    <x v="0"/>
    <n v="0.5"/>
    <n v="5500"/>
    <n v="2750"/>
    <n v="962.49999999999989"/>
    <n v="0.35"/>
  </r>
  <r>
    <m/>
    <x v="0"/>
    <n v="1185732"/>
    <x v="84"/>
    <x v="3"/>
    <x v="36"/>
    <x v="39"/>
    <x v="1"/>
    <n v="0.45000000000000007"/>
    <n v="3000"/>
    <n v="1350.0000000000002"/>
    <n v="405.00000000000006"/>
    <n v="0.3"/>
  </r>
  <r>
    <m/>
    <x v="0"/>
    <n v="1185732"/>
    <x v="84"/>
    <x v="3"/>
    <x v="36"/>
    <x v="39"/>
    <x v="2"/>
    <n v="0.4"/>
    <n v="2250"/>
    <n v="900"/>
    <n v="270"/>
    <n v="0.3"/>
  </r>
  <r>
    <m/>
    <x v="0"/>
    <n v="1185732"/>
    <x v="84"/>
    <x v="3"/>
    <x v="36"/>
    <x v="39"/>
    <x v="3"/>
    <n v="0.4"/>
    <n v="1750"/>
    <n v="700"/>
    <n v="210"/>
    <n v="0.3"/>
  </r>
  <r>
    <m/>
    <x v="0"/>
    <n v="1185732"/>
    <x v="84"/>
    <x v="3"/>
    <x v="36"/>
    <x v="39"/>
    <x v="4"/>
    <n v="0.5"/>
    <n v="2000"/>
    <n v="1000"/>
    <n v="350"/>
    <n v="0.35"/>
  </r>
  <r>
    <m/>
    <x v="0"/>
    <n v="1185732"/>
    <x v="84"/>
    <x v="3"/>
    <x v="36"/>
    <x v="39"/>
    <x v="5"/>
    <n v="0.55000000000000004"/>
    <n v="3750"/>
    <n v="2062.5"/>
    <n v="825"/>
    <n v="0.4"/>
  </r>
  <r>
    <m/>
    <x v="0"/>
    <n v="1185732"/>
    <x v="85"/>
    <x v="3"/>
    <x v="36"/>
    <x v="39"/>
    <x v="0"/>
    <n v="0.5"/>
    <n v="5250"/>
    <n v="2625"/>
    <n v="918.74999999999989"/>
    <n v="0.35"/>
  </r>
  <r>
    <m/>
    <x v="0"/>
    <n v="1185732"/>
    <x v="85"/>
    <x v="3"/>
    <x v="36"/>
    <x v="39"/>
    <x v="1"/>
    <n v="0.45000000000000007"/>
    <n v="3000"/>
    <n v="1350.0000000000002"/>
    <n v="405.00000000000006"/>
    <n v="0.3"/>
  </r>
  <r>
    <m/>
    <x v="0"/>
    <n v="1185732"/>
    <x v="85"/>
    <x v="3"/>
    <x v="36"/>
    <x v="39"/>
    <x v="2"/>
    <n v="0.4"/>
    <n v="2250"/>
    <n v="900"/>
    <n v="270"/>
    <n v="0.3"/>
  </r>
  <r>
    <m/>
    <x v="0"/>
    <n v="1185732"/>
    <x v="85"/>
    <x v="3"/>
    <x v="36"/>
    <x v="39"/>
    <x v="3"/>
    <n v="0.4"/>
    <n v="2000"/>
    <n v="800"/>
    <n v="240"/>
    <n v="0.3"/>
  </r>
  <r>
    <m/>
    <x v="0"/>
    <n v="1185732"/>
    <x v="85"/>
    <x v="3"/>
    <x v="36"/>
    <x v="39"/>
    <x v="4"/>
    <n v="0.5"/>
    <n v="1750"/>
    <n v="875"/>
    <n v="306.25"/>
    <n v="0.35"/>
  </r>
  <r>
    <m/>
    <x v="0"/>
    <n v="1185732"/>
    <x v="85"/>
    <x v="3"/>
    <x v="36"/>
    <x v="39"/>
    <x v="5"/>
    <n v="0.55000000000000004"/>
    <n v="3500"/>
    <n v="1925.0000000000002"/>
    <n v="770.00000000000011"/>
    <n v="0.4"/>
  </r>
  <r>
    <m/>
    <x v="0"/>
    <n v="1185732"/>
    <x v="8"/>
    <x v="3"/>
    <x v="36"/>
    <x v="39"/>
    <x v="0"/>
    <n v="0.4"/>
    <n v="4750"/>
    <n v="1900"/>
    <n v="665"/>
    <n v="0.35"/>
  </r>
  <r>
    <m/>
    <x v="0"/>
    <n v="1185732"/>
    <x v="8"/>
    <x v="3"/>
    <x v="36"/>
    <x v="39"/>
    <x v="1"/>
    <n v="0.35000000000000009"/>
    <n v="2750"/>
    <n v="962.50000000000023"/>
    <n v="288.75000000000006"/>
    <n v="0.3"/>
  </r>
  <r>
    <m/>
    <x v="0"/>
    <n v="1185732"/>
    <x v="8"/>
    <x v="3"/>
    <x v="36"/>
    <x v="39"/>
    <x v="2"/>
    <n v="0.30000000000000004"/>
    <n v="1750"/>
    <n v="525.00000000000011"/>
    <n v="157.50000000000003"/>
    <n v="0.3"/>
  </r>
  <r>
    <m/>
    <x v="0"/>
    <n v="1185732"/>
    <x v="8"/>
    <x v="3"/>
    <x v="36"/>
    <x v="39"/>
    <x v="3"/>
    <n v="0.30000000000000004"/>
    <n v="1500"/>
    <n v="450.00000000000006"/>
    <n v="135"/>
    <n v="0.3"/>
  </r>
  <r>
    <m/>
    <x v="0"/>
    <n v="1185732"/>
    <x v="8"/>
    <x v="3"/>
    <x v="36"/>
    <x v="39"/>
    <x v="4"/>
    <n v="0.4"/>
    <n v="1500"/>
    <n v="600"/>
    <n v="210"/>
    <n v="0.35"/>
  </r>
  <r>
    <m/>
    <x v="0"/>
    <n v="1185732"/>
    <x v="8"/>
    <x v="3"/>
    <x v="36"/>
    <x v="39"/>
    <x v="5"/>
    <n v="0.45"/>
    <n v="2250"/>
    <n v="1012.5"/>
    <n v="405"/>
    <n v="0.4"/>
  </r>
  <r>
    <m/>
    <x v="0"/>
    <n v="1185732"/>
    <x v="244"/>
    <x v="3"/>
    <x v="36"/>
    <x v="39"/>
    <x v="0"/>
    <n v="0.49999999999999994"/>
    <n v="4000"/>
    <n v="1999.9999999999998"/>
    <n v="699.99999999999989"/>
    <n v="0.35"/>
  </r>
  <r>
    <m/>
    <x v="0"/>
    <n v="1185732"/>
    <x v="244"/>
    <x v="3"/>
    <x v="36"/>
    <x v="39"/>
    <x v="1"/>
    <n v="0.4"/>
    <n v="2500"/>
    <n v="1000"/>
    <n v="300"/>
    <n v="0.3"/>
  </r>
  <r>
    <m/>
    <x v="0"/>
    <n v="1185732"/>
    <x v="244"/>
    <x v="3"/>
    <x v="36"/>
    <x v="39"/>
    <x v="2"/>
    <n v="0.4"/>
    <n v="1500"/>
    <n v="600"/>
    <n v="180"/>
    <n v="0.3"/>
  </r>
  <r>
    <m/>
    <x v="0"/>
    <n v="1185732"/>
    <x v="244"/>
    <x v="3"/>
    <x v="36"/>
    <x v="39"/>
    <x v="3"/>
    <n v="0.4"/>
    <n v="1250"/>
    <n v="500"/>
    <n v="150"/>
    <n v="0.3"/>
  </r>
  <r>
    <m/>
    <x v="0"/>
    <n v="1185732"/>
    <x v="244"/>
    <x v="3"/>
    <x v="36"/>
    <x v="39"/>
    <x v="4"/>
    <n v="0.49999999999999994"/>
    <n v="1250"/>
    <n v="624.99999999999989"/>
    <n v="218.74999999999994"/>
    <n v="0.35"/>
  </r>
  <r>
    <m/>
    <x v="0"/>
    <n v="1185732"/>
    <x v="244"/>
    <x v="3"/>
    <x v="36"/>
    <x v="39"/>
    <x v="5"/>
    <n v="0.54999999999999982"/>
    <n v="2500"/>
    <n v="1374.9999999999995"/>
    <n v="549.99999999999989"/>
    <n v="0.4"/>
  </r>
  <r>
    <m/>
    <x v="0"/>
    <n v="1185732"/>
    <x v="88"/>
    <x v="3"/>
    <x v="36"/>
    <x v="39"/>
    <x v="0"/>
    <n v="0.49999999999999994"/>
    <n v="4000"/>
    <n v="1999.9999999999998"/>
    <n v="699.99999999999989"/>
    <n v="0.35"/>
  </r>
  <r>
    <m/>
    <x v="0"/>
    <n v="1185732"/>
    <x v="88"/>
    <x v="3"/>
    <x v="36"/>
    <x v="39"/>
    <x v="1"/>
    <n v="0.4"/>
    <n v="2500"/>
    <n v="1000"/>
    <n v="300"/>
    <n v="0.3"/>
  </r>
  <r>
    <m/>
    <x v="0"/>
    <n v="1185732"/>
    <x v="88"/>
    <x v="3"/>
    <x v="36"/>
    <x v="39"/>
    <x v="2"/>
    <n v="0.4"/>
    <n v="1950"/>
    <n v="780"/>
    <n v="234"/>
    <n v="0.3"/>
  </r>
  <r>
    <m/>
    <x v="0"/>
    <n v="1185732"/>
    <x v="88"/>
    <x v="3"/>
    <x v="36"/>
    <x v="39"/>
    <x v="3"/>
    <n v="0.4"/>
    <n v="1750"/>
    <n v="700"/>
    <n v="210"/>
    <n v="0.3"/>
  </r>
  <r>
    <m/>
    <x v="0"/>
    <n v="1185732"/>
    <x v="88"/>
    <x v="3"/>
    <x v="36"/>
    <x v="39"/>
    <x v="4"/>
    <n v="0.6"/>
    <n v="1500"/>
    <n v="900"/>
    <n v="315"/>
    <n v="0.35"/>
  </r>
  <r>
    <m/>
    <x v="0"/>
    <n v="1185732"/>
    <x v="88"/>
    <x v="3"/>
    <x v="36"/>
    <x v="39"/>
    <x v="5"/>
    <n v="0.64999999999999991"/>
    <n v="2500"/>
    <n v="1624.9999999999998"/>
    <n v="650"/>
    <n v="0.4"/>
  </r>
  <r>
    <m/>
    <x v="0"/>
    <n v="1185732"/>
    <x v="89"/>
    <x v="3"/>
    <x v="36"/>
    <x v="39"/>
    <x v="0"/>
    <n v="0.6"/>
    <n v="5000"/>
    <n v="3000"/>
    <n v="1050"/>
    <n v="0.35"/>
  </r>
  <r>
    <m/>
    <x v="0"/>
    <n v="1185732"/>
    <x v="89"/>
    <x v="3"/>
    <x v="36"/>
    <x v="39"/>
    <x v="1"/>
    <n v="0.5"/>
    <n v="3000"/>
    <n v="1500"/>
    <n v="450"/>
    <n v="0.3"/>
  </r>
  <r>
    <m/>
    <x v="0"/>
    <n v="1185732"/>
    <x v="89"/>
    <x v="3"/>
    <x v="36"/>
    <x v="39"/>
    <x v="2"/>
    <n v="0.5"/>
    <n v="2500"/>
    <n v="1250"/>
    <n v="375"/>
    <n v="0.3"/>
  </r>
  <r>
    <m/>
    <x v="0"/>
    <n v="1185732"/>
    <x v="89"/>
    <x v="3"/>
    <x v="36"/>
    <x v="39"/>
    <x v="3"/>
    <n v="0.5"/>
    <n v="2000"/>
    <n v="1000"/>
    <n v="300"/>
    <n v="0.3"/>
  </r>
  <r>
    <m/>
    <x v="0"/>
    <n v="1185732"/>
    <x v="89"/>
    <x v="3"/>
    <x v="36"/>
    <x v="39"/>
    <x v="4"/>
    <n v="0.6"/>
    <n v="2000"/>
    <n v="1200"/>
    <n v="420"/>
    <n v="0.35"/>
  </r>
  <r>
    <m/>
    <x v="0"/>
    <n v="1185732"/>
    <x v="89"/>
    <x v="3"/>
    <x v="36"/>
    <x v="39"/>
    <x v="5"/>
    <n v="0.64999999999999991"/>
    <n v="3000"/>
    <n v="1949.9999999999998"/>
    <n v="780"/>
    <n v="0.4"/>
  </r>
  <r>
    <s v="x"/>
    <x v="0"/>
    <n v="1185732"/>
    <x v="212"/>
    <x v="3"/>
    <x v="37"/>
    <x v="40"/>
    <x v="0"/>
    <n v="0.30000000000000004"/>
    <n v="4500"/>
    <n v="1350.0000000000002"/>
    <n v="405.00000000000006"/>
    <n v="0.3"/>
  </r>
  <r>
    <m/>
    <x v="0"/>
    <n v="1185732"/>
    <x v="212"/>
    <x v="3"/>
    <x v="37"/>
    <x v="40"/>
    <x v="1"/>
    <n v="0.30000000000000004"/>
    <n v="2500"/>
    <n v="750.00000000000011"/>
    <n v="262.5"/>
    <n v="0.35"/>
  </r>
  <r>
    <m/>
    <x v="0"/>
    <n v="1185732"/>
    <x v="212"/>
    <x v="3"/>
    <x v="37"/>
    <x v="40"/>
    <x v="2"/>
    <n v="0.20000000000000007"/>
    <n v="2500"/>
    <n v="500.00000000000017"/>
    <n v="150.00000000000006"/>
    <n v="0.3"/>
  </r>
  <r>
    <m/>
    <x v="0"/>
    <n v="1185732"/>
    <x v="212"/>
    <x v="3"/>
    <x v="37"/>
    <x v="40"/>
    <x v="3"/>
    <n v="0.25000000000000006"/>
    <n v="1000"/>
    <n v="250.00000000000006"/>
    <n v="75.000000000000014"/>
    <n v="0.3"/>
  </r>
  <r>
    <m/>
    <x v="0"/>
    <n v="1185732"/>
    <x v="212"/>
    <x v="3"/>
    <x v="37"/>
    <x v="40"/>
    <x v="4"/>
    <n v="0.39999999999999997"/>
    <n v="1500"/>
    <n v="600"/>
    <n v="300"/>
    <n v="0.5"/>
  </r>
  <r>
    <m/>
    <x v="0"/>
    <n v="1185732"/>
    <x v="212"/>
    <x v="3"/>
    <x v="37"/>
    <x v="40"/>
    <x v="5"/>
    <n v="0.30000000000000004"/>
    <n v="2500"/>
    <n v="750.00000000000011"/>
    <n v="300.00000000000006"/>
    <n v="0.4"/>
  </r>
  <r>
    <m/>
    <x v="0"/>
    <n v="1185732"/>
    <x v="245"/>
    <x v="3"/>
    <x v="37"/>
    <x v="40"/>
    <x v="0"/>
    <n v="0.30000000000000004"/>
    <n v="5000"/>
    <n v="1500.0000000000002"/>
    <n v="450.00000000000006"/>
    <n v="0.3"/>
  </r>
  <r>
    <m/>
    <x v="0"/>
    <n v="1185732"/>
    <x v="245"/>
    <x v="3"/>
    <x v="37"/>
    <x v="40"/>
    <x v="1"/>
    <n v="0.30000000000000004"/>
    <n v="1500"/>
    <n v="450.00000000000006"/>
    <n v="157.5"/>
    <n v="0.35"/>
  </r>
  <r>
    <m/>
    <x v="0"/>
    <n v="1185732"/>
    <x v="245"/>
    <x v="3"/>
    <x v="37"/>
    <x v="40"/>
    <x v="2"/>
    <n v="0.20000000000000007"/>
    <n v="2000"/>
    <n v="400.00000000000011"/>
    <n v="120.00000000000003"/>
    <n v="0.3"/>
  </r>
  <r>
    <m/>
    <x v="0"/>
    <n v="1185732"/>
    <x v="245"/>
    <x v="3"/>
    <x v="37"/>
    <x v="40"/>
    <x v="3"/>
    <n v="0.25000000000000006"/>
    <n v="750"/>
    <n v="187.50000000000003"/>
    <n v="56.250000000000007"/>
    <n v="0.3"/>
  </r>
  <r>
    <m/>
    <x v="0"/>
    <n v="1185732"/>
    <x v="245"/>
    <x v="3"/>
    <x v="37"/>
    <x v="40"/>
    <x v="4"/>
    <n v="0.39999999999999997"/>
    <n v="1500"/>
    <n v="600"/>
    <n v="300"/>
    <n v="0.5"/>
  </r>
  <r>
    <m/>
    <x v="0"/>
    <n v="1185732"/>
    <x v="245"/>
    <x v="3"/>
    <x v="37"/>
    <x v="40"/>
    <x v="5"/>
    <n v="0.14999999999999997"/>
    <n v="2500"/>
    <n v="374.99999999999994"/>
    <n v="149.99999999999997"/>
    <n v="0.4"/>
  </r>
  <r>
    <m/>
    <x v="0"/>
    <n v="1185732"/>
    <x v="115"/>
    <x v="3"/>
    <x v="37"/>
    <x v="40"/>
    <x v="0"/>
    <n v="0.20000000000000004"/>
    <n v="4700"/>
    <n v="940.00000000000023"/>
    <n v="282.00000000000006"/>
    <n v="0.3"/>
  </r>
  <r>
    <m/>
    <x v="0"/>
    <n v="1185732"/>
    <x v="115"/>
    <x v="3"/>
    <x v="37"/>
    <x v="40"/>
    <x v="1"/>
    <n v="0.20000000000000004"/>
    <n v="1750"/>
    <n v="350.00000000000006"/>
    <n v="122.50000000000001"/>
    <n v="0.35"/>
  </r>
  <r>
    <m/>
    <x v="0"/>
    <n v="1185732"/>
    <x v="115"/>
    <x v="3"/>
    <x v="37"/>
    <x v="40"/>
    <x v="2"/>
    <n v="0.10000000000000003"/>
    <n v="2250"/>
    <n v="225.00000000000009"/>
    <n v="67.500000000000028"/>
    <n v="0.3"/>
  </r>
  <r>
    <m/>
    <x v="0"/>
    <n v="1185732"/>
    <x v="115"/>
    <x v="3"/>
    <x v="37"/>
    <x v="40"/>
    <x v="3"/>
    <n v="0.14999999999999997"/>
    <n v="1000"/>
    <n v="149.99999999999997"/>
    <n v="44.999999999999993"/>
    <n v="0.3"/>
  </r>
  <r>
    <m/>
    <x v="0"/>
    <n v="1185732"/>
    <x v="115"/>
    <x v="3"/>
    <x v="37"/>
    <x v="40"/>
    <x v="4"/>
    <n v="0.30000000000000004"/>
    <n v="1500"/>
    <n v="450.00000000000006"/>
    <n v="225.00000000000003"/>
    <n v="0.5"/>
  </r>
  <r>
    <m/>
    <x v="0"/>
    <n v="1185732"/>
    <x v="115"/>
    <x v="3"/>
    <x v="37"/>
    <x v="40"/>
    <x v="5"/>
    <n v="0.20000000000000004"/>
    <n v="2500"/>
    <n v="500.00000000000011"/>
    <n v="200.00000000000006"/>
    <n v="0.4"/>
  </r>
  <r>
    <m/>
    <x v="0"/>
    <n v="1185732"/>
    <x v="206"/>
    <x v="3"/>
    <x v="37"/>
    <x v="40"/>
    <x v="0"/>
    <n v="0.20000000000000004"/>
    <n v="4750"/>
    <n v="950.00000000000023"/>
    <n v="285.00000000000006"/>
    <n v="0.3"/>
  </r>
  <r>
    <m/>
    <x v="0"/>
    <n v="1185732"/>
    <x v="206"/>
    <x v="3"/>
    <x v="37"/>
    <x v="40"/>
    <x v="1"/>
    <n v="0.20000000000000004"/>
    <n v="1750"/>
    <n v="350.00000000000006"/>
    <n v="122.50000000000001"/>
    <n v="0.35"/>
  </r>
  <r>
    <m/>
    <x v="0"/>
    <n v="1185732"/>
    <x v="206"/>
    <x v="3"/>
    <x v="37"/>
    <x v="40"/>
    <x v="2"/>
    <n v="0.10000000000000003"/>
    <n v="1750"/>
    <n v="175.00000000000006"/>
    <n v="52.500000000000014"/>
    <n v="0.3"/>
  </r>
  <r>
    <m/>
    <x v="0"/>
    <n v="1185732"/>
    <x v="206"/>
    <x v="3"/>
    <x v="37"/>
    <x v="40"/>
    <x v="3"/>
    <n v="0.14999999999999997"/>
    <n v="1000"/>
    <n v="149.99999999999997"/>
    <n v="44.999999999999993"/>
    <n v="0.3"/>
  </r>
  <r>
    <m/>
    <x v="0"/>
    <n v="1185732"/>
    <x v="206"/>
    <x v="3"/>
    <x v="37"/>
    <x v="40"/>
    <x v="4"/>
    <n v="0.6"/>
    <n v="1250"/>
    <n v="750"/>
    <n v="375"/>
    <n v="0.5"/>
  </r>
  <r>
    <m/>
    <x v="0"/>
    <n v="1185732"/>
    <x v="206"/>
    <x v="3"/>
    <x v="37"/>
    <x v="40"/>
    <x v="5"/>
    <n v="0.5"/>
    <n v="2500"/>
    <n v="1250"/>
    <n v="500"/>
    <n v="0.4"/>
  </r>
  <r>
    <m/>
    <x v="0"/>
    <n v="1185732"/>
    <x v="246"/>
    <x v="3"/>
    <x v="37"/>
    <x v="40"/>
    <x v="0"/>
    <n v="0.6"/>
    <n v="5200"/>
    <n v="3120"/>
    <n v="936"/>
    <n v="0.3"/>
  </r>
  <r>
    <m/>
    <x v="0"/>
    <n v="1185732"/>
    <x v="246"/>
    <x v="3"/>
    <x v="37"/>
    <x v="40"/>
    <x v="1"/>
    <n v="0.4"/>
    <n v="2250"/>
    <n v="900"/>
    <n v="315"/>
    <n v="0.35"/>
  </r>
  <r>
    <m/>
    <x v="0"/>
    <n v="1185732"/>
    <x v="246"/>
    <x v="3"/>
    <x v="37"/>
    <x v="40"/>
    <x v="2"/>
    <n v="0.35000000000000003"/>
    <n v="2000"/>
    <n v="700.00000000000011"/>
    <n v="210.00000000000003"/>
    <n v="0.3"/>
  </r>
  <r>
    <m/>
    <x v="0"/>
    <n v="1185732"/>
    <x v="246"/>
    <x v="3"/>
    <x v="37"/>
    <x v="40"/>
    <x v="3"/>
    <n v="0.35000000000000003"/>
    <n v="1250"/>
    <n v="437.50000000000006"/>
    <n v="131.25"/>
    <n v="0.3"/>
  </r>
  <r>
    <m/>
    <x v="0"/>
    <n v="1185732"/>
    <x v="246"/>
    <x v="3"/>
    <x v="37"/>
    <x v="40"/>
    <x v="4"/>
    <n v="0.44999999999999996"/>
    <n v="1500"/>
    <n v="674.99999999999989"/>
    <n v="337.49999999999994"/>
    <n v="0.5"/>
  </r>
  <r>
    <m/>
    <x v="0"/>
    <n v="1185732"/>
    <x v="246"/>
    <x v="3"/>
    <x v="37"/>
    <x v="40"/>
    <x v="5"/>
    <n v="0.49999999999999994"/>
    <n v="2750"/>
    <n v="1374.9999999999998"/>
    <n v="549.99999999999989"/>
    <n v="0.4"/>
  </r>
  <r>
    <m/>
    <x v="0"/>
    <n v="1185732"/>
    <x v="247"/>
    <x v="3"/>
    <x v="37"/>
    <x v="40"/>
    <x v="0"/>
    <n v="0.35000000000000003"/>
    <n v="5250"/>
    <n v="1837.5000000000002"/>
    <n v="551.25"/>
    <n v="0.3"/>
  </r>
  <r>
    <m/>
    <x v="0"/>
    <n v="1185732"/>
    <x v="247"/>
    <x v="3"/>
    <x v="37"/>
    <x v="40"/>
    <x v="1"/>
    <n v="0.3000000000000001"/>
    <n v="2750"/>
    <n v="825.00000000000023"/>
    <n v="288.75000000000006"/>
    <n v="0.35"/>
  </r>
  <r>
    <m/>
    <x v="0"/>
    <n v="1185732"/>
    <x v="247"/>
    <x v="3"/>
    <x v="37"/>
    <x v="40"/>
    <x v="2"/>
    <n v="0.25000000000000006"/>
    <n v="2000"/>
    <n v="500.00000000000011"/>
    <n v="150.00000000000003"/>
    <n v="0.3"/>
  </r>
  <r>
    <m/>
    <x v="0"/>
    <n v="1185732"/>
    <x v="247"/>
    <x v="3"/>
    <x v="37"/>
    <x v="40"/>
    <x v="3"/>
    <n v="0.25000000000000006"/>
    <n v="1750"/>
    <n v="437.50000000000011"/>
    <n v="131.25000000000003"/>
    <n v="0.3"/>
  </r>
  <r>
    <m/>
    <x v="0"/>
    <n v="1185732"/>
    <x v="247"/>
    <x v="3"/>
    <x v="37"/>
    <x v="40"/>
    <x v="4"/>
    <n v="0.35000000000000003"/>
    <n v="1750"/>
    <n v="612.50000000000011"/>
    <n v="306.25000000000006"/>
    <n v="0.5"/>
  </r>
  <r>
    <m/>
    <x v="0"/>
    <n v="1185732"/>
    <x v="247"/>
    <x v="3"/>
    <x v="37"/>
    <x v="40"/>
    <x v="5"/>
    <n v="0.55000000000000004"/>
    <n v="3250"/>
    <n v="1787.5000000000002"/>
    <n v="715.00000000000011"/>
    <n v="0.4"/>
  </r>
  <r>
    <m/>
    <x v="0"/>
    <n v="1185732"/>
    <x v="116"/>
    <x v="3"/>
    <x v="37"/>
    <x v="40"/>
    <x v="0"/>
    <n v="0.5"/>
    <n v="5500"/>
    <n v="2750"/>
    <n v="825"/>
    <n v="0.3"/>
  </r>
  <r>
    <m/>
    <x v="0"/>
    <n v="1185732"/>
    <x v="116"/>
    <x v="3"/>
    <x v="37"/>
    <x v="40"/>
    <x v="1"/>
    <n v="0.45000000000000007"/>
    <n v="3000"/>
    <n v="1350.0000000000002"/>
    <n v="472.50000000000006"/>
    <n v="0.35"/>
  </r>
  <r>
    <m/>
    <x v="0"/>
    <n v="1185732"/>
    <x v="116"/>
    <x v="3"/>
    <x v="37"/>
    <x v="40"/>
    <x v="2"/>
    <n v="0.4"/>
    <n v="2250"/>
    <n v="900"/>
    <n v="270"/>
    <n v="0.3"/>
  </r>
  <r>
    <m/>
    <x v="0"/>
    <n v="1185732"/>
    <x v="116"/>
    <x v="3"/>
    <x v="37"/>
    <x v="40"/>
    <x v="3"/>
    <n v="0.4"/>
    <n v="1750"/>
    <n v="700"/>
    <n v="210"/>
    <n v="0.3"/>
  </r>
  <r>
    <m/>
    <x v="0"/>
    <n v="1185732"/>
    <x v="116"/>
    <x v="3"/>
    <x v="37"/>
    <x v="40"/>
    <x v="4"/>
    <n v="0.5"/>
    <n v="2000"/>
    <n v="1000"/>
    <n v="500"/>
    <n v="0.5"/>
  </r>
  <r>
    <m/>
    <x v="0"/>
    <n v="1185732"/>
    <x v="116"/>
    <x v="3"/>
    <x v="37"/>
    <x v="40"/>
    <x v="5"/>
    <n v="0.55000000000000004"/>
    <n v="3750"/>
    <n v="2062.5"/>
    <n v="825"/>
    <n v="0.4"/>
  </r>
  <r>
    <m/>
    <x v="0"/>
    <n v="1185732"/>
    <x v="208"/>
    <x v="3"/>
    <x v="37"/>
    <x v="40"/>
    <x v="0"/>
    <n v="0.5"/>
    <n v="5250"/>
    <n v="2625"/>
    <n v="787.5"/>
    <n v="0.3"/>
  </r>
  <r>
    <m/>
    <x v="0"/>
    <n v="1185732"/>
    <x v="208"/>
    <x v="3"/>
    <x v="37"/>
    <x v="40"/>
    <x v="1"/>
    <n v="0.45000000000000007"/>
    <n v="3000"/>
    <n v="1350.0000000000002"/>
    <n v="472.50000000000006"/>
    <n v="0.35"/>
  </r>
  <r>
    <m/>
    <x v="0"/>
    <n v="1185732"/>
    <x v="208"/>
    <x v="3"/>
    <x v="37"/>
    <x v="40"/>
    <x v="2"/>
    <n v="0.4"/>
    <n v="2250"/>
    <n v="900"/>
    <n v="270"/>
    <n v="0.3"/>
  </r>
  <r>
    <m/>
    <x v="0"/>
    <n v="1185732"/>
    <x v="208"/>
    <x v="3"/>
    <x v="37"/>
    <x v="40"/>
    <x v="3"/>
    <n v="0.4"/>
    <n v="2000"/>
    <n v="800"/>
    <n v="240"/>
    <n v="0.3"/>
  </r>
  <r>
    <m/>
    <x v="0"/>
    <n v="1185732"/>
    <x v="208"/>
    <x v="3"/>
    <x v="37"/>
    <x v="40"/>
    <x v="4"/>
    <n v="0.5"/>
    <n v="1750"/>
    <n v="875"/>
    <n v="437.5"/>
    <n v="0.5"/>
  </r>
  <r>
    <m/>
    <x v="0"/>
    <n v="1185732"/>
    <x v="208"/>
    <x v="3"/>
    <x v="37"/>
    <x v="40"/>
    <x v="5"/>
    <n v="0.55000000000000004"/>
    <n v="3500"/>
    <n v="1925.0000000000002"/>
    <n v="770.00000000000011"/>
    <n v="0.4"/>
  </r>
  <r>
    <m/>
    <x v="0"/>
    <n v="1185732"/>
    <x v="248"/>
    <x v="3"/>
    <x v="37"/>
    <x v="40"/>
    <x v="0"/>
    <n v="0.35000000000000003"/>
    <n v="4750"/>
    <n v="1662.5000000000002"/>
    <n v="498.75000000000006"/>
    <n v="0.3"/>
  </r>
  <r>
    <m/>
    <x v="0"/>
    <n v="1185732"/>
    <x v="248"/>
    <x v="3"/>
    <x v="37"/>
    <x v="40"/>
    <x v="1"/>
    <n v="0.3000000000000001"/>
    <n v="2750"/>
    <n v="825.00000000000023"/>
    <n v="288.75000000000006"/>
    <n v="0.35"/>
  </r>
  <r>
    <m/>
    <x v="0"/>
    <n v="1185732"/>
    <x v="248"/>
    <x v="3"/>
    <x v="37"/>
    <x v="40"/>
    <x v="2"/>
    <n v="0.25000000000000006"/>
    <n v="1750"/>
    <n v="437.50000000000011"/>
    <n v="131.25000000000003"/>
    <n v="0.3"/>
  </r>
  <r>
    <m/>
    <x v="0"/>
    <n v="1185732"/>
    <x v="248"/>
    <x v="3"/>
    <x v="37"/>
    <x v="40"/>
    <x v="3"/>
    <n v="0.25000000000000006"/>
    <n v="1500"/>
    <n v="375.00000000000006"/>
    <n v="112.50000000000001"/>
    <n v="0.3"/>
  </r>
  <r>
    <m/>
    <x v="0"/>
    <n v="1185732"/>
    <x v="248"/>
    <x v="3"/>
    <x v="37"/>
    <x v="40"/>
    <x v="4"/>
    <n v="0.35000000000000003"/>
    <n v="1500"/>
    <n v="525"/>
    <n v="262.5"/>
    <n v="0.5"/>
  </r>
  <r>
    <m/>
    <x v="0"/>
    <n v="1185732"/>
    <x v="248"/>
    <x v="3"/>
    <x v="37"/>
    <x v="40"/>
    <x v="5"/>
    <n v="0.4"/>
    <n v="2250"/>
    <n v="900"/>
    <n v="360"/>
    <n v="0.4"/>
  </r>
  <r>
    <m/>
    <x v="0"/>
    <n v="1185732"/>
    <x v="249"/>
    <x v="3"/>
    <x v="37"/>
    <x v="40"/>
    <x v="0"/>
    <n v="0.44999999999999996"/>
    <n v="4000"/>
    <n v="1799.9999999999998"/>
    <n v="539.99999999999989"/>
    <n v="0.3"/>
  </r>
  <r>
    <m/>
    <x v="0"/>
    <n v="1185732"/>
    <x v="249"/>
    <x v="3"/>
    <x v="37"/>
    <x v="40"/>
    <x v="1"/>
    <n v="0.35000000000000003"/>
    <n v="2500"/>
    <n v="875.00000000000011"/>
    <n v="306.25"/>
    <n v="0.35"/>
  </r>
  <r>
    <m/>
    <x v="0"/>
    <n v="1185732"/>
    <x v="249"/>
    <x v="3"/>
    <x v="37"/>
    <x v="40"/>
    <x v="2"/>
    <n v="0.35000000000000003"/>
    <n v="1500"/>
    <n v="525"/>
    <n v="157.5"/>
    <n v="0.3"/>
  </r>
  <r>
    <m/>
    <x v="0"/>
    <n v="1185732"/>
    <x v="249"/>
    <x v="3"/>
    <x v="37"/>
    <x v="40"/>
    <x v="3"/>
    <n v="0.35000000000000003"/>
    <n v="1250"/>
    <n v="437.50000000000006"/>
    <n v="131.25"/>
    <n v="0.3"/>
  </r>
  <r>
    <m/>
    <x v="0"/>
    <n v="1185732"/>
    <x v="249"/>
    <x v="3"/>
    <x v="37"/>
    <x v="40"/>
    <x v="4"/>
    <n v="0.44999999999999996"/>
    <n v="1250"/>
    <n v="562.5"/>
    <n v="281.25"/>
    <n v="0.5"/>
  </r>
  <r>
    <m/>
    <x v="0"/>
    <n v="1185732"/>
    <x v="249"/>
    <x v="3"/>
    <x v="37"/>
    <x v="40"/>
    <x v="5"/>
    <n v="0.49999999999999983"/>
    <n v="2500"/>
    <n v="1249.9999999999995"/>
    <n v="499.99999999999983"/>
    <n v="0.4"/>
  </r>
  <r>
    <m/>
    <x v="0"/>
    <n v="1185732"/>
    <x v="210"/>
    <x v="3"/>
    <x v="37"/>
    <x v="40"/>
    <x v="0"/>
    <n v="0.44999999999999996"/>
    <n v="4000"/>
    <n v="1799.9999999999998"/>
    <n v="539.99999999999989"/>
    <n v="0.3"/>
  </r>
  <r>
    <m/>
    <x v="0"/>
    <n v="1185732"/>
    <x v="210"/>
    <x v="3"/>
    <x v="37"/>
    <x v="40"/>
    <x v="1"/>
    <n v="0.35000000000000003"/>
    <n v="2750"/>
    <n v="962.50000000000011"/>
    <n v="336.875"/>
    <n v="0.35"/>
  </r>
  <r>
    <m/>
    <x v="0"/>
    <n v="1185732"/>
    <x v="210"/>
    <x v="3"/>
    <x v="37"/>
    <x v="40"/>
    <x v="2"/>
    <n v="0.35000000000000003"/>
    <n v="2200"/>
    <n v="770.00000000000011"/>
    <n v="231.00000000000003"/>
    <n v="0.3"/>
  </r>
  <r>
    <m/>
    <x v="0"/>
    <n v="1185732"/>
    <x v="210"/>
    <x v="3"/>
    <x v="37"/>
    <x v="40"/>
    <x v="3"/>
    <n v="0.35000000000000003"/>
    <n v="2000"/>
    <n v="700.00000000000011"/>
    <n v="210.00000000000003"/>
    <n v="0.3"/>
  </r>
  <r>
    <m/>
    <x v="0"/>
    <n v="1185732"/>
    <x v="210"/>
    <x v="3"/>
    <x v="37"/>
    <x v="40"/>
    <x v="4"/>
    <n v="0.6"/>
    <n v="1750"/>
    <n v="1050"/>
    <n v="525"/>
    <n v="0.5"/>
  </r>
  <r>
    <m/>
    <x v="0"/>
    <n v="1185732"/>
    <x v="210"/>
    <x v="3"/>
    <x v="37"/>
    <x v="40"/>
    <x v="5"/>
    <n v="0.64999999999999991"/>
    <n v="2750"/>
    <n v="1787.4999999999998"/>
    <n v="715"/>
    <n v="0.4"/>
  </r>
  <r>
    <m/>
    <x v="0"/>
    <n v="1185732"/>
    <x v="211"/>
    <x v="3"/>
    <x v="37"/>
    <x v="40"/>
    <x v="0"/>
    <n v="0.6"/>
    <n v="5250"/>
    <n v="3150"/>
    <n v="945"/>
    <n v="0.3"/>
  </r>
  <r>
    <m/>
    <x v="0"/>
    <n v="1185732"/>
    <x v="211"/>
    <x v="3"/>
    <x v="37"/>
    <x v="40"/>
    <x v="1"/>
    <n v="0.5"/>
    <n v="3250"/>
    <n v="1625"/>
    <n v="568.75"/>
    <n v="0.35"/>
  </r>
  <r>
    <m/>
    <x v="0"/>
    <n v="1185732"/>
    <x v="211"/>
    <x v="3"/>
    <x v="37"/>
    <x v="40"/>
    <x v="2"/>
    <n v="0.5"/>
    <n v="2750"/>
    <n v="1375"/>
    <n v="412.5"/>
    <n v="0.3"/>
  </r>
  <r>
    <m/>
    <x v="0"/>
    <n v="1185732"/>
    <x v="211"/>
    <x v="3"/>
    <x v="37"/>
    <x v="40"/>
    <x v="3"/>
    <n v="0.5"/>
    <n v="2250"/>
    <n v="1125"/>
    <n v="337.5"/>
    <n v="0.3"/>
  </r>
  <r>
    <m/>
    <x v="0"/>
    <n v="1185732"/>
    <x v="211"/>
    <x v="3"/>
    <x v="37"/>
    <x v="40"/>
    <x v="4"/>
    <n v="0.6"/>
    <n v="2250"/>
    <n v="1350"/>
    <n v="675"/>
    <n v="0.5"/>
  </r>
  <r>
    <m/>
    <x v="0"/>
    <n v="1185732"/>
    <x v="211"/>
    <x v="3"/>
    <x v="37"/>
    <x v="40"/>
    <x v="5"/>
    <n v="0.64999999999999991"/>
    <n v="3250"/>
    <n v="2112.4999999999995"/>
    <n v="844.99999999999989"/>
    <n v="0.4"/>
  </r>
  <r>
    <s v="x"/>
    <x v="0"/>
    <n v="1185732"/>
    <x v="66"/>
    <x v="3"/>
    <x v="38"/>
    <x v="41"/>
    <x v="0"/>
    <n v="0.30000000000000004"/>
    <n v="4500"/>
    <n v="1350.0000000000002"/>
    <n v="405.00000000000006"/>
    <n v="0.3"/>
  </r>
  <r>
    <m/>
    <x v="0"/>
    <n v="1185732"/>
    <x v="66"/>
    <x v="3"/>
    <x v="38"/>
    <x v="41"/>
    <x v="1"/>
    <n v="0.30000000000000004"/>
    <n v="2500"/>
    <n v="750.00000000000011"/>
    <n v="262.5"/>
    <n v="0.35"/>
  </r>
  <r>
    <m/>
    <x v="0"/>
    <n v="1185732"/>
    <x v="66"/>
    <x v="3"/>
    <x v="38"/>
    <x v="41"/>
    <x v="2"/>
    <n v="0.20000000000000007"/>
    <n v="2500"/>
    <n v="500.00000000000017"/>
    <n v="150.00000000000006"/>
    <n v="0.3"/>
  </r>
  <r>
    <m/>
    <x v="0"/>
    <n v="1185732"/>
    <x v="66"/>
    <x v="3"/>
    <x v="38"/>
    <x v="41"/>
    <x v="3"/>
    <n v="0.25000000000000006"/>
    <n v="1000"/>
    <n v="250.00000000000006"/>
    <n v="75.000000000000014"/>
    <n v="0.3"/>
  </r>
  <r>
    <m/>
    <x v="0"/>
    <n v="1185732"/>
    <x v="66"/>
    <x v="3"/>
    <x v="38"/>
    <x v="41"/>
    <x v="4"/>
    <n v="0.39999999999999997"/>
    <n v="1500"/>
    <n v="600"/>
    <n v="300"/>
    <n v="0.5"/>
  </r>
  <r>
    <m/>
    <x v="0"/>
    <n v="1185732"/>
    <x v="66"/>
    <x v="3"/>
    <x v="38"/>
    <x v="41"/>
    <x v="5"/>
    <n v="0.30000000000000004"/>
    <n v="2500"/>
    <n v="750.00000000000011"/>
    <n v="300.00000000000006"/>
    <n v="0.4"/>
  </r>
  <r>
    <m/>
    <x v="0"/>
    <n v="1185732"/>
    <x v="67"/>
    <x v="3"/>
    <x v="38"/>
    <x v="41"/>
    <x v="0"/>
    <n v="0.30000000000000004"/>
    <n v="5000"/>
    <n v="1500.0000000000002"/>
    <n v="450.00000000000006"/>
    <n v="0.3"/>
  </r>
  <r>
    <m/>
    <x v="0"/>
    <n v="1185732"/>
    <x v="67"/>
    <x v="3"/>
    <x v="38"/>
    <x v="41"/>
    <x v="1"/>
    <n v="0.30000000000000004"/>
    <n v="1500"/>
    <n v="450.00000000000006"/>
    <n v="157.5"/>
    <n v="0.35"/>
  </r>
  <r>
    <m/>
    <x v="0"/>
    <n v="1185732"/>
    <x v="67"/>
    <x v="3"/>
    <x v="38"/>
    <x v="41"/>
    <x v="2"/>
    <n v="0.20000000000000007"/>
    <n v="2000"/>
    <n v="400.00000000000011"/>
    <n v="120.00000000000003"/>
    <n v="0.3"/>
  </r>
  <r>
    <m/>
    <x v="0"/>
    <n v="1185732"/>
    <x v="67"/>
    <x v="3"/>
    <x v="38"/>
    <x v="41"/>
    <x v="3"/>
    <n v="0.25000000000000006"/>
    <n v="750"/>
    <n v="187.50000000000003"/>
    <n v="56.250000000000007"/>
    <n v="0.3"/>
  </r>
  <r>
    <m/>
    <x v="0"/>
    <n v="1185732"/>
    <x v="67"/>
    <x v="3"/>
    <x v="38"/>
    <x v="41"/>
    <x v="4"/>
    <n v="0.39999999999999997"/>
    <n v="1500"/>
    <n v="600"/>
    <n v="300"/>
    <n v="0.5"/>
  </r>
  <r>
    <m/>
    <x v="0"/>
    <n v="1185732"/>
    <x v="67"/>
    <x v="3"/>
    <x v="38"/>
    <x v="41"/>
    <x v="5"/>
    <n v="0.14999999999999997"/>
    <n v="2500"/>
    <n v="374.99999999999994"/>
    <n v="149.99999999999997"/>
    <n v="0.4"/>
  </r>
  <r>
    <m/>
    <x v="0"/>
    <n v="1185732"/>
    <x v="68"/>
    <x v="3"/>
    <x v="38"/>
    <x v="41"/>
    <x v="0"/>
    <n v="0.20000000000000004"/>
    <n v="4700"/>
    <n v="940.00000000000023"/>
    <n v="282.00000000000006"/>
    <n v="0.3"/>
  </r>
  <r>
    <m/>
    <x v="0"/>
    <n v="1185732"/>
    <x v="68"/>
    <x v="3"/>
    <x v="38"/>
    <x v="41"/>
    <x v="1"/>
    <n v="0.20000000000000004"/>
    <n v="1750"/>
    <n v="350.00000000000006"/>
    <n v="122.50000000000001"/>
    <n v="0.35"/>
  </r>
  <r>
    <m/>
    <x v="0"/>
    <n v="1185732"/>
    <x v="68"/>
    <x v="3"/>
    <x v="38"/>
    <x v="41"/>
    <x v="2"/>
    <n v="0.10000000000000003"/>
    <n v="2250"/>
    <n v="225.00000000000009"/>
    <n v="67.500000000000028"/>
    <n v="0.3"/>
  </r>
  <r>
    <m/>
    <x v="0"/>
    <n v="1185732"/>
    <x v="68"/>
    <x v="3"/>
    <x v="38"/>
    <x v="41"/>
    <x v="3"/>
    <n v="0.14999999999999997"/>
    <n v="750"/>
    <n v="112.49999999999997"/>
    <n v="33.749999999999993"/>
    <n v="0.3"/>
  </r>
  <r>
    <m/>
    <x v="0"/>
    <n v="1185732"/>
    <x v="68"/>
    <x v="3"/>
    <x v="38"/>
    <x v="41"/>
    <x v="4"/>
    <n v="0.30000000000000004"/>
    <n v="1250"/>
    <n v="375.00000000000006"/>
    <n v="187.50000000000003"/>
    <n v="0.5"/>
  </r>
  <r>
    <m/>
    <x v="0"/>
    <n v="1185732"/>
    <x v="68"/>
    <x v="3"/>
    <x v="38"/>
    <x v="41"/>
    <x v="5"/>
    <n v="0.20000000000000004"/>
    <n v="2250"/>
    <n v="450.00000000000011"/>
    <n v="180.00000000000006"/>
    <n v="0.4"/>
  </r>
  <r>
    <m/>
    <x v="0"/>
    <n v="1185732"/>
    <x v="69"/>
    <x v="3"/>
    <x v="38"/>
    <x v="41"/>
    <x v="0"/>
    <n v="0.20000000000000004"/>
    <n v="4500"/>
    <n v="900.00000000000023"/>
    <n v="270.00000000000006"/>
    <n v="0.3"/>
  </r>
  <r>
    <m/>
    <x v="0"/>
    <n v="1185732"/>
    <x v="69"/>
    <x v="3"/>
    <x v="38"/>
    <x v="41"/>
    <x v="1"/>
    <n v="0.20000000000000004"/>
    <n v="1500"/>
    <n v="300.00000000000006"/>
    <n v="105.00000000000001"/>
    <n v="0.35"/>
  </r>
  <r>
    <m/>
    <x v="0"/>
    <n v="1185732"/>
    <x v="69"/>
    <x v="3"/>
    <x v="38"/>
    <x v="41"/>
    <x v="2"/>
    <n v="0.10000000000000003"/>
    <n v="1500"/>
    <n v="150.00000000000006"/>
    <n v="45.000000000000014"/>
    <n v="0.3"/>
  </r>
  <r>
    <m/>
    <x v="0"/>
    <n v="1185732"/>
    <x v="69"/>
    <x v="3"/>
    <x v="38"/>
    <x v="41"/>
    <x v="3"/>
    <n v="0.14999999999999997"/>
    <n v="750"/>
    <n v="112.49999999999997"/>
    <n v="33.749999999999993"/>
    <n v="0.3"/>
  </r>
  <r>
    <m/>
    <x v="0"/>
    <n v="1185732"/>
    <x v="69"/>
    <x v="3"/>
    <x v="38"/>
    <x v="41"/>
    <x v="4"/>
    <n v="0.6"/>
    <n v="1000"/>
    <n v="600"/>
    <n v="300"/>
    <n v="0.5"/>
  </r>
  <r>
    <m/>
    <x v="0"/>
    <n v="1185732"/>
    <x v="69"/>
    <x v="3"/>
    <x v="38"/>
    <x v="41"/>
    <x v="5"/>
    <n v="0.5"/>
    <n v="2250"/>
    <n v="1125"/>
    <n v="450"/>
    <n v="0.4"/>
  </r>
  <r>
    <m/>
    <x v="0"/>
    <n v="1185732"/>
    <x v="70"/>
    <x v="3"/>
    <x v="38"/>
    <x v="41"/>
    <x v="0"/>
    <n v="0.6"/>
    <n v="4950"/>
    <n v="2970"/>
    <n v="891"/>
    <n v="0.3"/>
  </r>
  <r>
    <m/>
    <x v="0"/>
    <n v="1185732"/>
    <x v="70"/>
    <x v="3"/>
    <x v="38"/>
    <x v="41"/>
    <x v="1"/>
    <n v="0.4"/>
    <n v="2000"/>
    <n v="800"/>
    <n v="280"/>
    <n v="0.35"/>
  </r>
  <r>
    <m/>
    <x v="0"/>
    <n v="1185732"/>
    <x v="70"/>
    <x v="3"/>
    <x v="38"/>
    <x v="41"/>
    <x v="2"/>
    <n v="0.35000000000000003"/>
    <n v="1750"/>
    <n v="612.50000000000011"/>
    <n v="183.75000000000003"/>
    <n v="0.3"/>
  </r>
  <r>
    <m/>
    <x v="0"/>
    <n v="1185732"/>
    <x v="70"/>
    <x v="3"/>
    <x v="38"/>
    <x v="41"/>
    <x v="3"/>
    <n v="0.35000000000000003"/>
    <n v="1500"/>
    <n v="525"/>
    <n v="157.5"/>
    <n v="0.3"/>
  </r>
  <r>
    <m/>
    <x v="0"/>
    <n v="1185732"/>
    <x v="70"/>
    <x v="3"/>
    <x v="38"/>
    <x v="41"/>
    <x v="4"/>
    <n v="0.44999999999999996"/>
    <n v="1750"/>
    <n v="787.49999999999989"/>
    <n v="393.74999999999994"/>
    <n v="0.5"/>
  </r>
  <r>
    <m/>
    <x v="0"/>
    <n v="1185732"/>
    <x v="70"/>
    <x v="3"/>
    <x v="38"/>
    <x v="41"/>
    <x v="5"/>
    <n v="0.49999999999999994"/>
    <n v="3000"/>
    <n v="1499.9999999999998"/>
    <n v="599.99999999999989"/>
    <n v="0.4"/>
  </r>
  <r>
    <m/>
    <x v="0"/>
    <n v="1185732"/>
    <x v="71"/>
    <x v="3"/>
    <x v="38"/>
    <x v="41"/>
    <x v="0"/>
    <n v="0.35000000000000003"/>
    <n v="5500"/>
    <n v="1925.0000000000002"/>
    <n v="577.5"/>
    <n v="0.3"/>
  </r>
  <r>
    <m/>
    <x v="0"/>
    <n v="1185732"/>
    <x v="71"/>
    <x v="3"/>
    <x v="38"/>
    <x v="41"/>
    <x v="1"/>
    <n v="0.3000000000000001"/>
    <n v="3000"/>
    <n v="900.00000000000034"/>
    <n v="315.00000000000011"/>
    <n v="0.35"/>
  </r>
  <r>
    <m/>
    <x v="0"/>
    <n v="1185732"/>
    <x v="71"/>
    <x v="3"/>
    <x v="38"/>
    <x v="41"/>
    <x v="2"/>
    <n v="0.25000000000000006"/>
    <n v="2000"/>
    <n v="500.00000000000011"/>
    <n v="150.00000000000003"/>
    <n v="0.3"/>
  </r>
  <r>
    <m/>
    <x v="0"/>
    <n v="1185732"/>
    <x v="71"/>
    <x v="3"/>
    <x v="38"/>
    <x v="41"/>
    <x v="3"/>
    <n v="0.25000000000000006"/>
    <n v="1750"/>
    <n v="437.50000000000011"/>
    <n v="131.25000000000003"/>
    <n v="0.3"/>
  </r>
  <r>
    <m/>
    <x v="0"/>
    <n v="1185732"/>
    <x v="71"/>
    <x v="3"/>
    <x v="38"/>
    <x v="41"/>
    <x v="4"/>
    <n v="0.35000000000000003"/>
    <n v="1750"/>
    <n v="612.50000000000011"/>
    <n v="306.25000000000006"/>
    <n v="0.5"/>
  </r>
  <r>
    <m/>
    <x v="0"/>
    <n v="1185732"/>
    <x v="71"/>
    <x v="3"/>
    <x v="38"/>
    <x v="41"/>
    <x v="5"/>
    <n v="0.55000000000000004"/>
    <n v="3250"/>
    <n v="1787.5000000000002"/>
    <n v="715.00000000000011"/>
    <n v="0.4"/>
  </r>
  <r>
    <m/>
    <x v="0"/>
    <n v="1185732"/>
    <x v="72"/>
    <x v="3"/>
    <x v="38"/>
    <x v="41"/>
    <x v="0"/>
    <n v="0.5"/>
    <n v="5500"/>
    <n v="2750"/>
    <n v="825"/>
    <n v="0.3"/>
  </r>
  <r>
    <m/>
    <x v="0"/>
    <n v="1185732"/>
    <x v="72"/>
    <x v="3"/>
    <x v="38"/>
    <x v="41"/>
    <x v="1"/>
    <n v="0.45000000000000007"/>
    <n v="3000"/>
    <n v="1350.0000000000002"/>
    <n v="472.50000000000006"/>
    <n v="0.35"/>
  </r>
  <r>
    <m/>
    <x v="0"/>
    <n v="1185732"/>
    <x v="72"/>
    <x v="3"/>
    <x v="38"/>
    <x v="41"/>
    <x v="2"/>
    <n v="0.4"/>
    <n v="2250"/>
    <n v="900"/>
    <n v="270"/>
    <n v="0.3"/>
  </r>
  <r>
    <m/>
    <x v="0"/>
    <n v="1185732"/>
    <x v="72"/>
    <x v="3"/>
    <x v="38"/>
    <x v="41"/>
    <x v="3"/>
    <n v="0.4"/>
    <n v="1750"/>
    <n v="700"/>
    <n v="210"/>
    <n v="0.3"/>
  </r>
  <r>
    <m/>
    <x v="0"/>
    <n v="1185732"/>
    <x v="72"/>
    <x v="3"/>
    <x v="38"/>
    <x v="41"/>
    <x v="4"/>
    <n v="0.5"/>
    <n v="2000"/>
    <n v="1000"/>
    <n v="500"/>
    <n v="0.5"/>
  </r>
  <r>
    <m/>
    <x v="0"/>
    <n v="1185732"/>
    <x v="72"/>
    <x v="3"/>
    <x v="38"/>
    <x v="41"/>
    <x v="5"/>
    <n v="0.55000000000000004"/>
    <n v="3750"/>
    <n v="2062.5"/>
    <n v="825"/>
    <n v="0.4"/>
  </r>
  <r>
    <m/>
    <x v="0"/>
    <n v="1185732"/>
    <x v="73"/>
    <x v="3"/>
    <x v="38"/>
    <x v="41"/>
    <x v="0"/>
    <n v="0.5"/>
    <n v="5250"/>
    <n v="2625"/>
    <n v="787.5"/>
    <n v="0.3"/>
  </r>
  <r>
    <m/>
    <x v="0"/>
    <n v="1185732"/>
    <x v="73"/>
    <x v="3"/>
    <x v="38"/>
    <x v="41"/>
    <x v="1"/>
    <n v="0.45000000000000007"/>
    <n v="3000"/>
    <n v="1350.0000000000002"/>
    <n v="472.50000000000006"/>
    <n v="0.35"/>
  </r>
  <r>
    <m/>
    <x v="0"/>
    <n v="1185732"/>
    <x v="73"/>
    <x v="3"/>
    <x v="38"/>
    <x v="41"/>
    <x v="2"/>
    <n v="0.4"/>
    <n v="2250"/>
    <n v="900"/>
    <n v="270"/>
    <n v="0.3"/>
  </r>
  <r>
    <m/>
    <x v="0"/>
    <n v="1185732"/>
    <x v="73"/>
    <x v="3"/>
    <x v="38"/>
    <x v="41"/>
    <x v="3"/>
    <n v="0.4"/>
    <n v="2000"/>
    <n v="800"/>
    <n v="240"/>
    <n v="0.3"/>
  </r>
  <r>
    <m/>
    <x v="0"/>
    <n v="1185732"/>
    <x v="73"/>
    <x v="3"/>
    <x v="38"/>
    <x v="41"/>
    <x v="4"/>
    <n v="0.5"/>
    <n v="1750"/>
    <n v="875"/>
    <n v="437.5"/>
    <n v="0.5"/>
  </r>
  <r>
    <m/>
    <x v="0"/>
    <n v="1185732"/>
    <x v="73"/>
    <x v="3"/>
    <x v="38"/>
    <x v="41"/>
    <x v="5"/>
    <n v="0.55000000000000004"/>
    <n v="3500"/>
    <n v="1925.0000000000002"/>
    <n v="770.00000000000011"/>
    <n v="0.4"/>
  </r>
  <r>
    <m/>
    <x v="0"/>
    <n v="1185732"/>
    <x v="74"/>
    <x v="3"/>
    <x v="38"/>
    <x v="41"/>
    <x v="0"/>
    <n v="0.35000000000000003"/>
    <n v="4750"/>
    <n v="1662.5000000000002"/>
    <n v="498.75000000000006"/>
    <n v="0.3"/>
  </r>
  <r>
    <m/>
    <x v="0"/>
    <n v="1185732"/>
    <x v="74"/>
    <x v="3"/>
    <x v="38"/>
    <x v="41"/>
    <x v="1"/>
    <n v="0.3000000000000001"/>
    <n v="2500"/>
    <n v="750.00000000000023"/>
    <n v="262.50000000000006"/>
    <n v="0.35"/>
  </r>
  <r>
    <m/>
    <x v="0"/>
    <n v="1185732"/>
    <x v="74"/>
    <x v="3"/>
    <x v="38"/>
    <x v="41"/>
    <x v="2"/>
    <n v="0.25000000000000006"/>
    <n v="1500"/>
    <n v="375.00000000000006"/>
    <n v="112.50000000000001"/>
    <n v="0.3"/>
  </r>
  <r>
    <m/>
    <x v="0"/>
    <n v="1185732"/>
    <x v="74"/>
    <x v="3"/>
    <x v="38"/>
    <x v="41"/>
    <x v="3"/>
    <n v="0.25000000000000006"/>
    <n v="1250"/>
    <n v="312.50000000000006"/>
    <n v="93.750000000000014"/>
    <n v="0.3"/>
  </r>
  <r>
    <m/>
    <x v="0"/>
    <n v="1185732"/>
    <x v="74"/>
    <x v="3"/>
    <x v="38"/>
    <x v="41"/>
    <x v="4"/>
    <n v="0.35000000000000003"/>
    <n v="1250"/>
    <n v="437.50000000000006"/>
    <n v="218.75000000000003"/>
    <n v="0.5"/>
  </r>
  <r>
    <m/>
    <x v="0"/>
    <n v="1185732"/>
    <x v="74"/>
    <x v="3"/>
    <x v="38"/>
    <x v="41"/>
    <x v="5"/>
    <n v="0.4"/>
    <n v="2000"/>
    <n v="800"/>
    <n v="320"/>
    <n v="0.4"/>
  </r>
  <r>
    <m/>
    <x v="0"/>
    <n v="1185732"/>
    <x v="75"/>
    <x v="3"/>
    <x v="38"/>
    <x v="41"/>
    <x v="0"/>
    <n v="0.44999999999999996"/>
    <n v="3750"/>
    <n v="1687.4999999999998"/>
    <n v="506.24999999999989"/>
    <n v="0.3"/>
  </r>
  <r>
    <m/>
    <x v="0"/>
    <n v="1185732"/>
    <x v="75"/>
    <x v="3"/>
    <x v="38"/>
    <x v="41"/>
    <x v="1"/>
    <n v="0.35000000000000003"/>
    <n v="2250"/>
    <n v="787.50000000000011"/>
    <n v="275.625"/>
    <n v="0.35"/>
  </r>
  <r>
    <m/>
    <x v="0"/>
    <n v="1185732"/>
    <x v="75"/>
    <x v="3"/>
    <x v="38"/>
    <x v="41"/>
    <x v="2"/>
    <n v="0.35000000000000003"/>
    <n v="1250"/>
    <n v="437.50000000000006"/>
    <n v="131.25"/>
    <n v="0.3"/>
  </r>
  <r>
    <m/>
    <x v="0"/>
    <n v="1185732"/>
    <x v="75"/>
    <x v="3"/>
    <x v="38"/>
    <x v="41"/>
    <x v="3"/>
    <n v="0.35000000000000003"/>
    <n v="1250"/>
    <n v="437.50000000000006"/>
    <n v="131.25"/>
    <n v="0.3"/>
  </r>
  <r>
    <m/>
    <x v="0"/>
    <n v="1185732"/>
    <x v="75"/>
    <x v="3"/>
    <x v="38"/>
    <x v="41"/>
    <x v="4"/>
    <n v="0.44999999999999996"/>
    <n v="1250"/>
    <n v="562.5"/>
    <n v="281.25"/>
    <n v="0.5"/>
  </r>
  <r>
    <m/>
    <x v="0"/>
    <n v="1185732"/>
    <x v="75"/>
    <x v="3"/>
    <x v="38"/>
    <x v="41"/>
    <x v="5"/>
    <n v="0.49999999999999983"/>
    <n v="2500"/>
    <n v="1249.9999999999995"/>
    <n v="499.99999999999983"/>
    <n v="0.4"/>
  </r>
  <r>
    <m/>
    <x v="0"/>
    <n v="1185732"/>
    <x v="76"/>
    <x v="3"/>
    <x v="38"/>
    <x v="41"/>
    <x v="0"/>
    <n v="0.44999999999999996"/>
    <n v="4000"/>
    <n v="1799.9999999999998"/>
    <n v="539.99999999999989"/>
    <n v="0.3"/>
  </r>
  <r>
    <m/>
    <x v="0"/>
    <n v="1185732"/>
    <x v="76"/>
    <x v="3"/>
    <x v="38"/>
    <x v="41"/>
    <x v="1"/>
    <n v="0.35000000000000003"/>
    <n v="3000"/>
    <n v="1050"/>
    <n v="367.5"/>
    <n v="0.35"/>
  </r>
  <r>
    <m/>
    <x v="0"/>
    <n v="1185732"/>
    <x v="76"/>
    <x v="3"/>
    <x v="38"/>
    <x v="41"/>
    <x v="2"/>
    <n v="0.35000000000000003"/>
    <n v="2450"/>
    <n v="857.50000000000011"/>
    <n v="257.25"/>
    <n v="0.3"/>
  </r>
  <r>
    <m/>
    <x v="0"/>
    <n v="1185732"/>
    <x v="76"/>
    <x v="3"/>
    <x v="38"/>
    <x v="41"/>
    <x v="3"/>
    <n v="0.35000000000000003"/>
    <n v="2250"/>
    <n v="787.50000000000011"/>
    <n v="236.25000000000003"/>
    <n v="0.3"/>
  </r>
  <r>
    <m/>
    <x v="0"/>
    <n v="1185732"/>
    <x v="76"/>
    <x v="3"/>
    <x v="38"/>
    <x v="41"/>
    <x v="4"/>
    <n v="0.6"/>
    <n v="2000"/>
    <n v="1200"/>
    <n v="600"/>
    <n v="0.5"/>
  </r>
  <r>
    <m/>
    <x v="0"/>
    <n v="1185732"/>
    <x v="76"/>
    <x v="3"/>
    <x v="38"/>
    <x v="41"/>
    <x v="5"/>
    <n v="0.64999999999999991"/>
    <n v="3000"/>
    <n v="1949.9999999999998"/>
    <n v="780"/>
    <n v="0.4"/>
  </r>
  <r>
    <m/>
    <x v="0"/>
    <n v="1185732"/>
    <x v="77"/>
    <x v="3"/>
    <x v="38"/>
    <x v="41"/>
    <x v="0"/>
    <n v="0.6"/>
    <n v="5500"/>
    <n v="3300"/>
    <n v="990"/>
    <n v="0.3"/>
  </r>
  <r>
    <m/>
    <x v="0"/>
    <n v="1185732"/>
    <x v="77"/>
    <x v="3"/>
    <x v="38"/>
    <x v="41"/>
    <x v="1"/>
    <n v="0.5"/>
    <n v="3500"/>
    <n v="1750"/>
    <n v="612.5"/>
    <n v="0.35"/>
  </r>
  <r>
    <m/>
    <x v="0"/>
    <n v="1185732"/>
    <x v="77"/>
    <x v="3"/>
    <x v="38"/>
    <x v="41"/>
    <x v="2"/>
    <n v="0.5"/>
    <n v="3000"/>
    <n v="1500"/>
    <n v="450"/>
    <n v="0.3"/>
  </r>
  <r>
    <m/>
    <x v="0"/>
    <n v="1185732"/>
    <x v="77"/>
    <x v="3"/>
    <x v="38"/>
    <x v="41"/>
    <x v="3"/>
    <n v="0.5"/>
    <n v="2500"/>
    <n v="1250"/>
    <n v="375"/>
    <n v="0.3"/>
  </r>
  <r>
    <m/>
    <x v="0"/>
    <n v="1185732"/>
    <x v="77"/>
    <x v="3"/>
    <x v="38"/>
    <x v="41"/>
    <x v="4"/>
    <n v="0.6"/>
    <n v="2500"/>
    <n v="1500"/>
    <n v="750"/>
    <n v="0.5"/>
  </r>
  <r>
    <m/>
    <x v="0"/>
    <n v="1185732"/>
    <x v="77"/>
    <x v="3"/>
    <x v="38"/>
    <x v="41"/>
    <x v="5"/>
    <n v="0.64999999999999991"/>
    <n v="3500"/>
    <n v="2274.9999999999995"/>
    <n v="909.99999999999989"/>
    <n v="0.4"/>
  </r>
  <r>
    <s v="x"/>
    <x v="0"/>
    <n v="1185732"/>
    <x v="136"/>
    <x v="3"/>
    <x v="39"/>
    <x v="42"/>
    <x v="0"/>
    <n v="0.35000000000000003"/>
    <n v="5000"/>
    <n v="1750.0000000000002"/>
    <n v="700.00000000000011"/>
    <n v="0.4"/>
  </r>
  <r>
    <m/>
    <x v="0"/>
    <n v="1185732"/>
    <x v="136"/>
    <x v="3"/>
    <x v="39"/>
    <x v="42"/>
    <x v="1"/>
    <n v="0.35000000000000003"/>
    <n v="3000"/>
    <n v="1050"/>
    <n v="420"/>
    <n v="0.4"/>
  </r>
  <r>
    <m/>
    <x v="0"/>
    <n v="1185732"/>
    <x v="136"/>
    <x v="3"/>
    <x v="39"/>
    <x v="42"/>
    <x v="2"/>
    <n v="0.25000000000000006"/>
    <n v="3000"/>
    <n v="750.00000000000011"/>
    <n v="262.5"/>
    <n v="0.35"/>
  </r>
  <r>
    <m/>
    <x v="0"/>
    <n v="1185732"/>
    <x v="136"/>
    <x v="3"/>
    <x v="39"/>
    <x v="42"/>
    <x v="3"/>
    <n v="0.30000000000000004"/>
    <n v="1500"/>
    <n v="450.00000000000006"/>
    <n v="157.5"/>
    <n v="0.35"/>
  </r>
  <r>
    <m/>
    <x v="0"/>
    <n v="1185732"/>
    <x v="136"/>
    <x v="3"/>
    <x v="39"/>
    <x v="42"/>
    <x v="4"/>
    <n v="0.44999999999999996"/>
    <n v="2000"/>
    <n v="899.99999999999989"/>
    <n v="269.99999999999994"/>
    <n v="0.3"/>
  </r>
  <r>
    <m/>
    <x v="0"/>
    <n v="1185732"/>
    <x v="136"/>
    <x v="3"/>
    <x v="39"/>
    <x v="42"/>
    <x v="5"/>
    <n v="0.35000000000000003"/>
    <n v="3000"/>
    <n v="1050"/>
    <n v="420"/>
    <n v="0.4"/>
  </r>
  <r>
    <m/>
    <x v="0"/>
    <n v="1185732"/>
    <x v="79"/>
    <x v="3"/>
    <x v="39"/>
    <x v="42"/>
    <x v="0"/>
    <n v="0.35000000000000003"/>
    <n v="5500"/>
    <n v="1925.0000000000002"/>
    <n v="770.00000000000011"/>
    <n v="0.4"/>
  </r>
  <r>
    <m/>
    <x v="0"/>
    <n v="1185732"/>
    <x v="79"/>
    <x v="3"/>
    <x v="39"/>
    <x v="42"/>
    <x v="1"/>
    <n v="0.35000000000000003"/>
    <n v="2000"/>
    <n v="700.00000000000011"/>
    <n v="280.00000000000006"/>
    <n v="0.4"/>
  </r>
  <r>
    <m/>
    <x v="0"/>
    <n v="1185732"/>
    <x v="79"/>
    <x v="3"/>
    <x v="39"/>
    <x v="42"/>
    <x v="2"/>
    <n v="0.25000000000000006"/>
    <n v="2500"/>
    <n v="625.00000000000011"/>
    <n v="218.75000000000003"/>
    <n v="0.35"/>
  </r>
  <r>
    <m/>
    <x v="0"/>
    <n v="1185732"/>
    <x v="79"/>
    <x v="3"/>
    <x v="39"/>
    <x v="42"/>
    <x v="3"/>
    <n v="0.30000000000000004"/>
    <n v="1250"/>
    <n v="375.00000000000006"/>
    <n v="131.25"/>
    <n v="0.35"/>
  </r>
  <r>
    <m/>
    <x v="0"/>
    <n v="1185732"/>
    <x v="79"/>
    <x v="3"/>
    <x v="39"/>
    <x v="42"/>
    <x v="4"/>
    <n v="0.44999999999999996"/>
    <n v="2000"/>
    <n v="899.99999999999989"/>
    <n v="269.99999999999994"/>
    <n v="0.3"/>
  </r>
  <r>
    <m/>
    <x v="0"/>
    <n v="1185732"/>
    <x v="79"/>
    <x v="3"/>
    <x v="39"/>
    <x v="42"/>
    <x v="5"/>
    <n v="0.19999999999999996"/>
    <n v="3000"/>
    <n v="599.99999999999989"/>
    <n v="239.99999999999997"/>
    <n v="0.4"/>
  </r>
  <r>
    <m/>
    <x v="0"/>
    <n v="1185732"/>
    <x v="137"/>
    <x v="3"/>
    <x v="39"/>
    <x v="42"/>
    <x v="0"/>
    <n v="0.25000000000000006"/>
    <n v="5200"/>
    <n v="1300.0000000000002"/>
    <n v="520.00000000000011"/>
    <n v="0.4"/>
  </r>
  <r>
    <m/>
    <x v="0"/>
    <n v="1185732"/>
    <x v="137"/>
    <x v="3"/>
    <x v="39"/>
    <x v="42"/>
    <x v="1"/>
    <n v="0.25000000000000006"/>
    <n v="2250"/>
    <n v="562.50000000000011"/>
    <n v="225.00000000000006"/>
    <n v="0.4"/>
  </r>
  <r>
    <m/>
    <x v="0"/>
    <n v="1185732"/>
    <x v="137"/>
    <x v="3"/>
    <x v="39"/>
    <x v="42"/>
    <x v="2"/>
    <n v="0.15000000000000002"/>
    <n v="2750"/>
    <n v="412.50000000000006"/>
    <n v="144.375"/>
    <n v="0.35"/>
  </r>
  <r>
    <m/>
    <x v="0"/>
    <n v="1185732"/>
    <x v="137"/>
    <x v="3"/>
    <x v="39"/>
    <x v="42"/>
    <x v="3"/>
    <n v="0.19999999999999996"/>
    <n v="1250"/>
    <n v="249.99999999999994"/>
    <n v="87.499999999999972"/>
    <n v="0.35"/>
  </r>
  <r>
    <m/>
    <x v="0"/>
    <n v="1185732"/>
    <x v="137"/>
    <x v="3"/>
    <x v="39"/>
    <x v="42"/>
    <x v="4"/>
    <n v="0.35000000000000003"/>
    <n v="1750"/>
    <n v="612.50000000000011"/>
    <n v="183.75000000000003"/>
    <n v="0.3"/>
  </r>
  <r>
    <m/>
    <x v="0"/>
    <n v="1185732"/>
    <x v="137"/>
    <x v="3"/>
    <x v="39"/>
    <x v="42"/>
    <x v="5"/>
    <n v="0.25000000000000006"/>
    <n v="2750"/>
    <n v="687.50000000000011"/>
    <n v="275.00000000000006"/>
    <n v="0.4"/>
  </r>
  <r>
    <m/>
    <x v="0"/>
    <n v="1185732"/>
    <x v="138"/>
    <x v="3"/>
    <x v="39"/>
    <x v="42"/>
    <x v="0"/>
    <n v="0.25000000000000006"/>
    <n v="5000"/>
    <n v="1250.0000000000002"/>
    <n v="500.00000000000011"/>
    <n v="0.4"/>
  </r>
  <r>
    <m/>
    <x v="0"/>
    <n v="1185732"/>
    <x v="138"/>
    <x v="3"/>
    <x v="39"/>
    <x v="42"/>
    <x v="1"/>
    <n v="0.25000000000000006"/>
    <n v="2000"/>
    <n v="500.00000000000011"/>
    <n v="200.00000000000006"/>
    <n v="0.4"/>
  </r>
  <r>
    <m/>
    <x v="0"/>
    <n v="1185732"/>
    <x v="138"/>
    <x v="3"/>
    <x v="39"/>
    <x v="42"/>
    <x v="2"/>
    <n v="0.15000000000000002"/>
    <n v="2000"/>
    <n v="300.00000000000006"/>
    <n v="105.00000000000001"/>
    <n v="0.35"/>
  </r>
  <r>
    <m/>
    <x v="0"/>
    <n v="1185732"/>
    <x v="138"/>
    <x v="3"/>
    <x v="39"/>
    <x v="42"/>
    <x v="3"/>
    <n v="0.19999999999999996"/>
    <n v="1250"/>
    <n v="249.99999999999994"/>
    <n v="87.499999999999972"/>
    <n v="0.35"/>
  </r>
  <r>
    <m/>
    <x v="0"/>
    <n v="1185732"/>
    <x v="138"/>
    <x v="3"/>
    <x v="39"/>
    <x v="42"/>
    <x v="4"/>
    <n v="0.65"/>
    <n v="1500"/>
    <n v="975"/>
    <n v="292.5"/>
    <n v="0.3"/>
  </r>
  <r>
    <m/>
    <x v="0"/>
    <n v="1185732"/>
    <x v="138"/>
    <x v="3"/>
    <x v="39"/>
    <x v="42"/>
    <x v="5"/>
    <n v="0.5"/>
    <n v="2750"/>
    <n v="1375"/>
    <n v="550"/>
    <n v="0.4"/>
  </r>
  <r>
    <m/>
    <x v="0"/>
    <n v="1185732"/>
    <x v="139"/>
    <x v="3"/>
    <x v="39"/>
    <x v="42"/>
    <x v="0"/>
    <n v="0.6"/>
    <n v="5450"/>
    <n v="3270"/>
    <n v="1308"/>
    <n v="0.4"/>
  </r>
  <r>
    <m/>
    <x v="0"/>
    <n v="1185732"/>
    <x v="139"/>
    <x v="3"/>
    <x v="39"/>
    <x v="42"/>
    <x v="1"/>
    <n v="0.4"/>
    <n v="2500"/>
    <n v="1000"/>
    <n v="400"/>
    <n v="0.4"/>
  </r>
  <r>
    <m/>
    <x v="0"/>
    <n v="1185732"/>
    <x v="139"/>
    <x v="3"/>
    <x v="39"/>
    <x v="42"/>
    <x v="2"/>
    <n v="0.35000000000000003"/>
    <n v="2250"/>
    <n v="787.50000000000011"/>
    <n v="275.625"/>
    <n v="0.35"/>
  </r>
  <r>
    <m/>
    <x v="0"/>
    <n v="1185732"/>
    <x v="139"/>
    <x v="3"/>
    <x v="39"/>
    <x v="42"/>
    <x v="3"/>
    <n v="0.35000000000000003"/>
    <n v="1750"/>
    <n v="612.50000000000011"/>
    <n v="214.37500000000003"/>
    <n v="0.35"/>
  </r>
  <r>
    <m/>
    <x v="0"/>
    <n v="1185732"/>
    <x v="139"/>
    <x v="3"/>
    <x v="39"/>
    <x v="42"/>
    <x v="4"/>
    <n v="0.44999999999999996"/>
    <n v="2000"/>
    <n v="899.99999999999989"/>
    <n v="269.99999999999994"/>
    <n v="0.3"/>
  </r>
  <r>
    <m/>
    <x v="0"/>
    <n v="1185732"/>
    <x v="139"/>
    <x v="3"/>
    <x v="39"/>
    <x v="42"/>
    <x v="5"/>
    <n v="0.54999999999999993"/>
    <n v="3250"/>
    <n v="1787.4999999999998"/>
    <n v="715"/>
    <n v="0.4"/>
  </r>
  <r>
    <m/>
    <x v="0"/>
    <n v="1185732"/>
    <x v="83"/>
    <x v="3"/>
    <x v="39"/>
    <x v="42"/>
    <x v="0"/>
    <n v="0.4"/>
    <n v="5750"/>
    <n v="2300"/>
    <n v="920"/>
    <n v="0.4"/>
  </r>
  <r>
    <m/>
    <x v="0"/>
    <n v="1185732"/>
    <x v="83"/>
    <x v="3"/>
    <x v="39"/>
    <x v="42"/>
    <x v="1"/>
    <n v="0.35000000000000009"/>
    <n v="3250"/>
    <n v="1137.5000000000002"/>
    <n v="455.00000000000011"/>
    <n v="0.4"/>
  </r>
  <r>
    <m/>
    <x v="0"/>
    <n v="1185732"/>
    <x v="83"/>
    <x v="3"/>
    <x v="39"/>
    <x v="42"/>
    <x v="2"/>
    <n v="0.30000000000000004"/>
    <n v="2000"/>
    <n v="600.00000000000011"/>
    <n v="210.00000000000003"/>
    <n v="0.35"/>
  </r>
  <r>
    <m/>
    <x v="0"/>
    <n v="1185732"/>
    <x v="83"/>
    <x v="3"/>
    <x v="39"/>
    <x v="42"/>
    <x v="3"/>
    <n v="0.30000000000000004"/>
    <n v="1750"/>
    <n v="525.00000000000011"/>
    <n v="183.75000000000003"/>
    <n v="0.35"/>
  </r>
  <r>
    <m/>
    <x v="0"/>
    <n v="1185732"/>
    <x v="83"/>
    <x v="3"/>
    <x v="39"/>
    <x v="42"/>
    <x v="4"/>
    <n v="0.4"/>
    <n v="1750"/>
    <n v="700"/>
    <n v="210"/>
    <n v="0.3"/>
  </r>
  <r>
    <m/>
    <x v="0"/>
    <n v="1185732"/>
    <x v="83"/>
    <x v="3"/>
    <x v="39"/>
    <x v="42"/>
    <x v="5"/>
    <n v="0.60000000000000009"/>
    <n v="3250"/>
    <n v="1950.0000000000002"/>
    <n v="780.00000000000011"/>
    <n v="0.4"/>
  </r>
  <r>
    <m/>
    <x v="0"/>
    <n v="1185732"/>
    <x v="140"/>
    <x v="3"/>
    <x v="39"/>
    <x v="42"/>
    <x v="0"/>
    <n v="0.55000000000000004"/>
    <n v="5500"/>
    <n v="3025.0000000000005"/>
    <n v="1210.0000000000002"/>
    <n v="0.4"/>
  </r>
  <r>
    <m/>
    <x v="0"/>
    <n v="1185732"/>
    <x v="140"/>
    <x v="3"/>
    <x v="39"/>
    <x v="42"/>
    <x v="1"/>
    <n v="0.50000000000000011"/>
    <n v="3000"/>
    <n v="1500.0000000000002"/>
    <n v="600.00000000000011"/>
    <n v="0.4"/>
  </r>
  <r>
    <m/>
    <x v="0"/>
    <n v="1185732"/>
    <x v="140"/>
    <x v="3"/>
    <x v="39"/>
    <x v="42"/>
    <x v="2"/>
    <n v="0.45"/>
    <n v="2250"/>
    <n v="1012.5"/>
    <n v="354.375"/>
    <n v="0.35"/>
  </r>
  <r>
    <m/>
    <x v="0"/>
    <n v="1185732"/>
    <x v="140"/>
    <x v="3"/>
    <x v="39"/>
    <x v="42"/>
    <x v="3"/>
    <n v="0.45"/>
    <n v="1750"/>
    <n v="787.5"/>
    <n v="275.625"/>
    <n v="0.35"/>
  </r>
  <r>
    <m/>
    <x v="0"/>
    <n v="1185732"/>
    <x v="140"/>
    <x v="3"/>
    <x v="39"/>
    <x v="42"/>
    <x v="4"/>
    <n v="0.55000000000000004"/>
    <n v="2000"/>
    <n v="1100"/>
    <n v="330"/>
    <n v="0.3"/>
  </r>
  <r>
    <m/>
    <x v="0"/>
    <n v="1185732"/>
    <x v="140"/>
    <x v="3"/>
    <x v="39"/>
    <x v="42"/>
    <x v="5"/>
    <n v="0.60000000000000009"/>
    <n v="3750"/>
    <n v="2250.0000000000005"/>
    <n v="900.00000000000023"/>
    <n v="0.4"/>
  </r>
  <r>
    <m/>
    <x v="0"/>
    <n v="1185732"/>
    <x v="141"/>
    <x v="3"/>
    <x v="39"/>
    <x v="42"/>
    <x v="0"/>
    <n v="0.5"/>
    <n v="5250"/>
    <n v="2625"/>
    <n v="1050"/>
    <n v="0.4"/>
  </r>
  <r>
    <m/>
    <x v="0"/>
    <n v="1185732"/>
    <x v="141"/>
    <x v="3"/>
    <x v="39"/>
    <x v="42"/>
    <x v="1"/>
    <n v="0.45000000000000007"/>
    <n v="3000"/>
    <n v="1350.0000000000002"/>
    <n v="540.00000000000011"/>
    <n v="0.4"/>
  </r>
  <r>
    <m/>
    <x v="0"/>
    <n v="1185732"/>
    <x v="141"/>
    <x v="3"/>
    <x v="39"/>
    <x v="42"/>
    <x v="2"/>
    <n v="0.4"/>
    <n v="2250"/>
    <n v="900"/>
    <n v="315"/>
    <n v="0.35"/>
  </r>
  <r>
    <m/>
    <x v="0"/>
    <n v="1185732"/>
    <x v="141"/>
    <x v="3"/>
    <x v="39"/>
    <x v="42"/>
    <x v="3"/>
    <n v="0.4"/>
    <n v="2000"/>
    <n v="800"/>
    <n v="280"/>
    <n v="0.35"/>
  </r>
  <r>
    <m/>
    <x v="0"/>
    <n v="1185732"/>
    <x v="141"/>
    <x v="3"/>
    <x v="39"/>
    <x v="42"/>
    <x v="4"/>
    <n v="0.5"/>
    <n v="1750"/>
    <n v="875"/>
    <n v="262.5"/>
    <n v="0.3"/>
  </r>
  <r>
    <m/>
    <x v="0"/>
    <n v="1185732"/>
    <x v="141"/>
    <x v="3"/>
    <x v="39"/>
    <x v="42"/>
    <x v="5"/>
    <n v="0.55000000000000004"/>
    <n v="3500"/>
    <n v="1925.0000000000002"/>
    <n v="770.00000000000011"/>
    <n v="0.4"/>
  </r>
  <r>
    <m/>
    <x v="0"/>
    <n v="1185732"/>
    <x v="142"/>
    <x v="3"/>
    <x v="39"/>
    <x v="42"/>
    <x v="0"/>
    <n v="0.35000000000000003"/>
    <n v="4750"/>
    <n v="1662.5000000000002"/>
    <n v="665.00000000000011"/>
    <n v="0.4"/>
  </r>
  <r>
    <m/>
    <x v="0"/>
    <n v="1185732"/>
    <x v="142"/>
    <x v="3"/>
    <x v="39"/>
    <x v="42"/>
    <x v="1"/>
    <n v="0.3000000000000001"/>
    <n v="2750"/>
    <n v="825.00000000000023"/>
    <n v="330.00000000000011"/>
    <n v="0.4"/>
  </r>
  <r>
    <m/>
    <x v="0"/>
    <n v="1185732"/>
    <x v="142"/>
    <x v="3"/>
    <x v="39"/>
    <x v="42"/>
    <x v="2"/>
    <n v="0.25000000000000006"/>
    <n v="1750"/>
    <n v="437.50000000000011"/>
    <n v="153.12500000000003"/>
    <n v="0.35"/>
  </r>
  <r>
    <m/>
    <x v="0"/>
    <n v="1185732"/>
    <x v="142"/>
    <x v="3"/>
    <x v="39"/>
    <x v="42"/>
    <x v="3"/>
    <n v="0.25000000000000006"/>
    <n v="1500"/>
    <n v="375.00000000000006"/>
    <n v="131.25"/>
    <n v="0.35"/>
  </r>
  <r>
    <m/>
    <x v="0"/>
    <n v="1185732"/>
    <x v="142"/>
    <x v="3"/>
    <x v="39"/>
    <x v="42"/>
    <x v="4"/>
    <n v="0.35000000000000003"/>
    <n v="1500"/>
    <n v="525"/>
    <n v="157.5"/>
    <n v="0.3"/>
  </r>
  <r>
    <m/>
    <x v="0"/>
    <n v="1185732"/>
    <x v="142"/>
    <x v="3"/>
    <x v="39"/>
    <x v="42"/>
    <x v="5"/>
    <n v="0.4"/>
    <n v="2250"/>
    <n v="900"/>
    <n v="360"/>
    <n v="0.4"/>
  </r>
  <r>
    <m/>
    <x v="0"/>
    <n v="1185732"/>
    <x v="87"/>
    <x v="3"/>
    <x v="39"/>
    <x v="42"/>
    <x v="0"/>
    <n v="0.44999999999999996"/>
    <n v="4000"/>
    <n v="1799.9999999999998"/>
    <n v="720"/>
    <n v="0.4"/>
  </r>
  <r>
    <m/>
    <x v="0"/>
    <n v="1185732"/>
    <x v="87"/>
    <x v="3"/>
    <x v="39"/>
    <x v="42"/>
    <x v="1"/>
    <n v="0.35000000000000003"/>
    <n v="2500"/>
    <n v="875.00000000000011"/>
    <n v="350.00000000000006"/>
    <n v="0.4"/>
  </r>
  <r>
    <m/>
    <x v="0"/>
    <n v="1185732"/>
    <x v="87"/>
    <x v="3"/>
    <x v="39"/>
    <x v="42"/>
    <x v="2"/>
    <n v="0.35000000000000003"/>
    <n v="1500"/>
    <n v="525"/>
    <n v="183.75"/>
    <n v="0.35"/>
  </r>
  <r>
    <m/>
    <x v="0"/>
    <n v="1185732"/>
    <x v="87"/>
    <x v="3"/>
    <x v="39"/>
    <x v="42"/>
    <x v="3"/>
    <n v="0.35000000000000003"/>
    <n v="1500"/>
    <n v="525"/>
    <n v="183.75"/>
    <n v="0.35"/>
  </r>
  <r>
    <m/>
    <x v="0"/>
    <n v="1185732"/>
    <x v="87"/>
    <x v="3"/>
    <x v="39"/>
    <x v="42"/>
    <x v="4"/>
    <n v="0.44999999999999996"/>
    <n v="1500"/>
    <n v="674.99999999999989"/>
    <n v="202.49999999999997"/>
    <n v="0.3"/>
  </r>
  <r>
    <m/>
    <x v="0"/>
    <n v="1185732"/>
    <x v="87"/>
    <x v="3"/>
    <x v="39"/>
    <x v="42"/>
    <x v="5"/>
    <n v="0.49999999999999983"/>
    <n v="2750"/>
    <n v="1374.9999999999995"/>
    <n v="549.99999999999989"/>
    <n v="0.4"/>
  </r>
  <r>
    <m/>
    <x v="0"/>
    <n v="1185732"/>
    <x v="143"/>
    <x v="3"/>
    <x v="39"/>
    <x v="42"/>
    <x v="0"/>
    <n v="0.44999999999999996"/>
    <n v="4250"/>
    <n v="1912.4999999999998"/>
    <n v="765"/>
    <n v="0.4"/>
  </r>
  <r>
    <m/>
    <x v="0"/>
    <n v="1185732"/>
    <x v="143"/>
    <x v="3"/>
    <x v="39"/>
    <x v="42"/>
    <x v="1"/>
    <n v="0.35000000000000003"/>
    <n v="3250"/>
    <n v="1137.5"/>
    <n v="455"/>
    <n v="0.4"/>
  </r>
  <r>
    <m/>
    <x v="0"/>
    <n v="1185732"/>
    <x v="143"/>
    <x v="3"/>
    <x v="39"/>
    <x v="42"/>
    <x v="2"/>
    <n v="0.35000000000000003"/>
    <n v="2700"/>
    <n v="945.00000000000011"/>
    <n v="330.75"/>
    <n v="0.35"/>
  </r>
  <r>
    <m/>
    <x v="0"/>
    <n v="1185732"/>
    <x v="143"/>
    <x v="3"/>
    <x v="39"/>
    <x v="42"/>
    <x v="3"/>
    <n v="0.35000000000000003"/>
    <n v="2750"/>
    <n v="962.50000000000011"/>
    <n v="336.875"/>
    <n v="0.35"/>
  </r>
  <r>
    <m/>
    <x v="0"/>
    <n v="1185732"/>
    <x v="143"/>
    <x v="3"/>
    <x v="39"/>
    <x v="42"/>
    <x v="4"/>
    <n v="0.6"/>
    <n v="2500"/>
    <n v="1500"/>
    <n v="450"/>
    <n v="0.3"/>
  </r>
  <r>
    <m/>
    <x v="0"/>
    <n v="1185732"/>
    <x v="143"/>
    <x v="3"/>
    <x v="39"/>
    <x v="42"/>
    <x v="5"/>
    <n v="0.64999999999999991"/>
    <n v="3500"/>
    <n v="2274.9999999999995"/>
    <n v="909.99999999999989"/>
    <n v="0.4"/>
  </r>
  <r>
    <m/>
    <x v="0"/>
    <n v="1185732"/>
    <x v="144"/>
    <x v="3"/>
    <x v="39"/>
    <x v="42"/>
    <x v="0"/>
    <n v="0.6"/>
    <n v="6000"/>
    <n v="3600"/>
    <n v="1440"/>
    <n v="0.4"/>
  </r>
  <r>
    <m/>
    <x v="0"/>
    <n v="1185732"/>
    <x v="144"/>
    <x v="3"/>
    <x v="39"/>
    <x v="42"/>
    <x v="1"/>
    <n v="0.5"/>
    <n v="4000"/>
    <n v="2000"/>
    <n v="800"/>
    <n v="0.4"/>
  </r>
  <r>
    <m/>
    <x v="0"/>
    <n v="1185732"/>
    <x v="144"/>
    <x v="3"/>
    <x v="39"/>
    <x v="42"/>
    <x v="2"/>
    <n v="0.5"/>
    <n v="3500"/>
    <n v="1750"/>
    <n v="612.5"/>
    <n v="0.35"/>
  </r>
  <r>
    <m/>
    <x v="0"/>
    <n v="1185732"/>
    <x v="144"/>
    <x v="3"/>
    <x v="39"/>
    <x v="42"/>
    <x v="3"/>
    <n v="0.5"/>
    <n v="3000"/>
    <n v="1500"/>
    <n v="525"/>
    <n v="0.35"/>
  </r>
  <r>
    <m/>
    <x v="0"/>
    <n v="1185732"/>
    <x v="144"/>
    <x v="3"/>
    <x v="39"/>
    <x v="42"/>
    <x v="4"/>
    <n v="0.6"/>
    <n v="3000"/>
    <n v="1800"/>
    <n v="540"/>
    <n v="0.3"/>
  </r>
  <r>
    <m/>
    <x v="0"/>
    <n v="1185732"/>
    <x v="144"/>
    <x v="3"/>
    <x v="39"/>
    <x v="42"/>
    <x v="5"/>
    <n v="0.64999999999999991"/>
    <n v="4000"/>
    <n v="2599.9999999999995"/>
    <n v="1039.9999999999998"/>
    <n v="0.4"/>
  </r>
  <r>
    <s v="x"/>
    <x v="0"/>
    <n v="1185732"/>
    <x v="102"/>
    <x v="3"/>
    <x v="40"/>
    <x v="43"/>
    <x v="0"/>
    <n v="0.35000000000000003"/>
    <n v="5000"/>
    <n v="1750.0000000000002"/>
    <n v="700.00000000000011"/>
    <n v="0.4"/>
  </r>
  <r>
    <m/>
    <x v="0"/>
    <n v="1185732"/>
    <x v="102"/>
    <x v="3"/>
    <x v="40"/>
    <x v="43"/>
    <x v="1"/>
    <n v="0.35000000000000003"/>
    <n v="3000"/>
    <n v="1050"/>
    <n v="420"/>
    <n v="0.4"/>
  </r>
  <r>
    <m/>
    <x v="0"/>
    <n v="1185732"/>
    <x v="102"/>
    <x v="3"/>
    <x v="40"/>
    <x v="43"/>
    <x v="2"/>
    <n v="0.25000000000000006"/>
    <n v="3000"/>
    <n v="750.00000000000011"/>
    <n v="300.00000000000006"/>
    <n v="0.4"/>
  </r>
  <r>
    <m/>
    <x v="0"/>
    <n v="1185732"/>
    <x v="102"/>
    <x v="3"/>
    <x v="40"/>
    <x v="43"/>
    <x v="3"/>
    <n v="0.30000000000000004"/>
    <n v="1500"/>
    <n v="450.00000000000006"/>
    <n v="180.00000000000003"/>
    <n v="0.4"/>
  </r>
  <r>
    <m/>
    <x v="0"/>
    <n v="1185732"/>
    <x v="102"/>
    <x v="3"/>
    <x v="40"/>
    <x v="43"/>
    <x v="4"/>
    <n v="0.44999999999999996"/>
    <n v="2000"/>
    <n v="899.99999999999989"/>
    <n v="360"/>
    <n v="0.4"/>
  </r>
  <r>
    <m/>
    <x v="0"/>
    <n v="1185732"/>
    <x v="102"/>
    <x v="3"/>
    <x v="40"/>
    <x v="43"/>
    <x v="5"/>
    <n v="0.35000000000000003"/>
    <n v="3000"/>
    <n v="1050"/>
    <n v="420"/>
    <n v="0.4"/>
  </r>
  <r>
    <m/>
    <x v="0"/>
    <n v="1185732"/>
    <x v="103"/>
    <x v="3"/>
    <x v="40"/>
    <x v="43"/>
    <x v="0"/>
    <n v="0.35000000000000003"/>
    <n v="5500"/>
    <n v="1925.0000000000002"/>
    <n v="770.00000000000011"/>
    <n v="0.4"/>
  </r>
  <r>
    <m/>
    <x v="0"/>
    <n v="1185732"/>
    <x v="103"/>
    <x v="3"/>
    <x v="40"/>
    <x v="43"/>
    <x v="1"/>
    <n v="0.4"/>
    <n v="2000"/>
    <n v="800"/>
    <n v="320"/>
    <n v="0.4"/>
  </r>
  <r>
    <m/>
    <x v="0"/>
    <n v="1185732"/>
    <x v="103"/>
    <x v="3"/>
    <x v="40"/>
    <x v="43"/>
    <x v="2"/>
    <n v="0.30000000000000004"/>
    <n v="3000"/>
    <n v="900.00000000000011"/>
    <n v="360.00000000000006"/>
    <n v="0.4"/>
  </r>
  <r>
    <m/>
    <x v="0"/>
    <n v="1185732"/>
    <x v="103"/>
    <x v="3"/>
    <x v="40"/>
    <x v="43"/>
    <x v="3"/>
    <n v="0.35000000000000003"/>
    <n v="1750"/>
    <n v="612.50000000000011"/>
    <n v="245.00000000000006"/>
    <n v="0.4"/>
  </r>
  <r>
    <m/>
    <x v="0"/>
    <n v="1185732"/>
    <x v="103"/>
    <x v="3"/>
    <x v="40"/>
    <x v="43"/>
    <x v="4"/>
    <n v="0.49999999999999994"/>
    <n v="2500"/>
    <n v="1249.9999999999998"/>
    <n v="499.99999999999994"/>
    <n v="0.4"/>
  </r>
  <r>
    <m/>
    <x v="0"/>
    <n v="1185732"/>
    <x v="103"/>
    <x v="3"/>
    <x v="40"/>
    <x v="43"/>
    <x v="5"/>
    <n v="0.24999999999999994"/>
    <n v="3500"/>
    <n v="874.99999999999977"/>
    <n v="349.99999999999994"/>
    <n v="0.4"/>
  </r>
  <r>
    <m/>
    <x v="0"/>
    <n v="1185732"/>
    <x v="104"/>
    <x v="3"/>
    <x v="40"/>
    <x v="43"/>
    <x v="0"/>
    <n v="0.30000000000000004"/>
    <n v="5700"/>
    <n v="1710.0000000000002"/>
    <n v="684.00000000000011"/>
    <n v="0.4"/>
  </r>
  <r>
    <m/>
    <x v="0"/>
    <n v="1185732"/>
    <x v="104"/>
    <x v="3"/>
    <x v="40"/>
    <x v="43"/>
    <x v="1"/>
    <n v="0.30000000000000004"/>
    <n v="2750"/>
    <n v="825.00000000000011"/>
    <n v="330.00000000000006"/>
    <n v="0.4"/>
  </r>
  <r>
    <m/>
    <x v="0"/>
    <n v="1185732"/>
    <x v="104"/>
    <x v="3"/>
    <x v="40"/>
    <x v="43"/>
    <x v="2"/>
    <n v="0.2"/>
    <n v="3250"/>
    <n v="650"/>
    <n v="260"/>
    <n v="0.4"/>
  </r>
  <r>
    <m/>
    <x v="0"/>
    <n v="1185732"/>
    <x v="104"/>
    <x v="3"/>
    <x v="40"/>
    <x v="43"/>
    <x v="3"/>
    <n v="0.24999999999999994"/>
    <n v="1750"/>
    <n v="437.49999999999989"/>
    <n v="174.99999999999997"/>
    <n v="0.4"/>
  </r>
  <r>
    <m/>
    <x v="0"/>
    <n v="1185732"/>
    <x v="104"/>
    <x v="3"/>
    <x v="40"/>
    <x v="43"/>
    <x v="4"/>
    <n v="0.4"/>
    <n v="2250"/>
    <n v="900"/>
    <n v="360"/>
    <n v="0.4"/>
  </r>
  <r>
    <m/>
    <x v="0"/>
    <n v="1185732"/>
    <x v="104"/>
    <x v="3"/>
    <x v="40"/>
    <x v="43"/>
    <x v="5"/>
    <n v="0.30000000000000004"/>
    <n v="3250"/>
    <n v="975.00000000000011"/>
    <n v="390.00000000000006"/>
    <n v="0.4"/>
  </r>
  <r>
    <m/>
    <x v="0"/>
    <n v="1185732"/>
    <x v="105"/>
    <x v="3"/>
    <x v="40"/>
    <x v="43"/>
    <x v="0"/>
    <n v="0.30000000000000004"/>
    <n v="5500"/>
    <n v="1650.0000000000002"/>
    <n v="660.00000000000011"/>
    <n v="0.4"/>
  </r>
  <r>
    <m/>
    <x v="0"/>
    <n v="1185732"/>
    <x v="105"/>
    <x v="3"/>
    <x v="40"/>
    <x v="43"/>
    <x v="1"/>
    <n v="0.30000000000000004"/>
    <n v="2500"/>
    <n v="750.00000000000011"/>
    <n v="300.00000000000006"/>
    <n v="0.4"/>
  </r>
  <r>
    <m/>
    <x v="0"/>
    <n v="1185732"/>
    <x v="105"/>
    <x v="3"/>
    <x v="40"/>
    <x v="43"/>
    <x v="2"/>
    <n v="0.2"/>
    <n v="2500"/>
    <n v="500"/>
    <n v="200"/>
    <n v="0.4"/>
  </r>
  <r>
    <m/>
    <x v="0"/>
    <n v="1185732"/>
    <x v="105"/>
    <x v="3"/>
    <x v="40"/>
    <x v="43"/>
    <x v="3"/>
    <n v="0.24999999999999994"/>
    <n v="1750"/>
    <n v="437.49999999999989"/>
    <n v="174.99999999999997"/>
    <n v="0.4"/>
  </r>
  <r>
    <m/>
    <x v="0"/>
    <n v="1185732"/>
    <x v="105"/>
    <x v="3"/>
    <x v="40"/>
    <x v="43"/>
    <x v="4"/>
    <n v="0.65"/>
    <n v="2000"/>
    <n v="1300"/>
    <n v="520"/>
    <n v="0.4"/>
  </r>
  <r>
    <m/>
    <x v="0"/>
    <n v="1185732"/>
    <x v="105"/>
    <x v="3"/>
    <x v="40"/>
    <x v="43"/>
    <x v="5"/>
    <n v="0.5"/>
    <n v="3250"/>
    <n v="1625"/>
    <n v="650"/>
    <n v="0.4"/>
  </r>
  <r>
    <m/>
    <x v="0"/>
    <n v="1185732"/>
    <x v="106"/>
    <x v="3"/>
    <x v="40"/>
    <x v="43"/>
    <x v="0"/>
    <n v="0.6"/>
    <n v="5950"/>
    <n v="3570"/>
    <n v="1428"/>
    <n v="0.4"/>
  </r>
  <r>
    <m/>
    <x v="0"/>
    <n v="1185732"/>
    <x v="106"/>
    <x v="3"/>
    <x v="40"/>
    <x v="43"/>
    <x v="1"/>
    <n v="0.4"/>
    <n v="3000"/>
    <n v="1200"/>
    <n v="480"/>
    <n v="0.4"/>
  </r>
  <r>
    <m/>
    <x v="0"/>
    <n v="1185732"/>
    <x v="106"/>
    <x v="3"/>
    <x v="40"/>
    <x v="43"/>
    <x v="2"/>
    <n v="0.35000000000000003"/>
    <n v="2750"/>
    <n v="962.50000000000011"/>
    <n v="385.00000000000006"/>
    <n v="0.4"/>
  </r>
  <r>
    <m/>
    <x v="0"/>
    <n v="1185732"/>
    <x v="106"/>
    <x v="3"/>
    <x v="40"/>
    <x v="43"/>
    <x v="3"/>
    <n v="0.35000000000000003"/>
    <n v="2000"/>
    <n v="700.00000000000011"/>
    <n v="280.00000000000006"/>
    <n v="0.4"/>
  </r>
  <r>
    <m/>
    <x v="0"/>
    <n v="1185732"/>
    <x v="106"/>
    <x v="3"/>
    <x v="40"/>
    <x v="43"/>
    <x v="4"/>
    <n v="0.44999999999999996"/>
    <n v="2250"/>
    <n v="1012.4999999999999"/>
    <n v="405"/>
    <n v="0.4"/>
  </r>
  <r>
    <m/>
    <x v="0"/>
    <n v="1185732"/>
    <x v="106"/>
    <x v="3"/>
    <x v="40"/>
    <x v="43"/>
    <x v="5"/>
    <n v="0.54999999999999993"/>
    <n v="3500"/>
    <n v="1924.9999999999998"/>
    <n v="770"/>
    <n v="0.4"/>
  </r>
  <r>
    <m/>
    <x v="0"/>
    <n v="1185732"/>
    <x v="107"/>
    <x v="3"/>
    <x v="40"/>
    <x v="43"/>
    <x v="0"/>
    <n v="0.45"/>
    <n v="6000"/>
    <n v="2700"/>
    <n v="1080"/>
    <n v="0.4"/>
  </r>
  <r>
    <m/>
    <x v="0"/>
    <n v="1185732"/>
    <x v="107"/>
    <x v="3"/>
    <x v="40"/>
    <x v="43"/>
    <x v="1"/>
    <n v="0.40000000000000008"/>
    <n v="4250"/>
    <n v="1700.0000000000002"/>
    <n v="680.00000000000011"/>
    <n v="0.4"/>
  </r>
  <r>
    <m/>
    <x v="0"/>
    <n v="1185732"/>
    <x v="107"/>
    <x v="3"/>
    <x v="40"/>
    <x v="43"/>
    <x v="2"/>
    <n v="0.35000000000000003"/>
    <n v="3000"/>
    <n v="1050"/>
    <n v="420"/>
    <n v="0.4"/>
  </r>
  <r>
    <m/>
    <x v="0"/>
    <n v="1185732"/>
    <x v="107"/>
    <x v="3"/>
    <x v="40"/>
    <x v="43"/>
    <x v="3"/>
    <n v="0.35000000000000003"/>
    <n v="2750"/>
    <n v="962.50000000000011"/>
    <n v="385.00000000000006"/>
    <n v="0.4"/>
  </r>
  <r>
    <m/>
    <x v="0"/>
    <n v="1185732"/>
    <x v="107"/>
    <x v="3"/>
    <x v="40"/>
    <x v="43"/>
    <x v="4"/>
    <n v="0.45"/>
    <n v="2750"/>
    <n v="1237.5"/>
    <n v="495"/>
    <n v="0.4"/>
  </r>
  <r>
    <m/>
    <x v="0"/>
    <n v="1185732"/>
    <x v="107"/>
    <x v="3"/>
    <x v="40"/>
    <x v="43"/>
    <x v="5"/>
    <n v="0.65000000000000013"/>
    <n v="4250"/>
    <n v="2762.5000000000005"/>
    <n v="1105.0000000000002"/>
    <n v="0.4"/>
  </r>
  <r>
    <m/>
    <x v="0"/>
    <n v="1185732"/>
    <x v="108"/>
    <x v="3"/>
    <x v="40"/>
    <x v="43"/>
    <x v="0"/>
    <n v="0.60000000000000009"/>
    <n v="6500"/>
    <n v="3900.0000000000005"/>
    <n v="1560.0000000000002"/>
    <n v="0.4"/>
  </r>
  <r>
    <m/>
    <x v="0"/>
    <n v="1185732"/>
    <x v="108"/>
    <x v="3"/>
    <x v="40"/>
    <x v="43"/>
    <x v="1"/>
    <n v="0.55000000000000016"/>
    <n v="4000"/>
    <n v="2200.0000000000005"/>
    <n v="880.00000000000023"/>
    <n v="0.4"/>
  </r>
  <r>
    <m/>
    <x v="0"/>
    <n v="1185732"/>
    <x v="108"/>
    <x v="3"/>
    <x v="40"/>
    <x v="43"/>
    <x v="2"/>
    <n v="0.5"/>
    <n v="3250"/>
    <n v="1625"/>
    <n v="650"/>
    <n v="0.4"/>
  </r>
  <r>
    <m/>
    <x v="0"/>
    <n v="1185732"/>
    <x v="108"/>
    <x v="3"/>
    <x v="40"/>
    <x v="43"/>
    <x v="3"/>
    <n v="0.5"/>
    <n v="2750"/>
    <n v="1375"/>
    <n v="550"/>
    <n v="0.4"/>
  </r>
  <r>
    <m/>
    <x v="0"/>
    <n v="1185732"/>
    <x v="108"/>
    <x v="3"/>
    <x v="40"/>
    <x v="43"/>
    <x v="4"/>
    <n v="0.60000000000000009"/>
    <n v="3000"/>
    <n v="1800.0000000000002"/>
    <n v="720.00000000000011"/>
    <n v="0.4"/>
  </r>
  <r>
    <m/>
    <x v="0"/>
    <n v="1185732"/>
    <x v="108"/>
    <x v="3"/>
    <x v="40"/>
    <x v="43"/>
    <x v="5"/>
    <n v="0.65000000000000013"/>
    <n v="4750"/>
    <n v="3087.5000000000005"/>
    <n v="1235.0000000000002"/>
    <n v="0.4"/>
  </r>
  <r>
    <m/>
    <x v="0"/>
    <n v="1185732"/>
    <x v="109"/>
    <x v="3"/>
    <x v="40"/>
    <x v="43"/>
    <x v="0"/>
    <n v="0.5"/>
    <n v="5250"/>
    <n v="2625"/>
    <n v="1050"/>
    <n v="0.4"/>
  </r>
  <r>
    <m/>
    <x v="0"/>
    <n v="1185732"/>
    <x v="109"/>
    <x v="3"/>
    <x v="40"/>
    <x v="43"/>
    <x v="1"/>
    <n v="0.45000000000000007"/>
    <n v="3000"/>
    <n v="1350.0000000000002"/>
    <n v="540.00000000000011"/>
    <n v="0.4"/>
  </r>
  <r>
    <m/>
    <x v="0"/>
    <n v="1185732"/>
    <x v="109"/>
    <x v="3"/>
    <x v="40"/>
    <x v="43"/>
    <x v="2"/>
    <n v="0.4"/>
    <n v="3000"/>
    <n v="1200"/>
    <n v="480"/>
    <n v="0.4"/>
  </r>
  <r>
    <m/>
    <x v="0"/>
    <n v="1185732"/>
    <x v="109"/>
    <x v="3"/>
    <x v="40"/>
    <x v="43"/>
    <x v="3"/>
    <n v="0.4"/>
    <n v="2750"/>
    <n v="1100"/>
    <n v="440"/>
    <n v="0.4"/>
  </r>
  <r>
    <m/>
    <x v="0"/>
    <n v="1185732"/>
    <x v="109"/>
    <x v="3"/>
    <x v="40"/>
    <x v="43"/>
    <x v="4"/>
    <n v="0.5"/>
    <n v="2500"/>
    <n v="1250"/>
    <n v="500"/>
    <n v="0.4"/>
  </r>
  <r>
    <m/>
    <x v="0"/>
    <n v="1185732"/>
    <x v="109"/>
    <x v="3"/>
    <x v="40"/>
    <x v="43"/>
    <x v="5"/>
    <n v="0.55000000000000004"/>
    <n v="4250"/>
    <n v="2337.5"/>
    <n v="935"/>
    <n v="0.4"/>
  </r>
  <r>
    <m/>
    <x v="0"/>
    <n v="1185732"/>
    <x v="110"/>
    <x v="3"/>
    <x v="40"/>
    <x v="43"/>
    <x v="0"/>
    <n v="0.35000000000000003"/>
    <n v="5500"/>
    <n v="1925.0000000000002"/>
    <n v="770.00000000000011"/>
    <n v="0.4"/>
  </r>
  <r>
    <m/>
    <x v="0"/>
    <n v="1185732"/>
    <x v="110"/>
    <x v="3"/>
    <x v="40"/>
    <x v="43"/>
    <x v="1"/>
    <n v="0.3000000000000001"/>
    <n v="3500"/>
    <n v="1050.0000000000005"/>
    <n v="420.00000000000023"/>
    <n v="0.4"/>
  </r>
  <r>
    <m/>
    <x v="0"/>
    <n v="1185732"/>
    <x v="110"/>
    <x v="3"/>
    <x v="40"/>
    <x v="43"/>
    <x v="2"/>
    <n v="0.25000000000000006"/>
    <n v="2500"/>
    <n v="625.00000000000011"/>
    <n v="250.00000000000006"/>
    <n v="0.4"/>
  </r>
  <r>
    <m/>
    <x v="0"/>
    <n v="1185732"/>
    <x v="110"/>
    <x v="3"/>
    <x v="40"/>
    <x v="43"/>
    <x v="3"/>
    <n v="0.25000000000000006"/>
    <n v="2250"/>
    <n v="562.50000000000011"/>
    <n v="225.00000000000006"/>
    <n v="0.4"/>
  </r>
  <r>
    <m/>
    <x v="0"/>
    <n v="1185732"/>
    <x v="110"/>
    <x v="3"/>
    <x v="40"/>
    <x v="43"/>
    <x v="4"/>
    <n v="0.35000000000000003"/>
    <n v="2250"/>
    <n v="787.50000000000011"/>
    <n v="315.00000000000006"/>
    <n v="0.4"/>
  </r>
  <r>
    <m/>
    <x v="0"/>
    <n v="1185732"/>
    <x v="110"/>
    <x v="3"/>
    <x v="40"/>
    <x v="43"/>
    <x v="5"/>
    <n v="0.4"/>
    <n v="3000"/>
    <n v="1200"/>
    <n v="480"/>
    <n v="0.4"/>
  </r>
  <r>
    <m/>
    <x v="0"/>
    <n v="1185732"/>
    <x v="111"/>
    <x v="3"/>
    <x v="40"/>
    <x v="43"/>
    <x v="0"/>
    <n v="0.44999999999999996"/>
    <n v="4250"/>
    <n v="1912.4999999999998"/>
    <n v="765"/>
    <n v="0.4"/>
  </r>
  <r>
    <m/>
    <x v="0"/>
    <n v="1185732"/>
    <x v="111"/>
    <x v="3"/>
    <x v="40"/>
    <x v="43"/>
    <x v="1"/>
    <n v="0.35000000000000003"/>
    <n v="2750"/>
    <n v="962.50000000000011"/>
    <n v="385.00000000000006"/>
    <n v="0.4"/>
  </r>
  <r>
    <m/>
    <x v="0"/>
    <n v="1185732"/>
    <x v="111"/>
    <x v="3"/>
    <x v="40"/>
    <x v="43"/>
    <x v="2"/>
    <n v="0.35000000000000003"/>
    <n v="1750"/>
    <n v="612.50000000000011"/>
    <n v="245.00000000000006"/>
    <n v="0.4"/>
  </r>
  <r>
    <m/>
    <x v="0"/>
    <n v="1185732"/>
    <x v="111"/>
    <x v="3"/>
    <x v="40"/>
    <x v="43"/>
    <x v="3"/>
    <n v="0.35000000000000003"/>
    <n v="1750"/>
    <n v="612.50000000000011"/>
    <n v="245.00000000000006"/>
    <n v="0.4"/>
  </r>
  <r>
    <m/>
    <x v="0"/>
    <n v="1185732"/>
    <x v="111"/>
    <x v="3"/>
    <x v="40"/>
    <x v="43"/>
    <x v="4"/>
    <n v="0.44999999999999996"/>
    <n v="1750"/>
    <n v="787.49999999999989"/>
    <n v="315"/>
    <n v="0.4"/>
  </r>
  <r>
    <m/>
    <x v="0"/>
    <n v="1185732"/>
    <x v="111"/>
    <x v="3"/>
    <x v="40"/>
    <x v="43"/>
    <x v="5"/>
    <n v="0.49999999999999983"/>
    <n v="3000"/>
    <n v="1499.9999999999995"/>
    <n v="599.99999999999989"/>
    <n v="0.4"/>
  </r>
  <r>
    <m/>
    <x v="0"/>
    <n v="1185732"/>
    <x v="112"/>
    <x v="3"/>
    <x v="40"/>
    <x v="43"/>
    <x v="0"/>
    <n v="0.44999999999999996"/>
    <n v="4500"/>
    <n v="2024.9999999999998"/>
    <n v="810"/>
    <n v="0.4"/>
  </r>
  <r>
    <m/>
    <x v="0"/>
    <n v="1185732"/>
    <x v="112"/>
    <x v="3"/>
    <x v="40"/>
    <x v="43"/>
    <x v="1"/>
    <n v="0.35000000000000003"/>
    <n v="3500"/>
    <n v="1225.0000000000002"/>
    <n v="490.00000000000011"/>
    <n v="0.4"/>
  </r>
  <r>
    <m/>
    <x v="0"/>
    <n v="1185732"/>
    <x v="112"/>
    <x v="3"/>
    <x v="40"/>
    <x v="43"/>
    <x v="2"/>
    <n v="0.35000000000000003"/>
    <n v="2950"/>
    <n v="1032.5"/>
    <n v="413"/>
    <n v="0.4"/>
  </r>
  <r>
    <m/>
    <x v="0"/>
    <n v="1185732"/>
    <x v="112"/>
    <x v="3"/>
    <x v="40"/>
    <x v="43"/>
    <x v="3"/>
    <n v="0.4"/>
    <n v="3250"/>
    <n v="1300"/>
    <n v="520"/>
    <n v="0.4"/>
  </r>
  <r>
    <m/>
    <x v="0"/>
    <n v="1185732"/>
    <x v="112"/>
    <x v="3"/>
    <x v="40"/>
    <x v="43"/>
    <x v="4"/>
    <n v="0.65"/>
    <n v="3000"/>
    <n v="1950"/>
    <n v="780"/>
    <n v="0.4"/>
  </r>
  <r>
    <m/>
    <x v="0"/>
    <n v="1185732"/>
    <x v="112"/>
    <x v="3"/>
    <x v="40"/>
    <x v="43"/>
    <x v="5"/>
    <n v="0.7"/>
    <n v="4000"/>
    <n v="2800"/>
    <n v="1120"/>
    <n v="0.4"/>
  </r>
  <r>
    <m/>
    <x v="0"/>
    <n v="1185732"/>
    <x v="113"/>
    <x v="3"/>
    <x v="40"/>
    <x v="43"/>
    <x v="0"/>
    <n v="0.65"/>
    <n v="6500"/>
    <n v="4225"/>
    <n v="1690"/>
    <n v="0.4"/>
  </r>
  <r>
    <m/>
    <x v="0"/>
    <n v="1185732"/>
    <x v="113"/>
    <x v="3"/>
    <x v="40"/>
    <x v="43"/>
    <x v="1"/>
    <n v="0.55000000000000004"/>
    <n v="4500"/>
    <n v="2475"/>
    <n v="990"/>
    <n v="0.4"/>
  </r>
  <r>
    <m/>
    <x v="0"/>
    <n v="1185732"/>
    <x v="113"/>
    <x v="3"/>
    <x v="40"/>
    <x v="43"/>
    <x v="2"/>
    <n v="0.55000000000000004"/>
    <n v="4000"/>
    <n v="2200"/>
    <n v="880"/>
    <n v="0.4"/>
  </r>
  <r>
    <m/>
    <x v="0"/>
    <n v="1185732"/>
    <x v="113"/>
    <x v="3"/>
    <x v="40"/>
    <x v="43"/>
    <x v="3"/>
    <n v="0.55000000000000004"/>
    <n v="3500"/>
    <n v="1925.0000000000002"/>
    <n v="770.00000000000011"/>
    <n v="0.4"/>
  </r>
  <r>
    <m/>
    <x v="0"/>
    <n v="1185732"/>
    <x v="113"/>
    <x v="3"/>
    <x v="40"/>
    <x v="43"/>
    <x v="4"/>
    <n v="0.65"/>
    <n v="3500"/>
    <n v="2275"/>
    <n v="910"/>
    <n v="0.4"/>
  </r>
  <r>
    <m/>
    <x v="0"/>
    <n v="1185732"/>
    <x v="113"/>
    <x v="3"/>
    <x v="40"/>
    <x v="43"/>
    <x v="5"/>
    <n v="0.7"/>
    <n v="4500"/>
    <n v="3150"/>
    <n v="1260"/>
    <n v="0.4"/>
  </r>
  <r>
    <s v="x"/>
    <x v="0"/>
    <n v="1185732"/>
    <x v="145"/>
    <x v="0"/>
    <x v="41"/>
    <x v="31"/>
    <x v="0"/>
    <n v="0.35000000000000003"/>
    <n v="4250"/>
    <n v="1487.5000000000002"/>
    <n v="595.00000000000011"/>
    <n v="0.4"/>
  </r>
  <r>
    <m/>
    <x v="0"/>
    <n v="1185732"/>
    <x v="145"/>
    <x v="0"/>
    <x v="41"/>
    <x v="31"/>
    <x v="1"/>
    <n v="0.35000000000000003"/>
    <n v="2250"/>
    <n v="787.50000000000011"/>
    <n v="275.625"/>
    <n v="0.35"/>
  </r>
  <r>
    <m/>
    <x v="0"/>
    <n v="1185732"/>
    <x v="145"/>
    <x v="0"/>
    <x v="41"/>
    <x v="31"/>
    <x v="2"/>
    <n v="0.25000000000000006"/>
    <n v="2250"/>
    <n v="562.50000000000011"/>
    <n v="196.87500000000003"/>
    <n v="0.35"/>
  </r>
  <r>
    <m/>
    <x v="0"/>
    <n v="1185732"/>
    <x v="145"/>
    <x v="0"/>
    <x v="41"/>
    <x v="31"/>
    <x v="3"/>
    <n v="0.3"/>
    <n v="750"/>
    <n v="225"/>
    <n v="78.75"/>
    <n v="0.35"/>
  </r>
  <r>
    <m/>
    <x v="0"/>
    <n v="1185732"/>
    <x v="145"/>
    <x v="0"/>
    <x v="41"/>
    <x v="31"/>
    <x v="4"/>
    <n v="0.45"/>
    <n v="1250"/>
    <n v="562.5"/>
    <n v="168.75"/>
    <n v="0.3"/>
  </r>
  <r>
    <m/>
    <x v="0"/>
    <n v="1185732"/>
    <x v="145"/>
    <x v="0"/>
    <x v="41"/>
    <x v="31"/>
    <x v="5"/>
    <n v="0.35000000000000003"/>
    <n v="2250"/>
    <n v="787.50000000000011"/>
    <n v="236.25000000000003"/>
    <n v="0.3"/>
  </r>
  <r>
    <m/>
    <x v="0"/>
    <n v="1185732"/>
    <x v="216"/>
    <x v="0"/>
    <x v="41"/>
    <x v="31"/>
    <x v="0"/>
    <n v="0.35000000000000003"/>
    <n v="4750"/>
    <n v="1662.5000000000002"/>
    <n v="665.00000000000011"/>
    <n v="0.4"/>
  </r>
  <r>
    <m/>
    <x v="0"/>
    <n v="1185732"/>
    <x v="216"/>
    <x v="0"/>
    <x v="41"/>
    <x v="31"/>
    <x v="1"/>
    <n v="0.35000000000000003"/>
    <n v="1250"/>
    <n v="437.50000000000006"/>
    <n v="153.125"/>
    <n v="0.35"/>
  </r>
  <r>
    <m/>
    <x v="0"/>
    <n v="1185732"/>
    <x v="216"/>
    <x v="0"/>
    <x v="41"/>
    <x v="31"/>
    <x v="2"/>
    <n v="0.25000000000000006"/>
    <n v="1750"/>
    <n v="437.50000000000011"/>
    <n v="153.12500000000003"/>
    <n v="0.35"/>
  </r>
  <r>
    <m/>
    <x v="0"/>
    <n v="1185732"/>
    <x v="216"/>
    <x v="0"/>
    <x v="41"/>
    <x v="31"/>
    <x v="3"/>
    <n v="0.3"/>
    <n v="500"/>
    <n v="150"/>
    <n v="52.5"/>
    <n v="0.35"/>
  </r>
  <r>
    <m/>
    <x v="0"/>
    <n v="1185732"/>
    <x v="216"/>
    <x v="0"/>
    <x v="41"/>
    <x v="31"/>
    <x v="4"/>
    <n v="0.45"/>
    <n v="1250"/>
    <n v="562.5"/>
    <n v="168.75"/>
    <n v="0.3"/>
  </r>
  <r>
    <m/>
    <x v="0"/>
    <n v="1185732"/>
    <x v="216"/>
    <x v="0"/>
    <x v="41"/>
    <x v="31"/>
    <x v="5"/>
    <n v="0.35000000000000003"/>
    <n v="2250"/>
    <n v="787.50000000000011"/>
    <n v="236.25000000000003"/>
    <n v="0.3"/>
  </r>
  <r>
    <m/>
    <x v="0"/>
    <n v="1185732"/>
    <x v="250"/>
    <x v="0"/>
    <x v="41"/>
    <x v="31"/>
    <x v="0"/>
    <n v="0.35000000000000003"/>
    <n v="4450"/>
    <n v="1557.5000000000002"/>
    <n v="623.00000000000011"/>
    <n v="0.4"/>
  </r>
  <r>
    <m/>
    <x v="0"/>
    <n v="1185732"/>
    <x v="250"/>
    <x v="0"/>
    <x v="41"/>
    <x v="31"/>
    <x v="1"/>
    <n v="0.35000000000000003"/>
    <n v="1500"/>
    <n v="525"/>
    <n v="183.75"/>
    <n v="0.35"/>
  </r>
  <r>
    <m/>
    <x v="0"/>
    <n v="1185732"/>
    <x v="250"/>
    <x v="0"/>
    <x v="41"/>
    <x v="31"/>
    <x v="2"/>
    <n v="0.25000000000000006"/>
    <n v="1750"/>
    <n v="437.50000000000011"/>
    <n v="153.12500000000003"/>
    <n v="0.35"/>
  </r>
  <r>
    <m/>
    <x v="0"/>
    <n v="1185732"/>
    <x v="250"/>
    <x v="0"/>
    <x v="41"/>
    <x v="31"/>
    <x v="3"/>
    <n v="0.3"/>
    <n v="250"/>
    <n v="75"/>
    <n v="26.25"/>
    <n v="0.35"/>
  </r>
  <r>
    <m/>
    <x v="0"/>
    <n v="1185732"/>
    <x v="250"/>
    <x v="0"/>
    <x v="41"/>
    <x v="31"/>
    <x v="4"/>
    <n v="0.45"/>
    <n v="750"/>
    <n v="337.5"/>
    <n v="101.25"/>
    <n v="0.3"/>
  </r>
  <r>
    <m/>
    <x v="0"/>
    <n v="1185732"/>
    <x v="250"/>
    <x v="0"/>
    <x v="41"/>
    <x v="31"/>
    <x v="5"/>
    <n v="0.35000000000000003"/>
    <n v="1750"/>
    <n v="612.50000000000011"/>
    <n v="183.75000000000003"/>
    <n v="0.3"/>
  </r>
  <r>
    <m/>
    <x v="0"/>
    <n v="1185732"/>
    <x v="251"/>
    <x v="0"/>
    <x v="41"/>
    <x v="31"/>
    <x v="0"/>
    <n v="0.35000000000000003"/>
    <n v="4250"/>
    <n v="1487.5000000000002"/>
    <n v="595.00000000000011"/>
    <n v="0.4"/>
  </r>
  <r>
    <m/>
    <x v="0"/>
    <n v="1185732"/>
    <x v="251"/>
    <x v="0"/>
    <x v="41"/>
    <x v="31"/>
    <x v="1"/>
    <n v="0.35000000000000003"/>
    <n v="1250"/>
    <n v="437.50000000000006"/>
    <n v="153.125"/>
    <n v="0.35"/>
  </r>
  <r>
    <m/>
    <x v="0"/>
    <n v="1185732"/>
    <x v="251"/>
    <x v="0"/>
    <x v="41"/>
    <x v="31"/>
    <x v="2"/>
    <n v="0.25000000000000006"/>
    <n v="1250"/>
    <n v="312.50000000000006"/>
    <n v="109.37500000000001"/>
    <n v="0.35"/>
  </r>
  <r>
    <m/>
    <x v="0"/>
    <n v="1185732"/>
    <x v="251"/>
    <x v="0"/>
    <x v="41"/>
    <x v="31"/>
    <x v="3"/>
    <n v="0.3"/>
    <n v="500"/>
    <n v="150"/>
    <n v="52.5"/>
    <n v="0.35"/>
  </r>
  <r>
    <m/>
    <x v="0"/>
    <n v="1185732"/>
    <x v="251"/>
    <x v="0"/>
    <x v="41"/>
    <x v="31"/>
    <x v="4"/>
    <n v="0.45"/>
    <n v="500"/>
    <n v="225"/>
    <n v="67.5"/>
    <n v="0.3"/>
  </r>
  <r>
    <m/>
    <x v="0"/>
    <n v="1185732"/>
    <x v="251"/>
    <x v="0"/>
    <x v="41"/>
    <x v="31"/>
    <x v="5"/>
    <n v="0.35000000000000003"/>
    <n v="2000"/>
    <n v="700.00000000000011"/>
    <n v="210.00000000000003"/>
    <n v="0.3"/>
  </r>
  <r>
    <m/>
    <x v="0"/>
    <n v="1185732"/>
    <x v="252"/>
    <x v="0"/>
    <x v="41"/>
    <x v="31"/>
    <x v="0"/>
    <n v="0.49999999999999994"/>
    <n v="4700"/>
    <n v="2349.9999999999995"/>
    <n v="939.99999999999989"/>
    <n v="0.4"/>
  </r>
  <r>
    <m/>
    <x v="0"/>
    <n v="1185732"/>
    <x v="252"/>
    <x v="0"/>
    <x v="41"/>
    <x v="31"/>
    <x v="1"/>
    <n v="0.45"/>
    <n v="1750"/>
    <n v="787.5"/>
    <n v="275.625"/>
    <n v="0.35"/>
  </r>
  <r>
    <m/>
    <x v="0"/>
    <n v="1185732"/>
    <x v="252"/>
    <x v="0"/>
    <x v="41"/>
    <x v="31"/>
    <x v="2"/>
    <n v="0.4"/>
    <n v="1500"/>
    <n v="600"/>
    <n v="210"/>
    <n v="0.35"/>
  </r>
  <r>
    <m/>
    <x v="0"/>
    <n v="1185732"/>
    <x v="252"/>
    <x v="0"/>
    <x v="41"/>
    <x v="31"/>
    <x v="3"/>
    <n v="0.4"/>
    <n v="1000"/>
    <n v="400"/>
    <n v="140"/>
    <n v="0.35"/>
  </r>
  <r>
    <m/>
    <x v="0"/>
    <n v="1185732"/>
    <x v="252"/>
    <x v="0"/>
    <x v="41"/>
    <x v="31"/>
    <x v="4"/>
    <n v="0.49999999999999994"/>
    <n v="1250"/>
    <n v="624.99999999999989"/>
    <n v="187.49999999999997"/>
    <n v="0.3"/>
  </r>
  <r>
    <m/>
    <x v="0"/>
    <n v="1185732"/>
    <x v="252"/>
    <x v="0"/>
    <x v="41"/>
    <x v="31"/>
    <x v="5"/>
    <n v="0.54999999999999993"/>
    <n v="2500"/>
    <n v="1374.9999999999998"/>
    <n v="412.49999999999994"/>
    <n v="0.3"/>
  </r>
  <r>
    <m/>
    <x v="0"/>
    <n v="1185732"/>
    <x v="220"/>
    <x v="0"/>
    <x v="41"/>
    <x v="31"/>
    <x v="0"/>
    <n v="0.49999999999999994"/>
    <n v="5000"/>
    <n v="2499.9999999999995"/>
    <n v="999.99999999999989"/>
    <n v="0.4"/>
  </r>
  <r>
    <m/>
    <x v="0"/>
    <n v="1185732"/>
    <x v="220"/>
    <x v="0"/>
    <x v="41"/>
    <x v="31"/>
    <x v="1"/>
    <n v="0.45"/>
    <n v="2500"/>
    <n v="1125"/>
    <n v="393.75"/>
    <n v="0.35"/>
  </r>
  <r>
    <m/>
    <x v="0"/>
    <n v="1185732"/>
    <x v="220"/>
    <x v="0"/>
    <x v="41"/>
    <x v="31"/>
    <x v="2"/>
    <n v="0.4"/>
    <n v="1750"/>
    <n v="700"/>
    <n v="244.99999999999997"/>
    <n v="0.35"/>
  </r>
  <r>
    <m/>
    <x v="0"/>
    <n v="1185732"/>
    <x v="220"/>
    <x v="0"/>
    <x v="41"/>
    <x v="31"/>
    <x v="3"/>
    <n v="0.4"/>
    <n v="1500"/>
    <n v="600"/>
    <n v="210"/>
    <n v="0.35"/>
  </r>
  <r>
    <m/>
    <x v="0"/>
    <n v="1185732"/>
    <x v="220"/>
    <x v="0"/>
    <x v="41"/>
    <x v="31"/>
    <x v="4"/>
    <n v="0.49999999999999994"/>
    <n v="1500"/>
    <n v="749.99999999999989"/>
    <n v="224.99999999999997"/>
    <n v="0.3"/>
  </r>
  <r>
    <m/>
    <x v="0"/>
    <n v="1185732"/>
    <x v="220"/>
    <x v="0"/>
    <x v="41"/>
    <x v="31"/>
    <x v="5"/>
    <n v="0.54999999999999993"/>
    <n v="3000"/>
    <n v="1649.9999999999998"/>
    <n v="494.99999999999989"/>
    <n v="0.3"/>
  </r>
  <r>
    <m/>
    <x v="0"/>
    <n v="1185732"/>
    <x v="253"/>
    <x v="0"/>
    <x v="41"/>
    <x v="31"/>
    <x v="0"/>
    <n v="0.49999999999999994"/>
    <n v="5250"/>
    <n v="2624.9999999999995"/>
    <n v="1049.9999999999998"/>
    <n v="0.4"/>
  </r>
  <r>
    <m/>
    <x v="0"/>
    <n v="1185732"/>
    <x v="253"/>
    <x v="0"/>
    <x v="41"/>
    <x v="31"/>
    <x v="1"/>
    <n v="0.45"/>
    <n v="2750"/>
    <n v="1237.5"/>
    <n v="433.125"/>
    <n v="0.35"/>
  </r>
  <r>
    <m/>
    <x v="0"/>
    <n v="1185732"/>
    <x v="253"/>
    <x v="0"/>
    <x v="41"/>
    <x v="31"/>
    <x v="2"/>
    <n v="0.4"/>
    <n v="2000"/>
    <n v="800"/>
    <n v="280"/>
    <n v="0.35"/>
  </r>
  <r>
    <m/>
    <x v="0"/>
    <n v="1185732"/>
    <x v="253"/>
    <x v="0"/>
    <x v="41"/>
    <x v="31"/>
    <x v="3"/>
    <n v="0.4"/>
    <n v="1500"/>
    <n v="600"/>
    <n v="210"/>
    <n v="0.35"/>
  </r>
  <r>
    <m/>
    <x v="0"/>
    <n v="1185732"/>
    <x v="253"/>
    <x v="0"/>
    <x v="41"/>
    <x v="31"/>
    <x v="4"/>
    <n v="0.49999999999999994"/>
    <n v="1750"/>
    <n v="874.99999999999989"/>
    <n v="262.49999999999994"/>
    <n v="0.3"/>
  </r>
  <r>
    <m/>
    <x v="0"/>
    <n v="1185732"/>
    <x v="253"/>
    <x v="0"/>
    <x v="41"/>
    <x v="31"/>
    <x v="5"/>
    <n v="0.54999999999999993"/>
    <n v="3500"/>
    <n v="1924.9999999999998"/>
    <n v="577.49999999999989"/>
    <n v="0.3"/>
  </r>
  <r>
    <m/>
    <x v="0"/>
    <n v="1185732"/>
    <x v="254"/>
    <x v="0"/>
    <x v="41"/>
    <x v="31"/>
    <x v="0"/>
    <n v="0.49999999999999994"/>
    <n v="5000"/>
    <n v="2499.9999999999995"/>
    <n v="999.99999999999989"/>
    <n v="0.4"/>
  </r>
  <r>
    <m/>
    <x v="0"/>
    <n v="1185732"/>
    <x v="254"/>
    <x v="0"/>
    <x v="41"/>
    <x v="31"/>
    <x v="1"/>
    <n v="0.45"/>
    <n v="2750"/>
    <n v="1237.5"/>
    <n v="433.125"/>
    <n v="0.35"/>
  </r>
  <r>
    <m/>
    <x v="0"/>
    <n v="1185732"/>
    <x v="254"/>
    <x v="0"/>
    <x v="41"/>
    <x v="31"/>
    <x v="2"/>
    <n v="0.4"/>
    <n v="2000"/>
    <n v="800"/>
    <n v="280"/>
    <n v="0.35"/>
  </r>
  <r>
    <m/>
    <x v="0"/>
    <n v="1185732"/>
    <x v="254"/>
    <x v="0"/>
    <x v="41"/>
    <x v="31"/>
    <x v="3"/>
    <n v="0.4"/>
    <n v="1500"/>
    <n v="600"/>
    <n v="210"/>
    <n v="0.35"/>
  </r>
  <r>
    <m/>
    <x v="0"/>
    <n v="1185732"/>
    <x v="254"/>
    <x v="0"/>
    <x v="41"/>
    <x v="31"/>
    <x v="4"/>
    <n v="0.49999999999999994"/>
    <n v="1250"/>
    <n v="624.99999999999989"/>
    <n v="187.49999999999997"/>
    <n v="0.3"/>
  </r>
  <r>
    <m/>
    <x v="0"/>
    <n v="1185732"/>
    <x v="254"/>
    <x v="0"/>
    <x v="41"/>
    <x v="31"/>
    <x v="5"/>
    <n v="0.54999999999999993"/>
    <n v="3000"/>
    <n v="1649.9999999999998"/>
    <n v="494.99999999999989"/>
    <n v="0.3"/>
  </r>
  <r>
    <m/>
    <x v="0"/>
    <n v="1185732"/>
    <x v="255"/>
    <x v="0"/>
    <x v="41"/>
    <x v="31"/>
    <x v="0"/>
    <n v="0.49999999999999994"/>
    <n v="4250"/>
    <n v="2124.9999999999995"/>
    <n v="849.99999999999989"/>
    <n v="0.4"/>
  </r>
  <r>
    <m/>
    <x v="0"/>
    <n v="1185732"/>
    <x v="255"/>
    <x v="0"/>
    <x v="41"/>
    <x v="31"/>
    <x v="1"/>
    <n v="0.45"/>
    <n v="2250"/>
    <n v="1012.5"/>
    <n v="354.375"/>
    <n v="0.35"/>
  </r>
  <r>
    <m/>
    <x v="0"/>
    <n v="1185732"/>
    <x v="255"/>
    <x v="0"/>
    <x v="41"/>
    <x v="31"/>
    <x v="2"/>
    <n v="0.4"/>
    <n v="1250"/>
    <n v="500"/>
    <n v="175"/>
    <n v="0.35"/>
  </r>
  <r>
    <m/>
    <x v="0"/>
    <n v="1185732"/>
    <x v="255"/>
    <x v="0"/>
    <x v="41"/>
    <x v="31"/>
    <x v="3"/>
    <n v="0.4"/>
    <n v="1000"/>
    <n v="400"/>
    <n v="140"/>
    <n v="0.35"/>
  </r>
  <r>
    <m/>
    <x v="0"/>
    <n v="1185732"/>
    <x v="255"/>
    <x v="0"/>
    <x v="41"/>
    <x v="31"/>
    <x v="4"/>
    <n v="0.49999999999999994"/>
    <n v="1000"/>
    <n v="499.99999999999994"/>
    <n v="149.99999999999997"/>
    <n v="0.3"/>
  </r>
  <r>
    <m/>
    <x v="0"/>
    <n v="1185732"/>
    <x v="255"/>
    <x v="0"/>
    <x v="41"/>
    <x v="31"/>
    <x v="5"/>
    <n v="0.54999999999999993"/>
    <n v="2000"/>
    <n v="1099.9999999999998"/>
    <n v="329.99999999999994"/>
    <n v="0.3"/>
  </r>
  <r>
    <m/>
    <x v="0"/>
    <n v="1185732"/>
    <x v="224"/>
    <x v="0"/>
    <x v="41"/>
    <x v="31"/>
    <x v="0"/>
    <n v="0.54999999999999993"/>
    <n v="3750"/>
    <n v="2062.4999999999995"/>
    <n v="824.99999999999989"/>
    <n v="0.4"/>
  </r>
  <r>
    <m/>
    <x v="0"/>
    <n v="1185732"/>
    <x v="224"/>
    <x v="0"/>
    <x v="41"/>
    <x v="31"/>
    <x v="1"/>
    <n v="0.5"/>
    <n v="2000"/>
    <n v="1000"/>
    <n v="350"/>
    <n v="0.35"/>
  </r>
  <r>
    <m/>
    <x v="0"/>
    <n v="1185732"/>
    <x v="224"/>
    <x v="0"/>
    <x v="41"/>
    <x v="31"/>
    <x v="2"/>
    <n v="0.5"/>
    <n v="1000"/>
    <n v="500"/>
    <n v="175"/>
    <n v="0.35"/>
  </r>
  <r>
    <m/>
    <x v="0"/>
    <n v="1185732"/>
    <x v="224"/>
    <x v="0"/>
    <x v="41"/>
    <x v="31"/>
    <x v="3"/>
    <n v="0.5"/>
    <n v="750"/>
    <n v="375"/>
    <n v="131.25"/>
    <n v="0.35"/>
  </r>
  <r>
    <m/>
    <x v="0"/>
    <n v="1185732"/>
    <x v="224"/>
    <x v="0"/>
    <x v="41"/>
    <x v="31"/>
    <x v="4"/>
    <n v="0.6"/>
    <n v="750"/>
    <n v="450"/>
    <n v="135"/>
    <n v="0.3"/>
  </r>
  <r>
    <m/>
    <x v="0"/>
    <n v="1185732"/>
    <x v="224"/>
    <x v="0"/>
    <x v="41"/>
    <x v="31"/>
    <x v="5"/>
    <n v="0.64999999999999991"/>
    <n v="2000"/>
    <n v="1299.9999999999998"/>
    <n v="389.99999999999994"/>
    <n v="0.3"/>
  </r>
  <r>
    <m/>
    <x v="0"/>
    <n v="1185732"/>
    <x v="256"/>
    <x v="0"/>
    <x v="41"/>
    <x v="31"/>
    <x v="0"/>
    <n v="0.6"/>
    <n v="3500"/>
    <n v="2100"/>
    <n v="840"/>
    <n v="0.4"/>
  </r>
  <r>
    <m/>
    <x v="0"/>
    <n v="1185732"/>
    <x v="256"/>
    <x v="0"/>
    <x v="41"/>
    <x v="31"/>
    <x v="1"/>
    <n v="0.5"/>
    <n v="1750"/>
    <n v="875"/>
    <n v="306.25"/>
    <n v="0.35"/>
  </r>
  <r>
    <m/>
    <x v="0"/>
    <n v="1185732"/>
    <x v="256"/>
    <x v="0"/>
    <x v="41"/>
    <x v="31"/>
    <x v="2"/>
    <n v="0.5"/>
    <n v="1700"/>
    <n v="850"/>
    <n v="297.5"/>
    <n v="0.35"/>
  </r>
  <r>
    <m/>
    <x v="0"/>
    <n v="1185732"/>
    <x v="256"/>
    <x v="0"/>
    <x v="41"/>
    <x v="31"/>
    <x v="3"/>
    <n v="0.5"/>
    <n v="1500"/>
    <n v="750"/>
    <n v="262.5"/>
    <n v="0.35"/>
  </r>
  <r>
    <m/>
    <x v="0"/>
    <n v="1185732"/>
    <x v="256"/>
    <x v="0"/>
    <x v="41"/>
    <x v="31"/>
    <x v="4"/>
    <n v="0.6"/>
    <n v="1250"/>
    <n v="750"/>
    <n v="225"/>
    <n v="0.3"/>
  </r>
  <r>
    <m/>
    <x v="0"/>
    <n v="1185732"/>
    <x v="256"/>
    <x v="0"/>
    <x v="41"/>
    <x v="31"/>
    <x v="5"/>
    <n v="0.64999999999999991"/>
    <n v="2250"/>
    <n v="1462.4999999999998"/>
    <n v="438.74999999999994"/>
    <n v="0.3"/>
  </r>
  <r>
    <m/>
    <x v="0"/>
    <n v="1185732"/>
    <x v="257"/>
    <x v="0"/>
    <x v="41"/>
    <x v="31"/>
    <x v="0"/>
    <n v="0.6"/>
    <n v="4500"/>
    <n v="2700"/>
    <n v="1080"/>
    <n v="0.4"/>
  </r>
  <r>
    <m/>
    <x v="0"/>
    <n v="1185732"/>
    <x v="257"/>
    <x v="0"/>
    <x v="41"/>
    <x v="31"/>
    <x v="1"/>
    <n v="0.5"/>
    <n v="2500"/>
    <n v="1250"/>
    <n v="437.5"/>
    <n v="0.35"/>
  </r>
  <r>
    <m/>
    <x v="0"/>
    <n v="1185732"/>
    <x v="257"/>
    <x v="0"/>
    <x v="41"/>
    <x v="31"/>
    <x v="2"/>
    <n v="0.5"/>
    <n v="2250"/>
    <n v="1125"/>
    <n v="393.75"/>
    <n v="0.35"/>
  </r>
  <r>
    <m/>
    <x v="0"/>
    <n v="1185732"/>
    <x v="257"/>
    <x v="0"/>
    <x v="41"/>
    <x v="31"/>
    <x v="3"/>
    <n v="0.5"/>
    <n v="1750"/>
    <n v="875"/>
    <n v="306.25"/>
    <n v="0.35"/>
  </r>
  <r>
    <m/>
    <x v="0"/>
    <n v="1185732"/>
    <x v="257"/>
    <x v="0"/>
    <x v="41"/>
    <x v="31"/>
    <x v="4"/>
    <n v="0.6"/>
    <n v="1750"/>
    <n v="1050"/>
    <n v="315"/>
    <n v="0.3"/>
  </r>
  <r>
    <m/>
    <x v="0"/>
    <n v="1185732"/>
    <x v="257"/>
    <x v="0"/>
    <x v="41"/>
    <x v="31"/>
    <x v="5"/>
    <n v="0.64999999999999991"/>
    <n v="2750"/>
    <n v="1787.4999999999998"/>
    <n v="536.24999999999989"/>
    <n v="0.3"/>
  </r>
  <r>
    <s v="x"/>
    <x v="0"/>
    <n v="1185732"/>
    <x v="102"/>
    <x v="0"/>
    <x v="42"/>
    <x v="44"/>
    <x v="0"/>
    <n v="0.4"/>
    <n v="5250"/>
    <n v="2100"/>
    <n v="735"/>
    <n v="0.35"/>
  </r>
  <r>
    <m/>
    <x v="0"/>
    <n v="1185732"/>
    <x v="102"/>
    <x v="0"/>
    <x v="42"/>
    <x v="44"/>
    <x v="1"/>
    <n v="0.4"/>
    <n v="3250"/>
    <n v="1300"/>
    <n v="454.99999999999994"/>
    <n v="0.35"/>
  </r>
  <r>
    <m/>
    <x v="0"/>
    <n v="1185732"/>
    <x v="102"/>
    <x v="0"/>
    <x v="42"/>
    <x v="44"/>
    <x v="2"/>
    <n v="0.30000000000000004"/>
    <n v="3250"/>
    <n v="975.00000000000011"/>
    <n v="390.00000000000006"/>
    <n v="0.4"/>
  </r>
  <r>
    <m/>
    <x v="0"/>
    <n v="1185732"/>
    <x v="102"/>
    <x v="0"/>
    <x v="42"/>
    <x v="44"/>
    <x v="3"/>
    <n v="0.35"/>
    <n v="1750"/>
    <n v="612.5"/>
    <n v="245"/>
    <n v="0.4"/>
  </r>
  <r>
    <m/>
    <x v="0"/>
    <n v="1185732"/>
    <x v="102"/>
    <x v="0"/>
    <x v="42"/>
    <x v="44"/>
    <x v="4"/>
    <n v="0.5"/>
    <n v="2250"/>
    <n v="1125"/>
    <n v="337.5"/>
    <n v="0.3"/>
  </r>
  <r>
    <m/>
    <x v="0"/>
    <n v="1185732"/>
    <x v="102"/>
    <x v="0"/>
    <x v="42"/>
    <x v="44"/>
    <x v="5"/>
    <n v="0.4"/>
    <n v="3250"/>
    <n v="1300"/>
    <n v="520"/>
    <n v="0.4"/>
  </r>
  <r>
    <m/>
    <x v="0"/>
    <n v="1185732"/>
    <x v="37"/>
    <x v="0"/>
    <x v="42"/>
    <x v="44"/>
    <x v="0"/>
    <n v="0.4"/>
    <n v="5750"/>
    <n v="2300"/>
    <n v="805"/>
    <n v="0.35"/>
  </r>
  <r>
    <m/>
    <x v="0"/>
    <n v="1185732"/>
    <x v="37"/>
    <x v="0"/>
    <x v="42"/>
    <x v="44"/>
    <x v="1"/>
    <n v="0.4"/>
    <n v="2250"/>
    <n v="900"/>
    <n v="315"/>
    <n v="0.35"/>
  </r>
  <r>
    <m/>
    <x v="0"/>
    <n v="1185732"/>
    <x v="37"/>
    <x v="0"/>
    <x v="42"/>
    <x v="44"/>
    <x v="2"/>
    <n v="0.30000000000000004"/>
    <n v="2750"/>
    <n v="825.00000000000011"/>
    <n v="330.00000000000006"/>
    <n v="0.4"/>
  </r>
  <r>
    <m/>
    <x v="0"/>
    <n v="1185732"/>
    <x v="37"/>
    <x v="0"/>
    <x v="42"/>
    <x v="44"/>
    <x v="3"/>
    <n v="0.35"/>
    <n v="1500"/>
    <n v="525"/>
    <n v="210"/>
    <n v="0.4"/>
  </r>
  <r>
    <m/>
    <x v="0"/>
    <n v="1185732"/>
    <x v="37"/>
    <x v="0"/>
    <x v="42"/>
    <x v="44"/>
    <x v="4"/>
    <n v="0.5"/>
    <n v="2250"/>
    <n v="1125"/>
    <n v="337.5"/>
    <n v="0.3"/>
  </r>
  <r>
    <m/>
    <x v="0"/>
    <n v="1185732"/>
    <x v="37"/>
    <x v="0"/>
    <x v="42"/>
    <x v="44"/>
    <x v="5"/>
    <n v="0.4"/>
    <n v="3250"/>
    <n v="1300"/>
    <n v="520"/>
    <n v="0.4"/>
  </r>
  <r>
    <m/>
    <x v="0"/>
    <n v="1185732"/>
    <x v="258"/>
    <x v="0"/>
    <x v="42"/>
    <x v="44"/>
    <x v="0"/>
    <n v="0.4"/>
    <n v="5450"/>
    <n v="2180"/>
    <n v="763"/>
    <n v="0.35"/>
  </r>
  <r>
    <m/>
    <x v="0"/>
    <n v="1185732"/>
    <x v="258"/>
    <x v="0"/>
    <x v="42"/>
    <x v="44"/>
    <x v="1"/>
    <n v="0.4"/>
    <n v="2500"/>
    <n v="1000"/>
    <n v="350"/>
    <n v="0.35"/>
  </r>
  <r>
    <m/>
    <x v="0"/>
    <n v="1185732"/>
    <x v="258"/>
    <x v="0"/>
    <x v="42"/>
    <x v="44"/>
    <x v="2"/>
    <n v="0.30000000000000004"/>
    <n v="2750"/>
    <n v="825.00000000000011"/>
    <n v="330.00000000000006"/>
    <n v="0.4"/>
  </r>
  <r>
    <m/>
    <x v="0"/>
    <n v="1185732"/>
    <x v="258"/>
    <x v="0"/>
    <x v="42"/>
    <x v="44"/>
    <x v="3"/>
    <n v="0.35"/>
    <n v="1250"/>
    <n v="437.5"/>
    <n v="175"/>
    <n v="0.4"/>
  </r>
  <r>
    <m/>
    <x v="0"/>
    <n v="1185732"/>
    <x v="258"/>
    <x v="0"/>
    <x v="42"/>
    <x v="44"/>
    <x v="4"/>
    <n v="0.5"/>
    <n v="1750"/>
    <n v="875"/>
    <n v="262.5"/>
    <n v="0.3"/>
  </r>
  <r>
    <m/>
    <x v="0"/>
    <n v="1185732"/>
    <x v="258"/>
    <x v="0"/>
    <x v="42"/>
    <x v="44"/>
    <x v="5"/>
    <n v="0.4"/>
    <n v="2750"/>
    <n v="1100"/>
    <n v="440"/>
    <n v="0.4"/>
  </r>
  <r>
    <m/>
    <x v="0"/>
    <n v="1185732"/>
    <x v="259"/>
    <x v="0"/>
    <x v="42"/>
    <x v="44"/>
    <x v="0"/>
    <n v="0.4"/>
    <n v="5250"/>
    <n v="2100"/>
    <n v="735"/>
    <n v="0.35"/>
  </r>
  <r>
    <m/>
    <x v="0"/>
    <n v="1185732"/>
    <x v="259"/>
    <x v="0"/>
    <x v="42"/>
    <x v="44"/>
    <x v="1"/>
    <n v="0.4"/>
    <n v="2250"/>
    <n v="900"/>
    <n v="315"/>
    <n v="0.35"/>
  </r>
  <r>
    <m/>
    <x v="0"/>
    <n v="1185732"/>
    <x v="259"/>
    <x v="0"/>
    <x v="42"/>
    <x v="44"/>
    <x v="2"/>
    <n v="0.30000000000000004"/>
    <n v="2250"/>
    <n v="675.00000000000011"/>
    <n v="270.00000000000006"/>
    <n v="0.4"/>
  </r>
  <r>
    <m/>
    <x v="0"/>
    <n v="1185732"/>
    <x v="259"/>
    <x v="0"/>
    <x v="42"/>
    <x v="44"/>
    <x v="3"/>
    <n v="0.35"/>
    <n v="1500"/>
    <n v="525"/>
    <n v="210"/>
    <n v="0.4"/>
  </r>
  <r>
    <m/>
    <x v="0"/>
    <n v="1185732"/>
    <x v="259"/>
    <x v="0"/>
    <x v="42"/>
    <x v="44"/>
    <x v="4"/>
    <n v="0.5"/>
    <n v="1500"/>
    <n v="750"/>
    <n v="225"/>
    <n v="0.3"/>
  </r>
  <r>
    <m/>
    <x v="0"/>
    <n v="1185732"/>
    <x v="259"/>
    <x v="0"/>
    <x v="42"/>
    <x v="44"/>
    <x v="5"/>
    <n v="0.4"/>
    <n v="3000"/>
    <n v="1200"/>
    <n v="480"/>
    <n v="0.4"/>
  </r>
  <r>
    <m/>
    <x v="0"/>
    <n v="1185732"/>
    <x v="236"/>
    <x v="0"/>
    <x v="42"/>
    <x v="44"/>
    <x v="0"/>
    <n v="0.54999999999999993"/>
    <n v="5700"/>
    <n v="3134.9999999999995"/>
    <n v="1097.2499999999998"/>
    <n v="0.35"/>
  </r>
  <r>
    <m/>
    <x v="0"/>
    <n v="1185732"/>
    <x v="236"/>
    <x v="0"/>
    <x v="42"/>
    <x v="44"/>
    <x v="1"/>
    <n v="0.5"/>
    <n v="2750"/>
    <n v="1375"/>
    <n v="481.24999999999994"/>
    <n v="0.35"/>
  </r>
  <r>
    <m/>
    <x v="0"/>
    <n v="1185732"/>
    <x v="236"/>
    <x v="0"/>
    <x v="42"/>
    <x v="44"/>
    <x v="2"/>
    <n v="0.45"/>
    <n v="3000"/>
    <n v="1350"/>
    <n v="540"/>
    <n v="0.4"/>
  </r>
  <r>
    <m/>
    <x v="0"/>
    <n v="1185732"/>
    <x v="236"/>
    <x v="0"/>
    <x v="42"/>
    <x v="44"/>
    <x v="3"/>
    <n v="0.45"/>
    <n v="2500"/>
    <n v="1125"/>
    <n v="450"/>
    <n v="0.4"/>
  </r>
  <r>
    <m/>
    <x v="0"/>
    <n v="1185732"/>
    <x v="236"/>
    <x v="0"/>
    <x v="42"/>
    <x v="44"/>
    <x v="4"/>
    <n v="0.54999999999999993"/>
    <n v="2750"/>
    <n v="1512.4999999999998"/>
    <n v="453.74999999999994"/>
    <n v="0.3"/>
  </r>
  <r>
    <m/>
    <x v="0"/>
    <n v="1185732"/>
    <x v="236"/>
    <x v="0"/>
    <x v="42"/>
    <x v="44"/>
    <x v="5"/>
    <n v="0.6"/>
    <n v="4000"/>
    <n v="2400"/>
    <n v="960"/>
    <n v="0.4"/>
  </r>
  <r>
    <m/>
    <x v="0"/>
    <n v="1185732"/>
    <x v="41"/>
    <x v="0"/>
    <x v="42"/>
    <x v="44"/>
    <x v="0"/>
    <n v="0.54999999999999993"/>
    <n v="6500"/>
    <n v="3574.9999999999995"/>
    <n v="1251.2499999999998"/>
    <n v="0.35"/>
  </r>
  <r>
    <m/>
    <x v="0"/>
    <n v="1185732"/>
    <x v="41"/>
    <x v="0"/>
    <x v="42"/>
    <x v="44"/>
    <x v="1"/>
    <n v="0.5"/>
    <n v="4000"/>
    <n v="2000"/>
    <n v="700"/>
    <n v="0.35"/>
  </r>
  <r>
    <m/>
    <x v="0"/>
    <n v="1185732"/>
    <x v="41"/>
    <x v="0"/>
    <x v="42"/>
    <x v="44"/>
    <x v="2"/>
    <n v="0.45"/>
    <n v="3250"/>
    <n v="1462.5"/>
    <n v="585"/>
    <n v="0.4"/>
  </r>
  <r>
    <m/>
    <x v="0"/>
    <n v="1185732"/>
    <x v="41"/>
    <x v="0"/>
    <x v="42"/>
    <x v="44"/>
    <x v="3"/>
    <n v="0.45"/>
    <n v="3000"/>
    <n v="1350"/>
    <n v="540"/>
    <n v="0.4"/>
  </r>
  <r>
    <m/>
    <x v="0"/>
    <n v="1185732"/>
    <x v="41"/>
    <x v="0"/>
    <x v="42"/>
    <x v="44"/>
    <x v="4"/>
    <n v="0.54999999999999993"/>
    <n v="3000"/>
    <n v="1649.9999999999998"/>
    <n v="494.99999999999989"/>
    <n v="0.3"/>
  </r>
  <r>
    <m/>
    <x v="0"/>
    <n v="1185732"/>
    <x v="41"/>
    <x v="0"/>
    <x v="42"/>
    <x v="44"/>
    <x v="5"/>
    <n v="0.6"/>
    <n v="4500"/>
    <n v="2700"/>
    <n v="1080"/>
    <n v="0.4"/>
  </r>
  <r>
    <m/>
    <x v="0"/>
    <n v="1185732"/>
    <x v="260"/>
    <x v="0"/>
    <x v="42"/>
    <x v="44"/>
    <x v="0"/>
    <n v="0.54999999999999993"/>
    <n v="6750"/>
    <n v="3712.4999999999995"/>
    <n v="1299.3749999999998"/>
    <n v="0.35"/>
  </r>
  <r>
    <m/>
    <x v="0"/>
    <n v="1185732"/>
    <x v="260"/>
    <x v="0"/>
    <x v="42"/>
    <x v="44"/>
    <x v="1"/>
    <n v="0.5"/>
    <n v="4250"/>
    <n v="2125"/>
    <n v="743.75"/>
    <n v="0.35"/>
  </r>
  <r>
    <m/>
    <x v="0"/>
    <n v="1185732"/>
    <x v="260"/>
    <x v="0"/>
    <x v="42"/>
    <x v="44"/>
    <x v="2"/>
    <n v="0.45"/>
    <n v="3500"/>
    <n v="1575"/>
    <n v="630"/>
    <n v="0.4"/>
  </r>
  <r>
    <m/>
    <x v="0"/>
    <n v="1185732"/>
    <x v="260"/>
    <x v="0"/>
    <x v="42"/>
    <x v="44"/>
    <x v="3"/>
    <n v="0.45"/>
    <n v="3000"/>
    <n v="1350"/>
    <n v="540"/>
    <n v="0.4"/>
  </r>
  <r>
    <m/>
    <x v="0"/>
    <n v="1185732"/>
    <x v="260"/>
    <x v="0"/>
    <x v="42"/>
    <x v="44"/>
    <x v="4"/>
    <n v="0.54999999999999993"/>
    <n v="3250"/>
    <n v="1787.4999999999998"/>
    <n v="536.24999999999989"/>
    <n v="0.3"/>
  </r>
  <r>
    <m/>
    <x v="0"/>
    <n v="1185732"/>
    <x v="260"/>
    <x v="0"/>
    <x v="42"/>
    <x v="44"/>
    <x v="5"/>
    <n v="0.6"/>
    <n v="5000"/>
    <n v="3000"/>
    <n v="1200"/>
    <n v="0.4"/>
  </r>
  <r>
    <m/>
    <x v="0"/>
    <n v="1185732"/>
    <x v="261"/>
    <x v="0"/>
    <x v="42"/>
    <x v="44"/>
    <x v="0"/>
    <n v="0.54999999999999993"/>
    <n v="6500"/>
    <n v="3574.9999999999995"/>
    <n v="1251.2499999999998"/>
    <n v="0.35"/>
  </r>
  <r>
    <m/>
    <x v="0"/>
    <n v="1185732"/>
    <x v="261"/>
    <x v="0"/>
    <x v="42"/>
    <x v="44"/>
    <x v="1"/>
    <n v="0.5"/>
    <n v="4250"/>
    <n v="2125"/>
    <n v="743.75"/>
    <n v="0.35"/>
  </r>
  <r>
    <m/>
    <x v="0"/>
    <n v="1185732"/>
    <x v="261"/>
    <x v="0"/>
    <x v="42"/>
    <x v="44"/>
    <x v="2"/>
    <n v="0.45"/>
    <n v="3500"/>
    <n v="1575"/>
    <n v="630"/>
    <n v="0.4"/>
  </r>
  <r>
    <m/>
    <x v="0"/>
    <n v="1185732"/>
    <x v="261"/>
    <x v="0"/>
    <x v="42"/>
    <x v="44"/>
    <x v="3"/>
    <n v="0.45"/>
    <n v="2500"/>
    <n v="1125"/>
    <n v="450"/>
    <n v="0.4"/>
  </r>
  <r>
    <m/>
    <x v="0"/>
    <n v="1185732"/>
    <x v="261"/>
    <x v="0"/>
    <x v="42"/>
    <x v="44"/>
    <x v="4"/>
    <n v="0.54999999999999993"/>
    <n v="2250"/>
    <n v="1237.4999999999998"/>
    <n v="371.24999999999994"/>
    <n v="0.3"/>
  </r>
  <r>
    <m/>
    <x v="0"/>
    <n v="1185732"/>
    <x v="261"/>
    <x v="0"/>
    <x v="42"/>
    <x v="44"/>
    <x v="5"/>
    <n v="0.6"/>
    <n v="4000"/>
    <n v="2400"/>
    <n v="960"/>
    <n v="0.4"/>
  </r>
  <r>
    <m/>
    <x v="0"/>
    <n v="1185732"/>
    <x v="239"/>
    <x v="0"/>
    <x v="42"/>
    <x v="44"/>
    <x v="0"/>
    <n v="0.54999999999999993"/>
    <n v="5250"/>
    <n v="2887.4999999999995"/>
    <n v="1010.6249999999998"/>
    <n v="0.35"/>
  </r>
  <r>
    <m/>
    <x v="0"/>
    <n v="1185732"/>
    <x v="239"/>
    <x v="0"/>
    <x v="42"/>
    <x v="44"/>
    <x v="1"/>
    <n v="0.5"/>
    <n v="3250"/>
    <n v="1625"/>
    <n v="568.75"/>
    <n v="0.35"/>
  </r>
  <r>
    <m/>
    <x v="0"/>
    <n v="1185732"/>
    <x v="239"/>
    <x v="0"/>
    <x v="42"/>
    <x v="44"/>
    <x v="2"/>
    <n v="0.45"/>
    <n v="2250"/>
    <n v="1012.5"/>
    <n v="405"/>
    <n v="0.4"/>
  </r>
  <r>
    <m/>
    <x v="0"/>
    <n v="1185732"/>
    <x v="239"/>
    <x v="0"/>
    <x v="42"/>
    <x v="44"/>
    <x v="3"/>
    <n v="0.45"/>
    <n v="2000"/>
    <n v="900"/>
    <n v="360"/>
    <n v="0.4"/>
  </r>
  <r>
    <m/>
    <x v="0"/>
    <n v="1185732"/>
    <x v="239"/>
    <x v="0"/>
    <x v="42"/>
    <x v="44"/>
    <x v="4"/>
    <n v="0.54999999999999993"/>
    <n v="2000"/>
    <n v="1099.9999999999998"/>
    <n v="329.99999999999994"/>
    <n v="0.3"/>
  </r>
  <r>
    <m/>
    <x v="0"/>
    <n v="1185732"/>
    <x v="239"/>
    <x v="0"/>
    <x v="42"/>
    <x v="44"/>
    <x v="5"/>
    <n v="0.6"/>
    <n v="3000"/>
    <n v="1800"/>
    <n v="720"/>
    <n v="0.4"/>
  </r>
  <r>
    <m/>
    <x v="0"/>
    <n v="1185732"/>
    <x v="45"/>
    <x v="0"/>
    <x v="42"/>
    <x v="44"/>
    <x v="0"/>
    <n v="0.6"/>
    <n v="4750"/>
    <n v="2850"/>
    <n v="997.49999999999989"/>
    <n v="0.35"/>
  </r>
  <r>
    <m/>
    <x v="0"/>
    <n v="1185732"/>
    <x v="45"/>
    <x v="0"/>
    <x v="42"/>
    <x v="44"/>
    <x v="1"/>
    <n v="0.55000000000000004"/>
    <n v="3000"/>
    <n v="1650.0000000000002"/>
    <n v="577.5"/>
    <n v="0.35"/>
  </r>
  <r>
    <m/>
    <x v="0"/>
    <n v="1185732"/>
    <x v="45"/>
    <x v="0"/>
    <x v="42"/>
    <x v="44"/>
    <x v="2"/>
    <n v="0.55000000000000004"/>
    <n v="2000"/>
    <n v="1100"/>
    <n v="440"/>
    <n v="0.4"/>
  </r>
  <r>
    <m/>
    <x v="0"/>
    <n v="1185732"/>
    <x v="45"/>
    <x v="0"/>
    <x v="42"/>
    <x v="44"/>
    <x v="3"/>
    <n v="0.55000000000000004"/>
    <n v="1750"/>
    <n v="962.50000000000011"/>
    <n v="385.00000000000006"/>
    <n v="0.4"/>
  </r>
  <r>
    <m/>
    <x v="0"/>
    <n v="1185732"/>
    <x v="45"/>
    <x v="0"/>
    <x v="42"/>
    <x v="44"/>
    <x v="4"/>
    <n v="0.65"/>
    <n v="1750"/>
    <n v="1137.5"/>
    <n v="341.25"/>
    <n v="0.3"/>
  </r>
  <r>
    <m/>
    <x v="0"/>
    <n v="1185732"/>
    <x v="45"/>
    <x v="0"/>
    <x v="42"/>
    <x v="44"/>
    <x v="5"/>
    <n v="0.7"/>
    <n v="3000"/>
    <n v="2100"/>
    <n v="840"/>
    <n v="0.4"/>
  </r>
  <r>
    <m/>
    <x v="0"/>
    <n v="1185732"/>
    <x v="262"/>
    <x v="0"/>
    <x v="42"/>
    <x v="44"/>
    <x v="0"/>
    <n v="0.65"/>
    <n v="4500"/>
    <n v="2925"/>
    <n v="1023.7499999999999"/>
    <n v="0.35"/>
  </r>
  <r>
    <m/>
    <x v="0"/>
    <n v="1185732"/>
    <x v="262"/>
    <x v="0"/>
    <x v="42"/>
    <x v="44"/>
    <x v="1"/>
    <n v="0.55000000000000004"/>
    <n v="3250"/>
    <n v="1787.5000000000002"/>
    <n v="625.625"/>
    <n v="0.35"/>
  </r>
  <r>
    <m/>
    <x v="0"/>
    <n v="1185732"/>
    <x v="262"/>
    <x v="0"/>
    <x v="42"/>
    <x v="44"/>
    <x v="2"/>
    <n v="0.55000000000000004"/>
    <n v="3200"/>
    <n v="1760.0000000000002"/>
    <n v="704.00000000000011"/>
    <n v="0.4"/>
  </r>
  <r>
    <m/>
    <x v="0"/>
    <n v="1185732"/>
    <x v="262"/>
    <x v="0"/>
    <x v="42"/>
    <x v="44"/>
    <x v="3"/>
    <n v="0.55000000000000004"/>
    <n v="3000"/>
    <n v="1650.0000000000002"/>
    <n v="660.00000000000011"/>
    <n v="0.4"/>
  </r>
  <r>
    <m/>
    <x v="0"/>
    <n v="1185732"/>
    <x v="262"/>
    <x v="0"/>
    <x v="42"/>
    <x v="44"/>
    <x v="4"/>
    <n v="0.65"/>
    <n v="2750"/>
    <n v="1787.5"/>
    <n v="536.25"/>
    <n v="0.3"/>
  </r>
  <r>
    <m/>
    <x v="0"/>
    <n v="1185732"/>
    <x v="262"/>
    <x v="0"/>
    <x v="42"/>
    <x v="44"/>
    <x v="5"/>
    <n v="0.7"/>
    <n v="3750"/>
    <n v="2625"/>
    <n v="1050"/>
    <n v="0.4"/>
  </r>
  <r>
    <m/>
    <x v="0"/>
    <n v="1185732"/>
    <x v="263"/>
    <x v="0"/>
    <x v="42"/>
    <x v="44"/>
    <x v="0"/>
    <n v="0.65"/>
    <n v="6000"/>
    <n v="3900"/>
    <n v="1365"/>
    <n v="0.35"/>
  </r>
  <r>
    <m/>
    <x v="0"/>
    <n v="1185732"/>
    <x v="263"/>
    <x v="0"/>
    <x v="42"/>
    <x v="44"/>
    <x v="1"/>
    <n v="0.55000000000000004"/>
    <n v="4000"/>
    <n v="2200"/>
    <n v="770"/>
    <n v="0.35"/>
  </r>
  <r>
    <m/>
    <x v="0"/>
    <n v="1185732"/>
    <x v="263"/>
    <x v="0"/>
    <x v="42"/>
    <x v="44"/>
    <x v="2"/>
    <n v="0.55000000000000004"/>
    <n v="3750"/>
    <n v="2062.5"/>
    <n v="825"/>
    <n v="0.4"/>
  </r>
  <r>
    <m/>
    <x v="0"/>
    <n v="1185732"/>
    <x v="263"/>
    <x v="0"/>
    <x v="42"/>
    <x v="44"/>
    <x v="3"/>
    <n v="0.55000000000000004"/>
    <n v="3250"/>
    <n v="1787.5000000000002"/>
    <n v="715.00000000000011"/>
    <n v="0.4"/>
  </r>
  <r>
    <m/>
    <x v="0"/>
    <n v="1185732"/>
    <x v="263"/>
    <x v="0"/>
    <x v="42"/>
    <x v="44"/>
    <x v="4"/>
    <n v="0.65"/>
    <n v="3250"/>
    <n v="2112.5"/>
    <n v="633.75"/>
    <n v="0.3"/>
  </r>
  <r>
    <m/>
    <x v="0"/>
    <n v="1185732"/>
    <x v="263"/>
    <x v="0"/>
    <x v="42"/>
    <x v="44"/>
    <x v="5"/>
    <n v="0.7"/>
    <n v="4250"/>
    <n v="2975"/>
    <n v="1190"/>
    <n v="0.4"/>
  </r>
  <r>
    <s v="x"/>
    <x v="0"/>
    <n v="1185732"/>
    <x v="136"/>
    <x v="0"/>
    <x v="43"/>
    <x v="45"/>
    <x v="0"/>
    <n v="0.35000000000000003"/>
    <n v="4750"/>
    <n v="1662.5000000000002"/>
    <n v="581.875"/>
    <n v="0.35"/>
  </r>
  <r>
    <m/>
    <x v="0"/>
    <n v="1185732"/>
    <x v="136"/>
    <x v="0"/>
    <x v="43"/>
    <x v="45"/>
    <x v="1"/>
    <n v="0.35000000000000003"/>
    <n v="2750"/>
    <n v="962.50000000000011"/>
    <n v="336.875"/>
    <n v="0.35"/>
  </r>
  <r>
    <m/>
    <x v="0"/>
    <n v="1185732"/>
    <x v="136"/>
    <x v="0"/>
    <x v="43"/>
    <x v="45"/>
    <x v="2"/>
    <n v="0.25000000000000006"/>
    <n v="2750"/>
    <n v="687.50000000000011"/>
    <n v="275.00000000000006"/>
    <n v="0.4"/>
  </r>
  <r>
    <m/>
    <x v="0"/>
    <n v="1185732"/>
    <x v="136"/>
    <x v="0"/>
    <x v="43"/>
    <x v="45"/>
    <x v="3"/>
    <n v="0.3"/>
    <n v="1250"/>
    <n v="375"/>
    <n v="150"/>
    <n v="0.4"/>
  </r>
  <r>
    <m/>
    <x v="0"/>
    <n v="1185732"/>
    <x v="136"/>
    <x v="0"/>
    <x v="43"/>
    <x v="45"/>
    <x v="4"/>
    <n v="0.45"/>
    <n v="1750"/>
    <n v="787.5"/>
    <n v="236.25"/>
    <n v="0.3"/>
  </r>
  <r>
    <m/>
    <x v="0"/>
    <n v="1185732"/>
    <x v="136"/>
    <x v="0"/>
    <x v="43"/>
    <x v="45"/>
    <x v="5"/>
    <n v="0.35000000000000003"/>
    <n v="2750"/>
    <n v="962.50000000000011"/>
    <n v="385.00000000000006"/>
    <n v="0.4"/>
  </r>
  <r>
    <m/>
    <x v="0"/>
    <n v="1185732"/>
    <x v="264"/>
    <x v="0"/>
    <x v="43"/>
    <x v="45"/>
    <x v="0"/>
    <n v="0.35000000000000003"/>
    <n v="5250"/>
    <n v="1837.5000000000002"/>
    <n v="643.125"/>
    <n v="0.35"/>
  </r>
  <r>
    <m/>
    <x v="0"/>
    <n v="1185732"/>
    <x v="264"/>
    <x v="0"/>
    <x v="43"/>
    <x v="45"/>
    <x v="1"/>
    <n v="0.35000000000000003"/>
    <n v="1750"/>
    <n v="612.50000000000011"/>
    <n v="214.37500000000003"/>
    <n v="0.35"/>
  </r>
  <r>
    <m/>
    <x v="0"/>
    <n v="1185732"/>
    <x v="264"/>
    <x v="0"/>
    <x v="43"/>
    <x v="45"/>
    <x v="2"/>
    <n v="0.25000000000000006"/>
    <n v="2250"/>
    <n v="562.50000000000011"/>
    <n v="225.00000000000006"/>
    <n v="0.4"/>
  </r>
  <r>
    <m/>
    <x v="0"/>
    <n v="1185732"/>
    <x v="264"/>
    <x v="0"/>
    <x v="43"/>
    <x v="45"/>
    <x v="3"/>
    <n v="0.3"/>
    <n v="1000"/>
    <n v="300"/>
    <n v="120"/>
    <n v="0.4"/>
  </r>
  <r>
    <m/>
    <x v="0"/>
    <n v="1185732"/>
    <x v="264"/>
    <x v="0"/>
    <x v="43"/>
    <x v="45"/>
    <x v="4"/>
    <n v="0.45"/>
    <n v="1750"/>
    <n v="787.5"/>
    <n v="236.25"/>
    <n v="0.3"/>
  </r>
  <r>
    <m/>
    <x v="0"/>
    <n v="1185732"/>
    <x v="264"/>
    <x v="0"/>
    <x v="43"/>
    <x v="45"/>
    <x v="5"/>
    <n v="0.35000000000000003"/>
    <n v="2750"/>
    <n v="962.50000000000011"/>
    <n v="385.00000000000006"/>
    <n v="0.4"/>
  </r>
  <r>
    <m/>
    <x v="0"/>
    <n v="1185732"/>
    <x v="173"/>
    <x v="0"/>
    <x v="43"/>
    <x v="45"/>
    <x v="0"/>
    <n v="0.35000000000000003"/>
    <n v="4950"/>
    <n v="1732.5000000000002"/>
    <n v="606.375"/>
    <n v="0.35"/>
  </r>
  <r>
    <m/>
    <x v="0"/>
    <n v="1185732"/>
    <x v="173"/>
    <x v="0"/>
    <x v="43"/>
    <x v="45"/>
    <x v="1"/>
    <n v="0.35000000000000003"/>
    <n v="2000"/>
    <n v="700.00000000000011"/>
    <n v="245.00000000000003"/>
    <n v="0.35"/>
  </r>
  <r>
    <m/>
    <x v="0"/>
    <n v="1185732"/>
    <x v="173"/>
    <x v="0"/>
    <x v="43"/>
    <x v="45"/>
    <x v="2"/>
    <n v="0.25000000000000006"/>
    <n v="2250"/>
    <n v="562.50000000000011"/>
    <n v="225.00000000000006"/>
    <n v="0.4"/>
  </r>
  <r>
    <m/>
    <x v="0"/>
    <n v="1185732"/>
    <x v="173"/>
    <x v="0"/>
    <x v="43"/>
    <x v="45"/>
    <x v="3"/>
    <n v="0.3"/>
    <n v="750"/>
    <n v="225"/>
    <n v="90"/>
    <n v="0.4"/>
  </r>
  <r>
    <m/>
    <x v="0"/>
    <n v="1185732"/>
    <x v="173"/>
    <x v="0"/>
    <x v="43"/>
    <x v="45"/>
    <x v="4"/>
    <n v="0.45"/>
    <n v="1250"/>
    <n v="562.5"/>
    <n v="168.75"/>
    <n v="0.3"/>
  </r>
  <r>
    <m/>
    <x v="0"/>
    <n v="1185732"/>
    <x v="173"/>
    <x v="0"/>
    <x v="43"/>
    <x v="45"/>
    <x v="5"/>
    <n v="0.35000000000000003"/>
    <n v="2250"/>
    <n v="787.50000000000011"/>
    <n v="315.00000000000006"/>
    <n v="0.4"/>
  </r>
  <r>
    <m/>
    <x v="0"/>
    <n v="1185732"/>
    <x v="265"/>
    <x v="0"/>
    <x v="43"/>
    <x v="45"/>
    <x v="0"/>
    <n v="0.35000000000000003"/>
    <n v="4750"/>
    <n v="1662.5000000000002"/>
    <n v="581.875"/>
    <n v="0.35"/>
  </r>
  <r>
    <m/>
    <x v="0"/>
    <n v="1185732"/>
    <x v="265"/>
    <x v="0"/>
    <x v="43"/>
    <x v="45"/>
    <x v="1"/>
    <n v="0.35000000000000003"/>
    <n v="1750"/>
    <n v="612.50000000000011"/>
    <n v="214.37500000000003"/>
    <n v="0.35"/>
  </r>
  <r>
    <m/>
    <x v="0"/>
    <n v="1185732"/>
    <x v="265"/>
    <x v="0"/>
    <x v="43"/>
    <x v="45"/>
    <x v="2"/>
    <n v="0.25000000000000006"/>
    <n v="1750"/>
    <n v="437.50000000000011"/>
    <n v="175.00000000000006"/>
    <n v="0.4"/>
  </r>
  <r>
    <m/>
    <x v="0"/>
    <n v="1185732"/>
    <x v="265"/>
    <x v="0"/>
    <x v="43"/>
    <x v="45"/>
    <x v="3"/>
    <n v="0.3"/>
    <n v="1000"/>
    <n v="300"/>
    <n v="120"/>
    <n v="0.4"/>
  </r>
  <r>
    <m/>
    <x v="0"/>
    <n v="1185732"/>
    <x v="265"/>
    <x v="0"/>
    <x v="43"/>
    <x v="45"/>
    <x v="4"/>
    <n v="0.45"/>
    <n v="1000"/>
    <n v="450"/>
    <n v="135"/>
    <n v="0.3"/>
  </r>
  <r>
    <m/>
    <x v="0"/>
    <n v="1185732"/>
    <x v="265"/>
    <x v="0"/>
    <x v="43"/>
    <x v="45"/>
    <x v="5"/>
    <n v="0.35000000000000003"/>
    <n v="2500"/>
    <n v="875.00000000000011"/>
    <n v="350.00000000000006"/>
    <n v="0.4"/>
  </r>
  <r>
    <m/>
    <x v="0"/>
    <n v="1185732"/>
    <x v="61"/>
    <x v="0"/>
    <x v="43"/>
    <x v="45"/>
    <x v="0"/>
    <n v="0.49999999999999994"/>
    <n v="5200"/>
    <n v="2599.9999999999995"/>
    <n v="909.99999999999977"/>
    <n v="0.35"/>
  </r>
  <r>
    <m/>
    <x v="0"/>
    <n v="1185732"/>
    <x v="61"/>
    <x v="0"/>
    <x v="43"/>
    <x v="45"/>
    <x v="1"/>
    <n v="0.45"/>
    <n v="2250"/>
    <n v="1012.5"/>
    <n v="354.375"/>
    <n v="0.35"/>
  </r>
  <r>
    <m/>
    <x v="0"/>
    <n v="1185732"/>
    <x v="61"/>
    <x v="0"/>
    <x v="43"/>
    <x v="45"/>
    <x v="2"/>
    <n v="0.4"/>
    <n v="2500"/>
    <n v="1000"/>
    <n v="400"/>
    <n v="0.4"/>
  </r>
  <r>
    <m/>
    <x v="0"/>
    <n v="1185732"/>
    <x v="61"/>
    <x v="0"/>
    <x v="43"/>
    <x v="45"/>
    <x v="3"/>
    <n v="0.4"/>
    <n v="2000"/>
    <n v="800"/>
    <n v="320"/>
    <n v="0.4"/>
  </r>
  <r>
    <m/>
    <x v="0"/>
    <n v="1185732"/>
    <x v="61"/>
    <x v="0"/>
    <x v="43"/>
    <x v="45"/>
    <x v="4"/>
    <n v="0.49999999999999994"/>
    <n v="2250"/>
    <n v="1124.9999999999998"/>
    <n v="337.49999999999994"/>
    <n v="0.3"/>
  </r>
  <r>
    <m/>
    <x v="0"/>
    <n v="1185732"/>
    <x v="61"/>
    <x v="0"/>
    <x v="43"/>
    <x v="45"/>
    <x v="5"/>
    <n v="0.54999999999999993"/>
    <n v="3500"/>
    <n v="1924.9999999999998"/>
    <n v="770"/>
    <n v="0.4"/>
  </r>
  <r>
    <m/>
    <x v="0"/>
    <n v="1185732"/>
    <x v="266"/>
    <x v="0"/>
    <x v="43"/>
    <x v="45"/>
    <x v="0"/>
    <n v="0.49999999999999994"/>
    <n v="6000"/>
    <n v="2999.9999999999995"/>
    <n v="1049.9999999999998"/>
    <n v="0.35"/>
  </r>
  <r>
    <m/>
    <x v="0"/>
    <n v="1185732"/>
    <x v="266"/>
    <x v="0"/>
    <x v="43"/>
    <x v="45"/>
    <x v="1"/>
    <n v="0.45"/>
    <n v="3500"/>
    <n v="1575"/>
    <n v="551.25"/>
    <n v="0.35"/>
  </r>
  <r>
    <m/>
    <x v="0"/>
    <n v="1185732"/>
    <x v="266"/>
    <x v="0"/>
    <x v="43"/>
    <x v="45"/>
    <x v="2"/>
    <n v="0.4"/>
    <n v="2750"/>
    <n v="1100"/>
    <n v="440"/>
    <n v="0.4"/>
  </r>
  <r>
    <m/>
    <x v="0"/>
    <n v="1185732"/>
    <x v="266"/>
    <x v="0"/>
    <x v="43"/>
    <x v="45"/>
    <x v="3"/>
    <n v="0.4"/>
    <n v="2500"/>
    <n v="1000"/>
    <n v="400"/>
    <n v="0.4"/>
  </r>
  <r>
    <m/>
    <x v="0"/>
    <n v="1185732"/>
    <x v="266"/>
    <x v="0"/>
    <x v="43"/>
    <x v="45"/>
    <x v="4"/>
    <n v="0.49999999999999994"/>
    <n v="2500"/>
    <n v="1249.9999999999998"/>
    <n v="374.99999999999994"/>
    <n v="0.3"/>
  </r>
  <r>
    <m/>
    <x v="0"/>
    <n v="1185732"/>
    <x v="266"/>
    <x v="0"/>
    <x v="43"/>
    <x v="45"/>
    <x v="5"/>
    <n v="0.54999999999999993"/>
    <n v="4000"/>
    <n v="2199.9999999999995"/>
    <n v="879.99999999999989"/>
    <n v="0.4"/>
  </r>
  <r>
    <m/>
    <x v="0"/>
    <n v="1185732"/>
    <x v="176"/>
    <x v="0"/>
    <x v="43"/>
    <x v="45"/>
    <x v="0"/>
    <n v="0.49999999999999994"/>
    <n v="6250"/>
    <n v="3124.9999999999995"/>
    <n v="1093.7499999999998"/>
    <n v="0.35"/>
  </r>
  <r>
    <m/>
    <x v="0"/>
    <n v="1185732"/>
    <x v="176"/>
    <x v="0"/>
    <x v="43"/>
    <x v="45"/>
    <x v="1"/>
    <n v="0.45"/>
    <n v="3750"/>
    <n v="1687.5"/>
    <n v="590.625"/>
    <n v="0.35"/>
  </r>
  <r>
    <m/>
    <x v="0"/>
    <n v="1185732"/>
    <x v="176"/>
    <x v="0"/>
    <x v="43"/>
    <x v="45"/>
    <x v="2"/>
    <n v="0.4"/>
    <n v="3000"/>
    <n v="1200"/>
    <n v="480"/>
    <n v="0.4"/>
  </r>
  <r>
    <m/>
    <x v="0"/>
    <n v="1185732"/>
    <x v="176"/>
    <x v="0"/>
    <x v="43"/>
    <x v="45"/>
    <x v="3"/>
    <n v="0.4"/>
    <n v="2500"/>
    <n v="1000"/>
    <n v="400"/>
    <n v="0.4"/>
  </r>
  <r>
    <m/>
    <x v="0"/>
    <n v="1185732"/>
    <x v="176"/>
    <x v="0"/>
    <x v="43"/>
    <x v="45"/>
    <x v="4"/>
    <n v="0.49999999999999994"/>
    <n v="2750"/>
    <n v="1374.9999999999998"/>
    <n v="412.49999999999994"/>
    <n v="0.3"/>
  </r>
  <r>
    <m/>
    <x v="0"/>
    <n v="1185732"/>
    <x v="176"/>
    <x v="0"/>
    <x v="43"/>
    <x v="45"/>
    <x v="5"/>
    <n v="0.54999999999999993"/>
    <n v="4500"/>
    <n v="2474.9999999999995"/>
    <n v="989.99999999999989"/>
    <n v="0.4"/>
  </r>
  <r>
    <m/>
    <x v="0"/>
    <n v="1185732"/>
    <x v="117"/>
    <x v="0"/>
    <x v="43"/>
    <x v="45"/>
    <x v="0"/>
    <n v="0.49999999999999994"/>
    <n v="6000"/>
    <n v="2999.9999999999995"/>
    <n v="1049.9999999999998"/>
    <n v="0.35"/>
  </r>
  <r>
    <m/>
    <x v="0"/>
    <n v="1185732"/>
    <x v="117"/>
    <x v="0"/>
    <x v="43"/>
    <x v="45"/>
    <x v="1"/>
    <n v="0.45"/>
    <n v="3750"/>
    <n v="1687.5"/>
    <n v="590.625"/>
    <n v="0.35"/>
  </r>
  <r>
    <m/>
    <x v="0"/>
    <n v="1185732"/>
    <x v="117"/>
    <x v="0"/>
    <x v="43"/>
    <x v="45"/>
    <x v="2"/>
    <n v="0.4"/>
    <n v="3000"/>
    <n v="1200"/>
    <n v="480"/>
    <n v="0.4"/>
  </r>
  <r>
    <m/>
    <x v="0"/>
    <n v="1185732"/>
    <x v="117"/>
    <x v="0"/>
    <x v="43"/>
    <x v="45"/>
    <x v="3"/>
    <n v="0.4"/>
    <n v="2000"/>
    <n v="800"/>
    <n v="320"/>
    <n v="0.4"/>
  </r>
  <r>
    <m/>
    <x v="0"/>
    <n v="1185732"/>
    <x v="117"/>
    <x v="0"/>
    <x v="43"/>
    <x v="45"/>
    <x v="4"/>
    <n v="0.49999999999999994"/>
    <n v="1750"/>
    <n v="874.99999999999989"/>
    <n v="262.49999999999994"/>
    <n v="0.3"/>
  </r>
  <r>
    <m/>
    <x v="0"/>
    <n v="1185732"/>
    <x v="117"/>
    <x v="0"/>
    <x v="43"/>
    <x v="45"/>
    <x v="5"/>
    <n v="0.54999999999999993"/>
    <n v="3500"/>
    <n v="1924.9999999999998"/>
    <n v="770"/>
    <n v="0.4"/>
  </r>
  <r>
    <m/>
    <x v="0"/>
    <n v="1185732"/>
    <x v="63"/>
    <x v="0"/>
    <x v="43"/>
    <x v="45"/>
    <x v="0"/>
    <n v="0.49999999999999994"/>
    <n v="4750"/>
    <n v="2374.9999999999995"/>
    <n v="831.24999999999977"/>
    <n v="0.35"/>
  </r>
  <r>
    <m/>
    <x v="0"/>
    <n v="1185732"/>
    <x v="63"/>
    <x v="0"/>
    <x v="43"/>
    <x v="45"/>
    <x v="1"/>
    <n v="0.45"/>
    <n v="2750"/>
    <n v="1237.5"/>
    <n v="433.125"/>
    <n v="0.35"/>
  </r>
  <r>
    <m/>
    <x v="0"/>
    <n v="1185732"/>
    <x v="63"/>
    <x v="0"/>
    <x v="43"/>
    <x v="45"/>
    <x v="2"/>
    <n v="0.4"/>
    <n v="1750"/>
    <n v="700"/>
    <n v="280"/>
    <n v="0.4"/>
  </r>
  <r>
    <m/>
    <x v="0"/>
    <n v="1185732"/>
    <x v="63"/>
    <x v="0"/>
    <x v="43"/>
    <x v="45"/>
    <x v="3"/>
    <n v="0.4"/>
    <n v="1500"/>
    <n v="600"/>
    <n v="240"/>
    <n v="0.4"/>
  </r>
  <r>
    <m/>
    <x v="0"/>
    <n v="1185732"/>
    <x v="63"/>
    <x v="0"/>
    <x v="43"/>
    <x v="45"/>
    <x v="4"/>
    <n v="0.49999999999999994"/>
    <n v="1500"/>
    <n v="749.99999999999989"/>
    <n v="224.99999999999997"/>
    <n v="0.3"/>
  </r>
  <r>
    <m/>
    <x v="0"/>
    <n v="1185732"/>
    <x v="63"/>
    <x v="0"/>
    <x v="43"/>
    <x v="45"/>
    <x v="5"/>
    <n v="0.54999999999999993"/>
    <n v="2500"/>
    <n v="1374.9999999999998"/>
    <n v="549.99999999999989"/>
    <n v="0.4"/>
  </r>
  <r>
    <m/>
    <x v="0"/>
    <n v="1185732"/>
    <x v="267"/>
    <x v="0"/>
    <x v="43"/>
    <x v="45"/>
    <x v="0"/>
    <n v="0.54999999999999993"/>
    <n v="4250"/>
    <n v="2337.4999999999995"/>
    <n v="818.12499999999977"/>
    <n v="0.35"/>
  </r>
  <r>
    <m/>
    <x v="0"/>
    <n v="1185732"/>
    <x v="267"/>
    <x v="0"/>
    <x v="43"/>
    <x v="45"/>
    <x v="1"/>
    <n v="0.5"/>
    <n v="2500"/>
    <n v="1250"/>
    <n v="437.5"/>
    <n v="0.35"/>
  </r>
  <r>
    <m/>
    <x v="0"/>
    <n v="1185732"/>
    <x v="267"/>
    <x v="0"/>
    <x v="43"/>
    <x v="45"/>
    <x v="2"/>
    <n v="0.5"/>
    <n v="1500"/>
    <n v="750"/>
    <n v="300"/>
    <n v="0.4"/>
  </r>
  <r>
    <m/>
    <x v="0"/>
    <n v="1185732"/>
    <x v="267"/>
    <x v="0"/>
    <x v="43"/>
    <x v="45"/>
    <x v="3"/>
    <n v="0.5"/>
    <n v="1250"/>
    <n v="625"/>
    <n v="250"/>
    <n v="0.4"/>
  </r>
  <r>
    <m/>
    <x v="0"/>
    <n v="1185732"/>
    <x v="267"/>
    <x v="0"/>
    <x v="43"/>
    <x v="45"/>
    <x v="4"/>
    <n v="0.6"/>
    <n v="1250"/>
    <n v="750"/>
    <n v="225"/>
    <n v="0.3"/>
  </r>
  <r>
    <m/>
    <x v="0"/>
    <n v="1185732"/>
    <x v="267"/>
    <x v="0"/>
    <x v="43"/>
    <x v="45"/>
    <x v="5"/>
    <n v="0.64999999999999991"/>
    <n v="2500"/>
    <n v="1624.9999999999998"/>
    <n v="650"/>
    <n v="0.4"/>
  </r>
  <r>
    <m/>
    <x v="0"/>
    <n v="1185732"/>
    <x v="268"/>
    <x v="0"/>
    <x v="43"/>
    <x v="45"/>
    <x v="0"/>
    <n v="0.6"/>
    <n v="4000"/>
    <n v="2400"/>
    <n v="840"/>
    <n v="0.35"/>
  </r>
  <r>
    <m/>
    <x v="0"/>
    <n v="1185732"/>
    <x v="268"/>
    <x v="0"/>
    <x v="43"/>
    <x v="45"/>
    <x v="1"/>
    <n v="0.5"/>
    <n v="2750"/>
    <n v="1375"/>
    <n v="481.24999999999994"/>
    <n v="0.35"/>
  </r>
  <r>
    <m/>
    <x v="0"/>
    <n v="1185732"/>
    <x v="268"/>
    <x v="0"/>
    <x v="43"/>
    <x v="45"/>
    <x v="2"/>
    <n v="0.5"/>
    <n v="2700"/>
    <n v="1350"/>
    <n v="540"/>
    <n v="0.4"/>
  </r>
  <r>
    <m/>
    <x v="0"/>
    <n v="1185732"/>
    <x v="268"/>
    <x v="0"/>
    <x v="43"/>
    <x v="45"/>
    <x v="3"/>
    <n v="0.5"/>
    <n v="2500"/>
    <n v="1250"/>
    <n v="500"/>
    <n v="0.4"/>
  </r>
  <r>
    <m/>
    <x v="0"/>
    <n v="1185732"/>
    <x v="268"/>
    <x v="0"/>
    <x v="43"/>
    <x v="45"/>
    <x v="4"/>
    <n v="0.6"/>
    <n v="2250"/>
    <n v="1350"/>
    <n v="405"/>
    <n v="0.3"/>
  </r>
  <r>
    <m/>
    <x v="0"/>
    <n v="1185732"/>
    <x v="268"/>
    <x v="0"/>
    <x v="43"/>
    <x v="45"/>
    <x v="5"/>
    <n v="0.64999999999999991"/>
    <n v="3250"/>
    <n v="2112.4999999999995"/>
    <n v="844.99999999999989"/>
    <n v="0.4"/>
  </r>
  <r>
    <m/>
    <x v="0"/>
    <n v="1185732"/>
    <x v="269"/>
    <x v="0"/>
    <x v="43"/>
    <x v="45"/>
    <x v="0"/>
    <n v="0.6"/>
    <n v="5500"/>
    <n v="3300"/>
    <n v="1155"/>
    <n v="0.35"/>
  </r>
  <r>
    <m/>
    <x v="0"/>
    <n v="1185732"/>
    <x v="269"/>
    <x v="0"/>
    <x v="43"/>
    <x v="45"/>
    <x v="1"/>
    <n v="0.5"/>
    <n v="3500"/>
    <n v="1750"/>
    <n v="612.5"/>
    <n v="0.35"/>
  </r>
  <r>
    <m/>
    <x v="0"/>
    <n v="1185732"/>
    <x v="269"/>
    <x v="0"/>
    <x v="43"/>
    <x v="45"/>
    <x v="2"/>
    <n v="0.5"/>
    <n v="3250"/>
    <n v="1625"/>
    <n v="650"/>
    <n v="0.4"/>
  </r>
  <r>
    <m/>
    <x v="0"/>
    <n v="1185732"/>
    <x v="269"/>
    <x v="0"/>
    <x v="43"/>
    <x v="45"/>
    <x v="3"/>
    <n v="0.5"/>
    <n v="2750"/>
    <n v="1375"/>
    <n v="550"/>
    <n v="0.4"/>
  </r>
  <r>
    <m/>
    <x v="0"/>
    <n v="1185732"/>
    <x v="269"/>
    <x v="0"/>
    <x v="43"/>
    <x v="45"/>
    <x v="4"/>
    <n v="0.6"/>
    <n v="2750"/>
    <n v="1650"/>
    <n v="495"/>
    <n v="0.3"/>
  </r>
  <r>
    <m/>
    <x v="0"/>
    <n v="1185732"/>
    <x v="269"/>
    <x v="0"/>
    <x v="43"/>
    <x v="45"/>
    <x v="5"/>
    <n v="0.64999999999999991"/>
    <n v="3750"/>
    <n v="2437.4999999999995"/>
    <n v="974.99999999999989"/>
    <n v="0.4"/>
  </r>
  <r>
    <s v="x"/>
    <x v="0"/>
    <n v="1185732"/>
    <x v="48"/>
    <x v="0"/>
    <x v="44"/>
    <x v="46"/>
    <x v="0"/>
    <n v="0.4"/>
    <n v="5000"/>
    <n v="2000"/>
    <n v="800"/>
    <n v="0.4"/>
  </r>
  <r>
    <m/>
    <x v="0"/>
    <n v="1185732"/>
    <x v="48"/>
    <x v="0"/>
    <x v="44"/>
    <x v="46"/>
    <x v="1"/>
    <n v="0.4"/>
    <n v="3000"/>
    <n v="1200"/>
    <n v="480"/>
    <n v="0.4"/>
  </r>
  <r>
    <m/>
    <x v="0"/>
    <n v="1185732"/>
    <x v="48"/>
    <x v="0"/>
    <x v="44"/>
    <x v="46"/>
    <x v="2"/>
    <n v="0.30000000000000004"/>
    <n v="3000"/>
    <n v="900.00000000000011"/>
    <n v="270"/>
    <n v="0.3"/>
  </r>
  <r>
    <m/>
    <x v="0"/>
    <n v="1185732"/>
    <x v="48"/>
    <x v="0"/>
    <x v="44"/>
    <x v="46"/>
    <x v="3"/>
    <n v="0.35"/>
    <n v="1500"/>
    <n v="525"/>
    <n v="157.5"/>
    <n v="0.3"/>
  </r>
  <r>
    <m/>
    <x v="0"/>
    <n v="1185732"/>
    <x v="48"/>
    <x v="0"/>
    <x v="44"/>
    <x v="46"/>
    <x v="4"/>
    <n v="0.5"/>
    <n v="2000"/>
    <n v="1000"/>
    <n v="300"/>
    <n v="0.3"/>
  </r>
  <r>
    <m/>
    <x v="0"/>
    <n v="1185732"/>
    <x v="48"/>
    <x v="0"/>
    <x v="44"/>
    <x v="46"/>
    <x v="5"/>
    <n v="0.4"/>
    <n v="3000"/>
    <n v="1200"/>
    <n v="420"/>
    <n v="0.35"/>
  </r>
  <r>
    <m/>
    <x v="0"/>
    <n v="1185732"/>
    <x v="49"/>
    <x v="0"/>
    <x v="44"/>
    <x v="46"/>
    <x v="0"/>
    <n v="0.4"/>
    <n v="5500"/>
    <n v="2200"/>
    <n v="880"/>
    <n v="0.4"/>
  </r>
  <r>
    <m/>
    <x v="0"/>
    <n v="1185732"/>
    <x v="49"/>
    <x v="0"/>
    <x v="44"/>
    <x v="46"/>
    <x v="1"/>
    <n v="0.4"/>
    <n v="2000"/>
    <n v="800"/>
    <n v="320"/>
    <n v="0.4"/>
  </r>
  <r>
    <m/>
    <x v="0"/>
    <n v="1185732"/>
    <x v="49"/>
    <x v="0"/>
    <x v="44"/>
    <x v="46"/>
    <x v="2"/>
    <n v="0.30000000000000004"/>
    <n v="2500"/>
    <n v="750.00000000000011"/>
    <n v="225.00000000000003"/>
    <n v="0.3"/>
  </r>
  <r>
    <m/>
    <x v="0"/>
    <n v="1185732"/>
    <x v="49"/>
    <x v="0"/>
    <x v="44"/>
    <x v="46"/>
    <x v="3"/>
    <n v="0.35"/>
    <n v="1250"/>
    <n v="437.5"/>
    <n v="131.25"/>
    <n v="0.3"/>
  </r>
  <r>
    <m/>
    <x v="0"/>
    <n v="1185732"/>
    <x v="49"/>
    <x v="0"/>
    <x v="44"/>
    <x v="46"/>
    <x v="4"/>
    <n v="0.5"/>
    <n v="2000"/>
    <n v="1000"/>
    <n v="300"/>
    <n v="0.3"/>
  </r>
  <r>
    <m/>
    <x v="0"/>
    <n v="1185732"/>
    <x v="49"/>
    <x v="0"/>
    <x v="44"/>
    <x v="46"/>
    <x v="5"/>
    <n v="0.4"/>
    <n v="3000"/>
    <n v="1200"/>
    <n v="420"/>
    <n v="0.35"/>
  </r>
  <r>
    <m/>
    <x v="0"/>
    <n v="1185732"/>
    <x v="14"/>
    <x v="0"/>
    <x v="44"/>
    <x v="46"/>
    <x v="0"/>
    <n v="0.4"/>
    <n v="5200"/>
    <n v="2080"/>
    <n v="832"/>
    <n v="0.4"/>
  </r>
  <r>
    <m/>
    <x v="0"/>
    <n v="1185732"/>
    <x v="14"/>
    <x v="0"/>
    <x v="44"/>
    <x v="46"/>
    <x v="1"/>
    <n v="0.4"/>
    <n v="2250"/>
    <n v="900"/>
    <n v="360"/>
    <n v="0.4"/>
  </r>
  <r>
    <m/>
    <x v="0"/>
    <n v="1185732"/>
    <x v="14"/>
    <x v="0"/>
    <x v="44"/>
    <x v="46"/>
    <x v="2"/>
    <n v="0.30000000000000004"/>
    <n v="2500"/>
    <n v="750.00000000000011"/>
    <n v="225.00000000000003"/>
    <n v="0.3"/>
  </r>
  <r>
    <m/>
    <x v="0"/>
    <n v="1185732"/>
    <x v="14"/>
    <x v="0"/>
    <x v="44"/>
    <x v="46"/>
    <x v="3"/>
    <n v="0.35"/>
    <n v="1000"/>
    <n v="350"/>
    <n v="105"/>
    <n v="0.3"/>
  </r>
  <r>
    <m/>
    <x v="0"/>
    <n v="1185732"/>
    <x v="14"/>
    <x v="0"/>
    <x v="44"/>
    <x v="46"/>
    <x v="4"/>
    <n v="0.5"/>
    <n v="1500"/>
    <n v="750"/>
    <n v="225"/>
    <n v="0.3"/>
  </r>
  <r>
    <m/>
    <x v="0"/>
    <n v="1185732"/>
    <x v="14"/>
    <x v="0"/>
    <x v="44"/>
    <x v="46"/>
    <x v="5"/>
    <n v="0.4"/>
    <n v="2500"/>
    <n v="1000"/>
    <n v="350"/>
    <n v="0.35"/>
  </r>
  <r>
    <m/>
    <x v="0"/>
    <n v="1185732"/>
    <x v="50"/>
    <x v="0"/>
    <x v="44"/>
    <x v="46"/>
    <x v="0"/>
    <n v="0.4"/>
    <n v="5000"/>
    <n v="2000"/>
    <n v="800"/>
    <n v="0.4"/>
  </r>
  <r>
    <m/>
    <x v="0"/>
    <n v="1185732"/>
    <x v="50"/>
    <x v="0"/>
    <x v="44"/>
    <x v="46"/>
    <x v="1"/>
    <n v="0.4"/>
    <n v="2000"/>
    <n v="800"/>
    <n v="320"/>
    <n v="0.4"/>
  </r>
  <r>
    <m/>
    <x v="0"/>
    <n v="1185732"/>
    <x v="50"/>
    <x v="0"/>
    <x v="44"/>
    <x v="46"/>
    <x v="2"/>
    <n v="0.30000000000000004"/>
    <n v="2000"/>
    <n v="600.00000000000011"/>
    <n v="180.00000000000003"/>
    <n v="0.3"/>
  </r>
  <r>
    <m/>
    <x v="0"/>
    <n v="1185732"/>
    <x v="50"/>
    <x v="0"/>
    <x v="44"/>
    <x v="46"/>
    <x v="3"/>
    <n v="0.35"/>
    <n v="1250"/>
    <n v="437.5"/>
    <n v="131.25"/>
    <n v="0.3"/>
  </r>
  <r>
    <m/>
    <x v="0"/>
    <n v="1185732"/>
    <x v="50"/>
    <x v="0"/>
    <x v="44"/>
    <x v="46"/>
    <x v="4"/>
    <n v="0.5"/>
    <n v="1250"/>
    <n v="625"/>
    <n v="187.5"/>
    <n v="0.3"/>
  </r>
  <r>
    <m/>
    <x v="0"/>
    <n v="1185732"/>
    <x v="50"/>
    <x v="0"/>
    <x v="44"/>
    <x v="46"/>
    <x v="5"/>
    <n v="0.4"/>
    <n v="2750"/>
    <n v="1100"/>
    <n v="385"/>
    <n v="0.35"/>
  </r>
  <r>
    <m/>
    <x v="0"/>
    <n v="1185732"/>
    <x v="51"/>
    <x v="0"/>
    <x v="44"/>
    <x v="46"/>
    <x v="0"/>
    <n v="0.54999999999999993"/>
    <n v="5450"/>
    <n v="2997.4999999999995"/>
    <n v="1198.9999999999998"/>
    <n v="0.4"/>
  </r>
  <r>
    <m/>
    <x v="0"/>
    <n v="1185732"/>
    <x v="51"/>
    <x v="0"/>
    <x v="44"/>
    <x v="46"/>
    <x v="1"/>
    <n v="0.5"/>
    <n v="2500"/>
    <n v="1250"/>
    <n v="500"/>
    <n v="0.4"/>
  </r>
  <r>
    <m/>
    <x v="0"/>
    <n v="1185732"/>
    <x v="51"/>
    <x v="0"/>
    <x v="44"/>
    <x v="46"/>
    <x v="2"/>
    <n v="0.45"/>
    <n v="2750"/>
    <n v="1237.5"/>
    <n v="371.25"/>
    <n v="0.3"/>
  </r>
  <r>
    <m/>
    <x v="0"/>
    <n v="1185732"/>
    <x v="51"/>
    <x v="0"/>
    <x v="44"/>
    <x v="46"/>
    <x v="3"/>
    <n v="0.45"/>
    <n v="2250"/>
    <n v="1012.5"/>
    <n v="303.75"/>
    <n v="0.3"/>
  </r>
  <r>
    <m/>
    <x v="0"/>
    <n v="1185732"/>
    <x v="51"/>
    <x v="0"/>
    <x v="44"/>
    <x v="46"/>
    <x v="4"/>
    <n v="0.54999999999999993"/>
    <n v="2500"/>
    <n v="1374.9999999999998"/>
    <n v="412.49999999999994"/>
    <n v="0.3"/>
  </r>
  <r>
    <m/>
    <x v="0"/>
    <n v="1185732"/>
    <x v="51"/>
    <x v="0"/>
    <x v="44"/>
    <x v="46"/>
    <x v="5"/>
    <n v="0.6"/>
    <n v="3750"/>
    <n v="2250"/>
    <n v="787.5"/>
    <n v="0.35"/>
  </r>
  <r>
    <m/>
    <x v="0"/>
    <n v="1185732"/>
    <x v="52"/>
    <x v="0"/>
    <x v="44"/>
    <x v="46"/>
    <x v="0"/>
    <n v="0.54999999999999993"/>
    <n v="6250"/>
    <n v="3437.4999999999995"/>
    <n v="1375"/>
    <n v="0.4"/>
  </r>
  <r>
    <m/>
    <x v="0"/>
    <n v="1185732"/>
    <x v="52"/>
    <x v="0"/>
    <x v="44"/>
    <x v="46"/>
    <x v="1"/>
    <n v="0.5"/>
    <n v="3750"/>
    <n v="1875"/>
    <n v="750"/>
    <n v="0.4"/>
  </r>
  <r>
    <m/>
    <x v="0"/>
    <n v="1185732"/>
    <x v="52"/>
    <x v="0"/>
    <x v="44"/>
    <x v="46"/>
    <x v="2"/>
    <n v="0.45"/>
    <n v="3000"/>
    <n v="1350"/>
    <n v="405"/>
    <n v="0.3"/>
  </r>
  <r>
    <m/>
    <x v="0"/>
    <n v="1185732"/>
    <x v="52"/>
    <x v="0"/>
    <x v="44"/>
    <x v="46"/>
    <x v="3"/>
    <n v="0.45"/>
    <n v="2750"/>
    <n v="1237.5"/>
    <n v="371.25"/>
    <n v="0.3"/>
  </r>
  <r>
    <m/>
    <x v="0"/>
    <n v="1185732"/>
    <x v="52"/>
    <x v="0"/>
    <x v="44"/>
    <x v="46"/>
    <x v="4"/>
    <n v="0.54999999999999993"/>
    <n v="2750"/>
    <n v="1512.4999999999998"/>
    <n v="453.74999999999994"/>
    <n v="0.3"/>
  </r>
  <r>
    <m/>
    <x v="0"/>
    <n v="1185732"/>
    <x v="52"/>
    <x v="0"/>
    <x v="44"/>
    <x v="46"/>
    <x v="5"/>
    <n v="0.6"/>
    <n v="4250"/>
    <n v="2550"/>
    <n v="892.5"/>
    <n v="0.35"/>
  </r>
  <r>
    <m/>
    <x v="0"/>
    <n v="1185732"/>
    <x v="18"/>
    <x v="0"/>
    <x v="44"/>
    <x v="46"/>
    <x v="0"/>
    <n v="0.54999999999999993"/>
    <n v="6500"/>
    <n v="3574.9999999999995"/>
    <n v="1430"/>
    <n v="0.4"/>
  </r>
  <r>
    <m/>
    <x v="0"/>
    <n v="1185732"/>
    <x v="18"/>
    <x v="0"/>
    <x v="44"/>
    <x v="46"/>
    <x v="1"/>
    <n v="0.5"/>
    <n v="4000"/>
    <n v="2000"/>
    <n v="800"/>
    <n v="0.4"/>
  </r>
  <r>
    <m/>
    <x v="0"/>
    <n v="1185732"/>
    <x v="18"/>
    <x v="0"/>
    <x v="44"/>
    <x v="46"/>
    <x v="2"/>
    <n v="0.45"/>
    <n v="3250"/>
    <n v="1462.5"/>
    <n v="438.75"/>
    <n v="0.3"/>
  </r>
  <r>
    <m/>
    <x v="0"/>
    <n v="1185732"/>
    <x v="18"/>
    <x v="0"/>
    <x v="44"/>
    <x v="46"/>
    <x v="3"/>
    <n v="0.45"/>
    <n v="2750"/>
    <n v="1237.5"/>
    <n v="371.25"/>
    <n v="0.3"/>
  </r>
  <r>
    <m/>
    <x v="0"/>
    <n v="1185732"/>
    <x v="18"/>
    <x v="0"/>
    <x v="44"/>
    <x v="46"/>
    <x v="4"/>
    <n v="0.54999999999999993"/>
    <n v="3000"/>
    <n v="1649.9999999999998"/>
    <n v="494.99999999999989"/>
    <n v="0.3"/>
  </r>
  <r>
    <m/>
    <x v="0"/>
    <n v="1185732"/>
    <x v="18"/>
    <x v="0"/>
    <x v="44"/>
    <x v="46"/>
    <x v="5"/>
    <n v="0.6"/>
    <n v="4750"/>
    <n v="2850"/>
    <n v="997.49999999999989"/>
    <n v="0.35"/>
  </r>
  <r>
    <m/>
    <x v="0"/>
    <n v="1185732"/>
    <x v="53"/>
    <x v="0"/>
    <x v="44"/>
    <x v="46"/>
    <x v="0"/>
    <n v="0.54999999999999993"/>
    <n v="6250"/>
    <n v="3437.4999999999995"/>
    <n v="1375"/>
    <n v="0.4"/>
  </r>
  <r>
    <m/>
    <x v="0"/>
    <n v="1185732"/>
    <x v="53"/>
    <x v="0"/>
    <x v="44"/>
    <x v="46"/>
    <x v="1"/>
    <n v="0.5"/>
    <n v="4000"/>
    <n v="2000"/>
    <n v="800"/>
    <n v="0.4"/>
  </r>
  <r>
    <m/>
    <x v="0"/>
    <n v="1185732"/>
    <x v="53"/>
    <x v="0"/>
    <x v="44"/>
    <x v="46"/>
    <x v="2"/>
    <n v="0.45"/>
    <n v="3250"/>
    <n v="1462.5"/>
    <n v="438.75"/>
    <n v="0.3"/>
  </r>
  <r>
    <m/>
    <x v="0"/>
    <n v="1185732"/>
    <x v="53"/>
    <x v="0"/>
    <x v="44"/>
    <x v="46"/>
    <x v="3"/>
    <n v="0.45"/>
    <n v="2250"/>
    <n v="1012.5"/>
    <n v="303.75"/>
    <n v="0.3"/>
  </r>
  <r>
    <m/>
    <x v="0"/>
    <n v="1185732"/>
    <x v="53"/>
    <x v="0"/>
    <x v="44"/>
    <x v="46"/>
    <x v="4"/>
    <n v="0.54999999999999993"/>
    <n v="2000"/>
    <n v="1099.9999999999998"/>
    <n v="329.99999999999994"/>
    <n v="0.3"/>
  </r>
  <r>
    <m/>
    <x v="0"/>
    <n v="1185732"/>
    <x v="53"/>
    <x v="0"/>
    <x v="44"/>
    <x v="46"/>
    <x v="5"/>
    <n v="0.6"/>
    <n v="3750"/>
    <n v="2250"/>
    <n v="787.5"/>
    <n v="0.35"/>
  </r>
  <r>
    <m/>
    <x v="0"/>
    <n v="1185732"/>
    <x v="54"/>
    <x v="0"/>
    <x v="44"/>
    <x v="46"/>
    <x v="0"/>
    <n v="0.54999999999999993"/>
    <n v="5000"/>
    <n v="2749.9999999999995"/>
    <n v="1099.9999999999998"/>
    <n v="0.4"/>
  </r>
  <r>
    <m/>
    <x v="0"/>
    <n v="1185732"/>
    <x v="54"/>
    <x v="0"/>
    <x v="44"/>
    <x v="46"/>
    <x v="1"/>
    <n v="0.5"/>
    <n v="3000"/>
    <n v="1500"/>
    <n v="600"/>
    <n v="0.4"/>
  </r>
  <r>
    <m/>
    <x v="0"/>
    <n v="1185732"/>
    <x v="54"/>
    <x v="0"/>
    <x v="44"/>
    <x v="46"/>
    <x v="2"/>
    <n v="0.45"/>
    <n v="2000"/>
    <n v="900"/>
    <n v="270"/>
    <n v="0.3"/>
  </r>
  <r>
    <m/>
    <x v="0"/>
    <n v="1185732"/>
    <x v="54"/>
    <x v="0"/>
    <x v="44"/>
    <x v="46"/>
    <x v="3"/>
    <n v="0.45"/>
    <n v="1750"/>
    <n v="787.5"/>
    <n v="236.25"/>
    <n v="0.3"/>
  </r>
  <r>
    <m/>
    <x v="0"/>
    <n v="1185732"/>
    <x v="54"/>
    <x v="0"/>
    <x v="44"/>
    <x v="46"/>
    <x v="4"/>
    <n v="0.54999999999999993"/>
    <n v="1750"/>
    <n v="962.49999999999989"/>
    <n v="288.74999999999994"/>
    <n v="0.3"/>
  </r>
  <r>
    <m/>
    <x v="0"/>
    <n v="1185732"/>
    <x v="54"/>
    <x v="0"/>
    <x v="44"/>
    <x v="46"/>
    <x v="5"/>
    <n v="0.6"/>
    <n v="2750"/>
    <n v="1650"/>
    <n v="577.5"/>
    <n v="0.35"/>
  </r>
  <r>
    <m/>
    <x v="0"/>
    <n v="1185732"/>
    <x v="55"/>
    <x v="0"/>
    <x v="44"/>
    <x v="46"/>
    <x v="0"/>
    <n v="0.6"/>
    <n v="4500"/>
    <n v="2700"/>
    <n v="1080"/>
    <n v="0.4"/>
  </r>
  <r>
    <m/>
    <x v="0"/>
    <n v="1185732"/>
    <x v="55"/>
    <x v="0"/>
    <x v="44"/>
    <x v="46"/>
    <x v="1"/>
    <n v="0.55000000000000004"/>
    <n v="2750"/>
    <n v="1512.5000000000002"/>
    <n v="605.00000000000011"/>
    <n v="0.4"/>
  </r>
  <r>
    <m/>
    <x v="0"/>
    <n v="1185732"/>
    <x v="55"/>
    <x v="0"/>
    <x v="44"/>
    <x v="46"/>
    <x v="2"/>
    <n v="0.55000000000000004"/>
    <n v="1750"/>
    <n v="962.50000000000011"/>
    <n v="288.75"/>
    <n v="0.3"/>
  </r>
  <r>
    <m/>
    <x v="0"/>
    <n v="1185732"/>
    <x v="55"/>
    <x v="0"/>
    <x v="44"/>
    <x v="46"/>
    <x v="3"/>
    <n v="0.55000000000000004"/>
    <n v="1500"/>
    <n v="825.00000000000011"/>
    <n v="247.50000000000003"/>
    <n v="0.3"/>
  </r>
  <r>
    <m/>
    <x v="0"/>
    <n v="1185732"/>
    <x v="55"/>
    <x v="0"/>
    <x v="44"/>
    <x v="46"/>
    <x v="4"/>
    <n v="0.65"/>
    <n v="1500"/>
    <n v="975"/>
    <n v="292.5"/>
    <n v="0.3"/>
  </r>
  <r>
    <m/>
    <x v="0"/>
    <n v="1185732"/>
    <x v="55"/>
    <x v="0"/>
    <x v="44"/>
    <x v="46"/>
    <x v="5"/>
    <n v="0.7"/>
    <n v="2750"/>
    <n v="1924.9999999999998"/>
    <n v="673.74999999999989"/>
    <n v="0.35"/>
  </r>
  <r>
    <m/>
    <x v="0"/>
    <n v="1185732"/>
    <x v="56"/>
    <x v="0"/>
    <x v="44"/>
    <x v="46"/>
    <x v="0"/>
    <n v="0.65"/>
    <n v="4250"/>
    <n v="2762.5"/>
    <n v="1105"/>
    <n v="0.4"/>
  </r>
  <r>
    <m/>
    <x v="0"/>
    <n v="1185732"/>
    <x v="56"/>
    <x v="0"/>
    <x v="44"/>
    <x v="46"/>
    <x v="1"/>
    <n v="0.55000000000000004"/>
    <n v="3000"/>
    <n v="1650.0000000000002"/>
    <n v="660.00000000000011"/>
    <n v="0.4"/>
  </r>
  <r>
    <m/>
    <x v="0"/>
    <n v="1185732"/>
    <x v="56"/>
    <x v="0"/>
    <x v="44"/>
    <x v="46"/>
    <x v="2"/>
    <n v="0.55000000000000004"/>
    <n v="2950"/>
    <n v="1622.5000000000002"/>
    <n v="486.75000000000006"/>
    <n v="0.3"/>
  </r>
  <r>
    <m/>
    <x v="0"/>
    <n v="1185732"/>
    <x v="56"/>
    <x v="0"/>
    <x v="44"/>
    <x v="46"/>
    <x v="3"/>
    <n v="0.55000000000000004"/>
    <n v="2750"/>
    <n v="1512.5000000000002"/>
    <n v="453.75000000000006"/>
    <n v="0.3"/>
  </r>
  <r>
    <m/>
    <x v="0"/>
    <n v="1185732"/>
    <x v="56"/>
    <x v="0"/>
    <x v="44"/>
    <x v="46"/>
    <x v="4"/>
    <n v="0.65"/>
    <n v="2500"/>
    <n v="1625"/>
    <n v="487.5"/>
    <n v="0.3"/>
  </r>
  <r>
    <m/>
    <x v="0"/>
    <n v="1185732"/>
    <x v="56"/>
    <x v="0"/>
    <x v="44"/>
    <x v="46"/>
    <x v="5"/>
    <n v="0.7"/>
    <n v="3500"/>
    <n v="2450"/>
    <n v="857.5"/>
    <n v="0.35"/>
  </r>
  <r>
    <m/>
    <x v="0"/>
    <n v="1185732"/>
    <x v="57"/>
    <x v="0"/>
    <x v="44"/>
    <x v="46"/>
    <x v="0"/>
    <n v="0.65"/>
    <n v="5750"/>
    <n v="3737.5"/>
    <n v="1495"/>
    <n v="0.4"/>
  </r>
  <r>
    <m/>
    <x v="0"/>
    <n v="1185732"/>
    <x v="57"/>
    <x v="0"/>
    <x v="44"/>
    <x v="46"/>
    <x v="1"/>
    <n v="0.55000000000000004"/>
    <n v="3750"/>
    <n v="2062.5"/>
    <n v="825"/>
    <n v="0.4"/>
  </r>
  <r>
    <m/>
    <x v="0"/>
    <n v="1185732"/>
    <x v="57"/>
    <x v="0"/>
    <x v="44"/>
    <x v="46"/>
    <x v="2"/>
    <n v="0.55000000000000004"/>
    <n v="3500"/>
    <n v="1925.0000000000002"/>
    <n v="577.5"/>
    <n v="0.3"/>
  </r>
  <r>
    <m/>
    <x v="0"/>
    <n v="1185732"/>
    <x v="57"/>
    <x v="0"/>
    <x v="44"/>
    <x v="46"/>
    <x v="3"/>
    <n v="0.55000000000000004"/>
    <n v="3000"/>
    <n v="1650.0000000000002"/>
    <n v="495.00000000000006"/>
    <n v="0.3"/>
  </r>
  <r>
    <m/>
    <x v="0"/>
    <n v="1185732"/>
    <x v="57"/>
    <x v="0"/>
    <x v="44"/>
    <x v="46"/>
    <x v="4"/>
    <n v="0.65"/>
    <n v="3000"/>
    <n v="1950"/>
    <n v="585"/>
    <n v="0.3"/>
  </r>
  <r>
    <m/>
    <x v="0"/>
    <n v="1185732"/>
    <x v="57"/>
    <x v="0"/>
    <x v="44"/>
    <x v="46"/>
    <x v="5"/>
    <n v="0.7"/>
    <n v="4000"/>
    <n v="2800"/>
    <n v="979.99999999999989"/>
    <n v="0.35"/>
  </r>
  <r>
    <s v="x"/>
    <x v="0"/>
    <n v="1185732"/>
    <x v="136"/>
    <x v="0"/>
    <x v="45"/>
    <x v="47"/>
    <x v="0"/>
    <n v="0.35000000000000003"/>
    <n v="4250"/>
    <n v="1487.5000000000002"/>
    <n v="520.625"/>
    <n v="0.35"/>
  </r>
  <r>
    <m/>
    <x v="0"/>
    <n v="1185732"/>
    <x v="136"/>
    <x v="0"/>
    <x v="45"/>
    <x v="47"/>
    <x v="1"/>
    <n v="0.35000000000000003"/>
    <n v="2250"/>
    <n v="787.50000000000011"/>
    <n v="275.625"/>
    <n v="0.35"/>
  </r>
  <r>
    <m/>
    <x v="0"/>
    <n v="1185732"/>
    <x v="136"/>
    <x v="0"/>
    <x v="45"/>
    <x v="47"/>
    <x v="2"/>
    <n v="0.25000000000000006"/>
    <n v="2250"/>
    <n v="562.50000000000011"/>
    <n v="225.00000000000006"/>
    <n v="0.4"/>
  </r>
  <r>
    <m/>
    <x v="0"/>
    <n v="1185732"/>
    <x v="136"/>
    <x v="0"/>
    <x v="45"/>
    <x v="47"/>
    <x v="3"/>
    <n v="0.3"/>
    <n v="750"/>
    <n v="225"/>
    <n v="90"/>
    <n v="0.4"/>
  </r>
  <r>
    <m/>
    <x v="0"/>
    <n v="1185732"/>
    <x v="136"/>
    <x v="0"/>
    <x v="45"/>
    <x v="47"/>
    <x v="4"/>
    <n v="0.45"/>
    <n v="1250"/>
    <n v="562.5"/>
    <n v="168.75"/>
    <n v="0.3"/>
  </r>
  <r>
    <m/>
    <x v="0"/>
    <n v="1185732"/>
    <x v="136"/>
    <x v="0"/>
    <x v="45"/>
    <x v="47"/>
    <x v="5"/>
    <n v="0.35000000000000003"/>
    <n v="2250"/>
    <n v="787.50000000000011"/>
    <n v="315.00000000000006"/>
    <n v="0.4"/>
  </r>
  <r>
    <m/>
    <x v="0"/>
    <n v="1185732"/>
    <x v="264"/>
    <x v="0"/>
    <x v="45"/>
    <x v="47"/>
    <x v="0"/>
    <n v="0.35000000000000003"/>
    <n v="4750"/>
    <n v="1662.5000000000002"/>
    <n v="581.875"/>
    <n v="0.35"/>
  </r>
  <r>
    <m/>
    <x v="0"/>
    <n v="1185732"/>
    <x v="264"/>
    <x v="0"/>
    <x v="45"/>
    <x v="47"/>
    <x v="1"/>
    <n v="0.35000000000000003"/>
    <n v="1250"/>
    <n v="437.50000000000006"/>
    <n v="153.125"/>
    <n v="0.35"/>
  </r>
  <r>
    <m/>
    <x v="0"/>
    <n v="1185732"/>
    <x v="264"/>
    <x v="0"/>
    <x v="45"/>
    <x v="47"/>
    <x v="2"/>
    <n v="0.25000000000000006"/>
    <n v="1750"/>
    <n v="437.50000000000011"/>
    <n v="175.00000000000006"/>
    <n v="0.4"/>
  </r>
  <r>
    <m/>
    <x v="0"/>
    <n v="1185732"/>
    <x v="264"/>
    <x v="0"/>
    <x v="45"/>
    <x v="47"/>
    <x v="3"/>
    <n v="0.3"/>
    <n v="500"/>
    <n v="150"/>
    <n v="60"/>
    <n v="0.4"/>
  </r>
  <r>
    <m/>
    <x v="0"/>
    <n v="1185732"/>
    <x v="264"/>
    <x v="0"/>
    <x v="45"/>
    <x v="47"/>
    <x v="4"/>
    <n v="0.45"/>
    <n v="1250"/>
    <n v="562.5"/>
    <n v="168.75"/>
    <n v="0.3"/>
  </r>
  <r>
    <m/>
    <x v="0"/>
    <n v="1185732"/>
    <x v="264"/>
    <x v="0"/>
    <x v="45"/>
    <x v="47"/>
    <x v="5"/>
    <n v="0.35000000000000003"/>
    <n v="2250"/>
    <n v="787.50000000000011"/>
    <n v="315.00000000000006"/>
    <n v="0.4"/>
  </r>
  <r>
    <m/>
    <x v="0"/>
    <n v="1185732"/>
    <x v="173"/>
    <x v="0"/>
    <x v="45"/>
    <x v="47"/>
    <x v="0"/>
    <n v="0.35000000000000003"/>
    <n v="4450"/>
    <n v="1557.5000000000002"/>
    <n v="545.125"/>
    <n v="0.35"/>
  </r>
  <r>
    <m/>
    <x v="0"/>
    <n v="1185732"/>
    <x v="173"/>
    <x v="0"/>
    <x v="45"/>
    <x v="47"/>
    <x v="1"/>
    <n v="0.35000000000000003"/>
    <n v="1500"/>
    <n v="525"/>
    <n v="183.75"/>
    <n v="0.35"/>
  </r>
  <r>
    <m/>
    <x v="0"/>
    <n v="1185732"/>
    <x v="173"/>
    <x v="0"/>
    <x v="45"/>
    <x v="47"/>
    <x v="2"/>
    <n v="0.25000000000000006"/>
    <n v="1750"/>
    <n v="437.50000000000011"/>
    <n v="175.00000000000006"/>
    <n v="0.4"/>
  </r>
  <r>
    <m/>
    <x v="0"/>
    <n v="1185732"/>
    <x v="173"/>
    <x v="0"/>
    <x v="45"/>
    <x v="47"/>
    <x v="3"/>
    <n v="0.3"/>
    <n v="250"/>
    <n v="75"/>
    <n v="30"/>
    <n v="0.4"/>
  </r>
  <r>
    <m/>
    <x v="0"/>
    <n v="1185732"/>
    <x v="173"/>
    <x v="0"/>
    <x v="45"/>
    <x v="47"/>
    <x v="4"/>
    <n v="0.45"/>
    <n v="750"/>
    <n v="337.5"/>
    <n v="101.25"/>
    <n v="0.3"/>
  </r>
  <r>
    <m/>
    <x v="0"/>
    <n v="1185732"/>
    <x v="173"/>
    <x v="0"/>
    <x v="45"/>
    <x v="47"/>
    <x v="5"/>
    <n v="0.35000000000000003"/>
    <n v="1750"/>
    <n v="612.50000000000011"/>
    <n v="245.00000000000006"/>
    <n v="0.4"/>
  </r>
  <r>
    <m/>
    <x v="0"/>
    <n v="1185732"/>
    <x v="265"/>
    <x v="0"/>
    <x v="45"/>
    <x v="47"/>
    <x v="0"/>
    <n v="0.35000000000000003"/>
    <n v="4250"/>
    <n v="1487.5000000000002"/>
    <n v="520.625"/>
    <n v="0.35"/>
  </r>
  <r>
    <m/>
    <x v="0"/>
    <n v="1185732"/>
    <x v="265"/>
    <x v="0"/>
    <x v="45"/>
    <x v="47"/>
    <x v="1"/>
    <n v="0.35000000000000003"/>
    <n v="1250"/>
    <n v="437.50000000000006"/>
    <n v="153.125"/>
    <n v="0.35"/>
  </r>
  <r>
    <m/>
    <x v="0"/>
    <n v="1185732"/>
    <x v="265"/>
    <x v="0"/>
    <x v="45"/>
    <x v="47"/>
    <x v="2"/>
    <n v="0.25000000000000006"/>
    <n v="1250"/>
    <n v="312.50000000000006"/>
    <n v="125.00000000000003"/>
    <n v="0.4"/>
  </r>
  <r>
    <m/>
    <x v="0"/>
    <n v="1185732"/>
    <x v="265"/>
    <x v="0"/>
    <x v="45"/>
    <x v="47"/>
    <x v="3"/>
    <n v="0.3"/>
    <n v="500"/>
    <n v="150"/>
    <n v="60"/>
    <n v="0.4"/>
  </r>
  <r>
    <m/>
    <x v="0"/>
    <n v="1185732"/>
    <x v="265"/>
    <x v="0"/>
    <x v="45"/>
    <x v="47"/>
    <x v="4"/>
    <n v="0.45"/>
    <n v="500"/>
    <n v="225"/>
    <n v="67.5"/>
    <n v="0.3"/>
  </r>
  <r>
    <m/>
    <x v="0"/>
    <n v="1185732"/>
    <x v="265"/>
    <x v="0"/>
    <x v="45"/>
    <x v="47"/>
    <x v="5"/>
    <n v="0.35000000000000003"/>
    <n v="2000"/>
    <n v="700.00000000000011"/>
    <n v="280.00000000000006"/>
    <n v="0.4"/>
  </r>
  <r>
    <m/>
    <x v="0"/>
    <n v="1185732"/>
    <x v="61"/>
    <x v="0"/>
    <x v="45"/>
    <x v="47"/>
    <x v="0"/>
    <n v="0.49999999999999994"/>
    <n v="4700"/>
    <n v="2349.9999999999995"/>
    <n v="822.49999999999977"/>
    <n v="0.35"/>
  </r>
  <r>
    <m/>
    <x v="0"/>
    <n v="1185732"/>
    <x v="61"/>
    <x v="0"/>
    <x v="45"/>
    <x v="47"/>
    <x v="1"/>
    <n v="0.45"/>
    <n v="1750"/>
    <n v="787.5"/>
    <n v="275.625"/>
    <n v="0.35"/>
  </r>
  <r>
    <m/>
    <x v="0"/>
    <n v="1185732"/>
    <x v="61"/>
    <x v="0"/>
    <x v="45"/>
    <x v="47"/>
    <x v="2"/>
    <n v="0.4"/>
    <n v="2000"/>
    <n v="800"/>
    <n v="320"/>
    <n v="0.4"/>
  </r>
  <r>
    <m/>
    <x v="0"/>
    <n v="1185732"/>
    <x v="61"/>
    <x v="0"/>
    <x v="45"/>
    <x v="47"/>
    <x v="3"/>
    <n v="0.4"/>
    <n v="1500"/>
    <n v="600"/>
    <n v="240"/>
    <n v="0.4"/>
  </r>
  <r>
    <m/>
    <x v="0"/>
    <n v="1185732"/>
    <x v="61"/>
    <x v="0"/>
    <x v="45"/>
    <x v="47"/>
    <x v="4"/>
    <n v="0.49999999999999994"/>
    <n v="1750"/>
    <n v="874.99999999999989"/>
    <n v="262.49999999999994"/>
    <n v="0.3"/>
  </r>
  <r>
    <m/>
    <x v="0"/>
    <n v="1185732"/>
    <x v="61"/>
    <x v="0"/>
    <x v="45"/>
    <x v="47"/>
    <x v="5"/>
    <n v="0.54999999999999993"/>
    <n v="3000"/>
    <n v="1649.9999999999998"/>
    <n v="660"/>
    <n v="0.4"/>
  </r>
  <r>
    <m/>
    <x v="0"/>
    <n v="1185732"/>
    <x v="266"/>
    <x v="0"/>
    <x v="45"/>
    <x v="47"/>
    <x v="0"/>
    <n v="0.49999999999999994"/>
    <n v="5500"/>
    <n v="2749.9999999999995"/>
    <n v="962.49999999999977"/>
    <n v="0.35"/>
  </r>
  <r>
    <m/>
    <x v="0"/>
    <n v="1185732"/>
    <x v="266"/>
    <x v="0"/>
    <x v="45"/>
    <x v="47"/>
    <x v="1"/>
    <n v="0.45"/>
    <n v="3000"/>
    <n v="1350"/>
    <n v="472.49999999999994"/>
    <n v="0.35"/>
  </r>
  <r>
    <m/>
    <x v="0"/>
    <n v="1185732"/>
    <x v="266"/>
    <x v="0"/>
    <x v="45"/>
    <x v="47"/>
    <x v="2"/>
    <n v="0.4"/>
    <n v="2250"/>
    <n v="900"/>
    <n v="360"/>
    <n v="0.4"/>
  </r>
  <r>
    <m/>
    <x v="0"/>
    <n v="1185732"/>
    <x v="266"/>
    <x v="0"/>
    <x v="45"/>
    <x v="47"/>
    <x v="3"/>
    <n v="0.4"/>
    <n v="2000"/>
    <n v="800"/>
    <n v="320"/>
    <n v="0.4"/>
  </r>
  <r>
    <m/>
    <x v="0"/>
    <n v="1185732"/>
    <x v="266"/>
    <x v="0"/>
    <x v="45"/>
    <x v="47"/>
    <x v="4"/>
    <n v="0.49999999999999994"/>
    <n v="2000"/>
    <n v="999.99999999999989"/>
    <n v="299.99999999999994"/>
    <n v="0.3"/>
  </r>
  <r>
    <m/>
    <x v="0"/>
    <n v="1185732"/>
    <x v="266"/>
    <x v="0"/>
    <x v="45"/>
    <x v="47"/>
    <x v="5"/>
    <n v="0.54999999999999993"/>
    <n v="3500"/>
    <n v="1924.9999999999998"/>
    <n v="770"/>
    <n v="0.4"/>
  </r>
  <r>
    <m/>
    <x v="0"/>
    <n v="1185732"/>
    <x v="176"/>
    <x v="0"/>
    <x v="45"/>
    <x v="47"/>
    <x v="0"/>
    <n v="0.49999999999999994"/>
    <n v="5750"/>
    <n v="2874.9999999999995"/>
    <n v="1006.2499999999998"/>
    <n v="0.35"/>
  </r>
  <r>
    <m/>
    <x v="0"/>
    <n v="1185732"/>
    <x v="176"/>
    <x v="0"/>
    <x v="45"/>
    <x v="47"/>
    <x v="1"/>
    <n v="0.45"/>
    <n v="3250"/>
    <n v="1462.5"/>
    <n v="511.87499999999994"/>
    <n v="0.35"/>
  </r>
  <r>
    <m/>
    <x v="0"/>
    <n v="1185732"/>
    <x v="176"/>
    <x v="0"/>
    <x v="45"/>
    <x v="47"/>
    <x v="2"/>
    <n v="0.4"/>
    <n v="2500"/>
    <n v="1000"/>
    <n v="400"/>
    <n v="0.4"/>
  </r>
  <r>
    <m/>
    <x v="0"/>
    <n v="1185732"/>
    <x v="176"/>
    <x v="0"/>
    <x v="45"/>
    <x v="47"/>
    <x v="3"/>
    <n v="0.4"/>
    <n v="2000"/>
    <n v="800"/>
    <n v="320"/>
    <n v="0.4"/>
  </r>
  <r>
    <m/>
    <x v="0"/>
    <n v="1185732"/>
    <x v="176"/>
    <x v="0"/>
    <x v="45"/>
    <x v="47"/>
    <x v="4"/>
    <n v="0.49999999999999994"/>
    <n v="2250"/>
    <n v="1124.9999999999998"/>
    <n v="337.49999999999994"/>
    <n v="0.3"/>
  </r>
  <r>
    <m/>
    <x v="0"/>
    <n v="1185732"/>
    <x v="176"/>
    <x v="0"/>
    <x v="45"/>
    <x v="47"/>
    <x v="5"/>
    <n v="0.54999999999999993"/>
    <n v="4000"/>
    <n v="2199.9999999999995"/>
    <n v="879.99999999999989"/>
    <n v="0.4"/>
  </r>
  <r>
    <m/>
    <x v="0"/>
    <n v="1185732"/>
    <x v="117"/>
    <x v="0"/>
    <x v="45"/>
    <x v="47"/>
    <x v="0"/>
    <n v="0.49999999999999994"/>
    <n v="5500"/>
    <n v="2749.9999999999995"/>
    <n v="962.49999999999977"/>
    <n v="0.35"/>
  </r>
  <r>
    <m/>
    <x v="0"/>
    <n v="1185732"/>
    <x v="117"/>
    <x v="0"/>
    <x v="45"/>
    <x v="47"/>
    <x v="1"/>
    <n v="0.45"/>
    <n v="3250"/>
    <n v="1462.5"/>
    <n v="511.87499999999994"/>
    <n v="0.35"/>
  </r>
  <r>
    <m/>
    <x v="0"/>
    <n v="1185732"/>
    <x v="117"/>
    <x v="0"/>
    <x v="45"/>
    <x v="47"/>
    <x v="2"/>
    <n v="0.4"/>
    <n v="2500"/>
    <n v="1000"/>
    <n v="400"/>
    <n v="0.4"/>
  </r>
  <r>
    <m/>
    <x v="0"/>
    <n v="1185732"/>
    <x v="117"/>
    <x v="0"/>
    <x v="45"/>
    <x v="47"/>
    <x v="3"/>
    <n v="0.4"/>
    <n v="1500"/>
    <n v="600"/>
    <n v="240"/>
    <n v="0.4"/>
  </r>
  <r>
    <m/>
    <x v="0"/>
    <n v="1185732"/>
    <x v="117"/>
    <x v="0"/>
    <x v="45"/>
    <x v="47"/>
    <x v="4"/>
    <n v="0.49999999999999994"/>
    <n v="1250"/>
    <n v="624.99999999999989"/>
    <n v="187.49999999999997"/>
    <n v="0.3"/>
  </r>
  <r>
    <m/>
    <x v="0"/>
    <n v="1185732"/>
    <x v="117"/>
    <x v="0"/>
    <x v="45"/>
    <x v="47"/>
    <x v="5"/>
    <n v="0.54999999999999993"/>
    <n v="3000"/>
    <n v="1649.9999999999998"/>
    <n v="660"/>
    <n v="0.4"/>
  </r>
  <r>
    <m/>
    <x v="0"/>
    <n v="1185732"/>
    <x v="63"/>
    <x v="0"/>
    <x v="45"/>
    <x v="47"/>
    <x v="0"/>
    <n v="0.49999999999999994"/>
    <n v="4250"/>
    <n v="2124.9999999999995"/>
    <n v="743.74999999999977"/>
    <n v="0.35"/>
  </r>
  <r>
    <m/>
    <x v="0"/>
    <n v="1185732"/>
    <x v="63"/>
    <x v="0"/>
    <x v="45"/>
    <x v="47"/>
    <x v="1"/>
    <n v="0.45"/>
    <n v="2250"/>
    <n v="1012.5"/>
    <n v="354.375"/>
    <n v="0.35"/>
  </r>
  <r>
    <m/>
    <x v="0"/>
    <n v="1185732"/>
    <x v="63"/>
    <x v="0"/>
    <x v="45"/>
    <x v="47"/>
    <x v="2"/>
    <n v="0.4"/>
    <n v="1250"/>
    <n v="500"/>
    <n v="200"/>
    <n v="0.4"/>
  </r>
  <r>
    <m/>
    <x v="0"/>
    <n v="1185732"/>
    <x v="63"/>
    <x v="0"/>
    <x v="45"/>
    <x v="47"/>
    <x v="3"/>
    <n v="0.4"/>
    <n v="1000"/>
    <n v="400"/>
    <n v="160"/>
    <n v="0.4"/>
  </r>
  <r>
    <m/>
    <x v="0"/>
    <n v="1185732"/>
    <x v="63"/>
    <x v="0"/>
    <x v="45"/>
    <x v="47"/>
    <x v="4"/>
    <n v="0.49999999999999994"/>
    <n v="1000"/>
    <n v="499.99999999999994"/>
    <n v="149.99999999999997"/>
    <n v="0.3"/>
  </r>
  <r>
    <m/>
    <x v="0"/>
    <n v="1185732"/>
    <x v="63"/>
    <x v="0"/>
    <x v="45"/>
    <x v="47"/>
    <x v="5"/>
    <n v="0.54999999999999993"/>
    <n v="2000"/>
    <n v="1099.9999999999998"/>
    <n v="439.99999999999994"/>
    <n v="0.4"/>
  </r>
  <r>
    <m/>
    <x v="0"/>
    <n v="1185732"/>
    <x v="267"/>
    <x v="0"/>
    <x v="45"/>
    <x v="47"/>
    <x v="0"/>
    <n v="0.54999999999999993"/>
    <n v="3750"/>
    <n v="2062.4999999999995"/>
    <n v="721.87499999999977"/>
    <n v="0.35"/>
  </r>
  <r>
    <m/>
    <x v="0"/>
    <n v="1185732"/>
    <x v="267"/>
    <x v="0"/>
    <x v="45"/>
    <x v="47"/>
    <x v="1"/>
    <n v="0.5"/>
    <n v="2000"/>
    <n v="1000"/>
    <n v="350"/>
    <n v="0.35"/>
  </r>
  <r>
    <m/>
    <x v="0"/>
    <n v="1185732"/>
    <x v="267"/>
    <x v="0"/>
    <x v="45"/>
    <x v="47"/>
    <x v="2"/>
    <n v="0.5"/>
    <n v="1000"/>
    <n v="500"/>
    <n v="200"/>
    <n v="0.4"/>
  </r>
  <r>
    <m/>
    <x v="0"/>
    <n v="1185732"/>
    <x v="267"/>
    <x v="0"/>
    <x v="45"/>
    <x v="47"/>
    <x v="3"/>
    <n v="0.5"/>
    <n v="750"/>
    <n v="375"/>
    <n v="150"/>
    <n v="0.4"/>
  </r>
  <r>
    <m/>
    <x v="0"/>
    <n v="1185732"/>
    <x v="267"/>
    <x v="0"/>
    <x v="45"/>
    <x v="47"/>
    <x v="4"/>
    <n v="0.6"/>
    <n v="750"/>
    <n v="450"/>
    <n v="135"/>
    <n v="0.3"/>
  </r>
  <r>
    <m/>
    <x v="0"/>
    <n v="1185732"/>
    <x v="267"/>
    <x v="0"/>
    <x v="45"/>
    <x v="47"/>
    <x v="5"/>
    <n v="0.64999999999999991"/>
    <n v="2000"/>
    <n v="1299.9999999999998"/>
    <n v="519.99999999999989"/>
    <n v="0.4"/>
  </r>
  <r>
    <m/>
    <x v="0"/>
    <n v="1185732"/>
    <x v="268"/>
    <x v="0"/>
    <x v="45"/>
    <x v="47"/>
    <x v="0"/>
    <n v="0.6"/>
    <n v="3500"/>
    <n v="2100"/>
    <n v="735"/>
    <n v="0.35"/>
  </r>
  <r>
    <m/>
    <x v="0"/>
    <n v="1185732"/>
    <x v="268"/>
    <x v="0"/>
    <x v="45"/>
    <x v="47"/>
    <x v="1"/>
    <n v="0.5"/>
    <n v="2250"/>
    <n v="1125"/>
    <n v="393.75"/>
    <n v="0.35"/>
  </r>
  <r>
    <m/>
    <x v="0"/>
    <n v="1185732"/>
    <x v="268"/>
    <x v="0"/>
    <x v="45"/>
    <x v="47"/>
    <x v="2"/>
    <n v="0.5"/>
    <n v="2200"/>
    <n v="1100"/>
    <n v="440"/>
    <n v="0.4"/>
  </r>
  <r>
    <m/>
    <x v="0"/>
    <n v="1185732"/>
    <x v="268"/>
    <x v="0"/>
    <x v="45"/>
    <x v="47"/>
    <x v="3"/>
    <n v="0.5"/>
    <n v="2000"/>
    <n v="1000"/>
    <n v="400"/>
    <n v="0.4"/>
  </r>
  <r>
    <m/>
    <x v="0"/>
    <n v="1185732"/>
    <x v="268"/>
    <x v="0"/>
    <x v="45"/>
    <x v="47"/>
    <x v="4"/>
    <n v="0.6"/>
    <n v="1750"/>
    <n v="1050"/>
    <n v="315"/>
    <n v="0.3"/>
  </r>
  <r>
    <m/>
    <x v="0"/>
    <n v="1185732"/>
    <x v="268"/>
    <x v="0"/>
    <x v="45"/>
    <x v="47"/>
    <x v="5"/>
    <n v="0.64999999999999991"/>
    <n v="2750"/>
    <n v="1787.4999999999998"/>
    <n v="715"/>
    <n v="0.4"/>
  </r>
  <r>
    <m/>
    <x v="0"/>
    <n v="1185732"/>
    <x v="269"/>
    <x v="0"/>
    <x v="45"/>
    <x v="47"/>
    <x v="0"/>
    <n v="0.6"/>
    <n v="5000"/>
    <n v="3000"/>
    <n v="1050"/>
    <n v="0.35"/>
  </r>
  <r>
    <m/>
    <x v="0"/>
    <n v="1185732"/>
    <x v="269"/>
    <x v="0"/>
    <x v="45"/>
    <x v="47"/>
    <x v="1"/>
    <n v="0.5"/>
    <n v="3000"/>
    <n v="1500"/>
    <n v="525"/>
    <n v="0.35"/>
  </r>
  <r>
    <m/>
    <x v="0"/>
    <n v="1185732"/>
    <x v="269"/>
    <x v="0"/>
    <x v="45"/>
    <x v="47"/>
    <x v="2"/>
    <n v="0.5"/>
    <n v="2750"/>
    <n v="1375"/>
    <n v="550"/>
    <n v="0.4"/>
  </r>
  <r>
    <m/>
    <x v="0"/>
    <n v="1185732"/>
    <x v="269"/>
    <x v="0"/>
    <x v="45"/>
    <x v="47"/>
    <x v="3"/>
    <n v="0.5"/>
    <n v="2250"/>
    <n v="1125"/>
    <n v="450"/>
    <n v="0.4"/>
  </r>
  <r>
    <m/>
    <x v="0"/>
    <n v="1185732"/>
    <x v="269"/>
    <x v="0"/>
    <x v="45"/>
    <x v="47"/>
    <x v="4"/>
    <n v="0.6"/>
    <n v="2250"/>
    <n v="1350"/>
    <n v="405"/>
    <n v="0.3"/>
  </r>
  <r>
    <m/>
    <x v="0"/>
    <n v="1185732"/>
    <x v="269"/>
    <x v="0"/>
    <x v="45"/>
    <x v="47"/>
    <x v="5"/>
    <n v="0.64999999999999991"/>
    <n v="3250"/>
    <n v="2112.4999999999995"/>
    <n v="844.99999999999989"/>
    <n v="0.4"/>
  </r>
  <r>
    <s v="x"/>
    <x v="0"/>
    <n v="1185732"/>
    <x v="102"/>
    <x v="0"/>
    <x v="46"/>
    <x v="48"/>
    <x v="0"/>
    <n v="0.4"/>
    <n v="4500"/>
    <n v="1800"/>
    <n v="540"/>
    <n v="0.3"/>
  </r>
  <r>
    <m/>
    <x v="0"/>
    <n v="1185732"/>
    <x v="102"/>
    <x v="0"/>
    <x v="46"/>
    <x v="48"/>
    <x v="1"/>
    <n v="0.4"/>
    <n v="2500"/>
    <n v="1000"/>
    <n v="300"/>
    <n v="0.3"/>
  </r>
  <r>
    <m/>
    <x v="0"/>
    <n v="1185732"/>
    <x v="102"/>
    <x v="0"/>
    <x v="46"/>
    <x v="48"/>
    <x v="2"/>
    <n v="0.30000000000000004"/>
    <n v="2500"/>
    <n v="750.00000000000011"/>
    <n v="187.50000000000003"/>
    <n v="0.25"/>
  </r>
  <r>
    <m/>
    <x v="0"/>
    <n v="1185732"/>
    <x v="102"/>
    <x v="0"/>
    <x v="46"/>
    <x v="48"/>
    <x v="3"/>
    <n v="0.35"/>
    <n v="1000"/>
    <n v="350"/>
    <n v="87.5"/>
    <n v="0.25"/>
  </r>
  <r>
    <m/>
    <x v="0"/>
    <n v="1185732"/>
    <x v="102"/>
    <x v="0"/>
    <x v="46"/>
    <x v="48"/>
    <x v="4"/>
    <n v="0.5"/>
    <n v="1500"/>
    <n v="750"/>
    <n v="187.5"/>
    <n v="0.25"/>
  </r>
  <r>
    <m/>
    <x v="0"/>
    <n v="1185732"/>
    <x v="102"/>
    <x v="0"/>
    <x v="46"/>
    <x v="48"/>
    <x v="5"/>
    <n v="0.4"/>
    <n v="2500"/>
    <n v="1000"/>
    <n v="300"/>
    <n v="0.3"/>
  </r>
  <r>
    <m/>
    <x v="0"/>
    <n v="1185732"/>
    <x v="37"/>
    <x v="0"/>
    <x v="46"/>
    <x v="48"/>
    <x v="0"/>
    <n v="0.4"/>
    <n v="5000"/>
    <n v="2000"/>
    <n v="600"/>
    <n v="0.3"/>
  </r>
  <r>
    <m/>
    <x v="0"/>
    <n v="1185732"/>
    <x v="37"/>
    <x v="0"/>
    <x v="46"/>
    <x v="48"/>
    <x v="1"/>
    <n v="0.4"/>
    <n v="1500"/>
    <n v="600"/>
    <n v="180"/>
    <n v="0.3"/>
  </r>
  <r>
    <m/>
    <x v="0"/>
    <n v="1185732"/>
    <x v="37"/>
    <x v="0"/>
    <x v="46"/>
    <x v="48"/>
    <x v="2"/>
    <n v="0.30000000000000004"/>
    <n v="2000"/>
    <n v="600.00000000000011"/>
    <n v="150.00000000000003"/>
    <n v="0.25"/>
  </r>
  <r>
    <m/>
    <x v="0"/>
    <n v="1185732"/>
    <x v="37"/>
    <x v="0"/>
    <x v="46"/>
    <x v="48"/>
    <x v="3"/>
    <n v="0.35"/>
    <n v="2500"/>
    <n v="875"/>
    <n v="218.75"/>
    <n v="0.25"/>
  </r>
  <r>
    <m/>
    <x v="0"/>
    <n v="1185732"/>
    <x v="37"/>
    <x v="0"/>
    <x v="46"/>
    <x v="48"/>
    <x v="4"/>
    <n v="0.5"/>
    <n v="1500"/>
    <n v="750"/>
    <n v="187.5"/>
    <n v="0.25"/>
  </r>
  <r>
    <m/>
    <x v="0"/>
    <n v="1185732"/>
    <x v="37"/>
    <x v="0"/>
    <x v="46"/>
    <x v="48"/>
    <x v="5"/>
    <n v="0.4"/>
    <n v="2500"/>
    <n v="1000"/>
    <n v="300"/>
    <n v="0.3"/>
  </r>
  <r>
    <m/>
    <x v="0"/>
    <n v="1185732"/>
    <x v="258"/>
    <x v="0"/>
    <x v="46"/>
    <x v="48"/>
    <x v="0"/>
    <n v="0.4"/>
    <n v="4700"/>
    <n v="1880"/>
    <n v="564"/>
    <n v="0.3"/>
  </r>
  <r>
    <m/>
    <x v="0"/>
    <n v="1185732"/>
    <x v="258"/>
    <x v="0"/>
    <x v="46"/>
    <x v="48"/>
    <x v="1"/>
    <n v="0.4"/>
    <n v="1750"/>
    <n v="700"/>
    <n v="210"/>
    <n v="0.3"/>
  </r>
  <r>
    <m/>
    <x v="0"/>
    <n v="1185732"/>
    <x v="258"/>
    <x v="0"/>
    <x v="46"/>
    <x v="48"/>
    <x v="2"/>
    <n v="0.30000000000000004"/>
    <n v="2000"/>
    <n v="600.00000000000011"/>
    <n v="150.00000000000003"/>
    <n v="0.25"/>
  </r>
  <r>
    <m/>
    <x v="0"/>
    <n v="1185732"/>
    <x v="258"/>
    <x v="0"/>
    <x v="46"/>
    <x v="48"/>
    <x v="3"/>
    <n v="0.35"/>
    <n v="3000"/>
    <n v="1050"/>
    <n v="262.5"/>
    <n v="0.25"/>
  </r>
  <r>
    <m/>
    <x v="0"/>
    <n v="1185732"/>
    <x v="258"/>
    <x v="0"/>
    <x v="46"/>
    <x v="48"/>
    <x v="4"/>
    <n v="0.5"/>
    <n v="1000"/>
    <n v="500"/>
    <n v="125"/>
    <n v="0.25"/>
  </r>
  <r>
    <m/>
    <x v="0"/>
    <n v="1185732"/>
    <x v="258"/>
    <x v="0"/>
    <x v="46"/>
    <x v="48"/>
    <x v="5"/>
    <n v="0.4"/>
    <n v="2000"/>
    <n v="800"/>
    <n v="240"/>
    <n v="0.3"/>
  </r>
  <r>
    <m/>
    <x v="0"/>
    <n v="1185732"/>
    <x v="259"/>
    <x v="0"/>
    <x v="46"/>
    <x v="48"/>
    <x v="0"/>
    <n v="0.4"/>
    <n v="4500"/>
    <n v="1800"/>
    <n v="540"/>
    <n v="0.3"/>
  </r>
  <r>
    <m/>
    <x v="0"/>
    <n v="1185732"/>
    <x v="259"/>
    <x v="0"/>
    <x v="46"/>
    <x v="48"/>
    <x v="1"/>
    <n v="0.4"/>
    <n v="1500"/>
    <n v="600"/>
    <n v="180"/>
    <n v="0.3"/>
  </r>
  <r>
    <m/>
    <x v="0"/>
    <n v="1185732"/>
    <x v="259"/>
    <x v="0"/>
    <x v="46"/>
    <x v="48"/>
    <x v="2"/>
    <n v="0.30000000000000004"/>
    <n v="1500"/>
    <n v="450.00000000000006"/>
    <n v="112.50000000000001"/>
    <n v="0.25"/>
  </r>
  <r>
    <m/>
    <x v="0"/>
    <n v="1185732"/>
    <x v="259"/>
    <x v="0"/>
    <x v="46"/>
    <x v="48"/>
    <x v="3"/>
    <n v="0.35"/>
    <n v="1250"/>
    <n v="437.5"/>
    <n v="109.375"/>
    <n v="0.25"/>
  </r>
  <r>
    <m/>
    <x v="0"/>
    <n v="1185732"/>
    <x v="259"/>
    <x v="0"/>
    <x v="46"/>
    <x v="48"/>
    <x v="4"/>
    <n v="0.5"/>
    <n v="1250"/>
    <n v="625"/>
    <n v="156.25"/>
    <n v="0.25"/>
  </r>
  <r>
    <m/>
    <x v="0"/>
    <n v="1185732"/>
    <x v="259"/>
    <x v="0"/>
    <x v="46"/>
    <x v="48"/>
    <x v="5"/>
    <n v="0.4"/>
    <n v="2750"/>
    <n v="1100"/>
    <n v="330"/>
    <n v="0.3"/>
  </r>
  <r>
    <m/>
    <x v="0"/>
    <n v="1185732"/>
    <x v="236"/>
    <x v="0"/>
    <x v="46"/>
    <x v="48"/>
    <x v="0"/>
    <n v="0.54999999999999993"/>
    <n v="4950"/>
    <n v="2722.4999999999995"/>
    <n v="816.74999999999989"/>
    <n v="0.3"/>
  </r>
  <r>
    <m/>
    <x v="0"/>
    <n v="1185732"/>
    <x v="236"/>
    <x v="0"/>
    <x v="46"/>
    <x v="48"/>
    <x v="1"/>
    <n v="0.5"/>
    <n v="2000"/>
    <n v="1000"/>
    <n v="300"/>
    <n v="0.3"/>
  </r>
  <r>
    <m/>
    <x v="0"/>
    <n v="1185732"/>
    <x v="236"/>
    <x v="0"/>
    <x v="46"/>
    <x v="48"/>
    <x v="2"/>
    <n v="0.45"/>
    <n v="2250"/>
    <n v="1012.5"/>
    <n v="253.125"/>
    <n v="0.25"/>
  </r>
  <r>
    <m/>
    <x v="0"/>
    <n v="1185732"/>
    <x v="236"/>
    <x v="0"/>
    <x v="46"/>
    <x v="48"/>
    <x v="3"/>
    <n v="0.45"/>
    <n v="1750"/>
    <n v="787.5"/>
    <n v="196.875"/>
    <n v="0.25"/>
  </r>
  <r>
    <m/>
    <x v="0"/>
    <n v="1185732"/>
    <x v="236"/>
    <x v="0"/>
    <x v="46"/>
    <x v="48"/>
    <x v="4"/>
    <n v="0.54999999999999993"/>
    <n v="2000"/>
    <n v="1099.9999999999998"/>
    <n v="274.99999999999994"/>
    <n v="0.25"/>
  </r>
  <r>
    <m/>
    <x v="0"/>
    <n v="1185732"/>
    <x v="236"/>
    <x v="0"/>
    <x v="46"/>
    <x v="48"/>
    <x v="5"/>
    <n v="0.6"/>
    <n v="3250"/>
    <n v="1950"/>
    <n v="585"/>
    <n v="0.3"/>
  </r>
  <r>
    <m/>
    <x v="0"/>
    <n v="1185732"/>
    <x v="41"/>
    <x v="0"/>
    <x v="46"/>
    <x v="48"/>
    <x v="0"/>
    <n v="0.54999999999999993"/>
    <n v="5750"/>
    <n v="3162.4999999999995"/>
    <n v="948.74999999999977"/>
    <n v="0.3"/>
  </r>
  <r>
    <m/>
    <x v="0"/>
    <n v="1185732"/>
    <x v="41"/>
    <x v="0"/>
    <x v="46"/>
    <x v="48"/>
    <x v="1"/>
    <n v="0.5"/>
    <n v="3250"/>
    <n v="1625"/>
    <n v="487.5"/>
    <n v="0.3"/>
  </r>
  <r>
    <m/>
    <x v="0"/>
    <n v="1185732"/>
    <x v="41"/>
    <x v="0"/>
    <x v="46"/>
    <x v="48"/>
    <x v="2"/>
    <n v="0.45"/>
    <n v="2500"/>
    <n v="1125"/>
    <n v="281.25"/>
    <n v="0.25"/>
  </r>
  <r>
    <m/>
    <x v="0"/>
    <n v="1185732"/>
    <x v="41"/>
    <x v="0"/>
    <x v="46"/>
    <x v="48"/>
    <x v="3"/>
    <n v="0.45"/>
    <n v="2250"/>
    <n v="1012.5"/>
    <n v="253.125"/>
    <n v="0.25"/>
  </r>
  <r>
    <m/>
    <x v="0"/>
    <n v="1185732"/>
    <x v="41"/>
    <x v="0"/>
    <x v="46"/>
    <x v="48"/>
    <x v="4"/>
    <n v="0.54999999999999993"/>
    <n v="2250"/>
    <n v="1237.4999999999998"/>
    <n v="309.37499999999994"/>
    <n v="0.25"/>
  </r>
  <r>
    <m/>
    <x v="0"/>
    <n v="1185732"/>
    <x v="41"/>
    <x v="0"/>
    <x v="46"/>
    <x v="48"/>
    <x v="5"/>
    <n v="0.6"/>
    <n v="3750"/>
    <n v="2250"/>
    <n v="675"/>
    <n v="0.3"/>
  </r>
  <r>
    <m/>
    <x v="0"/>
    <n v="1185732"/>
    <x v="260"/>
    <x v="0"/>
    <x v="46"/>
    <x v="48"/>
    <x v="0"/>
    <n v="0.54999999999999993"/>
    <n v="6000"/>
    <n v="3299.9999999999995"/>
    <n v="989.99999999999977"/>
    <n v="0.3"/>
  </r>
  <r>
    <m/>
    <x v="0"/>
    <n v="1185732"/>
    <x v="260"/>
    <x v="0"/>
    <x v="46"/>
    <x v="48"/>
    <x v="1"/>
    <n v="0.5"/>
    <n v="3500"/>
    <n v="1750"/>
    <n v="525"/>
    <n v="0.3"/>
  </r>
  <r>
    <m/>
    <x v="0"/>
    <n v="1185732"/>
    <x v="260"/>
    <x v="0"/>
    <x v="46"/>
    <x v="48"/>
    <x v="2"/>
    <n v="0.45"/>
    <n v="2750"/>
    <n v="1237.5"/>
    <n v="309.375"/>
    <n v="0.25"/>
  </r>
  <r>
    <m/>
    <x v="0"/>
    <n v="1185732"/>
    <x v="260"/>
    <x v="0"/>
    <x v="46"/>
    <x v="48"/>
    <x v="3"/>
    <n v="0.45"/>
    <n v="2250"/>
    <n v="1012.5"/>
    <n v="253.125"/>
    <n v="0.25"/>
  </r>
  <r>
    <m/>
    <x v="0"/>
    <n v="1185732"/>
    <x v="260"/>
    <x v="0"/>
    <x v="46"/>
    <x v="48"/>
    <x v="4"/>
    <n v="0.54999999999999993"/>
    <n v="2500"/>
    <n v="1374.9999999999998"/>
    <n v="343.74999999999994"/>
    <n v="0.25"/>
  </r>
  <r>
    <m/>
    <x v="0"/>
    <n v="1185732"/>
    <x v="260"/>
    <x v="0"/>
    <x v="46"/>
    <x v="48"/>
    <x v="5"/>
    <n v="0.6"/>
    <n v="4250"/>
    <n v="2550"/>
    <n v="765"/>
    <n v="0.3"/>
  </r>
  <r>
    <m/>
    <x v="0"/>
    <n v="1185732"/>
    <x v="261"/>
    <x v="0"/>
    <x v="46"/>
    <x v="48"/>
    <x v="0"/>
    <n v="0.54999999999999993"/>
    <n v="5750"/>
    <n v="3162.4999999999995"/>
    <n v="948.74999999999977"/>
    <n v="0.3"/>
  </r>
  <r>
    <m/>
    <x v="0"/>
    <n v="1185732"/>
    <x v="261"/>
    <x v="0"/>
    <x v="46"/>
    <x v="48"/>
    <x v="1"/>
    <n v="0.5"/>
    <n v="3500"/>
    <n v="1750"/>
    <n v="525"/>
    <n v="0.3"/>
  </r>
  <r>
    <m/>
    <x v="0"/>
    <n v="1185732"/>
    <x v="261"/>
    <x v="0"/>
    <x v="46"/>
    <x v="48"/>
    <x v="2"/>
    <n v="0.45"/>
    <n v="2750"/>
    <n v="1237.5"/>
    <n v="309.375"/>
    <n v="0.25"/>
  </r>
  <r>
    <m/>
    <x v="0"/>
    <n v="1185732"/>
    <x v="261"/>
    <x v="0"/>
    <x v="46"/>
    <x v="48"/>
    <x v="3"/>
    <n v="0.45"/>
    <n v="1750"/>
    <n v="787.5"/>
    <n v="196.875"/>
    <n v="0.25"/>
  </r>
  <r>
    <m/>
    <x v="0"/>
    <n v="1185732"/>
    <x v="261"/>
    <x v="0"/>
    <x v="46"/>
    <x v="48"/>
    <x v="4"/>
    <n v="0.54999999999999993"/>
    <n v="1500"/>
    <n v="824.99999999999989"/>
    <n v="206.24999999999997"/>
    <n v="0.25"/>
  </r>
  <r>
    <m/>
    <x v="0"/>
    <n v="1185732"/>
    <x v="261"/>
    <x v="0"/>
    <x v="46"/>
    <x v="48"/>
    <x v="5"/>
    <n v="0.6"/>
    <n v="3250"/>
    <n v="1950"/>
    <n v="585"/>
    <n v="0.3"/>
  </r>
  <r>
    <m/>
    <x v="0"/>
    <n v="1185732"/>
    <x v="239"/>
    <x v="0"/>
    <x v="46"/>
    <x v="48"/>
    <x v="0"/>
    <n v="0.54999999999999993"/>
    <n v="4500"/>
    <n v="2474.9999999999995"/>
    <n v="742.49999999999989"/>
    <n v="0.3"/>
  </r>
  <r>
    <m/>
    <x v="0"/>
    <n v="1185732"/>
    <x v="239"/>
    <x v="0"/>
    <x v="46"/>
    <x v="48"/>
    <x v="1"/>
    <n v="0.5"/>
    <n v="2500"/>
    <n v="1250"/>
    <n v="375"/>
    <n v="0.3"/>
  </r>
  <r>
    <m/>
    <x v="0"/>
    <n v="1185732"/>
    <x v="239"/>
    <x v="0"/>
    <x v="46"/>
    <x v="48"/>
    <x v="2"/>
    <n v="0.45"/>
    <n v="1500"/>
    <n v="675"/>
    <n v="168.75"/>
    <n v="0.25"/>
  </r>
  <r>
    <m/>
    <x v="0"/>
    <n v="1185732"/>
    <x v="239"/>
    <x v="0"/>
    <x v="46"/>
    <x v="48"/>
    <x v="3"/>
    <n v="0.45"/>
    <n v="1250"/>
    <n v="562.5"/>
    <n v="140.625"/>
    <n v="0.25"/>
  </r>
  <r>
    <m/>
    <x v="0"/>
    <n v="1185732"/>
    <x v="239"/>
    <x v="0"/>
    <x v="46"/>
    <x v="48"/>
    <x v="4"/>
    <n v="0.54999999999999993"/>
    <n v="1250"/>
    <n v="687.49999999999989"/>
    <n v="171.87499999999997"/>
    <n v="0.25"/>
  </r>
  <r>
    <m/>
    <x v="0"/>
    <n v="1185732"/>
    <x v="239"/>
    <x v="0"/>
    <x v="46"/>
    <x v="48"/>
    <x v="5"/>
    <n v="0.6"/>
    <n v="2250"/>
    <n v="1350"/>
    <n v="405"/>
    <n v="0.3"/>
  </r>
  <r>
    <m/>
    <x v="0"/>
    <n v="1185732"/>
    <x v="45"/>
    <x v="0"/>
    <x v="46"/>
    <x v="48"/>
    <x v="0"/>
    <n v="0.6"/>
    <n v="4000"/>
    <n v="2400"/>
    <n v="720"/>
    <n v="0.3"/>
  </r>
  <r>
    <m/>
    <x v="0"/>
    <n v="1185732"/>
    <x v="45"/>
    <x v="0"/>
    <x v="46"/>
    <x v="48"/>
    <x v="1"/>
    <n v="0.55000000000000004"/>
    <n v="2250"/>
    <n v="1237.5"/>
    <n v="371.25"/>
    <n v="0.3"/>
  </r>
  <r>
    <m/>
    <x v="0"/>
    <n v="1185732"/>
    <x v="45"/>
    <x v="0"/>
    <x v="46"/>
    <x v="48"/>
    <x v="2"/>
    <n v="0.55000000000000004"/>
    <n v="1250"/>
    <n v="687.5"/>
    <n v="171.875"/>
    <n v="0.25"/>
  </r>
  <r>
    <m/>
    <x v="0"/>
    <n v="1185732"/>
    <x v="45"/>
    <x v="0"/>
    <x v="46"/>
    <x v="48"/>
    <x v="3"/>
    <n v="0.55000000000000004"/>
    <n v="1000"/>
    <n v="550"/>
    <n v="137.5"/>
    <n v="0.25"/>
  </r>
  <r>
    <m/>
    <x v="0"/>
    <n v="1185732"/>
    <x v="45"/>
    <x v="0"/>
    <x v="46"/>
    <x v="48"/>
    <x v="4"/>
    <n v="0.65"/>
    <n v="1000"/>
    <n v="650"/>
    <n v="162.5"/>
    <n v="0.25"/>
  </r>
  <r>
    <m/>
    <x v="0"/>
    <n v="1185732"/>
    <x v="45"/>
    <x v="0"/>
    <x v="46"/>
    <x v="48"/>
    <x v="5"/>
    <n v="0.7"/>
    <n v="2250"/>
    <n v="1575"/>
    <n v="472.5"/>
    <n v="0.3"/>
  </r>
  <r>
    <m/>
    <x v="0"/>
    <n v="1185732"/>
    <x v="262"/>
    <x v="0"/>
    <x v="46"/>
    <x v="48"/>
    <x v="0"/>
    <n v="0.65"/>
    <n v="3750"/>
    <n v="2437.5"/>
    <n v="731.25"/>
    <n v="0.3"/>
  </r>
  <r>
    <m/>
    <x v="0"/>
    <n v="1185732"/>
    <x v="262"/>
    <x v="0"/>
    <x v="46"/>
    <x v="48"/>
    <x v="1"/>
    <n v="0.55000000000000004"/>
    <n v="3000"/>
    <n v="1650.0000000000002"/>
    <n v="495.00000000000006"/>
    <n v="0.3"/>
  </r>
  <r>
    <m/>
    <x v="0"/>
    <n v="1185732"/>
    <x v="262"/>
    <x v="0"/>
    <x v="46"/>
    <x v="48"/>
    <x v="2"/>
    <n v="0.55000000000000004"/>
    <n v="2950"/>
    <n v="1622.5000000000002"/>
    <n v="405.62500000000006"/>
    <n v="0.25"/>
  </r>
  <r>
    <m/>
    <x v="0"/>
    <n v="1185732"/>
    <x v="262"/>
    <x v="0"/>
    <x v="46"/>
    <x v="48"/>
    <x v="3"/>
    <n v="0.55000000000000004"/>
    <n v="2750"/>
    <n v="1512.5000000000002"/>
    <n v="378.12500000000006"/>
    <n v="0.25"/>
  </r>
  <r>
    <m/>
    <x v="0"/>
    <n v="1185732"/>
    <x v="262"/>
    <x v="0"/>
    <x v="46"/>
    <x v="48"/>
    <x v="4"/>
    <n v="0.65"/>
    <n v="2500"/>
    <n v="1625"/>
    <n v="406.25"/>
    <n v="0.25"/>
  </r>
  <r>
    <m/>
    <x v="0"/>
    <n v="1185732"/>
    <x v="262"/>
    <x v="0"/>
    <x v="46"/>
    <x v="48"/>
    <x v="5"/>
    <n v="0.7"/>
    <n v="3500"/>
    <n v="2450"/>
    <n v="735"/>
    <n v="0.3"/>
  </r>
  <r>
    <m/>
    <x v="0"/>
    <n v="1185732"/>
    <x v="263"/>
    <x v="0"/>
    <x v="46"/>
    <x v="48"/>
    <x v="0"/>
    <n v="0.65"/>
    <n v="5750"/>
    <n v="3737.5"/>
    <n v="1121.25"/>
    <n v="0.3"/>
  </r>
  <r>
    <m/>
    <x v="0"/>
    <n v="1185732"/>
    <x v="263"/>
    <x v="0"/>
    <x v="46"/>
    <x v="48"/>
    <x v="1"/>
    <n v="0.55000000000000004"/>
    <n v="3750"/>
    <n v="2062.5"/>
    <n v="618.75"/>
    <n v="0.3"/>
  </r>
  <r>
    <m/>
    <x v="0"/>
    <n v="1185732"/>
    <x v="263"/>
    <x v="0"/>
    <x v="46"/>
    <x v="48"/>
    <x v="2"/>
    <n v="0.55000000000000004"/>
    <n v="3500"/>
    <n v="1925.0000000000002"/>
    <n v="481.25000000000006"/>
    <n v="0.25"/>
  </r>
  <r>
    <m/>
    <x v="0"/>
    <n v="1185732"/>
    <x v="263"/>
    <x v="0"/>
    <x v="46"/>
    <x v="48"/>
    <x v="3"/>
    <n v="0.55000000000000004"/>
    <n v="3000"/>
    <n v="1650.0000000000002"/>
    <n v="412.50000000000006"/>
    <n v="0.25"/>
  </r>
  <r>
    <m/>
    <x v="0"/>
    <n v="1185732"/>
    <x v="263"/>
    <x v="0"/>
    <x v="46"/>
    <x v="48"/>
    <x v="4"/>
    <n v="0.65"/>
    <n v="3000"/>
    <n v="1950"/>
    <n v="487.5"/>
    <n v="0.25"/>
  </r>
  <r>
    <m/>
    <x v="0"/>
    <n v="1185732"/>
    <x v="263"/>
    <x v="0"/>
    <x v="46"/>
    <x v="48"/>
    <x v="5"/>
    <n v="0.7"/>
    <n v="4000"/>
    <n v="2800"/>
    <n v="840"/>
    <n v="0.3"/>
  </r>
  <r>
    <s v="x"/>
    <x v="0"/>
    <n v="1185732"/>
    <x v="0"/>
    <x v="0"/>
    <x v="47"/>
    <x v="49"/>
    <x v="0"/>
    <n v="0.45"/>
    <n v="5250"/>
    <n v="2362.5"/>
    <n v="1063.125"/>
    <n v="0.45"/>
  </r>
  <r>
    <m/>
    <x v="0"/>
    <n v="1185732"/>
    <x v="0"/>
    <x v="0"/>
    <x v="47"/>
    <x v="49"/>
    <x v="1"/>
    <n v="0.45"/>
    <n v="3250"/>
    <n v="1462.5"/>
    <n v="658.125"/>
    <n v="0.45"/>
  </r>
  <r>
    <m/>
    <x v="0"/>
    <n v="1185732"/>
    <x v="0"/>
    <x v="0"/>
    <x v="47"/>
    <x v="49"/>
    <x v="2"/>
    <n v="0.35000000000000003"/>
    <n v="3250"/>
    <n v="1137.5"/>
    <n v="398.125"/>
    <n v="0.35"/>
  </r>
  <r>
    <m/>
    <x v="0"/>
    <n v="1185732"/>
    <x v="0"/>
    <x v="0"/>
    <x v="47"/>
    <x v="49"/>
    <x v="3"/>
    <n v="0.39999999999999997"/>
    <n v="1750"/>
    <n v="699.99999999999989"/>
    <n v="244.99999999999994"/>
    <n v="0.35"/>
  </r>
  <r>
    <m/>
    <x v="0"/>
    <n v="1185732"/>
    <x v="0"/>
    <x v="0"/>
    <x v="47"/>
    <x v="49"/>
    <x v="4"/>
    <n v="0.55000000000000004"/>
    <n v="2250"/>
    <n v="1237.5"/>
    <n v="433.125"/>
    <n v="0.35"/>
  </r>
  <r>
    <m/>
    <x v="0"/>
    <n v="1185732"/>
    <x v="0"/>
    <x v="0"/>
    <x v="47"/>
    <x v="49"/>
    <x v="5"/>
    <n v="0.45"/>
    <n v="3250"/>
    <n v="1462.5"/>
    <n v="585"/>
    <n v="0.39999999999999997"/>
  </r>
  <r>
    <m/>
    <x v="0"/>
    <n v="1185732"/>
    <x v="1"/>
    <x v="0"/>
    <x v="47"/>
    <x v="49"/>
    <x v="0"/>
    <n v="0.45"/>
    <n v="5750"/>
    <n v="2587.5"/>
    <n v="1164.375"/>
    <n v="0.45"/>
  </r>
  <r>
    <m/>
    <x v="0"/>
    <n v="1185732"/>
    <x v="1"/>
    <x v="0"/>
    <x v="47"/>
    <x v="49"/>
    <x v="1"/>
    <n v="0.45"/>
    <n v="2250"/>
    <n v="1012.5"/>
    <n v="455.625"/>
    <n v="0.45"/>
  </r>
  <r>
    <m/>
    <x v="0"/>
    <n v="1185732"/>
    <x v="1"/>
    <x v="0"/>
    <x v="47"/>
    <x v="49"/>
    <x v="2"/>
    <n v="0.35000000000000003"/>
    <n v="2750"/>
    <n v="962.50000000000011"/>
    <n v="336.875"/>
    <n v="0.35"/>
  </r>
  <r>
    <m/>
    <x v="0"/>
    <n v="1185732"/>
    <x v="1"/>
    <x v="0"/>
    <x v="47"/>
    <x v="49"/>
    <x v="3"/>
    <n v="0.39999999999999997"/>
    <n v="1500"/>
    <n v="600"/>
    <n v="210"/>
    <n v="0.35"/>
  </r>
  <r>
    <m/>
    <x v="0"/>
    <n v="1185732"/>
    <x v="1"/>
    <x v="0"/>
    <x v="47"/>
    <x v="49"/>
    <x v="4"/>
    <n v="0.55000000000000004"/>
    <n v="2250"/>
    <n v="1237.5"/>
    <n v="433.125"/>
    <n v="0.35"/>
  </r>
  <r>
    <m/>
    <x v="0"/>
    <n v="1185732"/>
    <x v="1"/>
    <x v="0"/>
    <x v="47"/>
    <x v="49"/>
    <x v="5"/>
    <n v="0.45"/>
    <n v="3250"/>
    <n v="1462.5"/>
    <n v="585"/>
    <n v="0.39999999999999997"/>
  </r>
  <r>
    <m/>
    <x v="0"/>
    <n v="1185732"/>
    <x v="2"/>
    <x v="0"/>
    <x v="47"/>
    <x v="49"/>
    <x v="0"/>
    <n v="0.45"/>
    <n v="5450"/>
    <n v="2452.5"/>
    <n v="1103.625"/>
    <n v="0.45"/>
  </r>
  <r>
    <m/>
    <x v="0"/>
    <n v="1185732"/>
    <x v="2"/>
    <x v="0"/>
    <x v="47"/>
    <x v="49"/>
    <x v="1"/>
    <n v="0.45"/>
    <n v="2500"/>
    <n v="1125"/>
    <n v="506.25"/>
    <n v="0.45"/>
  </r>
  <r>
    <m/>
    <x v="0"/>
    <n v="1185732"/>
    <x v="2"/>
    <x v="0"/>
    <x v="47"/>
    <x v="49"/>
    <x v="2"/>
    <n v="0.35000000000000003"/>
    <n v="2750"/>
    <n v="962.50000000000011"/>
    <n v="336.875"/>
    <n v="0.35"/>
  </r>
  <r>
    <m/>
    <x v="0"/>
    <n v="1185732"/>
    <x v="2"/>
    <x v="0"/>
    <x v="47"/>
    <x v="49"/>
    <x v="3"/>
    <n v="0.39999999999999997"/>
    <n v="1250"/>
    <n v="499.99999999999994"/>
    <n v="174.99999999999997"/>
    <n v="0.35"/>
  </r>
  <r>
    <m/>
    <x v="0"/>
    <n v="1185732"/>
    <x v="2"/>
    <x v="0"/>
    <x v="47"/>
    <x v="49"/>
    <x v="4"/>
    <n v="0.55000000000000004"/>
    <n v="1750"/>
    <n v="962.50000000000011"/>
    <n v="336.875"/>
    <n v="0.35"/>
  </r>
  <r>
    <m/>
    <x v="0"/>
    <n v="1185732"/>
    <x v="2"/>
    <x v="0"/>
    <x v="47"/>
    <x v="49"/>
    <x v="5"/>
    <n v="0.45"/>
    <n v="2750"/>
    <n v="1237.5"/>
    <n v="494.99999999999994"/>
    <n v="0.39999999999999997"/>
  </r>
  <r>
    <m/>
    <x v="0"/>
    <n v="1185732"/>
    <x v="3"/>
    <x v="0"/>
    <x v="47"/>
    <x v="49"/>
    <x v="0"/>
    <n v="0.45"/>
    <n v="5250"/>
    <n v="2362.5"/>
    <n v="1063.125"/>
    <n v="0.45"/>
  </r>
  <r>
    <m/>
    <x v="0"/>
    <n v="1185732"/>
    <x v="3"/>
    <x v="0"/>
    <x v="47"/>
    <x v="49"/>
    <x v="1"/>
    <n v="0.45"/>
    <n v="2250"/>
    <n v="1012.5"/>
    <n v="455.625"/>
    <n v="0.45"/>
  </r>
  <r>
    <m/>
    <x v="0"/>
    <n v="1185732"/>
    <x v="3"/>
    <x v="0"/>
    <x v="47"/>
    <x v="49"/>
    <x v="2"/>
    <n v="0.35000000000000003"/>
    <n v="2250"/>
    <n v="787.50000000000011"/>
    <n v="275.625"/>
    <n v="0.35"/>
  </r>
  <r>
    <m/>
    <x v="0"/>
    <n v="1185732"/>
    <x v="3"/>
    <x v="0"/>
    <x v="47"/>
    <x v="49"/>
    <x v="3"/>
    <n v="0.39999999999999997"/>
    <n v="1500"/>
    <n v="600"/>
    <n v="210"/>
    <n v="0.35"/>
  </r>
  <r>
    <m/>
    <x v="0"/>
    <n v="1185732"/>
    <x v="3"/>
    <x v="0"/>
    <x v="47"/>
    <x v="49"/>
    <x v="4"/>
    <n v="0.55000000000000004"/>
    <n v="1500"/>
    <n v="825.00000000000011"/>
    <n v="288.75"/>
    <n v="0.35"/>
  </r>
  <r>
    <m/>
    <x v="0"/>
    <n v="1185732"/>
    <x v="3"/>
    <x v="0"/>
    <x v="47"/>
    <x v="49"/>
    <x v="5"/>
    <n v="0.45"/>
    <n v="3000"/>
    <n v="1350"/>
    <n v="540"/>
    <n v="0.39999999999999997"/>
  </r>
  <r>
    <m/>
    <x v="0"/>
    <n v="1185732"/>
    <x v="4"/>
    <x v="0"/>
    <x v="47"/>
    <x v="49"/>
    <x v="0"/>
    <n v="0.6"/>
    <n v="5700"/>
    <n v="3420"/>
    <n v="1539"/>
    <n v="0.45"/>
  </r>
  <r>
    <m/>
    <x v="0"/>
    <n v="1185732"/>
    <x v="4"/>
    <x v="0"/>
    <x v="47"/>
    <x v="49"/>
    <x v="1"/>
    <n v="0.55000000000000004"/>
    <n v="2750"/>
    <n v="1512.5000000000002"/>
    <n v="680.62500000000011"/>
    <n v="0.45"/>
  </r>
  <r>
    <m/>
    <x v="0"/>
    <n v="1185732"/>
    <x v="4"/>
    <x v="0"/>
    <x v="47"/>
    <x v="49"/>
    <x v="2"/>
    <n v="0.5"/>
    <n v="3000"/>
    <n v="1500"/>
    <n v="525"/>
    <n v="0.35"/>
  </r>
  <r>
    <m/>
    <x v="0"/>
    <n v="1185732"/>
    <x v="4"/>
    <x v="0"/>
    <x v="47"/>
    <x v="49"/>
    <x v="3"/>
    <n v="0.5"/>
    <n v="2500"/>
    <n v="1250"/>
    <n v="437.5"/>
    <n v="0.35"/>
  </r>
  <r>
    <m/>
    <x v="0"/>
    <n v="1185732"/>
    <x v="4"/>
    <x v="0"/>
    <x v="47"/>
    <x v="49"/>
    <x v="4"/>
    <n v="0.6"/>
    <n v="2750"/>
    <n v="1650"/>
    <n v="577.5"/>
    <n v="0.35"/>
  </r>
  <r>
    <m/>
    <x v="0"/>
    <n v="1185732"/>
    <x v="4"/>
    <x v="0"/>
    <x v="47"/>
    <x v="49"/>
    <x v="5"/>
    <n v="0.65"/>
    <n v="4000"/>
    <n v="2600"/>
    <n v="1040"/>
    <n v="0.39999999999999997"/>
  </r>
  <r>
    <m/>
    <x v="0"/>
    <n v="1185732"/>
    <x v="5"/>
    <x v="0"/>
    <x v="47"/>
    <x v="49"/>
    <x v="0"/>
    <n v="0.6"/>
    <n v="6500"/>
    <n v="3900"/>
    <n v="1755"/>
    <n v="0.45"/>
  </r>
  <r>
    <m/>
    <x v="0"/>
    <n v="1185732"/>
    <x v="5"/>
    <x v="0"/>
    <x v="47"/>
    <x v="49"/>
    <x v="1"/>
    <n v="0.55000000000000004"/>
    <n v="4000"/>
    <n v="2200"/>
    <n v="990"/>
    <n v="0.45"/>
  </r>
  <r>
    <m/>
    <x v="0"/>
    <n v="1185732"/>
    <x v="5"/>
    <x v="0"/>
    <x v="47"/>
    <x v="49"/>
    <x v="2"/>
    <n v="0.5"/>
    <n v="3250"/>
    <n v="1625"/>
    <n v="568.75"/>
    <n v="0.35"/>
  </r>
  <r>
    <m/>
    <x v="0"/>
    <n v="1185732"/>
    <x v="5"/>
    <x v="0"/>
    <x v="47"/>
    <x v="49"/>
    <x v="3"/>
    <n v="0.5"/>
    <n v="3000"/>
    <n v="1500"/>
    <n v="525"/>
    <n v="0.35"/>
  </r>
  <r>
    <m/>
    <x v="0"/>
    <n v="1185732"/>
    <x v="5"/>
    <x v="0"/>
    <x v="47"/>
    <x v="49"/>
    <x v="4"/>
    <n v="0.6"/>
    <n v="3000"/>
    <n v="1800"/>
    <n v="630"/>
    <n v="0.35"/>
  </r>
  <r>
    <m/>
    <x v="0"/>
    <n v="1185732"/>
    <x v="5"/>
    <x v="0"/>
    <x v="47"/>
    <x v="49"/>
    <x v="5"/>
    <n v="0.65"/>
    <n v="4500"/>
    <n v="2925"/>
    <n v="1170"/>
    <n v="0.39999999999999997"/>
  </r>
  <r>
    <m/>
    <x v="0"/>
    <n v="1185732"/>
    <x v="6"/>
    <x v="0"/>
    <x v="47"/>
    <x v="49"/>
    <x v="0"/>
    <n v="0.6"/>
    <n v="6750"/>
    <n v="4050"/>
    <n v="1822.5"/>
    <n v="0.45"/>
  </r>
  <r>
    <m/>
    <x v="0"/>
    <n v="1185732"/>
    <x v="6"/>
    <x v="0"/>
    <x v="47"/>
    <x v="49"/>
    <x v="1"/>
    <n v="0.55000000000000004"/>
    <n v="4250"/>
    <n v="2337.5"/>
    <n v="1051.875"/>
    <n v="0.45"/>
  </r>
  <r>
    <m/>
    <x v="0"/>
    <n v="1185732"/>
    <x v="6"/>
    <x v="0"/>
    <x v="47"/>
    <x v="49"/>
    <x v="2"/>
    <n v="0.5"/>
    <n v="3500"/>
    <n v="1750"/>
    <n v="612.5"/>
    <n v="0.35"/>
  </r>
  <r>
    <m/>
    <x v="0"/>
    <n v="1185732"/>
    <x v="6"/>
    <x v="0"/>
    <x v="47"/>
    <x v="49"/>
    <x v="3"/>
    <n v="0.5"/>
    <n v="3000"/>
    <n v="1500"/>
    <n v="525"/>
    <n v="0.35"/>
  </r>
  <r>
    <m/>
    <x v="0"/>
    <n v="1185732"/>
    <x v="6"/>
    <x v="0"/>
    <x v="47"/>
    <x v="49"/>
    <x v="4"/>
    <n v="0.6"/>
    <n v="3250"/>
    <n v="1950"/>
    <n v="682.5"/>
    <n v="0.35"/>
  </r>
  <r>
    <m/>
    <x v="0"/>
    <n v="1185732"/>
    <x v="6"/>
    <x v="0"/>
    <x v="47"/>
    <x v="49"/>
    <x v="5"/>
    <n v="0.65"/>
    <n v="5000"/>
    <n v="3250"/>
    <n v="1300"/>
    <n v="0.39999999999999997"/>
  </r>
  <r>
    <m/>
    <x v="0"/>
    <n v="1185732"/>
    <x v="7"/>
    <x v="0"/>
    <x v="47"/>
    <x v="49"/>
    <x v="0"/>
    <n v="0.6"/>
    <n v="6500"/>
    <n v="3900"/>
    <n v="1755"/>
    <n v="0.45"/>
  </r>
  <r>
    <m/>
    <x v="0"/>
    <n v="1185732"/>
    <x v="7"/>
    <x v="0"/>
    <x v="47"/>
    <x v="49"/>
    <x v="1"/>
    <n v="0.55000000000000004"/>
    <n v="4250"/>
    <n v="2337.5"/>
    <n v="1051.875"/>
    <n v="0.45"/>
  </r>
  <r>
    <m/>
    <x v="0"/>
    <n v="1185732"/>
    <x v="7"/>
    <x v="0"/>
    <x v="47"/>
    <x v="49"/>
    <x v="2"/>
    <n v="0.5"/>
    <n v="3500"/>
    <n v="1750"/>
    <n v="612.5"/>
    <n v="0.35"/>
  </r>
  <r>
    <m/>
    <x v="0"/>
    <n v="1185732"/>
    <x v="7"/>
    <x v="0"/>
    <x v="47"/>
    <x v="49"/>
    <x v="3"/>
    <n v="0.5"/>
    <n v="2500"/>
    <n v="1250"/>
    <n v="437.5"/>
    <n v="0.35"/>
  </r>
  <r>
    <m/>
    <x v="0"/>
    <n v="1185732"/>
    <x v="7"/>
    <x v="0"/>
    <x v="47"/>
    <x v="49"/>
    <x v="4"/>
    <n v="0.6"/>
    <n v="2250"/>
    <n v="1350"/>
    <n v="472.49999999999994"/>
    <n v="0.35"/>
  </r>
  <r>
    <m/>
    <x v="0"/>
    <n v="1185732"/>
    <x v="7"/>
    <x v="0"/>
    <x v="47"/>
    <x v="49"/>
    <x v="5"/>
    <n v="0.65"/>
    <n v="4000"/>
    <n v="2600"/>
    <n v="1040"/>
    <n v="0.39999999999999997"/>
  </r>
  <r>
    <m/>
    <x v="0"/>
    <n v="1185732"/>
    <x v="8"/>
    <x v="0"/>
    <x v="47"/>
    <x v="49"/>
    <x v="0"/>
    <n v="0.6"/>
    <n v="5250"/>
    <n v="3150"/>
    <n v="1417.5"/>
    <n v="0.45"/>
  </r>
  <r>
    <m/>
    <x v="0"/>
    <n v="1185732"/>
    <x v="8"/>
    <x v="0"/>
    <x v="47"/>
    <x v="49"/>
    <x v="1"/>
    <n v="0.55000000000000004"/>
    <n v="3250"/>
    <n v="1787.5000000000002"/>
    <n v="804.37500000000011"/>
    <n v="0.45"/>
  </r>
  <r>
    <m/>
    <x v="0"/>
    <n v="1185732"/>
    <x v="8"/>
    <x v="0"/>
    <x v="47"/>
    <x v="49"/>
    <x v="2"/>
    <n v="0.5"/>
    <n v="2250"/>
    <n v="1125"/>
    <n v="393.75"/>
    <n v="0.35"/>
  </r>
  <r>
    <m/>
    <x v="0"/>
    <n v="1185732"/>
    <x v="8"/>
    <x v="0"/>
    <x v="47"/>
    <x v="49"/>
    <x v="3"/>
    <n v="0.5"/>
    <n v="2000"/>
    <n v="1000"/>
    <n v="350"/>
    <n v="0.35"/>
  </r>
  <r>
    <m/>
    <x v="0"/>
    <n v="1185732"/>
    <x v="8"/>
    <x v="0"/>
    <x v="47"/>
    <x v="49"/>
    <x v="4"/>
    <n v="0.6"/>
    <n v="2000"/>
    <n v="1200"/>
    <n v="420"/>
    <n v="0.35"/>
  </r>
  <r>
    <m/>
    <x v="0"/>
    <n v="1185732"/>
    <x v="8"/>
    <x v="0"/>
    <x v="47"/>
    <x v="49"/>
    <x v="5"/>
    <n v="0.65"/>
    <n v="3000"/>
    <n v="1950"/>
    <n v="779.99999999999989"/>
    <n v="0.39999999999999997"/>
  </r>
  <r>
    <m/>
    <x v="0"/>
    <n v="1185732"/>
    <x v="9"/>
    <x v="0"/>
    <x v="47"/>
    <x v="49"/>
    <x v="0"/>
    <n v="0.65"/>
    <n v="4750"/>
    <n v="3087.5"/>
    <n v="1389.375"/>
    <n v="0.45"/>
  </r>
  <r>
    <m/>
    <x v="0"/>
    <n v="1185732"/>
    <x v="9"/>
    <x v="0"/>
    <x v="47"/>
    <x v="49"/>
    <x v="1"/>
    <n v="0.60000000000000009"/>
    <n v="3000"/>
    <n v="1800.0000000000002"/>
    <n v="810.00000000000011"/>
    <n v="0.45"/>
  </r>
  <r>
    <m/>
    <x v="0"/>
    <n v="1185732"/>
    <x v="9"/>
    <x v="0"/>
    <x v="47"/>
    <x v="49"/>
    <x v="2"/>
    <n v="0.60000000000000009"/>
    <n v="2000"/>
    <n v="1200.0000000000002"/>
    <n v="420.00000000000006"/>
    <n v="0.35"/>
  </r>
  <r>
    <m/>
    <x v="0"/>
    <n v="1185732"/>
    <x v="9"/>
    <x v="0"/>
    <x v="47"/>
    <x v="49"/>
    <x v="3"/>
    <n v="0.60000000000000009"/>
    <n v="1750"/>
    <n v="1050.0000000000002"/>
    <n v="367.50000000000006"/>
    <n v="0.35"/>
  </r>
  <r>
    <m/>
    <x v="0"/>
    <n v="1185732"/>
    <x v="9"/>
    <x v="0"/>
    <x v="47"/>
    <x v="49"/>
    <x v="4"/>
    <n v="0.70000000000000007"/>
    <n v="1750"/>
    <n v="1225.0000000000002"/>
    <n v="428.75000000000006"/>
    <n v="0.35"/>
  </r>
  <r>
    <m/>
    <x v="0"/>
    <n v="1185732"/>
    <x v="9"/>
    <x v="0"/>
    <x v="47"/>
    <x v="49"/>
    <x v="5"/>
    <n v="0.75"/>
    <n v="3000"/>
    <n v="2250"/>
    <n v="899.99999999999989"/>
    <n v="0.39999999999999997"/>
  </r>
  <r>
    <m/>
    <x v="0"/>
    <n v="1185732"/>
    <x v="10"/>
    <x v="0"/>
    <x v="47"/>
    <x v="49"/>
    <x v="0"/>
    <n v="0.70000000000000007"/>
    <n v="4500"/>
    <n v="3150.0000000000005"/>
    <n v="1417.5000000000002"/>
    <n v="0.45"/>
  </r>
  <r>
    <m/>
    <x v="0"/>
    <n v="1185732"/>
    <x v="10"/>
    <x v="0"/>
    <x v="47"/>
    <x v="49"/>
    <x v="1"/>
    <n v="0.60000000000000009"/>
    <n v="3250"/>
    <n v="1950.0000000000002"/>
    <n v="877.50000000000011"/>
    <n v="0.45"/>
  </r>
  <r>
    <m/>
    <x v="0"/>
    <n v="1185732"/>
    <x v="10"/>
    <x v="0"/>
    <x v="47"/>
    <x v="49"/>
    <x v="2"/>
    <n v="0.60000000000000009"/>
    <n v="3200"/>
    <n v="1920.0000000000002"/>
    <n v="672"/>
    <n v="0.35"/>
  </r>
  <r>
    <m/>
    <x v="0"/>
    <n v="1185732"/>
    <x v="10"/>
    <x v="0"/>
    <x v="47"/>
    <x v="49"/>
    <x v="3"/>
    <n v="0.60000000000000009"/>
    <n v="3000"/>
    <n v="1800.0000000000002"/>
    <n v="630"/>
    <n v="0.35"/>
  </r>
  <r>
    <m/>
    <x v="0"/>
    <n v="1185732"/>
    <x v="10"/>
    <x v="0"/>
    <x v="47"/>
    <x v="49"/>
    <x v="4"/>
    <n v="0.70000000000000007"/>
    <n v="2750"/>
    <n v="1925.0000000000002"/>
    <n v="673.75"/>
    <n v="0.35"/>
  </r>
  <r>
    <m/>
    <x v="0"/>
    <n v="1185732"/>
    <x v="10"/>
    <x v="0"/>
    <x v="47"/>
    <x v="49"/>
    <x v="5"/>
    <n v="0.75"/>
    <n v="3750"/>
    <n v="2812.5"/>
    <n v="1125"/>
    <n v="0.39999999999999997"/>
  </r>
  <r>
    <m/>
    <x v="0"/>
    <n v="1185732"/>
    <x v="11"/>
    <x v="0"/>
    <x v="47"/>
    <x v="49"/>
    <x v="0"/>
    <n v="0.70000000000000007"/>
    <n v="6000"/>
    <n v="4200"/>
    <n v="1890"/>
    <n v="0.45"/>
  </r>
  <r>
    <m/>
    <x v="0"/>
    <n v="1185732"/>
    <x v="11"/>
    <x v="0"/>
    <x v="47"/>
    <x v="49"/>
    <x v="1"/>
    <n v="0.60000000000000009"/>
    <n v="4000"/>
    <n v="2400.0000000000005"/>
    <n v="1080.0000000000002"/>
    <n v="0.45"/>
  </r>
  <r>
    <m/>
    <x v="0"/>
    <n v="1185732"/>
    <x v="11"/>
    <x v="0"/>
    <x v="47"/>
    <x v="49"/>
    <x v="2"/>
    <n v="0.60000000000000009"/>
    <n v="3750"/>
    <n v="2250.0000000000005"/>
    <n v="787.50000000000011"/>
    <n v="0.35"/>
  </r>
  <r>
    <m/>
    <x v="0"/>
    <n v="1185732"/>
    <x v="11"/>
    <x v="0"/>
    <x v="47"/>
    <x v="49"/>
    <x v="3"/>
    <n v="0.60000000000000009"/>
    <n v="3250"/>
    <n v="1950.0000000000002"/>
    <n v="682.5"/>
    <n v="0.35"/>
  </r>
  <r>
    <m/>
    <x v="0"/>
    <n v="1185732"/>
    <x v="11"/>
    <x v="0"/>
    <x v="47"/>
    <x v="49"/>
    <x v="4"/>
    <n v="0.70000000000000007"/>
    <n v="3250"/>
    <n v="2275"/>
    <n v="796.25"/>
    <n v="0.35"/>
  </r>
  <r>
    <m/>
    <x v="0"/>
    <n v="1185732"/>
    <x v="11"/>
    <x v="0"/>
    <x v="47"/>
    <x v="49"/>
    <x v="5"/>
    <n v="0.75"/>
    <n v="4250"/>
    <n v="3187.5"/>
    <n v="1275"/>
    <n v="0.39999999999999997"/>
  </r>
  <r>
    <s v="x"/>
    <x v="0"/>
    <n v="1185732"/>
    <x v="124"/>
    <x v="0"/>
    <x v="48"/>
    <x v="50"/>
    <x v="0"/>
    <n v="0.5"/>
    <n v="5250"/>
    <n v="2625"/>
    <n v="1050"/>
    <n v="0.4"/>
  </r>
  <r>
    <m/>
    <x v="0"/>
    <n v="1185732"/>
    <x v="124"/>
    <x v="0"/>
    <x v="48"/>
    <x v="50"/>
    <x v="1"/>
    <n v="0.5"/>
    <n v="3250"/>
    <n v="1625"/>
    <n v="650"/>
    <n v="0.4"/>
  </r>
  <r>
    <m/>
    <x v="0"/>
    <n v="1185732"/>
    <x v="124"/>
    <x v="0"/>
    <x v="48"/>
    <x v="50"/>
    <x v="2"/>
    <n v="0.4"/>
    <n v="3250"/>
    <n v="1300"/>
    <n v="390"/>
    <n v="0.3"/>
  </r>
  <r>
    <m/>
    <x v="0"/>
    <n v="1185732"/>
    <x v="124"/>
    <x v="0"/>
    <x v="48"/>
    <x v="50"/>
    <x v="3"/>
    <n v="0.44999999999999996"/>
    <n v="1750"/>
    <n v="787.49999999999989"/>
    <n v="236.24999999999994"/>
    <n v="0.3"/>
  </r>
  <r>
    <m/>
    <x v="0"/>
    <n v="1185732"/>
    <x v="124"/>
    <x v="0"/>
    <x v="48"/>
    <x v="50"/>
    <x v="4"/>
    <n v="0.60000000000000009"/>
    <n v="2250"/>
    <n v="1350.0000000000002"/>
    <n v="405.00000000000006"/>
    <n v="0.3"/>
  </r>
  <r>
    <m/>
    <x v="0"/>
    <n v="1185732"/>
    <x v="124"/>
    <x v="0"/>
    <x v="48"/>
    <x v="50"/>
    <x v="5"/>
    <n v="0.5"/>
    <n v="3250"/>
    <n v="1625"/>
    <n v="568.75"/>
    <n v="0.35"/>
  </r>
  <r>
    <m/>
    <x v="0"/>
    <n v="1185732"/>
    <x v="125"/>
    <x v="0"/>
    <x v="48"/>
    <x v="50"/>
    <x v="0"/>
    <n v="0.5"/>
    <n v="6000"/>
    <n v="3000"/>
    <n v="1200"/>
    <n v="0.4"/>
  </r>
  <r>
    <m/>
    <x v="0"/>
    <n v="1185732"/>
    <x v="125"/>
    <x v="0"/>
    <x v="48"/>
    <x v="50"/>
    <x v="1"/>
    <n v="0.5"/>
    <n v="2500"/>
    <n v="1250"/>
    <n v="500"/>
    <n v="0.4"/>
  </r>
  <r>
    <m/>
    <x v="0"/>
    <n v="1185732"/>
    <x v="125"/>
    <x v="0"/>
    <x v="48"/>
    <x v="50"/>
    <x v="2"/>
    <n v="0.4"/>
    <n v="3000"/>
    <n v="1200"/>
    <n v="360"/>
    <n v="0.3"/>
  </r>
  <r>
    <m/>
    <x v="0"/>
    <n v="1185732"/>
    <x v="125"/>
    <x v="0"/>
    <x v="48"/>
    <x v="50"/>
    <x v="3"/>
    <n v="0.44999999999999996"/>
    <n v="2000"/>
    <n v="899.99999999999989"/>
    <n v="269.99999999999994"/>
    <n v="0.3"/>
  </r>
  <r>
    <m/>
    <x v="0"/>
    <n v="1185732"/>
    <x v="125"/>
    <x v="0"/>
    <x v="48"/>
    <x v="50"/>
    <x v="4"/>
    <n v="0.60000000000000009"/>
    <n v="2750"/>
    <n v="1650.0000000000002"/>
    <n v="495.00000000000006"/>
    <n v="0.3"/>
  </r>
  <r>
    <m/>
    <x v="0"/>
    <n v="1185732"/>
    <x v="125"/>
    <x v="0"/>
    <x v="48"/>
    <x v="50"/>
    <x v="5"/>
    <n v="0.5"/>
    <n v="3750"/>
    <n v="1875"/>
    <n v="656.25"/>
    <n v="0.35"/>
  </r>
  <r>
    <m/>
    <x v="0"/>
    <n v="1185732"/>
    <x v="126"/>
    <x v="0"/>
    <x v="48"/>
    <x v="50"/>
    <x v="0"/>
    <n v="0.5"/>
    <n v="5700"/>
    <n v="2850"/>
    <n v="1140"/>
    <n v="0.4"/>
  </r>
  <r>
    <m/>
    <x v="0"/>
    <n v="1185732"/>
    <x v="126"/>
    <x v="0"/>
    <x v="48"/>
    <x v="50"/>
    <x v="1"/>
    <n v="0.5"/>
    <n v="2750"/>
    <n v="1375"/>
    <n v="550"/>
    <n v="0.4"/>
  </r>
  <r>
    <m/>
    <x v="0"/>
    <n v="1185732"/>
    <x v="126"/>
    <x v="0"/>
    <x v="48"/>
    <x v="50"/>
    <x v="2"/>
    <n v="0.4"/>
    <n v="3000"/>
    <n v="1200"/>
    <n v="360"/>
    <n v="0.3"/>
  </r>
  <r>
    <m/>
    <x v="0"/>
    <n v="1185732"/>
    <x v="126"/>
    <x v="0"/>
    <x v="48"/>
    <x v="50"/>
    <x v="3"/>
    <n v="0.44999999999999996"/>
    <n v="1500"/>
    <n v="674.99999999999989"/>
    <n v="202.49999999999997"/>
    <n v="0.3"/>
  </r>
  <r>
    <m/>
    <x v="0"/>
    <n v="1185732"/>
    <x v="126"/>
    <x v="0"/>
    <x v="48"/>
    <x v="50"/>
    <x v="4"/>
    <n v="0.60000000000000009"/>
    <n v="2000"/>
    <n v="1200.0000000000002"/>
    <n v="360.00000000000006"/>
    <n v="0.3"/>
  </r>
  <r>
    <m/>
    <x v="0"/>
    <n v="1185732"/>
    <x v="126"/>
    <x v="0"/>
    <x v="48"/>
    <x v="50"/>
    <x v="5"/>
    <n v="0.5"/>
    <n v="3000"/>
    <n v="1500"/>
    <n v="525"/>
    <n v="0.35"/>
  </r>
  <r>
    <m/>
    <x v="0"/>
    <n v="1185732"/>
    <x v="127"/>
    <x v="0"/>
    <x v="48"/>
    <x v="50"/>
    <x v="0"/>
    <n v="0.5"/>
    <n v="5500"/>
    <n v="2750"/>
    <n v="1100"/>
    <n v="0.4"/>
  </r>
  <r>
    <m/>
    <x v="0"/>
    <n v="1185732"/>
    <x v="127"/>
    <x v="0"/>
    <x v="48"/>
    <x v="50"/>
    <x v="1"/>
    <n v="0.5"/>
    <n v="2500"/>
    <n v="1250"/>
    <n v="500"/>
    <n v="0.4"/>
  </r>
  <r>
    <m/>
    <x v="0"/>
    <n v="1185732"/>
    <x v="127"/>
    <x v="0"/>
    <x v="48"/>
    <x v="50"/>
    <x v="2"/>
    <n v="0.4"/>
    <n v="2500"/>
    <n v="1000"/>
    <n v="300"/>
    <n v="0.3"/>
  </r>
  <r>
    <m/>
    <x v="0"/>
    <n v="1185732"/>
    <x v="127"/>
    <x v="0"/>
    <x v="48"/>
    <x v="50"/>
    <x v="3"/>
    <n v="0.44999999999999996"/>
    <n v="1750"/>
    <n v="787.49999999999989"/>
    <n v="236.24999999999994"/>
    <n v="0.3"/>
  </r>
  <r>
    <m/>
    <x v="0"/>
    <n v="1185732"/>
    <x v="127"/>
    <x v="0"/>
    <x v="48"/>
    <x v="50"/>
    <x v="4"/>
    <n v="0.60000000000000009"/>
    <n v="1750"/>
    <n v="1050.0000000000002"/>
    <n v="315.00000000000006"/>
    <n v="0.3"/>
  </r>
  <r>
    <m/>
    <x v="0"/>
    <n v="1185732"/>
    <x v="127"/>
    <x v="0"/>
    <x v="48"/>
    <x v="50"/>
    <x v="5"/>
    <n v="0.5"/>
    <n v="3250"/>
    <n v="1625"/>
    <n v="568.75"/>
    <n v="0.35"/>
  </r>
  <r>
    <m/>
    <x v="0"/>
    <n v="1185732"/>
    <x v="128"/>
    <x v="0"/>
    <x v="48"/>
    <x v="50"/>
    <x v="0"/>
    <n v="0.65"/>
    <n v="5950"/>
    <n v="3867.5"/>
    <n v="1547"/>
    <n v="0.4"/>
  </r>
  <r>
    <m/>
    <x v="0"/>
    <n v="1185732"/>
    <x v="128"/>
    <x v="0"/>
    <x v="48"/>
    <x v="50"/>
    <x v="1"/>
    <n v="0.60000000000000009"/>
    <n v="3000"/>
    <n v="1800.0000000000002"/>
    <n v="720.00000000000011"/>
    <n v="0.4"/>
  </r>
  <r>
    <m/>
    <x v="0"/>
    <n v="1185732"/>
    <x v="128"/>
    <x v="0"/>
    <x v="48"/>
    <x v="50"/>
    <x v="2"/>
    <n v="0.55000000000000004"/>
    <n v="3250"/>
    <n v="1787.5000000000002"/>
    <n v="536.25"/>
    <n v="0.3"/>
  </r>
  <r>
    <m/>
    <x v="0"/>
    <n v="1185732"/>
    <x v="128"/>
    <x v="0"/>
    <x v="48"/>
    <x v="50"/>
    <x v="3"/>
    <n v="0.55000000000000004"/>
    <n v="2750"/>
    <n v="1512.5000000000002"/>
    <n v="453.75000000000006"/>
    <n v="0.3"/>
  </r>
  <r>
    <m/>
    <x v="0"/>
    <n v="1185732"/>
    <x v="128"/>
    <x v="0"/>
    <x v="48"/>
    <x v="50"/>
    <x v="4"/>
    <n v="0.65"/>
    <n v="3000"/>
    <n v="1950"/>
    <n v="585"/>
    <n v="0.3"/>
  </r>
  <r>
    <m/>
    <x v="0"/>
    <n v="1185732"/>
    <x v="128"/>
    <x v="0"/>
    <x v="48"/>
    <x v="50"/>
    <x v="5"/>
    <n v="0.70000000000000007"/>
    <n v="4250"/>
    <n v="2975.0000000000005"/>
    <n v="1041.25"/>
    <n v="0.35"/>
  </r>
  <r>
    <m/>
    <x v="0"/>
    <n v="1185732"/>
    <x v="129"/>
    <x v="0"/>
    <x v="48"/>
    <x v="50"/>
    <x v="0"/>
    <n v="0.65"/>
    <n v="6750"/>
    <n v="4387.5"/>
    <n v="1755"/>
    <n v="0.4"/>
  </r>
  <r>
    <m/>
    <x v="0"/>
    <n v="1185732"/>
    <x v="129"/>
    <x v="0"/>
    <x v="48"/>
    <x v="50"/>
    <x v="1"/>
    <n v="0.60000000000000009"/>
    <n v="4250"/>
    <n v="2550.0000000000005"/>
    <n v="1020.0000000000002"/>
    <n v="0.4"/>
  </r>
  <r>
    <m/>
    <x v="0"/>
    <n v="1185732"/>
    <x v="129"/>
    <x v="0"/>
    <x v="48"/>
    <x v="50"/>
    <x v="2"/>
    <n v="0.55000000000000004"/>
    <n v="3500"/>
    <n v="1925.0000000000002"/>
    <n v="577.5"/>
    <n v="0.3"/>
  </r>
  <r>
    <m/>
    <x v="0"/>
    <n v="1185732"/>
    <x v="129"/>
    <x v="0"/>
    <x v="48"/>
    <x v="50"/>
    <x v="3"/>
    <n v="0.55000000000000004"/>
    <n v="3250"/>
    <n v="1787.5000000000002"/>
    <n v="536.25"/>
    <n v="0.3"/>
  </r>
  <r>
    <m/>
    <x v="0"/>
    <n v="1185732"/>
    <x v="129"/>
    <x v="0"/>
    <x v="48"/>
    <x v="50"/>
    <x v="4"/>
    <n v="0.65"/>
    <n v="3250"/>
    <n v="2112.5"/>
    <n v="633.75"/>
    <n v="0.3"/>
  </r>
  <r>
    <m/>
    <x v="0"/>
    <n v="1185732"/>
    <x v="129"/>
    <x v="0"/>
    <x v="48"/>
    <x v="50"/>
    <x v="5"/>
    <n v="0.70000000000000007"/>
    <n v="4750"/>
    <n v="3325.0000000000005"/>
    <n v="1163.75"/>
    <n v="0.35"/>
  </r>
  <r>
    <m/>
    <x v="0"/>
    <n v="1185732"/>
    <x v="130"/>
    <x v="0"/>
    <x v="48"/>
    <x v="50"/>
    <x v="0"/>
    <n v="0.65"/>
    <n v="7000"/>
    <n v="4550"/>
    <n v="1820"/>
    <n v="0.4"/>
  </r>
  <r>
    <m/>
    <x v="0"/>
    <n v="1185732"/>
    <x v="130"/>
    <x v="0"/>
    <x v="48"/>
    <x v="50"/>
    <x v="1"/>
    <n v="0.60000000000000009"/>
    <n v="4500"/>
    <n v="2700.0000000000005"/>
    <n v="1080.0000000000002"/>
    <n v="0.4"/>
  </r>
  <r>
    <m/>
    <x v="0"/>
    <n v="1185732"/>
    <x v="130"/>
    <x v="0"/>
    <x v="48"/>
    <x v="50"/>
    <x v="2"/>
    <n v="0.55000000000000004"/>
    <n v="3750"/>
    <n v="2062.5"/>
    <n v="618.75"/>
    <n v="0.3"/>
  </r>
  <r>
    <m/>
    <x v="0"/>
    <n v="1185732"/>
    <x v="130"/>
    <x v="0"/>
    <x v="48"/>
    <x v="50"/>
    <x v="3"/>
    <n v="0.55000000000000004"/>
    <n v="3250"/>
    <n v="1787.5000000000002"/>
    <n v="536.25"/>
    <n v="0.3"/>
  </r>
  <r>
    <m/>
    <x v="0"/>
    <n v="1185732"/>
    <x v="130"/>
    <x v="0"/>
    <x v="48"/>
    <x v="50"/>
    <x v="4"/>
    <n v="0.65"/>
    <n v="3500"/>
    <n v="2275"/>
    <n v="682.5"/>
    <n v="0.3"/>
  </r>
  <r>
    <m/>
    <x v="0"/>
    <n v="1185732"/>
    <x v="130"/>
    <x v="0"/>
    <x v="48"/>
    <x v="50"/>
    <x v="5"/>
    <n v="0.70000000000000007"/>
    <n v="5250"/>
    <n v="3675.0000000000005"/>
    <n v="1286.25"/>
    <n v="0.35"/>
  </r>
  <r>
    <m/>
    <x v="0"/>
    <n v="1185732"/>
    <x v="131"/>
    <x v="0"/>
    <x v="48"/>
    <x v="50"/>
    <x v="0"/>
    <n v="0.65"/>
    <n v="6750"/>
    <n v="4387.5"/>
    <n v="1755"/>
    <n v="0.4"/>
  </r>
  <r>
    <m/>
    <x v="0"/>
    <n v="1185732"/>
    <x v="131"/>
    <x v="0"/>
    <x v="48"/>
    <x v="50"/>
    <x v="1"/>
    <n v="0.60000000000000009"/>
    <n v="4500"/>
    <n v="2700.0000000000005"/>
    <n v="1080.0000000000002"/>
    <n v="0.4"/>
  </r>
  <r>
    <m/>
    <x v="0"/>
    <n v="1185732"/>
    <x v="131"/>
    <x v="0"/>
    <x v="48"/>
    <x v="50"/>
    <x v="2"/>
    <n v="0.55000000000000004"/>
    <n v="3750"/>
    <n v="2062.5"/>
    <n v="618.75"/>
    <n v="0.3"/>
  </r>
  <r>
    <m/>
    <x v="0"/>
    <n v="1185732"/>
    <x v="131"/>
    <x v="0"/>
    <x v="48"/>
    <x v="50"/>
    <x v="3"/>
    <n v="0.55000000000000004"/>
    <n v="2750"/>
    <n v="1512.5000000000002"/>
    <n v="453.75000000000006"/>
    <n v="0.3"/>
  </r>
  <r>
    <m/>
    <x v="0"/>
    <n v="1185732"/>
    <x v="131"/>
    <x v="0"/>
    <x v="48"/>
    <x v="50"/>
    <x v="4"/>
    <n v="0.65"/>
    <n v="2500"/>
    <n v="1625"/>
    <n v="487.5"/>
    <n v="0.3"/>
  </r>
  <r>
    <m/>
    <x v="0"/>
    <n v="1185732"/>
    <x v="131"/>
    <x v="0"/>
    <x v="48"/>
    <x v="50"/>
    <x v="5"/>
    <n v="0.70000000000000007"/>
    <n v="4250"/>
    <n v="2975.0000000000005"/>
    <n v="1041.25"/>
    <n v="0.35"/>
  </r>
  <r>
    <m/>
    <x v="0"/>
    <n v="1185732"/>
    <x v="132"/>
    <x v="0"/>
    <x v="48"/>
    <x v="50"/>
    <x v="0"/>
    <n v="0.65"/>
    <n v="5500"/>
    <n v="3575"/>
    <n v="1430"/>
    <n v="0.4"/>
  </r>
  <r>
    <m/>
    <x v="0"/>
    <n v="1185732"/>
    <x v="132"/>
    <x v="0"/>
    <x v="48"/>
    <x v="50"/>
    <x v="1"/>
    <n v="0.60000000000000009"/>
    <n v="3500"/>
    <n v="2100.0000000000005"/>
    <n v="840.00000000000023"/>
    <n v="0.4"/>
  </r>
  <r>
    <m/>
    <x v="0"/>
    <n v="1185732"/>
    <x v="132"/>
    <x v="0"/>
    <x v="48"/>
    <x v="50"/>
    <x v="2"/>
    <n v="0.55000000000000004"/>
    <n v="2500"/>
    <n v="1375"/>
    <n v="412.5"/>
    <n v="0.3"/>
  </r>
  <r>
    <m/>
    <x v="0"/>
    <n v="1185732"/>
    <x v="132"/>
    <x v="0"/>
    <x v="48"/>
    <x v="50"/>
    <x v="3"/>
    <n v="0.55000000000000004"/>
    <n v="2250"/>
    <n v="1237.5"/>
    <n v="371.25"/>
    <n v="0.3"/>
  </r>
  <r>
    <m/>
    <x v="0"/>
    <n v="1185732"/>
    <x v="132"/>
    <x v="0"/>
    <x v="48"/>
    <x v="50"/>
    <x v="4"/>
    <n v="0.65"/>
    <n v="2250"/>
    <n v="1462.5"/>
    <n v="438.75"/>
    <n v="0.3"/>
  </r>
  <r>
    <m/>
    <x v="0"/>
    <n v="1185732"/>
    <x v="132"/>
    <x v="0"/>
    <x v="48"/>
    <x v="50"/>
    <x v="5"/>
    <n v="0.70000000000000007"/>
    <n v="3250"/>
    <n v="2275"/>
    <n v="796.25"/>
    <n v="0.35"/>
  </r>
  <r>
    <m/>
    <x v="0"/>
    <n v="1185732"/>
    <x v="133"/>
    <x v="0"/>
    <x v="48"/>
    <x v="50"/>
    <x v="0"/>
    <n v="0.70000000000000007"/>
    <n v="4750"/>
    <n v="3325.0000000000005"/>
    <n v="1330.0000000000002"/>
    <n v="0.4"/>
  </r>
  <r>
    <m/>
    <x v="0"/>
    <n v="1185732"/>
    <x v="133"/>
    <x v="0"/>
    <x v="48"/>
    <x v="50"/>
    <x v="1"/>
    <n v="0.65000000000000013"/>
    <n v="3000"/>
    <n v="1950.0000000000005"/>
    <n v="780.00000000000023"/>
    <n v="0.4"/>
  </r>
  <r>
    <m/>
    <x v="0"/>
    <n v="1185732"/>
    <x v="133"/>
    <x v="0"/>
    <x v="48"/>
    <x v="50"/>
    <x v="2"/>
    <n v="0.65000000000000013"/>
    <n v="2000"/>
    <n v="1300.0000000000002"/>
    <n v="390.00000000000006"/>
    <n v="0.3"/>
  </r>
  <r>
    <m/>
    <x v="0"/>
    <n v="1185732"/>
    <x v="133"/>
    <x v="0"/>
    <x v="48"/>
    <x v="50"/>
    <x v="3"/>
    <n v="0.65000000000000013"/>
    <n v="1750"/>
    <n v="1137.5000000000002"/>
    <n v="341.25000000000006"/>
    <n v="0.3"/>
  </r>
  <r>
    <m/>
    <x v="0"/>
    <n v="1185732"/>
    <x v="133"/>
    <x v="0"/>
    <x v="48"/>
    <x v="50"/>
    <x v="4"/>
    <n v="0.75000000000000011"/>
    <n v="1750"/>
    <n v="1312.5000000000002"/>
    <n v="393.75000000000006"/>
    <n v="0.3"/>
  </r>
  <r>
    <m/>
    <x v="0"/>
    <n v="1185732"/>
    <x v="133"/>
    <x v="0"/>
    <x v="48"/>
    <x v="50"/>
    <x v="5"/>
    <n v="0.8"/>
    <n v="3000"/>
    <n v="2400"/>
    <n v="840"/>
    <n v="0.35"/>
  </r>
  <r>
    <m/>
    <x v="0"/>
    <n v="1185732"/>
    <x v="134"/>
    <x v="0"/>
    <x v="48"/>
    <x v="50"/>
    <x v="0"/>
    <n v="0.75000000000000011"/>
    <n v="4500"/>
    <n v="3375.0000000000005"/>
    <n v="1350.0000000000002"/>
    <n v="0.4"/>
  </r>
  <r>
    <m/>
    <x v="0"/>
    <n v="1185732"/>
    <x v="134"/>
    <x v="0"/>
    <x v="48"/>
    <x v="50"/>
    <x v="1"/>
    <n v="0.65000000000000013"/>
    <n v="3250"/>
    <n v="2112.5000000000005"/>
    <n v="845.00000000000023"/>
    <n v="0.4"/>
  </r>
  <r>
    <m/>
    <x v="0"/>
    <n v="1185732"/>
    <x v="134"/>
    <x v="0"/>
    <x v="48"/>
    <x v="50"/>
    <x v="2"/>
    <n v="0.65000000000000013"/>
    <n v="3450"/>
    <n v="2242.5000000000005"/>
    <n v="672.75000000000011"/>
    <n v="0.3"/>
  </r>
  <r>
    <m/>
    <x v="0"/>
    <n v="1185732"/>
    <x v="134"/>
    <x v="0"/>
    <x v="48"/>
    <x v="50"/>
    <x v="3"/>
    <n v="0.65000000000000013"/>
    <n v="3250"/>
    <n v="2112.5000000000005"/>
    <n v="633.75000000000011"/>
    <n v="0.3"/>
  </r>
  <r>
    <m/>
    <x v="0"/>
    <n v="1185732"/>
    <x v="134"/>
    <x v="0"/>
    <x v="48"/>
    <x v="50"/>
    <x v="4"/>
    <n v="0.75000000000000011"/>
    <n v="3000"/>
    <n v="2250.0000000000005"/>
    <n v="675.00000000000011"/>
    <n v="0.3"/>
  </r>
  <r>
    <m/>
    <x v="0"/>
    <n v="1185732"/>
    <x v="134"/>
    <x v="0"/>
    <x v="48"/>
    <x v="50"/>
    <x v="5"/>
    <n v="0.8"/>
    <n v="4000"/>
    <n v="3200"/>
    <n v="1120"/>
    <n v="0.35"/>
  </r>
  <r>
    <m/>
    <x v="0"/>
    <n v="1185732"/>
    <x v="135"/>
    <x v="0"/>
    <x v="48"/>
    <x v="50"/>
    <x v="0"/>
    <n v="0.75000000000000011"/>
    <n v="6250"/>
    <n v="4687.5000000000009"/>
    <n v="1875.0000000000005"/>
    <n v="0.4"/>
  </r>
  <r>
    <m/>
    <x v="0"/>
    <n v="1185732"/>
    <x v="135"/>
    <x v="0"/>
    <x v="48"/>
    <x v="50"/>
    <x v="1"/>
    <n v="0.65000000000000013"/>
    <n v="4250"/>
    <n v="2762.5000000000005"/>
    <n v="1105.0000000000002"/>
    <n v="0.4"/>
  </r>
  <r>
    <m/>
    <x v="0"/>
    <n v="1185732"/>
    <x v="135"/>
    <x v="0"/>
    <x v="48"/>
    <x v="50"/>
    <x v="2"/>
    <n v="0.65000000000000013"/>
    <n v="4000"/>
    <n v="2600.0000000000005"/>
    <n v="780.00000000000011"/>
    <n v="0.3"/>
  </r>
  <r>
    <m/>
    <x v="0"/>
    <n v="1185732"/>
    <x v="135"/>
    <x v="0"/>
    <x v="48"/>
    <x v="50"/>
    <x v="3"/>
    <n v="0.65000000000000013"/>
    <n v="3500"/>
    <n v="2275.0000000000005"/>
    <n v="682.50000000000011"/>
    <n v="0.3"/>
  </r>
  <r>
    <m/>
    <x v="0"/>
    <n v="1185732"/>
    <x v="135"/>
    <x v="0"/>
    <x v="48"/>
    <x v="50"/>
    <x v="4"/>
    <n v="0.75000000000000011"/>
    <n v="3500"/>
    <n v="2625.0000000000005"/>
    <n v="787.50000000000011"/>
    <n v="0.3"/>
  </r>
  <r>
    <m/>
    <x v="0"/>
    <n v="1185732"/>
    <x v="135"/>
    <x v="0"/>
    <x v="48"/>
    <x v="50"/>
    <x v="5"/>
    <n v="0.8"/>
    <n v="4500"/>
    <n v="3600"/>
    <n v="1260"/>
    <n v="0.35"/>
  </r>
  <r>
    <s v="x"/>
    <x v="0"/>
    <n v="1185732"/>
    <x v="145"/>
    <x v="0"/>
    <x v="49"/>
    <x v="51"/>
    <x v="0"/>
    <n v="0.55000000000000004"/>
    <n v="5000"/>
    <n v="2750"/>
    <n v="962.50000000000011"/>
    <n v="0.35000000000000003"/>
  </r>
  <r>
    <m/>
    <x v="0"/>
    <n v="1185732"/>
    <x v="145"/>
    <x v="0"/>
    <x v="49"/>
    <x v="51"/>
    <x v="1"/>
    <n v="0.55000000000000004"/>
    <n v="3000"/>
    <n v="1650.0000000000002"/>
    <n v="577.50000000000011"/>
    <n v="0.35000000000000003"/>
  </r>
  <r>
    <m/>
    <x v="0"/>
    <n v="1185732"/>
    <x v="145"/>
    <x v="0"/>
    <x v="49"/>
    <x v="51"/>
    <x v="2"/>
    <n v="0.45"/>
    <n v="3000"/>
    <n v="1350"/>
    <n v="337.5"/>
    <n v="0.25"/>
  </r>
  <r>
    <m/>
    <x v="0"/>
    <n v="1185732"/>
    <x v="145"/>
    <x v="0"/>
    <x v="49"/>
    <x v="51"/>
    <x v="3"/>
    <n v="0.49999999999999994"/>
    <n v="1500"/>
    <n v="749.99999999999989"/>
    <n v="187.49999999999997"/>
    <n v="0.25"/>
  </r>
  <r>
    <m/>
    <x v="0"/>
    <n v="1185732"/>
    <x v="145"/>
    <x v="0"/>
    <x v="49"/>
    <x v="51"/>
    <x v="4"/>
    <n v="0.65000000000000013"/>
    <n v="2000"/>
    <n v="1300.0000000000002"/>
    <n v="325.00000000000006"/>
    <n v="0.25"/>
  </r>
  <r>
    <m/>
    <x v="0"/>
    <n v="1185732"/>
    <x v="145"/>
    <x v="0"/>
    <x v="49"/>
    <x v="51"/>
    <x v="5"/>
    <n v="0.55000000000000004"/>
    <n v="3000"/>
    <n v="1650.0000000000002"/>
    <n v="495.00000000000006"/>
    <n v="0.3"/>
  </r>
  <r>
    <m/>
    <x v="0"/>
    <n v="1185732"/>
    <x v="216"/>
    <x v="0"/>
    <x v="49"/>
    <x v="51"/>
    <x v="0"/>
    <n v="0.55000000000000004"/>
    <n v="5750"/>
    <n v="3162.5000000000005"/>
    <n v="1106.8750000000002"/>
    <n v="0.35000000000000003"/>
  </r>
  <r>
    <m/>
    <x v="0"/>
    <n v="1185732"/>
    <x v="216"/>
    <x v="0"/>
    <x v="49"/>
    <x v="51"/>
    <x v="1"/>
    <n v="0.55000000000000004"/>
    <n v="2250"/>
    <n v="1237.5"/>
    <n v="433.12500000000006"/>
    <n v="0.35000000000000003"/>
  </r>
  <r>
    <m/>
    <x v="0"/>
    <n v="1185732"/>
    <x v="216"/>
    <x v="0"/>
    <x v="49"/>
    <x v="51"/>
    <x v="2"/>
    <n v="0.45"/>
    <n v="2750"/>
    <n v="1237.5"/>
    <n v="309.375"/>
    <n v="0.25"/>
  </r>
  <r>
    <m/>
    <x v="0"/>
    <n v="1185732"/>
    <x v="216"/>
    <x v="0"/>
    <x v="49"/>
    <x v="51"/>
    <x v="3"/>
    <n v="0.49999999999999994"/>
    <n v="1750"/>
    <n v="874.99999999999989"/>
    <n v="218.74999999999997"/>
    <n v="0.25"/>
  </r>
  <r>
    <m/>
    <x v="0"/>
    <n v="1185732"/>
    <x v="216"/>
    <x v="0"/>
    <x v="49"/>
    <x v="51"/>
    <x v="4"/>
    <n v="0.65000000000000013"/>
    <n v="2500"/>
    <n v="1625.0000000000002"/>
    <n v="406.25000000000006"/>
    <n v="0.25"/>
  </r>
  <r>
    <m/>
    <x v="0"/>
    <n v="1185732"/>
    <x v="216"/>
    <x v="0"/>
    <x v="49"/>
    <x v="51"/>
    <x v="5"/>
    <n v="0.55000000000000004"/>
    <n v="3500"/>
    <n v="1925.0000000000002"/>
    <n v="577.5"/>
    <n v="0.3"/>
  </r>
  <r>
    <m/>
    <x v="0"/>
    <n v="1185732"/>
    <x v="250"/>
    <x v="0"/>
    <x v="49"/>
    <x v="51"/>
    <x v="0"/>
    <n v="0.55000000000000004"/>
    <n v="5450"/>
    <n v="2997.5000000000005"/>
    <n v="1049.1250000000002"/>
    <n v="0.35000000000000003"/>
  </r>
  <r>
    <m/>
    <x v="0"/>
    <n v="1185732"/>
    <x v="250"/>
    <x v="0"/>
    <x v="49"/>
    <x v="51"/>
    <x v="1"/>
    <n v="0.55000000000000004"/>
    <n v="2500"/>
    <n v="1375"/>
    <n v="481.25000000000006"/>
    <n v="0.35000000000000003"/>
  </r>
  <r>
    <m/>
    <x v="0"/>
    <n v="1185732"/>
    <x v="250"/>
    <x v="0"/>
    <x v="49"/>
    <x v="51"/>
    <x v="2"/>
    <n v="0.45"/>
    <n v="2750"/>
    <n v="1237.5"/>
    <n v="309.375"/>
    <n v="0.25"/>
  </r>
  <r>
    <m/>
    <x v="0"/>
    <n v="1185732"/>
    <x v="250"/>
    <x v="0"/>
    <x v="49"/>
    <x v="51"/>
    <x v="3"/>
    <n v="0.49999999999999994"/>
    <n v="1250"/>
    <n v="624.99999999999989"/>
    <n v="156.24999999999997"/>
    <n v="0.25"/>
  </r>
  <r>
    <m/>
    <x v="0"/>
    <n v="1185732"/>
    <x v="250"/>
    <x v="0"/>
    <x v="49"/>
    <x v="51"/>
    <x v="4"/>
    <n v="0.65000000000000013"/>
    <n v="1750"/>
    <n v="1137.5000000000002"/>
    <n v="284.37500000000006"/>
    <n v="0.25"/>
  </r>
  <r>
    <m/>
    <x v="0"/>
    <n v="1185732"/>
    <x v="250"/>
    <x v="0"/>
    <x v="49"/>
    <x v="51"/>
    <x v="5"/>
    <n v="0.55000000000000004"/>
    <n v="2750"/>
    <n v="1512.5000000000002"/>
    <n v="453.75000000000006"/>
    <n v="0.3"/>
  </r>
  <r>
    <m/>
    <x v="0"/>
    <n v="1185732"/>
    <x v="251"/>
    <x v="0"/>
    <x v="49"/>
    <x v="51"/>
    <x v="0"/>
    <n v="0.55000000000000004"/>
    <n v="5250"/>
    <n v="2887.5000000000005"/>
    <n v="1010.6250000000002"/>
    <n v="0.35000000000000003"/>
  </r>
  <r>
    <m/>
    <x v="0"/>
    <n v="1185732"/>
    <x v="251"/>
    <x v="0"/>
    <x v="49"/>
    <x v="51"/>
    <x v="1"/>
    <n v="0.55000000000000004"/>
    <n v="2250"/>
    <n v="1237.5"/>
    <n v="433.12500000000006"/>
    <n v="0.35000000000000003"/>
  </r>
  <r>
    <m/>
    <x v="0"/>
    <n v="1185732"/>
    <x v="251"/>
    <x v="0"/>
    <x v="49"/>
    <x v="51"/>
    <x v="2"/>
    <n v="0.45"/>
    <n v="2250"/>
    <n v="1012.5"/>
    <n v="253.125"/>
    <n v="0.25"/>
  </r>
  <r>
    <m/>
    <x v="0"/>
    <n v="1185732"/>
    <x v="251"/>
    <x v="0"/>
    <x v="49"/>
    <x v="51"/>
    <x v="3"/>
    <n v="0.49999999999999994"/>
    <n v="1500"/>
    <n v="749.99999999999989"/>
    <n v="187.49999999999997"/>
    <n v="0.25"/>
  </r>
  <r>
    <m/>
    <x v="0"/>
    <n v="1185732"/>
    <x v="251"/>
    <x v="0"/>
    <x v="49"/>
    <x v="51"/>
    <x v="4"/>
    <n v="0.60000000000000009"/>
    <n v="1500"/>
    <n v="900.00000000000011"/>
    <n v="225.00000000000003"/>
    <n v="0.25"/>
  </r>
  <r>
    <m/>
    <x v="0"/>
    <n v="1185732"/>
    <x v="251"/>
    <x v="0"/>
    <x v="49"/>
    <x v="51"/>
    <x v="5"/>
    <n v="0.5"/>
    <n v="3000"/>
    <n v="1500"/>
    <n v="450"/>
    <n v="0.3"/>
  </r>
  <r>
    <m/>
    <x v="0"/>
    <n v="1185732"/>
    <x v="252"/>
    <x v="0"/>
    <x v="49"/>
    <x v="51"/>
    <x v="0"/>
    <n v="0.65"/>
    <n v="5700"/>
    <n v="3705"/>
    <n v="1296.7500000000002"/>
    <n v="0.35000000000000003"/>
  </r>
  <r>
    <m/>
    <x v="0"/>
    <n v="1185732"/>
    <x v="252"/>
    <x v="0"/>
    <x v="49"/>
    <x v="51"/>
    <x v="1"/>
    <n v="0.60000000000000009"/>
    <n v="2750"/>
    <n v="1650.0000000000002"/>
    <n v="577.50000000000011"/>
    <n v="0.35000000000000003"/>
  </r>
  <r>
    <m/>
    <x v="0"/>
    <n v="1185732"/>
    <x v="252"/>
    <x v="0"/>
    <x v="49"/>
    <x v="51"/>
    <x v="2"/>
    <n v="0.55000000000000004"/>
    <n v="3000"/>
    <n v="1650.0000000000002"/>
    <n v="412.50000000000006"/>
    <n v="0.25"/>
  </r>
  <r>
    <m/>
    <x v="0"/>
    <n v="1185732"/>
    <x v="252"/>
    <x v="0"/>
    <x v="49"/>
    <x v="51"/>
    <x v="3"/>
    <n v="0.55000000000000004"/>
    <n v="2500"/>
    <n v="1375"/>
    <n v="343.75"/>
    <n v="0.25"/>
  </r>
  <r>
    <m/>
    <x v="0"/>
    <n v="1185732"/>
    <x v="252"/>
    <x v="0"/>
    <x v="49"/>
    <x v="51"/>
    <x v="4"/>
    <n v="0.65"/>
    <n v="2750"/>
    <n v="1787.5"/>
    <n v="446.875"/>
    <n v="0.25"/>
  </r>
  <r>
    <m/>
    <x v="0"/>
    <n v="1185732"/>
    <x v="252"/>
    <x v="0"/>
    <x v="49"/>
    <x v="51"/>
    <x v="5"/>
    <n v="0.70000000000000007"/>
    <n v="4000"/>
    <n v="2800.0000000000005"/>
    <n v="840.00000000000011"/>
    <n v="0.3"/>
  </r>
  <r>
    <m/>
    <x v="0"/>
    <n v="1185732"/>
    <x v="220"/>
    <x v="0"/>
    <x v="49"/>
    <x v="51"/>
    <x v="0"/>
    <n v="0.65"/>
    <n v="6500"/>
    <n v="4225"/>
    <n v="1478.7500000000002"/>
    <n v="0.35000000000000003"/>
  </r>
  <r>
    <m/>
    <x v="0"/>
    <n v="1185732"/>
    <x v="220"/>
    <x v="0"/>
    <x v="49"/>
    <x v="51"/>
    <x v="1"/>
    <n v="0.60000000000000009"/>
    <n v="4000"/>
    <n v="2400.0000000000005"/>
    <n v="840.00000000000023"/>
    <n v="0.35000000000000003"/>
  </r>
  <r>
    <m/>
    <x v="0"/>
    <n v="1185732"/>
    <x v="220"/>
    <x v="0"/>
    <x v="49"/>
    <x v="51"/>
    <x v="2"/>
    <n v="0.55000000000000004"/>
    <n v="3250"/>
    <n v="1787.5000000000002"/>
    <n v="446.87500000000006"/>
    <n v="0.25"/>
  </r>
  <r>
    <m/>
    <x v="0"/>
    <n v="1185732"/>
    <x v="220"/>
    <x v="0"/>
    <x v="49"/>
    <x v="51"/>
    <x v="3"/>
    <n v="0.55000000000000004"/>
    <n v="3000"/>
    <n v="1650.0000000000002"/>
    <n v="412.50000000000006"/>
    <n v="0.25"/>
  </r>
  <r>
    <m/>
    <x v="0"/>
    <n v="1185732"/>
    <x v="220"/>
    <x v="0"/>
    <x v="49"/>
    <x v="51"/>
    <x v="4"/>
    <n v="0.65"/>
    <n v="3000"/>
    <n v="1950"/>
    <n v="487.5"/>
    <n v="0.25"/>
  </r>
  <r>
    <m/>
    <x v="0"/>
    <n v="1185732"/>
    <x v="220"/>
    <x v="0"/>
    <x v="49"/>
    <x v="51"/>
    <x v="5"/>
    <n v="0.70000000000000007"/>
    <n v="4500"/>
    <n v="3150.0000000000005"/>
    <n v="945.00000000000011"/>
    <n v="0.3"/>
  </r>
  <r>
    <m/>
    <x v="0"/>
    <n v="1185732"/>
    <x v="253"/>
    <x v="0"/>
    <x v="49"/>
    <x v="51"/>
    <x v="0"/>
    <n v="0.65"/>
    <n v="6750"/>
    <n v="4387.5"/>
    <n v="1535.6250000000002"/>
    <n v="0.35000000000000003"/>
  </r>
  <r>
    <m/>
    <x v="0"/>
    <n v="1185732"/>
    <x v="253"/>
    <x v="0"/>
    <x v="49"/>
    <x v="51"/>
    <x v="1"/>
    <n v="0.60000000000000009"/>
    <n v="4250"/>
    <n v="2550.0000000000005"/>
    <n v="892.50000000000023"/>
    <n v="0.35000000000000003"/>
  </r>
  <r>
    <m/>
    <x v="0"/>
    <n v="1185732"/>
    <x v="253"/>
    <x v="0"/>
    <x v="49"/>
    <x v="51"/>
    <x v="2"/>
    <n v="0.55000000000000004"/>
    <n v="3500"/>
    <n v="1925.0000000000002"/>
    <n v="481.25000000000006"/>
    <n v="0.25"/>
  </r>
  <r>
    <m/>
    <x v="0"/>
    <n v="1185732"/>
    <x v="253"/>
    <x v="0"/>
    <x v="49"/>
    <x v="51"/>
    <x v="3"/>
    <n v="0.55000000000000004"/>
    <n v="3000"/>
    <n v="1650.0000000000002"/>
    <n v="412.50000000000006"/>
    <n v="0.25"/>
  </r>
  <r>
    <m/>
    <x v="0"/>
    <n v="1185732"/>
    <x v="253"/>
    <x v="0"/>
    <x v="49"/>
    <x v="51"/>
    <x v="4"/>
    <n v="0.65"/>
    <n v="3250"/>
    <n v="2112.5"/>
    <n v="528.125"/>
    <n v="0.25"/>
  </r>
  <r>
    <m/>
    <x v="0"/>
    <n v="1185732"/>
    <x v="253"/>
    <x v="0"/>
    <x v="49"/>
    <x v="51"/>
    <x v="5"/>
    <n v="0.70000000000000007"/>
    <n v="5000"/>
    <n v="3500.0000000000005"/>
    <n v="1050"/>
    <n v="0.3"/>
  </r>
  <r>
    <m/>
    <x v="0"/>
    <n v="1185732"/>
    <x v="254"/>
    <x v="0"/>
    <x v="49"/>
    <x v="51"/>
    <x v="0"/>
    <n v="0.65"/>
    <n v="6500"/>
    <n v="4225"/>
    <n v="1478.7500000000002"/>
    <n v="0.35000000000000003"/>
  </r>
  <r>
    <m/>
    <x v="0"/>
    <n v="1185732"/>
    <x v="254"/>
    <x v="0"/>
    <x v="49"/>
    <x v="51"/>
    <x v="1"/>
    <n v="0.60000000000000009"/>
    <n v="4250"/>
    <n v="2550.0000000000005"/>
    <n v="892.50000000000023"/>
    <n v="0.35000000000000003"/>
  </r>
  <r>
    <m/>
    <x v="0"/>
    <n v="1185732"/>
    <x v="254"/>
    <x v="0"/>
    <x v="49"/>
    <x v="51"/>
    <x v="2"/>
    <n v="0.55000000000000004"/>
    <n v="3500"/>
    <n v="1925.0000000000002"/>
    <n v="481.25000000000006"/>
    <n v="0.25"/>
  </r>
  <r>
    <m/>
    <x v="0"/>
    <n v="1185732"/>
    <x v="254"/>
    <x v="0"/>
    <x v="49"/>
    <x v="51"/>
    <x v="3"/>
    <n v="0.55000000000000004"/>
    <n v="2500"/>
    <n v="1375"/>
    <n v="343.75"/>
    <n v="0.25"/>
  </r>
  <r>
    <m/>
    <x v="0"/>
    <n v="1185732"/>
    <x v="254"/>
    <x v="0"/>
    <x v="49"/>
    <x v="51"/>
    <x v="4"/>
    <n v="0.65"/>
    <n v="2250"/>
    <n v="1462.5"/>
    <n v="365.625"/>
    <n v="0.25"/>
  </r>
  <r>
    <m/>
    <x v="0"/>
    <n v="1185732"/>
    <x v="254"/>
    <x v="0"/>
    <x v="49"/>
    <x v="51"/>
    <x v="5"/>
    <n v="0.70000000000000007"/>
    <n v="4000"/>
    <n v="2800.0000000000005"/>
    <n v="840.00000000000011"/>
    <n v="0.3"/>
  </r>
  <r>
    <m/>
    <x v="0"/>
    <n v="1185732"/>
    <x v="255"/>
    <x v="0"/>
    <x v="49"/>
    <x v="51"/>
    <x v="0"/>
    <n v="0.65"/>
    <n v="5250"/>
    <n v="3412.5"/>
    <n v="1194.375"/>
    <n v="0.35000000000000003"/>
  </r>
  <r>
    <m/>
    <x v="0"/>
    <n v="1185732"/>
    <x v="255"/>
    <x v="0"/>
    <x v="49"/>
    <x v="51"/>
    <x v="1"/>
    <n v="0.60000000000000009"/>
    <n v="3250"/>
    <n v="1950.0000000000002"/>
    <n v="682.50000000000011"/>
    <n v="0.35000000000000003"/>
  </r>
  <r>
    <m/>
    <x v="0"/>
    <n v="1185732"/>
    <x v="255"/>
    <x v="0"/>
    <x v="49"/>
    <x v="51"/>
    <x v="2"/>
    <n v="0.55000000000000004"/>
    <n v="2250"/>
    <n v="1237.5"/>
    <n v="309.375"/>
    <n v="0.25"/>
  </r>
  <r>
    <m/>
    <x v="0"/>
    <n v="1185732"/>
    <x v="255"/>
    <x v="0"/>
    <x v="49"/>
    <x v="51"/>
    <x v="3"/>
    <n v="0.55000000000000004"/>
    <n v="2000"/>
    <n v="1100"/>
    <n v="275"/>
    <n v="0.25"/>
  </r>
  <r>
    <m/>
    <x v="0"/>
    <n v="1185732"/>
    <x v="255"/>
    <x v="0"/>
    <x v="49"/>
    <x v="51"/>
    <x v="4"/>
    <n v="0.65"/>
    <n v="2000"/>
    <n v="1300"/>
    <n v="325"/>
    <n v="0.25"/>
  </r>
  <r>
    <m/>
    <x v="0"/>
    <n v="1185732"/>
    <x v="255"/>
    <x v="0"/>
    <x v="49"/>
    <x v="51"/>
    <x v="5"/>
    <n v="0.70000000000000007"/>
    <n v="3000"/>
    <n v="2100"/>
    <n v="630"/>
    <n v="0.3"/>
  </r>
  <r>
    <m/>
    <x v="0"/>
    <n v="1185732"/>
    <x v="224"/>
    <x v="0"/>
    <x v="49"/>
    <x v="51"/>
    <x v="0"/>
    <n v="0.70000000000000007"/>
    <n v="4500"/>
    <n v="3150.0000000000005"/>
    <n v="1102.5000000000002"/>
    <n v="0.35000000000000003"/>
  </r>
  <r>
    <m/>
    <x v="0"/>
    <n v="1185732"/>
    <x v="224"/>
    <x v="0"/>
    <x v="49"/>
    <x v="51"/>
    <x v="1"/>
    <n v="0.65000000000000013"/>
    <n v="2750"/>
    <n v="1787.5000000000005"/>
    <n v="625.62500000000023"/>
    <n v="0.35000000000000003"/>
  </r>
  <r>
    <m/>
    <x v="0"/>
    <n v="1185732"/>
    <x v="224"/>
    <x v="0"/>
    <x v="49"/>
    <x v="51"/>
    <x v="2"/>
    <n v="0.65000000000000013"/>
    <n v="1750"/>
    <n v="1137.5000000000002"/>
    <n v="284.37500000000006"/>
    <n v="0.25"/>
  </r>
  <r>
    <m/>
    <x v="0"/>
    <n v="1185732"/>
    <x v="224"/>
    <x v="0"/>
    <x v="49"/>
    <x v="51"/>
    <x v="3"/>
    <n v="0.65000000000000013"/>
    <n v="1500"/>
    <n v="975.00000000000023"/>
    <n v="243.75000000000006"/>
    <n v="0.25"/>
  </r>
  <r>
    <m/>
    <x v="0"/>
    <n v="1185732"/>
    <x v="224"/>
    <x v="0"/>
    <x v="49"/>
    <x v="51"/>
    <x v="4"/>
    <n v="0.75000000000000011"/>
    <n v="1500"/>
    <n v="1125.0000000000002"/>
    <n v="281.25000000000006"/>
    <n v="0.25"/>
  </r>
  <r>
    <m/>
    <x v="0"/>
    <n v="1185732"/>
    <x v="224"/>
    <x v="0"/>
    <x v="49"/>
    <x v="51"/>
    <x v="5"/>
    <n v="0.8"/>
    <n v="2750"/>
    <n v="2200"/>
    <n v="660"/>
    <n v="0.3"/>
  </r>
  <r>
    <m/>
    <x v="0"/>
    <n v="1185732"/>
    <x v="256"/>
    <x v="0"/>
    <x v="49"/>
    <x v="51"/>
    <x v="0"/>
    <n v="0.75000000000000011"/>
    <n v="4250"/>
    <n v="3187.5000000000005"/>
    <n v="1115.6250000000002"/>
    <n v="0.35000000000000003"/>
  </r>
  <r>
    <m/>
    <x v="0"/>
    <n v="1185732"/>
    <x v="256"/>
    <x v="0"/>
    <x v="49"/>
    <x v="51"/>
    <x v="1"/>
    <n v="0.65000000000000013"/>
    <n v="3000"/>
    <n v="1950.0000000000005"/>
    <n v="682.50000000000023"/>
    <n v="0.35000000000000003"/>
  </r>
  <r>
    <m/>
    <x v="0"/>
    <n v="1185732"/>
    <x v="256"/>
    <x v="0"/>
    <x v="49"/>
    <x v="51"/>
    <x v="2"/>
    <n v="0.65000000000000013"/>
    <n v="3200"/>
    <n v="2080.0000000000005"/>
    <n v="520.00000000000011"/>
    <n v="0.25"/>
  </r>
  <r>
    <m/>
    <x v="0"/>
    <n v="1185732"/>
    <x v="256"/>
    <x v="0"/>
    <x v="49"/>
    <x v="51"/>
    <x v="3"/>
    <n v="0.65000000000000013"/>
    <n v="3000"/>
    <n v="1950.0000000000005"/>
    <n v="487.50000000000011"/>
    <n v="0.25"/>
  </r>
  <r>
    <m/>
    <x v="0"/>
    <n v="1185732"/>
    <x v="256"/>
    <x v="0"/>
    <x v="49"/>
    <x v="51"/>
    <x v="4"/>
    <n v="0.75000000000000011"/>
    <n v="2750"/>
    <n v="2062.5000000000005"/>
    <n v="515.62500000000011"/>
    <n v="0.25"/>
  </r>
  <r>
    <m/>
    <x v="0"/>
    <n v="1185732"/>
    <x v="256"/>
    <x v="0"/>
    <x v="49"/>
    <x v="51"/>
    <x v="5"/>
    <n v="0.8"/>
    <n v="3750"/>
    <n v="3000"/>
    <n v="900"/>
    <n v="0.3"/>
  </r>
  <r>
    <m/>
    <x v="0"/>
    <n v="1185732"/>
    <x v="257"/>
    <x v="0"/>
    <x v="49"/>
    <x v="51"/>
    <x v="0"/>
    <n v="0.75000000000000011"/>
    <n v="6000"/>
    <n v="4500.0000000000009"/>
    <n v="1575.0000000000005"/>
    <n v="0.35000000000000003"/>
  </r>
  <r>
    <m/>
    <x v="0"/>
    <n v="1185732"/>
    <x v="257"/>
    <x v="0"/>
    <x v="49"/>
    <x v="51"/>
    <x v="1"/>
    <n v="0.65000000000000013"/>
    <n v="4000"/>
    <n v="2600.0000000000005"/>
    <n v="910.00000000000023"/>
    <n v="0.35000000000000003"/>
  </r>
  <r>
    <m/>
    <x v="0"/>
    <n v="1185732"/>
    <x v="257"/>
    <x v="0"/>
    <x v="49"/>
    <x v="51"/>
    <x v="2"/>
    <n v="0.65000000000000013"/>
    <n v="3750"/>
    <n v="2437.5000000000005"/>
    <n v="609.37500000000011"/>
    <n v="0.25"/>
  </r>
  <r>
    <m/>
    <x v="0"/>
    <n v="1185732"/>
    <x v="257"/>
    <x v="0"/>
    <x v="49"/>
    <x v="51"/>
    <x v="3"/>
    <n v="0.65000000000000013"/>
    <n v="3250"/>
    <n v="2112.5000000000005"/>
    <n v="528.12500000000011"/>
    <n v="0.25"/>
  </r>
  <r>
    <m/>
    <x v="0"/>
    <n v="1185732"/>
    <x v="257"/>
    <x v="0"/>
    <x v="49"/>
    <x v="51"/>
    <x v="4"/>
    <n v="0.75000000000000011"/>
    <n v="3250"/>
    <n v="2437.5000000000005"/>
    <n v="609.37500000000011"/>
    <n v="0.25"/>
  </r>
  <r>
    <m/>
    <x v="0"/>
    <n v="1185732"/>
    <x v="257"/>
    <x v="0"/>
    <x v="49"/>
    <x v="51"/>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E3D799-67E2-4429-BB14-7389618D887E}"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7">
  <location ref="A8:B21" firstHeaderRow="1" firstDataRow="1" firstDataCol="1"/>
  <pivotFields count="14">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numFmtId="164" showAll="0"/>
    <pivotField numFmtId="3" showAll="0"/>
    <pivotField dataField="1" numFmtId="165" showAll="0"/>
    <pivotField numFmtId="165"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3"/>
    <field x="3"/>
  </rowFields>
  <rowItems count="13">
    <i>
      <x v="1"/>
    </i>
    <i>
      <x v="2"/>
    </i>
    <i>
      <x v="3"/>
    </i>
    <i>
      <x v="4"/>
    </i>
    <i>
      <x v="5"/>
    </i>
    <i>
      <x v="6"/>
    </i>
    <i>
      <x v="7"/>
    </i>
    <i>
      <x v="8"/>
    </i>
    <i>
      <x v="9"/>
    </i>
    <i>
      <x v="10"/>
    </i>
    <i>
      <x v="11"/>
    </i>
    <i>
      <x v="12"/>
    </i>
    <i t="grand">
      <x/>
    </i>
  </rowItems>
  <colItems count="1">
    <i/>
  </colItems>
  <dataFields count="1">
    <dataField name="Sum of Total Sales" fld="10" baseField="0" baseItem="0"/>
  </dataFields>
  <formats count="12">
    <format dxfId="26">
      <pivotArea collapsedLevelsAreSubtotals="1" fieldPosition="0">
        <references count="1">
          <reference field="13" count="1">
            <x v="1"/>
          </reference>
        </references>
      </pivotArea>
    </format>
    <format dxfId="25">
      <pivotArea collapsedLevelsAreSubtotals="1" fieldPosition="0">
        <references count="1">
          <reference field="13" count="1">
            <x v="2"/>
          </reference>
        </references>
      </pivotArea>
    </format>
    <format dxfId="24">
      <pivotArea collapsedLevelsAreSubtotals="1" fieldPosition="0">
        <references count="1">
          <reference field="13" count="1">
            <x v="3"/>
          </reference>
        </references>
      </pivotArea>
    </format>
    <format dxfId="23">
      <pivotArea collapsedLevelsAreSubtotals="1" fieldPosition="0">
        <references count="1">
          <reference field="13" count="1">
            <x v="4"/>
          </reference>
        </references>
      </pivotArea>
    </format>
    <format dxfId="22">
      <pivotArea collapsedLevelsAreSubtotals="1" fieldPosition="0">
        <references count="1">
          <reference field="13" count="1">
            <x v="5"/>
          </reference>
        </references>
      </pivotArea>
    </format>
    <format dxfId="21">
      <pivotArea collapsedLevelsAreSubtotals="1" fieldPosition="0">
        <references count="1">
          <reference field="13" count="1">
            <x v="6"/>
          </reference>
        </references>
      </pivotArea>
    </format>
    <format dxfId="20">
      <pivotArea collapsedLevelsAreSubtotals="1" fieldPosition="0">
        <references count="1">
          <reference field="13" count="1">
            <x v="7"/>
          </reference>
        </references>
      </pivotArea>
    </format>
    <format dxfId="19">
      <pivotArea collapsedLevelsAreSubtotals="1" fieldPosition="0">
        <references count="1">
          <reference field="13" count="1">
            <x v="8"/>
          </reference>
        </references>
      </pivotArea>
    </format>
    <format dxfId="18">
      <pivotArea collapsedLevelsAreSubtotals="1" fieldPosition="0">
        <references count="1">
          <reference field="13" count="1">
            <x v="9"/>
          </reference>
        </references>
      </pivotArea>
    </format>
    <format dxfId="17">
      <pivotArea collapsedLevelsAreSubtotals="1" fieldPosition="0">
        <references count="1">
          <reference field="13" count="1">
            <x v="10"/>
          </reference>
        </references>
      </pivotArea>
    </format>
    <format dxfId="16">
      <pivotArea collapsedLevelsAreSubtotals="1" fieldPosition="0">
        <references count="1">
          <reference field="13" count="1">
            <x v="11"/>
          </reference>
        </references>
      </pivotArea>
    </format>
    <format dxfId="15">
      <pivotArea collapsedLevelsAreSubtotals="1" fieldPosition="0">
        <references count="1">
          <reference field="13" count="1">
            <x v="12"/>
          </reference>
        </references>
      </pivotArea>
    </format>
  </formats>
  <chartFormats count="3">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AA2197-0823-4523-A775-92E94C9A3E9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4">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numFmtId="164" showAll="0"/>
    <pivotField dataField="1" numFmtId="3" showAll="0"/>
    <pivotField dataField="1" numFmtId="165" showAll="0"/>
    <pivotField dataField="1" numFmtId="165" showAll="0"/>
    <pivotField dataField="1" numFmtId="9"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Total Sales" fld="10" baseField="0" baseItem="0"/>
    <dataField name="Sum of Units Sold" fld="9" baseField="0" baseItem="0"/>
    <dataField name="Sum of Operating Profit" fld="11" baseField="0" baseItem="0"/>
    <dataField name="Average of Operating Margin" fld="12"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2F6EDF-3080-44F8-A75A-EE2A4596FB6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2:B28" firstHeaderRow="1" firstDataRow="1" firstDataCol="1"/>
  <pivotFields count="14">
    <pivotField showAll="0"/>
    <pivotField showAll="0">
      <items count="5">
        <item x="1"/>
        <item x="3"/>
        <item x="2"/>
        <item x="0"/>
        <item t="default"/>
      </items>
    </pivotField>
    <pivotField showAll="0"/>
    <pivotField numFmtId="14" showAll="0"/>
    <pivotField axis="axisRow" showAll="0">
      <items count="6">
        <item x="3"/>
        <item x="0"/>
        <item x="1"/>
        <item x="4"/>
        <item x="2"/>
        <item t="default"/>
      </items>
    </pivotField>
    <pivotField showAll="0"/>
    <pivotField showAll="0"/>
    <pivotField showAll="0"/>
    <pivotField numFmtId="164" showAll="0"/>
    <pivotField numFmtId="3" showAll="0"/>
    <pivotField dataField="1" numFmtId="165" showAll="0"/>
    <pivotField numFmtId="165" showAll="0"/>
    <pivotField numFmtId="9" showAll="0"/>
    <pivotField showAll="0" defaultSubtotal="0"/>
  </pivotFields>
  <rowFields count="1">
    <field x="4"/>
  </rowFields>
  <rowItems count="6">
    <i>
      <x/>
    </i>
    <i>
      <x v="1"/>
    </i>
    <i>
      <x v="2"/>
    </i>
    <i>
      <x v="3"/>
    </i>
    <i>
      <x v="4"/>
    </i>
    <i t="grand">
      <x/>
    </i>
  </rowItems>
  <colItems count="1">
    <i/>
  </colItems>
  <dataFields count="1">
    <dataField name="Sum of Total Sales" fld="10" baseField="0" baseItem="0"/>
  </dataFields>
  <chartFormats count="1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0"/>
          </reference>
        </references>
      </pivotArea>
    </chartFormat>
    <chartFormat chart="1" format="2">
      <pivotArea type="data" outline="0" fieldPosition="0">
        <references count="2">
          <reference field="4294967294" count="1" selected="0">
            <x v="0"/>
          </reference>
          <reference field="4" count="1" selected="0">
            <x v="1"/>
          </reference>
        </references>
      </pivotArea>
    </chartFormat>
    <chartFormat chart="1" format="3">
      <pivotArea type="data" outline="0" fieldPosition="0">
        <references count="2">
          <reference field="4294967294" count="1" selected="0">
            <x v="0"/>
          </reference>
          <reference field="4" count="1" selected="0">
            <x v="2"/>
          </reference>
        </references>
      </pivotArea>
    </chartFormat>
    <chartFormat chart="1" format="4">
      <pivotArea type="data" outline="0" fieldPosition="0">
        <references count="2">
          <reference field="4294967294" count="1" selected="0">
            <x v="0"/>
          </reference>
          <reference field="4" count="1" selected="0">
            <x v="3"/>
          </reference>
        </references>
      </pivotArea>
    </chartFormat>
    <chartFormat chart="1" format="5">
      <pivotArea type="data" outline="0" fieldPosition="0">
        <references count="2">
          <reference field="4294967294" count="1" selected="0">
            <x v="0"/>
          </reference>
          <reference field="4" count="1" selected="0">
            <x v="4"/>
          </reference>
        </references>
      </pivotArea>
    </chartFormat>
    <chartFormat chart="7" format="31" series="1">
      <pivotArea type="data" outline="0" fieldPosition="0">
        <references count="1">
          <reference field="4294967294" count="1" selected="0">
            <x v="0"/>
          </reference>
        </references>
      </pivotArea>
    </chartFormat>
    <chartFormat chart="7" format="32">
      <pivotArea type="data" outline="0" fieldPosition="0">
        <references count="2">
          <reference field="4294967294" count="1" selected="0">
            <x v="0"/>
          </reference>
          <reference field="4" count="1" selected="0">
            <x v="0"/>
          </reference>
        </references>
      </pivotArea>
    </chartFormat>
    <chartFormat chart="7" format="33">
      <pivotArea type="data" outline="0" fieldPosition="0">
        <references count="2">
          <reference field="4294967294" count="1" selected="0">
            <x v="0"/>
          </reference>
          <reference field="4" count="1" selected="0">
            <x v="1"/>
          </reference>
        </references>
      </pivotArea>
    </chartFormat>
    <chartFormat chart="7" format="34">
      <pivotArea type="data" outline="0" fieldPosition="0">
        <references count="2">
          <reference field="4294967294" count="1" selected="0">
            <x v="0"/>
          </reference>
          <reference field="4" count="1" selected="0">
            <x v="2"/>
          </reference>
        </references>
      </pivotArea>
    </chartFormat>
    <chartFormat chart="7" format="35">
      <pivotArea type="data" outline="0" fieldPosition="0">
        <references count="2">
          <reference field="4294967294" count="1" selected="0">
            <x v="0"/>
          </reference>
          <reference field="4" count="1" selected="0">
            <x v="3"/>
          </reference>
        </references>
      </pivotArea>
    </chartFormat>
    <chartFormat chart="7" format="36">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07B584-A4DD-4D23-AC47-611F61D0FFC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B8" firstHeaderRow="1" firstDataRow="1" firstDataCol="1"/>
  <pivotFields count="14">
    <pivotField showAll="0"/>
    <pivotField axis="axisRow" showAll="0">
      <items count="5">
        <item x="1"/>
        <item x="3"/>
        <item x="2"/>
        <item x="0"/>
        <item t="default"/>
      </items>
    </pivotField>
    <pivotField showAll="0"/>
    <pivotField numFmtId="14" showAll="0"/>
    <pivotField showAll="0">
      <items count="6">
        <item x="3"/>
        <item x="0"/>
        <item x="1"/>
        <item x="4"/>
        <item x="2"/>
        <item t="default"/>
      </items>
    </pivotField>
    <pivotField showAll="0"/>
    <pivotField showAll="0"/>
    <pivotField showAll="0"/>
    <pivotField numFmtId="164" showAll="0"/>
    <pivotField dataField="1" numFmtId="3" showAll="0"/>
    <pivotField numFmtId="165" showAll="0"/>
    <pivotField numFmtId="165" showAll="0"/>
    <pivotField numFmtId="9" showAll="0"/>
    <pivotField showAll="0" defaultSubtotal="0"/>
  </pivotFields>
  <rowFields count="1">
    <field x="1"/>
  </rowFields>
  <rowItems count="5">
    <i>
      <x/>
    </i>
    <i>
      <x v="1"/>
    </i>
    <i>
      <x v="2"/>
    </i>
    <i>
      <x v="3"/>
    </i>
    <i t="grand">
      <x/>
    </i>
  </rowItems>
  <colItems count="1">
    <i/>
  </colItems>
  <dataFields count="1">
    <dataField name="Sum of Units Sold" fld="9" baseField="0" baseItem="0"/>
  </dataFields>
  <chartFormats count="10">
    <chartFormat chart="15" format="0" series="1">
      <pivotArea type="data" outline="0" fieldPosition="0">
        <references count="1">
          <reference field="4294967294" count="1" selected="0">
            <x v="0"/>
          </reference>
        </references>
      </pivotArea>
    </chartFormat>
    <chartFormat chart="15" format="1">
      <pivotArea type="data" outline="0" fieldPosition="0">
        <references count="2">
          <reference field="4294967294" count="1" selected="0">
            <x v="0"/>
          </reference>
          <reference field="1" count="1" selected="0">
            <x v="0"/>
          </reference>
        </references>
      </pivotArea>
    </chartFormat>
    <chartFormat chart="15" format="2">
      <pivotArea type="data" outline="0" fieldPosition="0">
        <references count="2">
          <reference field="4294967294" count="1" selected="0">
            <x v="0"/>
          </reference>
          <reference field="1" count="1" selected="0">
            <x v="1"/>
          </reference>
        </references>
      </pivotArea>
    </chartFormat>
    <chartFormat chart="15" format="3">
      <pivotArea type="data" outline="0" fieldPosition="0">
        <references count="2">
          <reference field="4294967294" count="1" selected="0">
            <x v="0"/>
          </reference>
          <reference field="1" count="1" selected="0">
            <x v="2"/>
          </reference>
        </references>
      </pivotArea>
    </chartFormat>
    <chartFormat chart="15" format="4">
      <pivotArea type="data" outline="0" fieldPosition="0">
        <references count="2">
          <reference field="4294967294" count="1" selected="0">
            <x v="0"/>
          </reference>
          <reference field="1" count="1" selected="0">
            <x v="3"/>
          </reference>
        </references>
      </pivotArea>
    </chartFormat>
    <chartFormat chart="22" format="26" series="1">
      <pivotArea type="data" outline="0" fieldPosition="0">
        <references count="1">
          <reference field="4294967294" count="1" selected="0">
            <x v="0"/>
          </reference>
        </references>
      </pivotArea>
    </chartFormat>
    <chartFormat chart="22" format="27">
      <pivotArea type="data" outline="0" fieldPosition="0">
        <references count="2">
          <reference field="4294967294" count="1" selected="0">
            <x v="0"/>
          </reference>
          <reference field="1" count="1" selected="0">
            <x v="0"/>
          </reference>
        </references>
      </pivotArea>
    </chartFormat>
    <chartFormat chart="22" format="28">
      <pivotArea type="data" outline="0" fieldPosition="0">
        <references count="2">
          <reference field="4294967294" count="1" selected="0">
            <x v="0"/>
          </reference>
          <reference field="1" count="1" selected="0">
            <x v="1"/>
          </reference>
        </references>
      </pivotArea>
    </chartFormat>
    <chartFormat chart="22" format="29">
      <pivotArea type="data" outline="0" fieldPosition="0">
        <references count="2">
          <reference field="4294967294" count="1" selected="0">
            <x v="0"/>
          </reference>
          <reference field="1" count="1" selected="0">
            <x v="2"/>
          </reference>
        </references>
      </pivotArea>
    </chartFormat>
    <chartFormat chart="22" format="30">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D2376B4-70DD-4298-B60F-4C159511068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6" firstHeaderRow="1" firstDataRow="1" firstDataCol="1"/>
  <pivotFields count="14">
    <pivotField showAll="0"/>
    <pivotField showAll="0"/>
    <pivotField showAll="0"/>
    <pivotField numFmtId="14" showAll="0"/>
    <pivotField showAll="0"/>
    <pivotField showAll="0">
      <items count="51">
        <item h="1" x="13"/>
        <item h="1" x="15"/>
        <item h="1" x="25"/>
        <item x="33"/>
        <item h="1" x="2"/>
        <item h="1" x="6"/>
        <item h="1" x="45"/>
        <item h="1" x="43"/>
        <item h="1" x="8"/>
        <item h="1" x="27"/>
        <item h="1" x="16"/>
        <item h="1" x="24"/>
        <item h="1" x="3"/>
        <item h="1" x="40"/>
        <item h="1" x="38"/>
        <item h="1" x="35"/>
        <item h="1" x="31"/>
        <item h="1" x="23"/>
        <item h="1" x="14"/>
        <item h="1" x="42"/>
        <item h="1" x="47"/>
        <item h="1" x="19"/>
        <item h="1" x="9"/>
        <item h="1" x="32"/>
        <item h="1" x="20"/>
        <item h="1" x="10"/>
        <item h="1" x="12"/>
        <item h="1" x="5"/>
        <item h="1" x="49"/>
        <item h="1" x="44"/>
        <item h="1" x="26"/>
        <item h="1" x="0"/>
        <item h="1" x="29"/>
        <item h="1" x="37"/>
        <item h="1" x="30"/>
        <item h="1" x="34"/>
        <item h="1" x="22"/>
        <item h="1" x="4"/>
        <item h="1" x="46"/>
        <item h="1" x="28"/>
        <item h="1" x="36"/>
        <item h="1" x="11"/>
        <item h="1" x="1"/>
        <item h="1" x="21"/>
        <item h="1" x="48"/>
        <item h="1" x="18"/>
        <item h="1" x="7"/>
        <item h="1" x="41"/>
        <item h="1" x="39"/>
        <item h="1" x="17"/>
        <item t="default"/>
      </items>
    </pivotField>
    <pivotField axis="axisRow" showAll="0">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showAll="0"/>
    <pivotField numFmtId="164" showAll="0"/>
    <pivotField numFmtId="3" showAll="0"/>
    <pivotField dataField="1" numFmtId="165" showAll="0"/>
    <pivotField numFmtId="165" showAll="0"/>
    <pivotField numFmtId="9" showAll="0"/>
    <pivotField showAll="0" defaultSubtotal="0"/>
  </pivotFields>
  <rowFields count="1">
    <field x="6"/>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Items count="1">
    <i/>
  </colItems>
  <dataFields count="1">
    <dataField name="Sum of Total Sales"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DC93668-8DB3-4214-ABCE-C622415ECA2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4" firstHeaderRow="1" firstDataRow="1" firstDataCol="1"/>
  <pivotFields count="14">
    <pivotField showAll="0"/>
    <pivotField showAll="0"/>
    <pivotField showAll="0"/>
    <pivotField numFmtId="14" showAll="0"/>
    <pivotField showAll="0"/>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pivotField numFmtId="164" showAll="0"/>
    <pivotField numFmtId="3" showAll="0"/>
    <pivotField dataField="1" numFmtId="165" showAll="0"/>
    <pivotField numFmtId="165" showAll="0"/>
    <pivotField numFmtId="9" showAll="0"/>
    <pivotField showAll="0" defaultSubtotal="0"/>
  </pivotFields>
  <rowFields count="1">
    <field x="5"/>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Total Sales"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F301D19-DBA0-41AE-B97D-5247560EB047}"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C31:D62" firstHeaderRow="1" firstDataRow="1" firstDataCol="1"/>
  <pivotFields count="14">
    <pivotField showAll="0"/>
    <pivotField axis="axisRow" showAll="0">
      <items count="5">
        <item x="1"/>
        <item x="3"/>
        <item x="2"/>
        <item x="0"/>
        <item t="default"/>
      </items>
    </pivotField>
    <pivotField showAll="0"/>
    <pivotField numFmtId="14" showAll="0"/>
    <pivotField showAll="0"/>
    <pivotField showAll="0"/>
    <pivotField showAll="0"/>
    <pivotField axis="axisRow" showAll="0">
      <items count="7">
        <item x="0"/>
        <item x="5"/>
        <item x="1"/>
        <item x="3"/>
        <item x="4"/>
        <item x="2"/>
        <item t="default"/>
      </items>
    </pivotField>
    <pivotField numFmtId="164" showAll="0"/>
    <pivotField dataField="1" numFmtId="3" showAll="0"/>
    <pivotField numFmtId="165" showAll="0"/>
    <pivotField numFmtId="165" showAll="0"/>
    <pivotField numFmtId="9" showAll="0"/>
    <pivotField showAll="0" defaultSubtotal="0"/>
  </pivotFields>
  <rowFields count="2">
    <field x="7"/>
    <field x="1"/>
  </rowFields>
  <rowItems count="31">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i r="1">
      <x v="1"/>
    </i>
    <i r="1">
      <x v="2"/>
    </i>
    <i r="1">
      <x v="3"/>
    </i>
    <i t="grand">
      <x/>
    </i>
  </rowItems>
  <colItems count="1">
    <i/>
  </colItems>
  <dataFields count="1">
    <dataField name="Sum of Units Sold" fld="9" baseField="0" baseItem="0"/>
  </dataFields>
  <chartFormats count="2">
    <chartFormat chart="11" format="0"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6C223CC-9A1B-47ED-BC77-78979D356F0D}"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0" firstHeaderRow="1" firstDataRow="1" firstDataCol="1"/>
  <pivotFields count="14">
    <pivotField showAll="0"/>
    <pivotField showAll="0"/>
    <pivotField showAll="0"/>
    <pivotField numFmtId="14" showAll="0"/>
    <pivotField showAll="0"/>
    <pivotField showAll="0"/>
    <pivotField showAll="0"/>
    <pivotField axis="axisRow" showAll="0">
      <items count="7">
        <item x="0"/>
        <item x="5"/>
        <item x="1"/>
        <item x="3"/>
        <item x="4"/>
        <item x="2"/>
        <item t="default"/>
      </items>
    </pivotField>
    <pivotField numFmtId="164" showAll="0"/>
    <pivotField numFmtId="3" showAll="0"/>
    <pivotField numFmtId="165" showAll="0"/>
    <pivotField numFmtId="165" showAll="0"/>
    <pivotField dataField="1" numFmtId="9" showAll="0"/>
    <pivotField showAll="0" defaultSubtotal="0"/>
  </pivotFields>
  <rowFields count="1">
    <field x="7"/>
  </rowFields>
  <rowItems count="7">
    <i>
      <x/>
    </i>
    <i>
      <x v="1"/>
    </i>
    <i>
      <x v="2"/>
    </i>
    <i>
      <x v="3"/>
    </i>
    <i>
      <x v="4"/>
    </i>
    <i>
      <x v="5"/>
    </i>
    <i t="grand">
      <x/>
    </i>
  </rowItems>
  <colItems count="1">
    <i/>
  </colItems>
  <dataFields count="1">
    <dataField name="Average of Operating Margin" fld="12" subtotal="average" showDataAs="runTotal" baseField="7" baseItem="0"/>
  </dataFields>
  <chartFormats count="2">
    <chartFormat chart="5"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F4E94BB2-1916-48F6-A949-30A4001E083D}" sourceName="Retailer">
  <pivotTables>
    <pivotTable tabId="5" name="PivotTable3"/>
    <pivotTable tabId="5" name="PivotTable1"/>
  </pivotTables>
  <data>
    <tabular pivotCacheId="415058002">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F3FBC44-BF08-4216-8CBE-55C91FB6EC8B}" sourceName="Region">
  <pivotTables>
    <pivotTable tabId="5" name="PivotTable3"/>
    <pivotTable tabId="5" name="PivotTable1"/>
  </pivotTables>
  <data>
    <tabular pivotCacheId="415058002">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1" xr10:uid="{DDBBCB2B-0C3A-4501-8BA0-20DBD62C05B8}" sourceName="Retailer">
  <pivotTables>
    <pivotTable tabId="9" name="PivotTable12"/>
  </pivotTables>
  <data>
    <tabular pivotCacheId="415058002">
      <items count="4">
        <i x="1"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6E15BEA3-5A5F-4E54-98CB-7BC957C8DDA9}" sourceName="Beverage Brand">
  <pivotTables>
    <pivotTable tabId="9" name="PivotTable10"/>
  </pivotTables>
  <data>
    <tabular pivotCacheId="415058002">
      <items count="6">
        <i x="0" s="1"/>
        <i x="5"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1" xr10:uid="{0B35A959-F035-4400-A109-38F411533822}" cache="Slicer_Retailer" caption="Retailer" style="SlicerStyleOther1" rowHeight="234950"/>
  <slicer name="Retailer 2" xr10:uid="{81367EF3-526F-4EA6-B0C8-0186E3450F5C}" cache="Slicer_Retailer" caption="Retailer" style="SlicerStyleOther1" rowHeight="234950"/>
  <slicer name="Region 1" xr10:uid="{2A2821D4-F361-436A-8756-A87562B71F27}" cache="Slicer_Region" caption="Region" style="SlicerStyleLight2" rowHeight="234950"/>
  <slicer name="Region 2" xr10:uid="{8DD3ECBC-B834-48DE-8F5E-EFB780EF4731}" cache="Slicer_Region" caption="Region" style="SlicerStyleLight2" rowHeight="234950"/>
  <slicer name="Retailer" xr10:uid="{FCF3F14F-FE98-4B41-A5C4-63825AD2C321}" cache="Slicer_Retailer1" caption="Retailer" rowHeight="234950"/>
  <slicer name="Beverage Brand" xr10:uid="{D7A66F75-E4B6-404E-9B8B-B31326860A30}" cache="Slicer_Beverage_Brand" caption="Beverage Brand" rowHeight="234950"/>
  <slicer name="Beverage Brand 1" xr10:uid="{C792615E-1DD2-4C3F-B8EC-B96AC24757A4}" cache="Slicer_Beverage_Brand" caption="Beverage Bran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9785B1-57F8-469A-BDB2-6D5D12D6D508}" name="Table1" displayName="Table1" ref="A5:M3893" totalsRowShown="0" headerRowDxfId="14" dataDxfId="13">
  <autoFilter ref="A5:M3893" xr:uid="{8B9785B1-57F8-469A-BDB2-6D5D12D6D508}"/>
  <tableColumns count="13">
    <tableColumn id="1" xr3:uid="{9CDB0005-3EDD-4C68-B7DB-D65707FCD816}" name="Column1" dataDxfId="12"/>
    <tableColumn id="2" xr3:uid="{BD32F631-E287-4ED2-B0C1-B3886B166DF3}" name="Retailer" dataDxfId="11"/>
    <tableColumn id="3" xr3:uid="{F021E8F1-EC32-4FF1-82DC-576D4159B10B}" name="Retailer ID" dataDxfId="10"/>
    <tableColumn id="4" xr3:uid="{C577F279-81E0-4CE9-8C09-490ABD677353}" name="Invoice Date" dataDxfId="9"/>
    <tableColumn id="5" xr3:uid="{1B0E7A58-110E-4296-A19A-2AA3A21AADE3}" name="Region" dataDxfId="8"/>
    <tableColumn id="6" xr3:uid="{910D3307-1ED0-4E3E-8DB5-6C921F6DD052}" name="State" dataDxfId="7"/>
    <tableColumn id="7" xr3:uid="{37FC689B-F664-4FA8-AFE6-ABC7CDFE10E1}" name="City" dataDxfId="6"/>
    <tableColumn id="8" xr3:uid="{42CB643C-E4F6-4569-BD95-7272570119A5}" name="Beverage Brand" dataDxfId="5"/>
    <tableColumn id="9" xr3:uid="{14AB832D-E63B-45DC-B7E1-17302F92E3B1}" name="Price per Unit" dataDxfId="4"/>
    <tableColumn id="10" xr3:uid="{EC0CF050-2A96-4A43-82A6-8DFF0A5A5CAE}" name="Units Sold" dataDxfId="3"/>
    <tableColumn id="11" xr3:uid="{6DCE689C-9BEF-4780-A7E1-2F443BAFF573}" name="Total Sales" dataDxfId="2">
      <calculatedColumnFormula>I6*J6</calculatedColumnFormula>
    </tableColumn>
    <tableColumn id="12" xr3:uid="{4B68BF4F-2B2B-418B-BE3A-D0FA245F775A}" name="Operating Profit" dataDxfId="1">
      <calculatedColumnFormula>K6*M6</calculatedColumnFormula>
    </tableColumn>
    <tableColumn id="13" xr3:uid="{09D6B855-3455-49A5-A4DF-E1915620E767}" name="Operating Margin"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4533A6B8-3D3D-483E-B150-00EA459D0285}" sourceName="Invoice Date">
  <pivotTables>
    <pivotTable tabId="4" name="PivotTable2"/>
  </pivotTables>
  <state minimalRefreshVersion="6" lastRefreshVersion="6" pivotCacheId="415058002"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2" xr10:uid="{2F8D7D04-C2CB-4224-B954-E72053DE7D82}" cache="NativeTimeline_Invoice_Date" caption="Sales period" level="2" selectionLevel="2" scrollPosition="2021-01-01T00:00:00" style="TimeSlicerStyleDark1"/>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9834A-6AC9-4155-AA32-E65EB68D2222}">
  <dimension ref="A3:D21"/>
  <sheetViews>
    <sheetView workbookViewId="0">
      <selection activeCell="D4" sqref="D4"/>
    </sheetView>
  </sheetViews>
  <sheetFormatPr defaultRowHeight="14.4" x14ac:dyDescent="0.3"/>
  <cols>
    <col min="1" max="1" width="12.5546875" bestFit="1" customWidth="1"/>
    <col min="2" max="2" width="16.44140625" bestFit="1" customWidth="1"/>
    <col min="3" max="3" width="21.109375" bestFit="1" customWidth="1"/>
    <col min="4" max="4" width="25.77734375" bestFit="1" customWidth="1"/>
  </cols>
  <sheetData>
    <row r="3" spans="1:4" x14ac:dyDescent="0.3">
      <c r="A3" t="s">
        <v>132</v>
      </c>
      <c r="B3" t="s">
        <v>133</v>
      </c>
      <c r="C3" t="s">
        <v>134</v>
      </c>
      <c r="D3" t="s">
        <v>135</v>
      </c>
    </row>
    <row r="4" spans="1:4" x14ac:dyDescent="0.3">
      <c r="A4" s="19">
        <v>8684027.5</v>
      </c>
      <c r="B4" s="19">
        <v>17148250</v>
      </c>
      <c r="C4" s="19">
        <v>3173631.875</v>
      </c>
      <c r="D4" s="19">
        <v>0.36310442386830921</v>
      </c>
    </row>
    <row r="8" spans="1:4" x14ac:dyDescent="0.3">
      <c r="A8" s="20" t="s">
        <v>136</v>
      </c>
      <c r="B8" t="s">
        <v>132</v>
      </c>
    </row>
    <row r="9" spans="1:4" x14ac:dyDescent="0.3">
      <c r="A9" s="21" t="s">
        <v>138</v>
      </c>
      <c r="B9" s="22">
        <v>510750</v>
      </c>
      <c r="C9" s="22"/>
    </row>
    <row r="10" spans="1:4" x14ac:dyDescent="0.3">
      <c r="A10" s="21" t="s">
        <v>139</v>
      </c>
      <c r="B10" s="22">
        <v>484975</v>
      </c>
      <c r="C10" s="22"/>
    </row>
    <row r="11" spans="1:4" x14ac:dyDescent="0.3">
      <c r="A11" s="21" t="s">
        <v>140</v>
      </c>
      <c r="B11" s="22">
        <v>483530</v>
      </c>
      <c r="C11" s="22"/>
    </row>
    <row r="12" spans="1:4" x14ac:dyDescent="0.3">
      <c r="A12" s="21" t="s">
        <v>141</v>
      </c>
      <c r="B12" s="22">
        <v>494887.5</v>
      </c>
      <c r="C12" s="22"/>
    </row>
    <row r="13" spans="1:4" x14ac:dyDescent="0.3">
      <c r="A13" s="21" t="s">
        <v>142</v>
      </c>
      <c r="B13" s="22">
        <v>673572.5</v>
      </c>
      <c r="C13" s="22"/>
    </row>
    <row r="14" spans="1:4" x14ac:dyDescent="0.3">
      <c r="A14" s="21" t="s">
        <v>143</v>
      </c>
      <c r="B14" s="22">
        <v>903837.5</v>
      </c>
      <c r="C14" s="22"/>
    </row>
    <row r="15" spans="1:4" x14ac:dyDescent="0.3">
      <c r="A15" s="21" t="s">
        <v>144</v>
      </c>
      <c r="B15" s="22">
        <v>1041437.5</v>
      </c>
      <c r="C15" s="22"/>
    </row>
    <row r="16" spans="1:4" x14ac:dyDescent="0.3">
      <c r="A16" s="21" t="s">
        <v>145</v>
      </c>
      <c r="B16" s="22">
        <v>945275</v>
      </c>
      <c r="C16" s="22"/>
    </row>
    <row r="17" spans="1:3" x14ac:dyDescent="0.3">
      <c r="A17" s="21" t="s">
        <v>146</v>
      </c>
      <c r="B17" s="22">
        <v>681000</v>
      </c>
      <c r="C17" s="22"/>
    </row>
    <row r="18" spans="1:3" x14ac:dyDescent="0.3">
      <c r="A18" s="21" t="s">
        <v>147</v>
      </c>
      <c r="B18" s="22">
        <v>623375</v>
      </c>
      <c r="C18" s="22"/>
    </row>
    <row r="19" spans="1:3" x14ac:dyDescent="0.3">
      <c r="A19" s="21" t="s">
        <v>148</v>
      </c>
      <c r="B19" s="22">
        <v>795612.5</v>
      </c>
      <c r="C19" s="22"/>
    </row>
    <row r="20" spans="1:3" x14ac:dyDescent="0.3">
      <c r="A20" s="21" t="s">
        <v>149</v>
      </c>
      <c r="B20" s="22">
        <v>1045775</v>
      </c>
      <c r="C20" s="22"/>
    </row>
    <row r="21" spans="1:3" x14ac:dyDescent="0.3">
      <c r="A21" s="21" t="s">
        <v>137</v>
      </c>
      <c r="B21" s="19">
        <v>8684027.5</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B8DF3-77CA-4189-93F0-3B1673348826}">
  <dimension ref="A3:B28"/>
  <sheetViews>
    <sheetView workbookViewId="0">
      <selection activeCell="B24" sqref="B24"/>
    </sheetView>
  </sheetViews>
  <sheetFormatPr defaultRowHeight="14.4" x14ac:dyDescent="0.3"/>
  <cols>
    <col min="1" max="1" width="12.5546875" bestFit="1" customWidth="1"/>
    <col min="2" max="3" width="16" bestFit="1" customWidth="1"/>
  </cols>
  <sheetData>
    <row r="3" spans="1:2" x14ac:dyDescent="0.3">
      <c r="A3" s="20" t="s">
        <v>136</v>
      </c>
      <c r="B3" t="s">
        <v>133</v>
      </c>
    </row>
    <row r="4" spans="1:2" x14ac:dyDescent="0.3">
      <c r="A4" s="21" t="s">
        <v>23</v>
      </c>
      <c r="B4" s="19">
        <v>3064800</v>
      </c>
    </row>
    <row r="5" spans="1:2" x14ac:dyDescent="0.3">
      <c r="A5" s="21" t="s">
        <v>31</v>
      </c>
      <c r="B5" s="19">
        <v>820500</v>
      </c>
    </row>
    <row r="6" spans="1:2" x14ac:dyDescent="0.3">
      <c r="A6" s="21" t="s">
        <v>27</v>
      </c>
      <c r="B6" s="19">
        <v>4109000</v>
      </c>
    </row>
    <row r="7" spans="1:2" x14ac:dyDescent="0.3">
      <c r="A7" s="21" t="s">
        <v>14</v>
      </c>
      <c r="B7" s="19">
        <v>9153950</v>
      </c>
    </row>
    <row r="8" spans="1:2" x14ac:dyDescent="0.3">
      <c r="A8" s="21" t="s">
        <v>137</v>
      </c>
      <c r="B8" s="19">
        <v>17148250</v>
      </c>
    </row>
    <row r="22" spans="1:2" x14ac:dyDescent="0.3">
      <c r="A22" s="20" t="s">
        <v>136</v>
      </c>
      <c r="B22" t="s">
        <v>132</v>
      </c>
    </row>
    <row r="23" spans="1:2" x14ac:dyDescent="0.3">
      <c r="A23" s="21" t="s">
        <v>33</v>
      </c>
      <c r="B23" s="19">
        <v>1150110</v>
      </c>
    </row>
    <row r="24" spans="1:2" x14ac:dyDescent="0.3">
      <c r="A24" s="21" t="s">
        <v>15</v>
      </c>
      <c r="B24" s="19">
        <v>1788347.5</v>
      </c>
    </row>
    <row r="25" spans="1:2" x14ac:dyDescent="0.3">
      <c r="A25" s="21" t="s">
        <v>24</v>
      </c>
      <c r="B25" s="19">
        <v>1291535</v>
      </c>
    </row>
    <row r="26" spans="1:2" x14ac:dyDescent="0.3">
      <c r="A26" s="21" t="s">
        <v>46</v>
      </c>
      <c r="B26" s="19">
        <v>1618935</v>
      </c>
    </row>
    <row r="27" spans="1:2" x14ac:dyDescent="0.3">
      <c r="A27" s="21" t="s">
        <v>28</v>
      </c>
      <c r="B27" s="19">
        <v>2835100</v>
      </c>
    </row>
    <row r="28" spans="1:2" x14ac:dyDescent="0.3">
      <c r="A28" s="21" t="s">
        <v>137</v>
      </c>
      <c r="B28" s="19">
        <v>8684027.5</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30E32-7438-493A-B7F1-3235F6F1BE4E}">
  <dimension ref="A3:F56"/>
  <sheetViews>
    <sheetView workbookViewId="0">
      <selection activeCell="J33" sqref="J33"/>
    </sheetView>
  </sheetViews>
  <sheetFormatPr defaultRowHeight="14.4" x14ac:dyDescent="0.3"/>
  <cols>
    <col min="1" max="1" width="12.88671875" bestFit="1" customWidth="1"/>
    <col min="2" max="2" width="16.44140625" bestFit="1" customWidth="1"/>
  </cols>
  <sheetData>
    <row r="3" spans="1:6" x14ac:dyDescent="0.3">
      <c r="A3" s="20" t="s">
        <v>136</v>
      </c>
      <c r="B3" t="s">
        <v>132</v>
      </c>
    </row>
    <row r="4" spans="1:6" x14ac:dyDescent="0.3">
      <c r="A4" s="21" t="s">
        <v>66</v>
      </c>
      <c r="B4" s="19">
        <v>190907.5</v>
      </c>
    </row>
    <row r="5" spans="1:6" x14ac:dyDescent="0.3">
      <c r="A5" s="21" t="s">
        <v>85</v>
      </c>
      <c r="B5" s="19">
        <v>166075</v>
      </c>
      <c r="E5" s="21" t="s">
        <v>66</v>
      </c>
      <c r="F5" s="19">
        <v>190907.5</v>
      </c>
    </row>
    <row r="6" spans="1:6" x14ac:dyDescent="0.3">
      <c r="A6" s="21" t="s">
        <v>62</v>
      </c>
      <c r="B6" s="19">
        <v>213437.5</v>
      </c>
      <c r="E6" s="21" t="s">
        <v>85</v>
      </c>
      <c r="F6" s="19">
        <v>166075</v>
      </c>
    </row>
    <row r="7" spans="1:6" x14ac:dyDescent="0.3">
      <c r="A7" s="21" t="s">
        <v>87</v>
      </c>
      <c r="B7" s="19">
        <v>292210</v>
      </c>
      <c r="E7" s="21" t="s">
        <v>62</v>
      </c>
      <c r="F7" s="19">
        <v>213437.5</v>
      </c>
    </row>
    <row r="8" spans="1:6" x14ac:dyDescent="0.3">
      <c r="A8" s="21" t="s">
        <v>116</v>
      </c>
      <c r="B8" s="19">
        <v>122875</v>
      </c>
      <c r="E8" s="21" t="s">
        <v>87</v>
      </c>
      <c r="F8" s="19">
        <v>292210</v>
      </c>
    </row>
    <row r="9" spans="1:6" x14ac:dyDescent="0.3">
      <c r="A9" s="21" t="s">
        <v>52</v>
      </c>
      <c r="B9" s="19">
        <v>153762.5</v>
      </c>
      <c r="E9" s="21" t="s">
        <v>116</v>
      </c>
      <c r="F9" s="19">
        <v>122875</v>
      </c>
    </row>
    <row r="10" spans="1:6" x14ac:dyDescent="0.3">
      <c r="A10" s="21" t="s">
        <v>58</v>
      </c>
      <c r="B10" s="19">
        <v>170562.5</v>
      </c>
      <c r="E10" s="21" t="s">
        <v>52</v>
      </c>
      <c r="F10" s="19">
        <v>153762.5</v>
      </c>
    </row>
    <row r="11" spans="1:6" x14ac:dyDescent="0.3">
      <c r="A11" s="21" t="s">
        <v>81</v>
      </c>
      <c r="B11" s="19">
        <v>146650</v>
      </c>
      <c r="E11" s="21" t="s">
        <v>58</v>
      </c>
      <c r="F11" s="19">
        <v>170562.5</v>
      </c>
    </row>
    <row r="12" spans="1:6" x14ac:dyDescent="0.3">
      <c r="A12" s="21" t="s">
        <v>126</v>
      </c>
      <c r="B12" s="19">
        <v>134955</v>
      </c>
      <c r="E12" s="21" t="s">
        <v>81</v>
      </c>
      <c r="F12" s="19">
        <v>146650</v>
      </c>
    </row>
    <row r="13" spans="1:6" x14ac:dyDescent="0.3">
      <c r="A13" s="21" t="s">
        <v>128</v>
      </c>
      <c r="B13" s="19">
        <v>156035</v>
      </c>
      <c r="E13" s="21" t="s">
        <v>126</v>
      </c>
      <c r="F13" s="19">
        <v>134955</v>
      </c>
    </row>
    <row r="14" spans="1:6" x14ac:dyDescent="0.3">
      <c r="A14" s="21" t="s">
        <v>89</v>
      </c>
      <c r="B14" s="19">
        <v>309200</v>
      </c>
      <c r="E14" s="21" t="s">
        <v>128</v>
      </c>
      <c r="F14" s="19">
        <v>156035</v>
      </c>
    </row>
    <row r="15" spans="1:6" x14ac:dyDescent="0.3">
      <c r="A15" s="21" t="s">
        <v>91</v>
      </c>
      <c r="B15" s="19">
        <v>187045</v>
      </c>
      <c r="E15" s="21" t="s">
        <v>89</v>
      </c>
      <c r="F15" s="19">
        <v>309200</v>
      </c>
    </row>
    <row r="16" spans="1:6" x14ac:dyDescent="0.3">
      <c r="A16" s="21" t="s">
        <v>68</v>
      </c>
      <c r="B16" s="19">
        <v>199937.5</v>
      </c>
      <c r="E16" s="21" t="s">
        <v>91</v>
      </c>
      <c r="F16" s="19">
        <v>187045</v>
      </c>
    </row>
    <row r="17" spans="1:6" x14ac:dyDescent="0.3">
      <c r="A17" s="21" t="s">
        <v>35</v>
      </c>
      <c r="B17" s="19">
        <v>93282.5</v>
      </c>
      <c r="E17" s="21" t="s">
        <v>68</v>
      </c>
      <c r="F17" s="19">
        <v>199937.5</v>
      </c>
    </row>
    <row r="18" spans="1:6" x14ac:dyDescent="0.3">
      <c r="A18" s="21" t="s">
        <v>93</v>
      </c>
      <c r="B18" s="19">
        <v>95142.5</v>
      </c>
      <c r="E18" s="21" t="s">
        <v>35</v>
      </c>
      <c r="F18" s="19">
        <v>93282.5</v>
      </c>
    </row>
    <row r="19" spans="1:6" x14ac:dyDescent="0.3">
      <c r="A19" s="21" t="s">
        <v>36</v>
      </c>
      <c r="B19" s="19">
        <v>202137.5</v>
      </c>
      <c r="E19" s="21" t="s">
        <v>93</v>
      </c>
      <c r="F19" s="19">
        <v>95142.5</v>
      </c>
    </row>
    <row r="20" spans="1:6" x14ac:dyDescent="0.3">
      <c r="A20" s="21" t="s">
        <v>43</v>
      </c>
      <c r="B20" s="19">
        <v>202725</v>
      </c>
      <c r="E20" s="21" t="s">
        <v>36</v>
      </c>
      <c r="F20" s="19">
        <v>202137.5</v>
      </c>
    </row>
    <row r="21" spans="1:6" x14ac:dyDescent="0.3">
      <c r="A21" s="21" t="s">
        <v>109</v>
      </c>
      <c r="B21" s="19">
        <v>72667.5</v>
      </c>
      <c r="E21" s="21" t="s">
        <v>43</v>
      </c>
      <c r="F21" s="19">
        <v>202725</v>
      </c>
    </row>
    <row r="22" spans="1:6" x14ac:dyDescent="0.3">
      <c r="A22" s="21" t="s">
        <v>72</v>
      </c>
      <c r="B22" s="19">
        <v>95262.5</v>
      </c>
      <c r="E22" s="21" t="s">
        <v>109</v>
      </c>
      <c r="F22" s="19">
        <v>72667.5</v>
      </c>
    </row>
    <row r="23" spans="1:6" x14ac:dyDescent="0.3">
      <c r="A23" s="21" t="s">
        <v>107</v>
      </c>
      <c r="B23" s="19">
        <v>72380</v>
      </c>
      <c r="E23" s="21" t="s">
        <v>72</v>
      </c>
      <c r="F23" s="19">
        <v>95262.5</v>
      </c>
    </row>
    <row r="24" spans="1:6" x14ac:dyDescent="0.3">
      <c r="A24" s="21" t="s">
        <v>122</v>
      </c>
      <c r="B24" s="19">
        <v>78595</v>
      </c>
      <c r="E24" s="21" t="s">
        <v>107</v>
      </c>
      <c r="F24" s="19">
        <v>72380</v>
      </c>
    </row>
    <row r="25" spans="1:6" x14ac:dyDescent="0.3">
      <c r="A25" s="21" t="s">
        <v>64</v>
      </c>
      <c r="B25" s="19">
        <v>255425</v>
      </c>
      <c r="E25" s="21" t="s">
        <v>122</v>
      </c>
      <c r="F25" s="19">
        <v>78595</v>
      </c>
    </row>
    <row r="26" spans="1:6" x14ac:dyDescent="0.3">
      <c r="A26" s="21" t="s">
        <v>26</v>
      </c>
      <c r="B26" s="19">
        <v>238850</v>
      </c>
      <c r="E26" s="21" t="s">
        <v>64</v>
      </c>
      <c r="F26" s="19">
        <v>255425</v>
      </c>
    </row>
    <row r="27" spans="1:6" x14ac:dyDescent="0.3">
      <c r="A27" s="21" t="s">
        <v>113</v>
      </c>
      <c r="B27" s="19">
        <v>106825</v>
      </c>
      <c r="E27" s="21" t="s">
        <v>26</v>
      </c>
      <c r="F27" s="19">
        <v>238850</v>
      </c>
    </row>
    <row r="28" spans="1:6" x14ac:dyDescent="0.3">
      <c r="A28" s="21" t="s">
        <v>97</v>
      </c>
      <c r="B28" s="19">
        <v>121982.5</v>
      </c>
      <c r="E28" s="21" t="s">
        <v>113</v>
      </c>
      <c r="F28" s="19">
        <v>106825</v>
      </c>
    </row>
    <row r="29" spans="1:6" x14ac:dyDescent="0.3">
      <c r="A29" s="21" t="s">
        <v>54</v>
      </c>
      <c r="B29" s="19">
        <v>175912.5</v>
      </c>
      <c r="E29" s="21" t="s">
        <v>97</v>
      </c>
      <c r="F29" s="19">
        <v>121982.5</v>
      </c>
    </row>
    <row r="30" spans="1:6" x14ac:dyDescent="0.3">
      <c r="A30" s="21" t="s">
        <v>41</v>
      </c>
      <c r="B30" s="19">
        <v>199837.5</v>
      </c>
      <c r="E30" s="21" t="s">
        <v>54</v>
      </c>
      <c r="F30" s="19">
        <v>175912.5</v>
      </c>
    </row>
    <row r="31" spans="1:6" x14ac:dyDescent="0.3">
      <c r="A31" s="21" t="s">
        <v>99</v>
      </c>
      <c r="B31" s="19">
        <v>101732.5</v>
      </c>
      <c r="E31" s="21" t="s">
        <v>41</v>
      </c>
      <c r="F31" s="19">
        <v>199837.5</v>
      </c>
    </row>
    <row r="32" spans="1:6" x14ac:dyDescent="0.3">
      <c r="A32" s="21" t="s">
        <v>32</v>
      </c>
      <c r="B32" s="19">
        <v>250650</v>
      </c>
      <c r="E32" s="21" t="s">
        <v>99</v>
      </c>
      <c r="F32" s="19">
        <v>101732.5</v>
      </c>
    </row>
    <row r="33" spans="1:6" x14ac:dyDescent="0.3">
      <c r="A33" s="21" t="s">
        <v>95</v>
      </c>
      <c r="B33" s="19">
        <v>152552.5</v>
      </c>
      <c r="E33" s="21" t="s">
        <v>32</v>
      </c>
      <c r="F33" s="19">
        <v>250650</v>
      </c>
    </row>
    <row r="34" spans="1:6" x14ac:dyDescent="0.3">
      <c r="A34" s="21" t="s">
        <v>130</v>
      </c>
      <c r="B34" s="19">
        <v>148470</v>
      </c>
      <c r="E34" s="21" t="s">
        <v>95</v>
      </c>
      <c r="F34" s="19">
        <v>152552.5</v>
      </c>
    </row>
    <row r="35" spans="1:6" x14ac:dyDescent="0.3">
      <c r="A35" s="21" t="s">
        <v>48</v>
      </c>
      <c r="B35" s="19">
        <v>319025</v>
      </c>
      <c r="E35" s="21" t="s">
        <v>130</v>
      </c>
      <c r="F35" s="19">
        <v>148470</v>
      </c>
    </row>
    <row r="36" spans="1:6" x14ac:dyDescent="0.3">
      <c r="A36" s="21" t="s">
        <v>111</v>
      </c>
      <c r="B36" s="19">
        <v>85752.5</v>
      </c>
      <c r="E36" s="21" t="s">
        <v>48</v>
      </c>
      <c r="F36" s="19">
        <v>319025</v>
      </c>
    </row>
    <row r="37" spans="1:6" x14ac:dyDescent="0.3">
      <c r="A37" s="21" t="s">
        <v>50</v>
      </c>
      <c r="B37" s="19">
        <v>67910</v>
      </c>
      <c r="E37" s="21" t="s">
        <v>111</v>
      </c>
      <c r="F37" s="19">
        <v>85752.5</v>
      </c>
    </row>
    <row r="38" spans="1:6" x14ac:dyDescent="0.3">
      <c r="A38" s="21" t="s">
        <v>79</v>
      </c>
      <c r="B38" s="19">
        <v>185375</v>
      </c>
      <c r="E38" s="21" t="s">
        <v>50</v>
      </c>
      <c r="F38" s="19">
        <v>67910</v>
      </c>
    </row>
    <row r="39" spans="1:6" x14ac:dyDescent="0.3">
      <c r="A39" s="21" t="s">
        <v>16</v>
      </c>
      <c r="B39" s="19">
        <v>391767.5</v>
      </c>
      <c r="E39" s="21" t="s">
        <v>79</v>
      </c>
      <c r="F39" s="19">
        <v>185375</v>
      </c>
    </row>
    <row r="40" spans="1:6" x14ac:dyDescent="0.3">
      <c r="A40" s="21" t="s">
        <v>120</v>
      </c>
      <c r="B40" s="19">
        <v>113925</v>
      </c>
      <c r="E40" s="21" t="s">
        <v>16</v>
      </c>
      <c r="F40" s="19">
        <v>391767.5</v>
      </c>
    </row>
    <row r="41" spans="1:6" x14ac:dyDescent="0.3">
      <c r="A41" s="21" t="s">
        <v>101</v>
      </c>
      <c r="B41" s="19">
        <v>94982.5</v>
      </c>
      <c r="E41" s="21" t="s">
        <v>120</v>
      </c>
      <c r="F41" s="19">
        <v>113925</v>
      </c>
    </row>
    <row r="42" spans="1:6" x14ac:dyDescent="0.3">
      <c r="A42" s="21" t="s">
        <v>56</v>
      </c>
      <c r="B42" s="19">
        <v>54380</v>
      </c>
      <c r="E42" s="21" t="s">
        <v>101</v>
      </c>
      <c r="F42" s="19">
        <v>94982.5</v>
      </c>
    </row>
    <row r="43" spans="1:6" x14ac:dyDescent="0.3">
      <c r="A43" s="21" t="s">
        <v>65</v>
      </c>
      <c r="B43" s="19">
        <v>242825</v>
      </c>
      <c r="E43" s="21" t="s">
        <v>56</v>
      </c>
      <c r="F43" s="19">
        <v>54380</v>
      </c>
    </row>
    <row r="44" spans="1:6" x14ac:dyDescent="0.3">
      <c r="A44" s="21" t="s">
        <v>38</v>
      </c>
      <c r="B44" s="19">
        <v>95690</v>
      </c>
      <c r="E44" s="21" t="s">
        <v>65</v>
      </c>
      <c r="F44" s="19">
        <v>242825</v>
      </c>
    </row>
    <row r="45" spans="1:6" x14ac:dyDescent="0.3">
      <c r="A45" s="21" t="s">
        <v>83</v>
      </c>
      <c r="B45" s="19">
        <v>192137.5</v>
      </c>
      <c r="E45" s="21" t="s">
        <v>38</v>
      </c>
      <c r="F45" s="19">
        <v>95690</v>
      </c>
    </row>
    <row r="46" spans="1:6" x14ac:dyDescent="0.3">
      <c r="A46" s="21" t="s">
        <v>60</v>
      </c>
      <c r="B46" s="19">
        <v>314125</v>
      </c>
      <c r="E46" s="21" t="s">
        <v>83</v>
      </c>
      <c r="F46" s="19">
        <v>192137.5</v>
      </c>
    </row>
    <row r="47" spans="1:6" x14ac:dyDescent="0.3">
      <c r="A47" s="21" t="s">
        <v>124</v>
      </c>
      <c r="B47" s="19">
        <v>101462.5</v>
      </c>
      <c r="E47" s="21" t="s">
        <v>60</v>
      </c>
      <c r="F47" s="19">
        <v>314125</v>
      </c>
    </row>
    <row r="48" spans="1:6" x14ac:dyDescent="0.3">
      <c r="A48" s="21" t="s">
        <v>70</v>
      </c>
      <c r="B48" s="19">
        <v>187222.5</v>
      </c>
      <c r="E48" s="21" t="s">
        <v>124</v>
      </c>
      <c r="F48" s="19">
        <v>101462.5</v>
      </c>
    </row>
    <row r="49" spans="1:6" x14ac:dyDescent="0.3">
      <c r="A49" s="21" t="s">
        <v>76</v>
      </c>
      <c r="B49" s="19">
        <v>199937.5</v>
      </c>
      <c r="E49" s="21" t="s">
        <v>70</v>
      </c>
      <c r="F49" s="19">
        <v>187222.5</v>
      </c>
    </row>
    <row r="50" spans="1:6" x14ac:dyDescent="0.3">
      <c r="A50" s="21" t="s">
        <v>30</v>
      </c>
      <c r="B50" s="19">
        <v>331750</v>
      </c>
      <c r="E50" s="21" t="s">
        <v>76</v>
      </c>
      <c r="F50" s="19">
        <v>199937.5</v>
      </c>
    </row>
    <row r="51" spans="1:6" x14ac:dyDescent="0.3">
      <c r="A51" s="21" t="s">
        <v>45</v>
      </c>
      <c r="B51" s="19">
        <v>250237.5</v>
      </c>
      <c r="E51" s="21" t="s">
        <v>30</v>
      </c>
      <c r="F51" s="19">
        <v>331750</v>
      </c>
    </row>
    <row r="52" spans="1:6" x14ac:dyDescent="0.3">
      <c r="A52" s="21" t="s">
        <v>105</v>
      </c>
      <c r="B52" s="19">
        <v>77285</v>
      </c>
      <c r="E52" s="21" t="s">
        <v>45</v>
      </c>
      <c r="F52" s="19">
        <v>250237.5</v>
      </c>
    </row>
    <row r="53" spans="1:6" x14ac:dyDescent="0.3">
      <c r="A53" s="21" t="s">
        <v>74</v>
      </c>
      <c r="B53" s="19">
        <v>91370</v>
      </c>
      <c r="E53" s="21" t="s">
        <v>105</v>
      </c>
      <c r="F53" s="19">
        <v>77285</v>
      </c>
    </row>
    <row r="54" spans="1:6" x14ac:dyDescent="0.3">
      <c r="A54" s="21" t="s">
        <v>103</v>
      </c>
      <c r="B54" s="19">
        <v>84090</v>
      </c>
      <c r="E54" s="21" t="s">
        <v>74</v>
      </c>
      <c r="F54" s="19">
        <v>91370</v>
      </c>
    </row>
    <row r="55" spans="1:6" x14ac:dyDescent="0.3">
      <c r="A55" s="21" t="s">
        <v>118</v>
      </c>
      <c r="B55" s="19">
        <v>94695</v>
      </c>
      <c r="E55" s="21" t="s">
        <v>103</v>
      </c>
      <c r="F55" s="19">
        <v>84090</v>
      </c>
    </row>
    <row r="56" spans="1:6" x14ac:dyDescent="0.3">
      <c r="A56" s="21" t="s">
        <v>137</v>
      </c>
      <c r="B56" s="19">
        <v>8684027.5</v>
      </c>
      <c r="E56" s="21" t="s">
        <v>118</v>
      </c>
      <c r="F56" s="19">
        <v>94695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1A7BF-BD06-44DE-833C-673C5251D54F}">
  <dimension ref="A3:I54"/>
  <sheetViews>
    <sheetView workbookViewId="0">
      <selection activeCell="N21" sqref="N21"/>
    </sheetView>
  </sheetViews>
  <sheetFormatPr defaultRowHeight="14.4" x14ac:dyDescent="0.3"/>
  <cols>
    <col min="1" max="1" width="14" bestFit="1" customWidth="1"/>
    <col min="2" max="2" width="16.44140625" bestFit="1" customWidth="1"/>
    <col min="5" max="5" width="19.109375" customWidth="1"/>
    <col min="8" max="8" width="14.6640625" customWidth="1"/>
    <col min="9" max="9" width="13.109375" customWidth="1"/>
  </cols>
  <sheetData>
    <row r="3" spans="1:9" x14ac:dyDescent="0.3">
      <c r="A3" s="20" t="s">
        <v>136</v>
      </c>
      <c r="B3" t="s">
        <v>132</v>
      </c>
    </row>
    <row r="4" spans="1:9" x14ac:dyDescent="0.3">
      <c r="A4" s="21" t="s">
        <v>57</v>
      </c>
      <c r="B4" s="19">
        <v>170562.5</v>
      </c>
    </row>
    <row r="5" spans="1:9" x14ac:dyDescent="0.3">
      <c r="A5" s="21" t="s">
        <v>61</v>
      </c>
      <c r="B5" s="19">
        <v>213437.5</v>
      </c>
      <c r="E5" s="21" t="s">
        <v>57</v>
      </c>
      <c r="H5" s="21" t="s">
        <v>57</v>
      </c>
      <c r="I5" s="19">
        <v>170562.5</v>
      </c>
    </row>
    <row r="6" spans="1:9" x14ac:dyDescent="0.3">
      <c r="A6" s="21" t="s">
        <v>82</v>
      </c>
      <c r="B6" s="19">
        <v>192137.5</v>
      </c>
      <c r="E6" s="21" t="s">
        <v>61</v>
      </c>
      <c r="H6" s="21" t="s">
        <v>61</v>
      </c>
      <c r="I6" s="19">
        <v>213437.5</v>
      </c>
    </row>
    <row r="7" spans="1:9" x14ac:dyDescent="0.3">
      <c r="A7" s="21" t="s">
        <v>98</v>
      </c>
      <c r="B7" s="19">
        <v>101732.5</v>
      </c>
      <c r="E7" s="21" t="s">
        <v>82</v>
      </c>
      <c r="H7" s="21" t="s">
        <v>82</v>
      </c>
      <c r="I7" s="19">
        <v>192137.5</v>
      </c>
    </row>
    <row r="8" spans="1:9" x14ac:dyDescent="0.3">
      <c r="A8" s="21" t="s">
        <v>29</v>
      </c>
      <c r="B8" s="19">
        <v>582400</v>
      </c>
      <c r="E8" s="21" t="s">
        <v>98</v>
      </c>
      <c r="H8" s="21" t="s">
        <v>98</v>
      </c>
      <c r="I8" s="19">
        <v>101732.5</v>
      </c>
    </row>
    <row r="9" spans="1:9" x14ac:dyDescent="0.3">
      <c r="A9" s="21" t="s">
        <v>42</v>
      </c>
      <c r="B9" s="19">
        <v>202725</v>
      </c>
      <c r="E9" s="21" t="s">
        <v>29</v>
      </c>
      <c r="H9" s="21" t="s">
        <v>29</v>
      </c>
      <c r="I9" s="19">
        <v>582400</v>
      </c>
    </row>
    <row r="10" spans="1:9" x14ac:dyDescent="0.3">
      <c r="A10" s="21" t="s">
        <v>121</v>
      </c>
      <c r="B10" s="19">
        <v>78595</v>
      </c>
      <c r="E10" s="21" t="s">
        <v>42</v>
      </c>
      <c r="H10" s="21" t="s">
        <v>42</v>
      </c>
      <c r="I10" s="19">
        <v>202725</v>
      </c>
    </row>
    <row r="11" spans="1:9" x14ac:dyDescent="0.3">
      <c r="A11" s="21" t="s">
        <v>117</v>
      </c>
      <c r="B11" s="19">
        <v>94695</v>
      </c>
      <c r="E11" s="21" t="s">
        <v>121</v>
      </c>
      <c r="H11" s="21" t="s">
        <v>121</v>
      </c>
      <c r="I11" s="19">
        <v>78595</v>
      </c>
    </row>
    <row r="12" spans="1:9" x14ac:dyDescent="0.3">
      <c r="A12" s="21" t="s">
        <v>47</v>
      </c>
      <c r="B12" s="19">
        <v>561850</v>
      </c>
      <c r="E12" s="21" t="s">
        <v>117</v>
      </c>
      <c r="H12" s="21" t="s">
        <v>117</v>
      </c>
      <c r="I12" s="19">
        <v>94695</v>
      </c>
    </row>
    <row r="13" spans="1:9" x14ac:dyDescent="0.3">
      <c r="A13" s="21" t="s">
        <v>86</v>
      </c>
      <c r="B13" s="19">
        <v>292210</v>
      </c>
      <c r="E13" s="21" t="s">
        <v>47</v>
      </c>
      <c r="H13" s="21" t="s">
        <v>47</v>
      </c>
      <c r="I13" s="19">
        <v>561850</v>
      </c>
    </row>
    <row r="14" spans="1:9" x14ac:dyDescent="0.3">
      <c r="A14" s="21" t="s">
        <v>63</v>
      </c>
      <c r="B14" s="19">
        <v>255425</v>
      </c>
      <c r="E14" s="21" t="s">
        <v>86</v>
      </c>
      <c r="H14" s="21" t="s">
        <v>86</v>
      </c>
      <c r="I14" s="19">
        <v>292210</v>
      </c>
    </row>
    <row r="15" spans="1:9" x14ac:dyDescent="0.3">
      <c r="A15" s="21" t="s">
        <v>80</v>
      </c>
      <c r="B15" s="19">
        <v>146650</v>
      </c>
      <c r="E15" s="21" t="s">
        <v>63</v>
      </c>
      <c r="H15" s="21" t="s">
        <v>63</v>
      </c>
      <c r="I15" s="19">
        <v>255425</v>
      </c>
    </row>
    <row r="16" spans="1:9" x14ac:dyDescent="0.3">
      <c r="A16" s="21" t="s">
        <v>34</v>
      </c>
      <c r="B16" s="19">
        <v>93282.5</v>
      </c>
      <c r="E16" s="21" t="s">
        <v>80</v>
      </c>
      <c r="H16" s="21" t="s">
        <v>80</v>
      </c>
      <c r="I16" s="19">
        <v>146650</v>
      </c>
    </row>
    <row r="17" spans="1:9" x14ac:dyDescent="0.3">
      <c r="A17" s="21" t="s">
        <v>112</v>
      </c>
      <c r="B17" s="19">
        <v>106825</v>
      </c>
      <c r="E17" s="21" t="s">
        <v>34</v>
      </c>
      <c r="H17" s="21" t="s">
        <v>34</v>
      </c>
      <c r="I17" s="19">
        <v>93282.5</v>
      </c>
    </row>
    <row r="18" spans="1:9" x14ac:dyDescent="0.3">
      <c r="A18" s="21" t="s">
        <v>108</v>
      </c>
      <c r="B18" s="19">
        <v>72667.5</v>
      </c>
      <c r="E18" s="21" t="s">
        <v>112</v>
      </c>
      <c r="H18" s="21" t="s">
        <v>112</v>
      </c>
      <c r="I18" s="19">
        <v>106825</v>
      </c>
    </row>
    <row r="19" spans="1:9" x14ac:dyDescent="0.3">
      <c r="A19" s="21" t="s">
        <v>102</v>
      </c>
      <c r="B19" s="19">
        <v>84090</v>
      </c>
      <c r="E19" s="21" t="s">
        <v>108</v>
      </c>
      <c r="H19" s="21" t="s">
        <v>108</v>
      </c>
      <c r="I19" s="19">
        <v>72667.5</v>
      </c>
    </row>
    <row r="20" spans="1:9" x14ac:dyDescent="0.3">
      <c r="A20" s="21" t="s">
        <v>94</v>
      </c>
      <c r="B20" s="19">
        <v>152552.5</v>
      </c>
      <c r="E20" s="21" t="s">
        <v>102</v>
      </c>
      <c r="H20" s="21" t="s">
        <v>102</v>
      </c>
      <c r="I20" s="19">
        <v>84090</v>
      </c>
    </row>
    <row r="21" spans="1:9" x14ac:dyDescent="0.3">
      <c r="A21" s="21" t="s">
        <v>78</v>
      </c>
      <c r="B21" s="19">
        <v>185375</v>
      </c>
      <c r="E21" s="21" t="s">
        <v>94</v>
      </c>
      <c r="H21" s="21" t="s">
        <v>94</v>
      </c>
      <c r="I21" s="19">
        <v>152552.5</v>
      </c>
    </row>
    <row r="22" spans="1:9" x14ac:dyDescent="0.3">
      <c r="A22" s="21" t="s">
        <v>59</v>
      </c>
      <c r="B22" s="19">
        <v>87825</v>
      </c>
      <c r="E22" s="21" t="s">
        <v>78</v>
      </c>
      <c r="H22" s="21" t="s">
        <v>78</v>
      </c>
      <c r="I22" s="19">
        <v>185375</v>
      </c>
    </row>
    <row r="23" spans="1:9" x14ac:dyDescent="0.3">
      <c r="A23" s="21" t="s">
        <v>115</v>
      </c>
      <c r="B23" s="19">
        <v>122875</v>
      </c>
      <c r="E23" s="21" t="s">
        <v>59</v>
      </c>
      <c r="H23" s="21" t="s">
        <v>59</v>
      </c>
      <c r="I23" s="19">
        <v>87825</v>
      </c>
    </row>
    <row r="24" spans="1:9" x14ac:dyDescent="0.3">
      <c r="A24" s="21" t="s">
        <v>125</v>
      </c>
      <c r="B24" s="19">
        <v>134955</v>
      </c>
      <c r="E24" s="21" t="s">
        <v>115</v>
      </c>
      <c r="H24" s="21" t="s">
        <v>115</v>
      </c>
      <c r="I24" s="19">
        <v>122875</v>
      </c>
    </row>
    <row r="25" spans="1:9" x14ac:dyDescent="0.3">
      <c r="A25" s="21" t="s">
        <v>71</v>
      </c>
      <c r="B25" s="19">
        <v>95262.5</v>
      </c>
      <c r="E25" s="21" t="s">
        <v>125</v>
      </c>
      <c r="H25" s="21" t="s">
        <v>125</v>
      </c>
      <c r="I25" s="19">
        <v>134955</v>
      </c>
    </row>
    <row r="26" spans="1:9" x14ac:dyDescent="0.3">
      <c r="A26" s="21" t="s">
        <v>49</v>
      </c>
      <c r="B26" s="19">
        <v>67910</v>
      </c>
      <c r="E26" s="21" t="s">
        <v>71</v>
      </c>
      <c r="H26" s="21" t="s">
        <v>71</v>
      </c>
      <c r="I26" s="19">
        <v>95262.5</v>
      </c>
    </row>
    <row r="27" spans="1:9" x14ac:dyDescent="0.3">
      <c r="A27" s="21" t="s">
        <v>96</v>
      </c>
      <c r="B27" s="19">
        <v>121982.5</v>
      </c>
      <c r="E27" s="21" t="s">
        <v>49</v>
      </c>
      <c r="H27" s="21" t="s">
        <v>49</v>
      </c>
      <c r="I27" s="19">
        <v>67910</v>
      </c>
    </row>
    <row r="28" spans="1:9" x14ac:dyDescent="0.3">
      <c r="A28" s="21" t="s">
        <v>73</v>
      </c>
      <c r="B28" s="19">
        <v>91370</v>
      </c>
      <c r="E28" s="21" t="s">
        <v>96</v>
      </c>
      <c r="H28" s="21" t="s">
        <v>96</v>
      </c>
      <c r="I28" s="19">
        <v>121982.5</v>
      </c>
    </row>
    <row r="29" spans="1:9" x14ac:dyDescent="0.3">
      <c r="A29" s="21" t="s">
        <v>51</v>
      </c>
      <c r="B29" s="19">
        <v>153762.5</v>
      </c>
      <c r="E29" s="21" t="s">
        <v>73</v>
      </c>
      <c r="H29" s="21" t="s">
        <v>73</v>
      </c>
      <c r="I29" s="19">
        <v>91370</v>
      </c>
    </row>
    <row r="30" spans="1:9" x14ac:dyDescent="0.3">
      <c r="A30" s="21" t="s">
        <v>55</v>
      </c>
      <c r="B30" s="19">
        <v>54380</v>
      </c>
      <c r="E30" s="21" t="s">
        <v>51</v>
      </c>
      <c r="H30" s="21" t="s">
        <v>51</v>
      </c>
      <c r="I30" s="19">
        <v>153762.5</v>
      </c>
    </row>
    <row r="31" spans="1:9" x14ac:dyDescent="0.3">
      <c r="A31" s="21" t="s">
        <v>40</v>
      </c>
      <c r="B31" s="19">
        <v>199837.5</v>
      </c>
      <c r="E31" s="21" t="s">
        <v>55</v>
      </c>
      <c r="H31" s="21" t="s">
        <v>55</v>
      </c>
      <c r="I31" s="19">
        <v>54380</v>
      </c>
    </row>
    <row r="32" spans="1:9" x14ac:dyDescent="0.3">
      <c r="A32" s="21" t="s">
        <v>129</v>
      </c>
      <c r="B32" s="19">
        <v>148470</v>
      </c>
      <c r="E32" s="21" t="s">
        <v>40</v>
      </c>
      <c r="H32" s="21" t="s">
        <v>40</v>
      </c>
      <c r="I32" s="19">
        <v>199837.5</v>
      </c>
    </row>
    <row r="33" spans="1:9" x14ac:dyDescent="0.3">
      <c r="A33" s="21" t="s">
        <v>119</v>
      </c>
      <c r="B33" s="19">
        <v>113925</v>
      </c>
      <c r="E33" s="21" t="s">
        <v>129</v>
      </c>
      <c r="H33" s="21" t="s">
        <v>129</v>
      </c>
      <c r="I33" s="19">
        <v>148470</v>
      </c>
    </row>
    <row r="34" spans="1:9" x14ac:dyDescent="0.3">
      <c r="A34" s="21" t="s">
        <v>84</v>
      </c>
      <c r="B34" s="19">
        <v>166075</v>
      </c>
      <c r="E34" s="21" t="s">
        <v>119</v>
      </c>
      <c r="H34" s="21" t="s">
        <v>119</v>
      </c>
      <c r="I34" s="19">
        <v>113925</v>
      </c>
    </row>
    <row r="35" spans="1:9" x14ac:dyDescent="0.3">
      <c r="A35" s="21" t="s">
        <v>16</v>
      </c>
      <c r="B35" s="19">
        <v>582675</v>
      </c>
      <c r="E35" s="21" t="s">
        <v>84</v>
      </c>
      <c r="H35" s="21" t="s">
        <v>84</v>
      </c>
      <c r="I35" s="19">
        <v>166075</v>
      </c>
    </row>
    <row r="36" spans="1:9" x14ac:dyDescent="0.3">
      <c r="A36" s="21" t="s">
        <v>90</v>
      </c>
      <c r="B36" s="19">
        <v>187045</v>
      </c>
      <c r="E36" s="21" t="s">
        <v>16</v>
      </c>
      <c r="H36" s="21" t="s">
        <v>16</v>
      </c>
      <c r="I36" s="19">
        <v>582675</v>
      </c>
    </row>
    <row r="37" spans="1:9" x14ac:dyDescent="0.3">
      <c r="A37" s="21" t="s">
        <v>106</v>
      </c>
      <c r="B37" s="19">
        <v>72380</v>
      </c>
      <c r="E37" s="21" t="s">
        <v>90</v>
      </c>
      <c r="H37" s="21" t="s">
        <v>90</v>
      </c>
      <c r="I37" s="19">
        <v>187045</v>
      </c>
    </row>
    <row r="38" spans="1:9" x14ac:dyDescent="0.3">
      <c r="A38" s="21" t="s">
        <v>92</v>
      </c>
      <c r="B38" s="19">
        <v>95142.5</v>
      </c>
      <c r="E38" s="21" t="s">
        <v>106</v>
      </c>
      <c r="H38" s="21" t="s">
        <v>106</v>
      </c>
      <c r="I38" s="19">
        <v>72380</v>
      </c>
    </row>
    <row r="39" spans="1:9" x14ac:dyDescent="0.3">
      <c r="A39" s="21" t="s">
        <v>100</v>
      </c>
      <c r="B39" s="19">
        <v>94982.5</v>
      </c>
      <c r="E39" s="21" t="s">
        <v>92</v>
      </c>
      <c r="H39" s="21" t="s">
        <v>92</v>
      </c>
      <c r="I39" s="19">
        <v>95142.5</v>
      </c>
    </row>
    <row r="40" spans="1:9" x14ac:dyDescent="0.3">
      <c r="A40" s="21" t="s">
        <v>77</v>
      </c>
      <c r="B40" s="19">
        <v>226300</v>
      </c>
      <c r="E40" s="21" t="s">
        <v>100</v>
      </c>
      <c r="H40" s="21" t="s">
        <v>100</v>
      </c>
      <c r="I40" s="19">
        <v>94982.5</v>
      </c>
    </row>
    <row r="41" spans="1:9" x14ac:dyDescent="0.3">
      <c r="A41" s="21" t="s">
        <v>37</v>
      </c>
      <c r="B41" s="19">
        <v>95690</v>
      </c>
      <c r="E41" s="21" t="s">
        <v>77</v>
      </c>
      <c r="H41" s="21" t="s">
        <v>77</v>
      </c>
      <c r="I41" s="19">
        <v>226300</v>
      </c>
    </row>
    <row r="42" spans="1:9" x14ac:dyDescent="0.3">
      <c r="A42" s="21" t="s">
        <v>123</v>
      </c>
      <c r="B42" s="19">
        <v>101462.5</v>
      </c>
      <c r="E42" s="21" t="s">
        <v>37</v>
      </c>
      <c r="H42" s="21" t="s">
        <v>37</v>
      </c>
      <c r="I42" s="19">
        <v>95690</v>
      </c>
    </row>
    <row r="43" spans="1:9" x14ac:dyDescent="0.3">
      <c r="A43" s="21" t="s">
        <v>88</v>
      </c>
      <c r="B43" s="19">
        <v>238055</v>
      </c>
      <c r="E43" s="21" t="s">
        <v>123</v>
      </c>
      <c r="H43" s="21" t="s">
        <v>123</v>
      </c>
      <c r="I43" s="19">
        <v>101462.5</v>
      </c>
    </row>
    <row r="44" spans="1:9" x14ac:dyDescent="0.3">
      <c r="A44" s="21" t="s">
        <v>104</v>
      </c>
      <c r="B44" s="19">
        <v>77285</v>
      </c>
      <c r="E44" s="21" t="s">
        <v>88</v>
      </c>
      <c r="H44" s="21" t="s">
        <v>88</v>
      </c>
      <c r="I44" s="19">
        <v>238055</v>
      </c>
    </row>
    <row r="45" spans="1:9" x14ac:dyDescent="0.3">
      <c r="A45" s="21" t="s">
        <v>53</v>
      </c>
      <c r="B45" s="19">
        <v>175912.5</v>
      </c>
      <c r="E45" s="21" t="s">
        <v>104</v>
      </c>
      <c r="H45" s="21" t="s">
        <v>104</v>
      </c>
      <c r="I45" s="19">
        <v>77285</v>
      </c>
    </row>
    <row r="46" spans="1:9" x14ac:dyDescent="0.3">
      <c r="A46" s="21" t="s">
        <v>25</v>
      </c>
      <c r="B46" s="19">
        <v>440987.5</v>
      </c>
      <c r="E46" s="21" t="s">
        <v>53</v>
      </c>
      <c r="H46" s="21" t="s">
        <v>53</v>
      </c>
      <c r="I46" s="19">
        <v>175912.5</v>
      </c>
    </row>
    <row r="47" spans="1:9" x14ac:dyDescent="0.3">
      <c r="A47" s="21" t="s">
        <v>75</v>
      </c>
      <c r="B47" s="19">
        <v>199937.5</v>
      </c>
      <c r="E47" s="21" t="s">
        <v>25</v>
      </c>
      <c r="H47" s="21" t="s">
        <v>25</v>
      </c>
      <c r="I47" s="19">
        <v>440987.5</v>
      </c>
    </row>
    <row r="48" spans="1:9" x14ac:dyDescent="0.3">
      <c r="A48" s="21" t="s">
        <v>127</v>
      </c>
      <c r="B48" s="19">
        <v>156035</v>
      </c>
      <c r="E48" s="21" t="s">
        <v>75</v>
      </c>
      <c r="H48" s="21" t="s">
        <v>75</v>
      </c>
      <c r="I48" s="19">
        <v>199937.5</v>
      </c>
    </row>
    <row r="49" spans="1:9" x14ac:dyDescent="0.3">
      <c r="A49" s="21" t="s">
        <v>69</v>
      </c>
      <c r="B49" s="19">
        <v>187222.5</v>
      </c>
      <c r="E49" s="21" t="s">
        <v>127</v>
      </c>
      <c r="H49" s="21" t="s">
        <v>127</v>
      </c>
      <c r="I49" s="19">
        <v>156035</v>
      </c>
    </row>
    <row r="50" spans="1:9" x14ac:dyDescent="0.3">
      <c r="A50" s="21" t="s">
        <v>44</v>
      </c>
      <c r="B50" s="19">
        <v>250237.5</v>
      </c>
      <c r="E50" s="21" t="s">
        <v>69</v>
      </c>
      <c r="H50" s="21" t="s">
        <v>69</v>
      </c>
      <c r="I50" s="19">
        <v>187222.5</v>
      </c>
    </row>
    <row r="51" spans="1:9" x14ac:dyDescent="0.3">
      <c r="A51" s="21" t="s">
        <v>114</v>
      </c>
      <c r="B51" s="19">
        <v>71145</v>
      </c>
      <c r="E51" s="21" t="s">
        <v>44</v>
      </c>
      <c r="H51" s="21" t="s">
        <v>44</v>
      </c>
      <c r="I51" s="19">
        <v>250237.5</v>
      </c>
    </row>
    <row r="52" spans="1:9" x14ac:dyDescent="0.3">
      <c r="A52" s="21" t="s">
        <v>110</v>
      </c>
      <c r="B52" s="19">
        <v>85752.5</v>
      </c>
      <c r="E52" s="21" t="s">
        <v>114</v>
      </c>
      <c r="H52" s="21" t="s">
        <v>114</v>
      </c>
      <c r="I52" s="19">
        <v>71145</v>
      </c>
    </row>
    <row r="53" spans="1:9" x14ac:dyDescent="0.3">
      <c r="A53" s="21" t="s">
        <v>67</v>
      </c>
      <c r="B53" s="19">
        <v>199937.5</v>
      </c>
      <c r="E53" s="21" t="s">
        <v>110</v>
      </c>
      <c r="H53" s="21" t="s">
        <v>110</v>
      </c>
      <c r="I53" s="19">
        <v>85752.5</v>
      </c>
    </row>
    <row r="54" spans="1:9" x14ac:dyDescent="0.3">
      <c r="A54" s="21" t="s">
        <v>137</v>
      </c>
      <c r="B54" s="19">
        <v>8684027.5</v>
      </c>
      <c r="E54" s="21" t="s">
        <v>67</v>
      </c>
      <c r="H54" s="21" t="s">
        <v>67</v>
      </c>
      <c r="I54" s="19">
        <v>199937.5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20554-4AF0-46A9-AEF8-615E9F20556B}">
  <dimension ref="A3:D62"/>
  <sheetViews>
    <sheetView tabSelected="1" topLeftCell="A16" workbookViewId="0">
      <selection activeCell="I43" sqref="I43"/>
    </sheetView>
  </sheetViews>
  <sheetFormatPr defaultRowHeight="14.4" x14ac:dyDescent="0.3"/>
  <cols>
    <col min="1" max="1" width="12.5546875" bestFit="1" customWidth="1"/>
    <col min="2" max="2" width="25.77734375" bestFit="1" customWidth="1"/>
    <col min="3" max="3" width="14.109375" bestFit="1" customWidth="1"/>
    <col min="4" max="4" width="16" bestFit="1" customWidth="1"/>
  </cols>
  <sheetData>
    <row r="3" spans="1:2" x14ac:dyDescent="0.3">
      <c r="A3" s="20" t="s">
        <v>136</v>
      </c>
      <c r="B3" t="s">
        <v>135</v>
      </c>
    </row>
    <row r="4" spans="1:2" x14ac:dyDescent="0.3">
      <c r="A4" s="21" t="s">
        <v>17</v>
      </c>
      <c r="B4" s="19">
        <v>0.38688271604938351</v>
      </c>
    </row>
    <row r="5" spans="1:2" x14ac:dyDescent="0.3">
      <c r="A5" s="21" t="s">
        <v>22</v>
      </c>
      <c r="B5" s="19">
        <v>0.77191358024691625</v>
      </c>
    </row>
    <row r="6" spans="1:2" x14ac:dyDescent="0.3">
      <c r="A6" s="21" t="s">
        <v>18</v>
      </c>
      <c r="B6" s="19">
        <v>1.1143518518518538</v>
      </c>
    </row>
    <row r="7" spans="1:2" x14ac:dyDescent="0.3">
      <c r="A7" s="21" t="s">
        <v>20</v>
      </c>
      <c r="B7" s="19">
        <v>1.4762345679012381</v>
      </c>
    </row>
    <row r="8" spans="1:2" x14ac:dyDescent="0.3">
      <c r="A8" s="21" t="s">
        <v>21</v>
      </c>
      <c r="B8" s="19">
        <v>1.8297067901234607</v>
      </c>
    </row>
    <row r="9" spans="1:2" x14ac:dyDescent="0.3">
      <c r="A9" s="21" t="s">
        <v>19</v>
      </c>
      <c r="B9" s="19">
        <v>2.1786265432098819</v>
      </c>
    </row>
    <row r="10" spans="1:2" x14ac:dyDescent="0.3">
      <c r="A10" s="21" t="s">
        <v>137</v>
      </c>
      <c r="B10" s="19"/>
    </row>
    <row r="31" spans="3:4" x14ac:dyDescent="0.3">
      <c r="C31" s="20" t="s">
        <v>136</v>
      </c>
      <c r="D31" t="s">
        <v>133</v>
      </c>
    </row>
    <row r="32" spans="3:4" x14ac:dyDescent="0.3">
      <c r="C32" s="21" t="s">
        <v>17</v>
      </c>
      <c r="D32" s="19">
        <v>4133250</v>
      </c>
    </row>
    <row r="33" spans="3:4" x14ac:dyDescent="0.3">
      <c r="C33" s="32" t="s">
        <v>23</v>
      </c>
      <c r="D33" s="19">
        <v>663200</v>
      </c>
    </row>
    <row r="34" spans="3:4" x14ac:dyDescent="0.3">
      <c r="C34" s="32" t="s">
        <v>31</v>
      </c>
      <c r="D34" s="19">
        <v>172000</v>
      </c>
    </row>
    <row r="35" spans="3:4" x14ac:dyDescent="0.3">
      <c r="C35" s="32" t="s">
        <v>27</v>
      </c>
      <c r="D35" s="19">
        <v>889000</v>
      </c>
    </row>
    <row r="36" spans="3:4" x14ac:dyDescent="0.3">
      <c r="C36" s="32" t="s">
        <v>14</v>
      </c>
      <c r="D36" s="19">
        <v>2409050</v>
      </c>
    </row>
    <row r="37" spans="3:4" x14ac:dyDescent="0.3">
      <c r="C37" s="21" t="s">
        <v>22</v>
      </c>
      <c r="D37" s="19">
        <v>3000250</v>
      </c>
    </row>
    <row r="38" spans="3:4" x14ac:dyDescent="0.3">
      <c r="C38" s="32" t="s">
        <v>23</v>
      </c>
      <c r="D38" s="19">
        <v>551750</v>
      </c>
    </row>
    <row r="39" spans="3:4" x14ac:dyDescent="0.3">
      <c r="C39" s="32" t="s">
        <v>31</v>
      </c>
      <c r="D39" s="19">
        <v>135000</v>
      </c>
    </row>
    <row r="40" spans="3:4" x14ac:dyDescent="0.3">
      <c r="C40" s="32" t="s">
        <v>27</v>
      </c>
      <c r="D40" s="19">
        <v>678500</v>
      </c>
    </row>
    <row r="41" spans="3:4" x14ac:dyDescent="0.3">
      <c r="C41" s="32" t="s">
        <v>14</v>
      </c>
      <c r="D41" s="19">
        <v>1635000</v>
      </c>
    </row>
    <row r="42" spans="3:4" x14ac:dyDescent="0.3">
      <c r="C42" s="21" t="s">
        <v>18</v>
      </c>
      <c r="D42" s="19">
        <v>3001500</v>
      </c>
    </row>
    <row r="43" spans="3:4" x14ac:dyDescent="0.3">
      <c r="C43" s="32" t="s">
        <v>23</v>
      </c>
      <c r="D43" s="19">
        <v>573000</v>
      </c>
    </row>
    <row r="44" spans="3:4" x14ac:dyDescent="0.3">
      <c r="C44" s="32" t="s">
        <v>31</v>
      </c>
      <c r="D44" s="19">
        <v>153000</v>
      </c>
    </row>
    <row r="45" spans="3:4" x14ac:dyDescent="0.3">
      <c r="C45" s="32" t="s">
        <v>27</v>
      </c>
      <c r="D45" s="19">
        <v>790250</v>
      </c>
    </row>
    <row r="46" spans="3:4" x14ac:dyDescent="0.3">
      <c r="C46" s="32" t="s">
        <v>14</v>
      </c>
      <c r="D46" s="19">
        <v>1485250</v>
      </c>
    </row>
    <row r="47" spans="3:4" x14ac:dyDescent="0.3">
      <c r="C47" s="21" t="s">
        <v>20</v>
      </c>
      <c r="D47" s="19">
        <v>2191250</v>
      </c>
    </row>
    <row r="48" spans="3:4" x14ac:dyDescent="0.3">
      <c r="C48" s="32" t="s">
        <v>23</v>
      </c>
      <c r="D48" s="19">
        <v>396750</v>
      </c>
    </row>
    <row r="49" spans="3:4" x14ac:dyDescent="0.3">
      <c r="C49" s="32" t="s">
        <v>31</v>
      </c>
      <c r="D49" s="19">
        <v>118250</v>
      </c>
    </row>
    <row r="50" spans="3:4" x14ac:dyDescent="0.3">
      <c r="C50" s="32" t="s">
        <v>27</v>
      </c>
      <c r="D50" s="19">
        <v>568500</v>
      </c>
    </row>
    <row r="51" spans="3:4" x14ac:dyDescent="0.3">
      <c r="C51" s="32" t="s">
        <v>14</v>
      </c>
      <c r="D51" s="19">
        <v>1107750</v>
      </c>
    </row>
    <row r="52" spans="3:4" x14ac:dyDescent="0.3">
      <c r="C52" s="21" t="s">
        <v>21</v>
      </c>
      <c r="D52" s="19">
        <v>2120750</v>
      </c>
    </row>
    <row r="53" spans="3:4" x14ac:dyDescent="0.3">
      <c r="C53" s="32" t="s">
        <v>23</v>
      </c>
      <c r="D53" s="19">
        <v>363250</v>
      </c>
    </row>
    <row r="54" spans="3:4" x14ac:dyDescent="0.3">
      <c r="C54" s="32" t="s">
        <v>31</v>
      </c>
      <c r="D54" s="19">
        <v>104500</v>
      </c>
    </row>
    <row r="55" spans="3:4" x14ac:dyDescent="0.3">
      <c r="C55" s="32" t="s">
        <v>27</v>
      </c>
      <c r="D55" s="19">
        <v>490000</v>
      </c>
    </row>
    <row r="56" spans="3:4" x14ac:dyDescent="0.3">
      <c r="C56" s="32" t="s">
        <v>14</v>
      </c>
      <c r="D56" s="19">
        <v>1163000</v>
      </c>
    </row>
    <row r="57" spans="3:4" x14ac:dyDescent="0.3">
      <c r="C57" s="21" t="s">
        <v>19</v>
      </c>
      <c r="D57" s="19">
        <v>2701250</v>
      </c>
    </row>
    <row r="58" spans="3:4" x14ac:dyDescent="0.3">
      <c r="C58" s="32" t="s">
        <v>23</v>
      </c>
      <c r="D58" s="19">
        <v>516850</v>
      </c>
    </row>
    <row r="59" spans="3:4" x14ac:dyDescent="0.3">
      <c r="C59" s="32" t="s">
        <v>31</v>
      </c>
      <c r="D59" s="19">
        <v>137750</v>
      </c>
    </row>
    <row r="60" spans="3:4" x14ac:dyDescent="0.3">
      <c r="C60" s="32" t="s">
        <v>27</v>
      </c>
      <c r="D60" s="19">
        <v>692750</v>
      </c>
    </row>
    <row r="61" spans="3:4" x14ac:dyDescent="0.3">
      <c r="C61" s="32" t="s">
        <v>14</v>
      </c>
      <c r="D61" s="19">
        <v>1353900</v>
      </c>
    </row>
    <row r="62" spans="3:4" x14ac:dyDescent="0.3">
      <c r="C62" s="21" t="s">
        <v>137</v>
      </c>
      <c r="D62" s="19">
        <v>17148250</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893"/>
  <sheetViews>
    <sheetView workbookViewId="0">
      <selection activeCell="B5" sqref="B5"/>
    </sheetView>
  </sheetViews>
  <sheetFormatPr defaultColWidth="14.44140625" defaultRowHeight="15" customHeight="1" x14ac:dyDescent="0.3"/>
  <cols>
    <col min="1" max="1" width="10.44140625" customWidth="1"/>
    <col min="2" max="2" width="14.109375" customWidth="1"/>
    <col min="3" max="3" width="14" bestFit="1" customWidth="1"/>
    <col min="4" max="4" width="13.44140625" customWidth="1"/>
    <col min="5" max="5" width="10.44140625" customWidth="1"/>
    <col min="6" max="6" width="14.33203125" customWidth="1"/>
    <col min="7" max="7" width="13.109375" customWidth="1"/>
    <col min="8" max="8" width="16.33203125" customWidth="1"/>
    <col min="9" max="9" width="14.44140625" customWidth="1"/>
    <col min="10" max="10" width="11.44140625" customWidth="1"/>
    <col min="11" max="11" width="11.88671875" customWidth="1"/>
    <col min="12" max="12" width="16.6640625" customWidth="1"/>
    <col min="13" max="13" width="18" customWidth="1"/>
    <col min="14" max="14" width="8.88671875" customWidth="1"/>
    <col min="15" max="15" width="10.88671875" customWidth="1"/>
    <col min="16" max="18" width="8.88671875" customWidth="1"/>
  </cols>
  <sheetData>
    <row r="1" spans="1:15" ht="14.4" x14ac:dyDescent="0.3">
      <c r="A1" s="1"/>
    </row>
    <row r="2" spans="1:15" ht="23.4" x14ac:dyDescent="0.45">
      <c r="A2" s="1"/>
      <c r="B2" s="2" t="s">
        <v>0</v>
      </c>
      <c r="C2" s="3"/>
      <c r="D2" s="3"/>
      <c r="E2" s="3"/>
      <c r="F2" s="3"/>
      <c r="G2" s="3"/>
      <c r="H2" s="3"/>
      <c r="I2" s="3"/>
      <c r="J2" s="3"/>
      <c r="K2" s="3"/>
      <c r="L2" s="3"/>
      <c r="M2" s="3"/>
    </row>
    <row r="3" spans="1:15" ht="15.6" x14ac:dyDescent="0.3">
      <c r="A3" s="1"/>
      <c r="B3" s="4" t="s">
        <v>1</v>
      </c>
    </row>
    <row r="4" spans="1:15" ht="14.4" x14ac:dyDescent="0.3">
      <c r="A4" s="1"/>
    </row>
    <row r="5" spans="1:15" ht="14.4" x14ac:dyDescent="0.3">
      <c r="A5" s="1" t="s">
        <v>131</v>
      </c>
      <c r="B5" s="5" t="s">
        <v>2</v>
      </c>
      <c r="C5" s="5" t="s">
        <v>3</v>
      </c>
      <c r="D5" s="5" t="s">
        <v>4</v>
      </c>
      <c r="E5" s="5" t="s">
        <v>5</v>
      </c>
      <c r="F5" s="5" t="s">
        <v>6</v>
      </c>
      <c r="G5" s="5" t="s">
        <v>7</v>
      </c>
      <c r="H5" s="5" t="s">
        <v>8</v>
      </c>
      <c r="I5" s="5" t="s">
        <v>9</v>
      </c>
      <c r="J5" s="5" t="s">
        <v>10</v>
      </c>
      <c r="K5" s="5" t="s">
        <v>11</v>
      </c>
      <c r="L5" s="5" t="s">
        <v>12</v>
      </c>
      <c r="M5" s="5" t="s">
        <v>13</v>
      </c>
    </row>
    <row r="6" spans="1:15" ht="14.4" x14ac:dyDescent="0.3">
      <c r="A6" s="1"/>
      <c r="B6" s="6" t="s">
        <v>14</v>
      </c>
      <c r="C6" s="6">
        <v>1185732</v>
      </c>
      <c r="D6" s="7">
        <v>44210</v>
      </c>
      <c r="E6" s="6" t="s">
        <v>15</v>
      </c>
      <c r="F6" s="6" t="s">
        <v>16</v>
      </c>
      <c r="G6" s="6" t="s">
        <v>16</v>
      </c>
      <c r="H6" s="6" t="s">
        <v>17</v>
      </c>
      <c r="I6" s="8">
        <v>0.5</v>
      </c>
      <c r="J6" s="9">
        <v>12000</v>
      </c>
      <c r="K6" s="10">
        <f t="shared" ref="K6:K260" si="0">I6*J6</f>
        <v>6000</v>
      </c>
      <c r="L6" s="10">
        <f t="shared" ref="L6:L260" si="1">K6*M6</f>
        <v>3000</v>
      </c>
      <c r="M6" s="11">
        <v>0.5</v>
      </c>
      <c r="O6" s="12"/>
    </row>
    <row r="7" spans="1:15" ht="14.4" x14ac:dyDescent="0.3">
      <c r="A7" s="1"/>
      <c r="B7" s="6" t="s">
        <v>14</v>
      </c>
      <c r="C7" s="6">
        <v>1185732</v>
      </c>
      <c r="D7" s="7">
        <v>44210</v>
      </c>
      <c r="E7" s="6" t="s">
        <v>15</v>
      </c>
      <c r="F7" s="6" t="s">
        <v>16</v>
      </c>
      <c r="G7" s="6" t="s">
        <v>16</v>
      </c>
      <c r="H7" s="6" t="s">
        <v>18</v>
      </c>
      <c r="I7" s="8">
        <v>0.5</v>
      </c>
      <c r="J7" s="9">
        <v>10000</v>
      </c>
      <c r="K7" s="10">
        <f t="shared" si="0"/>
        <v>5000</v>
      </c>
      <c r="L7" s="10">
        <f t="shared" si="1"/>
        <v>1500</v>
      </c>
      <c r="M7" s="11">
        <v>0.3</v>
      </c>
      <c r="O7" s="12"/>
    </row>
    <row r="8" spans="1:15" ht="14.4" x14ac:dyDescent="0.3">
      <c r="A8" s="1"/>
      <c r="B8" s="6" t="s">
        <v>14</v>
      </c>
      <c r="C8" s="6">
        <v>1185732</v>
      </c>
      <c r="D8" s="7">
        <v>44210</v>
      </c>
      <c r="E8" s="6" t="s">
        <v>15</v>
      </c>
      <c r="F8" s="6" t="s">
        <v>16</v>
      </c>
      <c r="G8" s="6" t="s">
        <v>16</v>
      </c>
      <c r="H8" s="6" t="s">
        <v>19</v>
      </c>
      <c r="I8" s="8">
        <v>0.4</v>
      </c>
      <c r="J8" s="9">
        <v>10000</v>
      </c>
      <c r="K8" s="10">
        <f t="shared" si="0"/>
        <v>4000</v>
      </c>
      <c r="L8" s="10">
        <f t="shared" si="1"/>
        <v>1400</v>
      </c>
      <c r="M8" s="11">
        <v>0.35</v>
      </c>
      <c r="O8" s="12"/>
    </row>
    <row r="9" spans="1:15" ht="14.4" x14ac:dyDescent="0.3">
      <c r="A9" s="1"/>
      <c r="B9" s="6" t="s">
        <v>14</v>
      </c>
      <c r="C9" s="6">
        <v>1185732</v>
      </c>
      <c r="D9" s="7">
        <v>44210</v>
      </c>
      <c r="E9" s="6" t="s">
        <v>15</v>
      </c>
      <c r="F9" s="6" t="s">
        <v>16</v>
      </c>
      <c r="G9" s="6" t="s">
        <v>16</v>
      </c>
      <c r="H9" s="6" t="s">
        <v>20</v>
      </c>
      <c r="I9" s="8">
        <v>0.45</v>
      </c>
      <c r="J9" s="9">
        <v>8500</v>
      </c>
      <c r="K9" s="10">
        <f t="shared" si="0"/>
        <v>3825</v>
      </c>
      <c r="L9" s="10">
        <f t="shared" si="1"/>
        <v>1338.75</v>
      </c>
      <c r="M9" s="11">
        <v>0.35</v>
      </c>
      <c r="O9" s="12"/>
    </row>
    <row r="10" spans="1:15" ht="14.4" x14ac:dyDescent="0.3">
      <c r="A10" s="1"/>
      <c r="B10" s="6" t="s">
        <v>14</v>
      </c>
      <c r="C10" s="6">
        <v>1185732</v>
      </c>
      <c r="D10" s="7">
        <v>44210</v>
      </c>
      <c r="E10" s="6" t="s">
        <v>15</v>
      </c>
      <c r="F10" s="6" t="s">
        <v>16</v>
      </c>
      <c r="G10" s="6" t="s">
        <v>16</v>
      </c>
      <c r="H10" s="6" t="s">
        <v>21</v>
      </c>
      <c r="I10" s="8">
        <v>0.6</v>
      </c>
      <c r="J10" s="9">
        <v>9000</v>
      </c>
      <c r="K10" s="10">
        <f t="shared" si="0"/>
        <v>5400</v>
      </c>
      <c r="L10" s="10">
        <f t="shared" si="1"/>
        <v>1620</v>
      </c>
      <c r="M10" s="11">
        <v>0.3</v>
      </c>
      <c r="O10" s="12"/>
    </row>
    <row r="11" spans="1:15" ht="14.4" x14ac:dyDescent="0.3">
      <c r="A11" s="1"/>
      <c r="B11" s="6" t="s">
        <v>14</v>
      </c>
      <c r="C11" s="6">
        <v>1185732</v>
      </c>
      <c r="D11" s="7">
        <v>44210</v>
      </c>
      <c r="E11" s="6" t="s">
        <v>15</v>
      </c>
      <c r="F11" s="6" t="s">
        <v>16</v>
      </c>
      <c r="G11" s="6" t="s">
        <v>16</v>
      </c>
      <c r="H11" s="6" t="s">
        <v>22</v>
      </c>
      <c r="I11" s="8">
        <v>0.5</v>
      </c>
      <c r="J11" s="9">
        <v>10000</v>
      </c>
      <c r="K11" s="10">
        <f t="shared" si="0"/>
        <v>5000</v>
      </c>
      <c r="L11" s="10">
        <f t="shared" si="1"/>
        <v>1250</v>
      </c>
      <c r="M11" s="11">
        <v>0.25</v>
      </c>
      <c r="O11" s="12"/>
    </row>
    <row r="12" spans="1:15" ht="14.4" x14ac:dyDescent="0.3">
      <c r="A12" s="1"/>
      <c r="B12" s="6" t="s">
        <v>14</v>
      </c>
      <c r="C12" s="6">
        <v>1185732</v>
      </c>
      <c r="D12" s="7">
        <v>44239</v>
      </c>
      <c r="E12" s="6" t="s">
        <v>15</v>
      </c>
      <c r="F12" s="6" t="s">
        <v>16</v>
      </c>
      <c r="G12" s="6" t="s">
        <v>16</v>
      </c>
      <c r="H12" s="6" t="s">
        <v>17</v>
      </c>
      <c r="I12" s="8">
        <v>0.5</v>
      </c>
      <c r="J12" s="9">
        <v>12500</v>
      </c>
      <c r="K12" s="10">
        <f t="shared" si="0"/>
        <v>6250</v>
      </c>
      <c r="L12" s="10">
        <f t="shared" si="1"/>
        <v>3125</v>
      </c>
      <c r="M12" s="11">
        <v>0.5</v>
      </c>
      <c r="O12" s="12"/>
    </row>
    <row r="13" spans="1:15" ht="14.4" x14ac:dyDescent="0.3">
      <c r="A13" s="1"/>
      <c r="B13" s="6" t="s">
        <v>14</v>
      </c>
      <c r="C13" s="6">
        <v>1185732</v>
      </c>
      <c r="D13" s="7">
        <v>44239</v>
      </c>
      <c r="E13" s="6" t="s">
        <v>15</v>
      </c>
      <c r="F13" s="6" t="s">
        <v>16</v>
      </c>
      <c r="G13" s="6" t="s">
        <v>16</v>
      </c>
      <c r="H13" s="6" t="s">
        <v>18</v>
      </c>
      <c r="I13" s="8">
        <v>0.5</v>
      </c>
      <c r="J13" s="9">
        <v>9000</v>
      </c>
      <c r="K13" s="10">
        <f t="shared" si="0"/>
        <v>4500</v>
      </c>
      <c r="L13" s="10">
        <f t="shared" si="1"/>
        <v>1350</v>
      </c>
      <c r="M13" s="11">
        <v>0.3</v>
      </c>
      <c r="O13" s="12"/>
    </row>
    <row r="14" spans="1:15" ht="14.4" x14ac:dyDescent="0.3">
      <c r="A14" s="1"/>
      <c r="B14" s="6" t="s">
        <v>14</v>
      </c>
      <c r="C14" s="6">
        <v>1185732</v>
      </c>
      <c r="D14" s="7">
        <v>44239</v>
      </c>
      <c r="E14" s="6" t="s">
        <v>15</v>
      </c>
      <c r="F14" s="6" t="s">
        <v>16</v>
      </c>
      <c r="G14" s="6" t="s">
        <v>16</v>
      </c>
      <c r="H14" s="6" t="s">
        <v>19</v>
      </c>
      <c r="I14" s="8">
        <v>0.4</v>
      </c>
      <c r="J14" s="9">
        <v>9500</v>
      </c>
      <c r="K14" s="10">
        <f t="shared" si="0"/>
        <v>3800</v>
      </c>
      <c r="L14" s="10">
        <f t="shared" si="1"/>
        <v>1330</v>
      </c>
      <c r="M14" s="11">
        <v>0.35</v>
      </c>
      <c r="O14" s="12"/>
    </row>
    <row r="15" spans="1:15" ht="14.4" x14ac:dyDescent="0.3">
      <c r="A15" s="1"/>
      <c r="B15" s="6" t="s">
        <v>14</v>
      </c>
      <c r="C15" s="6">
        <v>1185732</v>
      </c>
      <c r="D15" s="7">
        <v>44239</v>
      </c>
      <c r="E15" s="6" t="s">
        <v>15</v>
      </c>
      <c r="F15" s="6" t="s">
        <v>16</v>
      </c>
      <c r="G15" s="6" t="s">
        <v>16</v>
      </c>
      <c r="H15" s="6" t="s">
        <v>20</v>
      </c>
      <c r="I15" s="8">
        <v>0.45</v>
      </c>
      <c r="J15" s="9">
        <v>8250</v>
      </c>
      <c r="K15" s="10">
        <f t="shared" si="0"/>
        <v>3712.5</v>
      </c>
      <c r="L15" s="10">
        <f t="shared" si="1"/>
        <v>1299.375</v>
      </c>
      <c r="M15" s="11">
        <v>0.35</v>
      </c>
      <c r="O15" s="12"/>
    </row>
    <row r="16" spans="1:15" ht="14.4" x14ac:dyDescent="0.3">
      <c r="A16" s="1"/>
      <c r="B16" s="6" t="s">
        <v>14</v>
      </c>
      <c r="C16" s="6">
        <v>1185732</v>
      </c>
      <c r="D16" s="7">
        <v>44239</v>
      </c>
      <c r="E16" s="6" t="s">
        <v>15</v>
      </c>
      <c r="F16" s="6" t="s">
        <v>16</v>
      </c>
      <c r="G16" s="6" t="s">
        <v>16</v>
      </c>
      <c r="H16" s="6" t="s">
        <v>21</v>
      </c>
      <c r="I16" s="8">
        <v>0.6</v>
      </c>
      <c r="J16" s="9">
        <v>9000</v>
      </c>
      <c r="K16" s="10">
        <f t="shared" si="0"/>
        <v>5400</v>
      </c>
      <c r="L16" s="10">
        <f t="shared" si="1"/>
        <v>1620</v>
      </c>
      <c r="M16" s="11">
        <v>0.3</v>
      </c>
      <c r="O16" s="12"/>
    </row>
    <row r="17" spans="1:15" ht="14.4" x14ac:dyDescent="0.3">
      <c r="A17" s="1"/>
      <c r="B17" s="6" t="s">
        <v>14</v>
      </c>
      <c r="C17" s="6">
        <v>1185732</v>
      </c>
      <c r="D17" s="7">
        <v>44239</v>
      </c>
      <c r="E17" s="6" t="s">
        <v>15</v>
      </c>
      <c r="F17" s="6" t="s">
        <v>16</v>
      </c>
      <c r="G17" s="6" t="s">
        <v>16</v>
      </c>
      <c r="H17" s="6" t="s">
        <v>22</v>
      </c>
      <c r="I17" s="8">
        <v>0.5</v>
      </c>
      <c r="J17" s="9">
        <v>10000</v>
      </c>
      <c r="K17" s="10">
        <f t="shared" si="0"/>
        <v>5000</v>
      </c>
      <c r="L17" s="10">
        <f t="shared" si="1"/>
        <v>1250</v>
      </c>
      <c r="M17" s="11">
        <v>0.25</v>
      </c>
      <c r="O17" s="12"/>
    </row>
    <row r="18" spans="1:15" ht="14.4" x14ac:dyDescent="0.3">
      <c r="A18" s="1"/>
      <c r="B18" s="6" t="s">
        <v>14</v>
      </c>
      <c r="C18" s="6">
        <v>1185732</v>
      </c>
      <c r="D18" s="7">
        <v>44265</v>
      </c>
      <c r="E18" s="6" t="s">
        <v>15</v>
      </c>
      <c r="F18" s="6" t="s">
        <v>16</v>
      </c>
      <c r="G18" s="6" t="s">
        <v>16</v>
      </c>
      <c r="H18" s="6" t="s">
        <v>17</v>
      </c>
      <c r="I18" s="8">
        <v>0.5</v>
      </c>
      <c r="J18" s="9">
        <v>12200</v>
      </c>
      <c r="K18" s="10">
        <f t="shared" si="0"/>
        <v>6100</v>
      </c>
      <c r="L18" s="10">
        <f t="shared" si="1"/>
        <v>3050</v>
      </c>
      <c r="M18" s="11">
        <v>0.5</v>
      </c>
      <c r="O18" s="12"/>
    </row>
    <row r="19" spans="1:15" ht="14.4" x14ac:dyDescent="0.3">
      <c r="A19" s="1"/>
      <c r="B19" s="6" t="s">
        <v>14</v>
      </c>
      <c r="C19" s="6">
        <v>1185732</v>
      </c>
      <c r="D19" s="7">
        <v>44265</v>
      </c>
      <c r="E19" s="6" t="s">
        <v>15</v>
      </c>
      <c r="F19" s="6" t="s">
        <v>16</v>
      </c>
      <c r="G19" s="6" t="s">
        <v>16</v>
      </c>
      <c r="H19" s="6" t="s">
        <v>18</v>
      </c>
      <c r="I19" s="8">
        <v>0.5</v>
      </c>
      <c r="J19" s="9">
        <v>9250</v>
      </c>
      <c r="K19" s="10">
        <f t="shared" si="0"/>
        <v>4625</v>
      </c>
      <c r="L19" s="10">
        <f t="shared" si="1"/>
        <v>1387.5</v>
      </c>
      <c r="M19" s="11">
        <v>0.3</v>
      </c>
      <c r="O19" s="12"/>
    </row>
    <row r="20" spans="1:15" ht="14.4" x14ac:dyDescent="0.3">
      <c r="A20" s="1"/>
      <c r="B20" s="6" t="s">
        <v>14</v>
      </c>
      <c r="C20" s="6">
        <v>1185732</v>
      </c>
      <c r="D20" s="7">
        <v>44265</v>
      </c>
      <c r="E20" s="6" t="s">
        <v>15</v>
      </c>
      <c r="F20" s="6" t="s">
        <v>16</v>
      </c>
      <c r="G20" s="6" t="s">
        <v>16</v>
      </c>
      <c r="H20" s="6" t="s">
        <v>19</v>
      </c>
      <c r="I20" s="8">
        <v>0.4</v>
      </c>
      <c r="J20" s="9">
        <v>9500</v>
      </c>
      <c r="K20" s="10">
        <f t="shared" si="0"/>
        <v>3800</v>
      </c>
      <c r="L20" s="10">
        <f t="shared" si="1"/>
        <v>1330</v>
      </c>
      <c r="M20" s="11">
        <v>0.35</v>
      </c>
      <c r="O20" s="12"/>
    </row>
    <row r="21" spans="1:15" ht="15.75" customHeight="1" x14ac:dyDescent="0.3">
      <c r="A21" s="1"/>
      <c r="B21" s="6" t="s">
        <v>14</v>
      </c>
      <c r="C21" s="6">
        <v>1185732</v>
      </c>
      <c r="D21" s="7">
        <v>44265</v>
      </c>
      <c r="E21" s="6" t="s">
        <v>15</v>
      </c>
      <c r="F21" s="6" t="s">
        <v>16</v>
      </c>
      <c r="G21" s="6" t="s">
        <v>16</v>
      </c>
      <c r="H21" s="6" t="s">
        <v>20</v>
      </c>
      <c r="I21" s="8">
        <v>0.45</v>
      </c>
      <c r="J21" s="9">
        <v>8000</v>
      </c>
      <c r="K21" s="10">
        <f t="shared" si="0"/>
        <v>3600</v>
      </c>
      <c r="L21" s="10">
        <f t="shared" si="1"/>
        <v>1260</v>
      </c>
      <c r="M21" s="11">
        <v>0.35</v>
      </c>
      <c r="O21" s="12"/>
    </row>
    <row r="22" spans="1:15" ht="15.75" customHeight="1" x14ac:dyDescent="0.3">
      <c r="A22" s="1"/>
      <c r="B22" s="6" t="s">
        <v>14</v>
      </c>
      <c r="C22" s="6">
        <v>1185732</v>
      </c>
      <c r="D22" s="7">
        <v>44265</v>
      </c>
      <c r="E22" s="6" t="s">
        <v>15</v>
      </c>
      <c r="F22" s="6" t="s">
        <v>16</v>
      </c>
      <c r="G22" s="6" t="s">
        <v>16</v>
      </c>
      <c r="H22" s="6" t="s">
        <v>21</v>
      </c>
      <c r="I22" s="8">
        <v>0.6</v>
      </c>
      <c r="J22" s="9">
        <v>8500</v>
      </c>
      <c r="K22" s="10">
        <f t="shared" si="0"/>
        <v>5100</v>
      </c>
      <c r="L22" s="10">
        <f t="shared" si="1"/>
        <v>1530</v>
      </c>
      <c r="M22" s="11">
        <v>0.3</v>
      </c>
      <c r="O22" s="12"/>
    </row>
    <row r="23" spans="1:15" ht="15.75" customHeight="1" x14ac:dyDescent="0.3">
      <c r="A23" s="1"/>
      <c r="B23" s="6" t="s">
        <v>14</v>
      </c>
      <c r="C23" s="6">
        <v>1185732</v>
      </c>
      <c r="D23" s="7">
        <v>44265</v>
      </c>
      <c r="E23" s="6" t="s">
        <v>15</v>
      </c>
      <c r="F23" s="6" t="s">
        <v>16</v>
      </c>
      <c r="G23" s="6" t="s">
        <v>16</v>
      </c>
      <c r="H23" s="6" t="s">
        <v>22</v>
      </c>
      <c r="I23" s="8">
        <v>0.5</v>
      </c>
      <c r="J23" s="9">
        <v>9500</v>
      </c>
      <c r="K23" s="10">
        <f t="shared" si="0"/>
        <v>4750</v>
      </c>
      <c r="L23" s="10">
        <f t="shared" si="1"/>
        <v>1187.5</v>
      </c>
      <c r="M23" s="11">
        <v>0.25</v>
      </c>
      <c r="O23" s="12"/>
    </row>
    <row r="24" spans="1:15" ht="15.75" customHeight="1" x14ac:dyDescent="0.3">
      <c r="A24" s="1"/>
      <c r="B24" s="6" t="s">
        <v>14</v>
      </c>
      <c r="C24" s="6">
        <v>1185732</v>
      </c>
      <c r="D24" s="7">
        <v>44297</v>
      </c>
      <c r="E24" s="6" t="s">
        <v>15</v>
      </c>
      <c r="F24" s="6" t="s">
        <v>16</v>
      </c>
      <c r="G24" s="6" t="s">
        <v>16</v>
      </c>
      <c r="H24" s="6" t="s">
        <v>17</v>
      </c>
      <c r="I24" s="8">
        <v>0.5</v>
      </c>
      <c r="J24" s="9">
        <v>12000</v>
      </c>
      <c r="K24" s="10">
        <f t="shared" si="0"/>
        <v>6000</v>
      </c>
      <c r="L24" s="10">
        <f t="shared" si="1"/>
        <v>3000</v>
      </c>
      <c r="M24" s="11">
        <v>0.5</v>
      </c>
      <c r="O24" s="12"/>
    </row>
    <row r="25" spans="1:15" ht="15.75" customHeight="1" x14ac:dyDescent="0.3">
      <c r="A25" s="1"/>
      <c r="B25" s="6" t="s">
        <v>14</v>
      </c>
      <c r="C25" s="6">
        <v>1185732</v>
      </c>
      <c r="D25" s="7">
        <v>44297</v>
      </c>
      <c r="E25" s="6" t="s">
        <v>15</v>
      </c>
      <c r="F25" s="6" t="s">
        <v>16</v>
      </c>
      <c r="G25" s="6" t="s">
        <v>16</v>
      </c>
      <c r="H25" s="6" t="s">
        <v>18</v>
      </c>
      <c r="I25" s="8">
        <v>0.5</v>
      </c>
      <c r="J25" s="9">
        <v>9000</v>
      </c>
      <c r="K25" s="10">
        <f t="shared" si="0"/>
        <v>4500</v>
      </c>
      <c r="L25" s="10">
        <f t="shared" si="1"/>
        <v>1350</v>
      </c>
      <c r="M25" s="11">
        <v>0.3</v>
      </c>
      <c r="O25" s="12"/>
    </row>
    <row r="26" spans="1:15" ht="15.75" customHeight="1" x14ac:dyDescent="0.3">
      <c r="A26" s="1"/>
      <c r="B26" s="6" t="s">
        <v>14</v>
      </c>
      <c r="C26" s="6">
        <v>1185732</v>
      </c>
      <c r="D26" s="7">
        <v>44297</v>
      </c>
      <c r="E26" s="6" t="s">
        <v>15</v>
      </c>
      <c r="F26" s="6" t="s">
        <v>16</v>
      </c>
      <c r="G26" s="6" t="s">
        <v>16</v>
      </c>
      <c r="H26" s="6" t="s">
        <v>19</v>
      </c>
      <c r="I26" s="8">
        <v>0.4</v>
      </c>
      <c r="J26" s="9">
        <v>9000</v>
      </c>
      <c r="K26" s="10">
        <f t="shared" si="0"/>
        <v>3600</v>
      </c>
      <c r="L26" s="10">
        <f t="shared" si="1"/>
        <v>1260</v>
      </c>
      <c r="M26" s="11">
        <v>0.35</v>
      </c>
      <c r="O26" s="12"/>
    </row>
    <row r="27" spans="1:15" ht="15.75" customHeight="1" x14ac:dyDescent="0.3">
      <c r="A27" s="1"/>
      <c r="B27" s="6" t="s">
        <v>14</v>
      </c>
      <c r="C27" s="6">
        <v>1185732</v>
      </c>
      <c r="D27" s="7">
        <v>44297</v>
      </c>
      <c r="E27" s="6" t="s">
        <v>15</v>
      </c>
      <c r="F27" s="6" t="s">
        <v>16</v>
      </c>
      <c r="G27" s="6" t="s">
        <v>16</v>
      </c>
      <c r="H27" s="6" t="s">
        <v>20</v>
      </c>
      <c r="I27" s="8">
        <v>0.45</v>
      </c>
      <c r="J27" s="9">
        <v>8250</v>
      </c>
      <c r="K27" s="10">
        <f t="shared" si="0"/>
        <v>3712.5</v>
      </c>
      <c r="L27" s="10">
        <f t="shared" si="1"/>
        <v>1299.375</v>
      </c>
      <c r="M27" s="11">
        <v>0.35</v>
      </c>
      <c r="O27" s="12"/>
    </row>
    <row r="28" spans="1:15" ht="15.75" customHeight="1" x14ac:dyDescent="0.3">
      <c r="A28" s="1"/>
      <c r="B28" s="6" t="s">
        <v>14</v>
      </c>
      <c r="C28" s="6">
        <v>1185732</v>
      </c>
      <c r="D28" s="7">
        <v>44297</v>
      </c>
      <c r="E28" s="6" t="s">
        <v>15</v>
      </c>
      <c r="F28" s="6" t="s">
        <v>16</v>
      </c>
      <c r="G28" s="6" t="s">
        <v>16</v>
      </c>
      <c r="H28" s="6" t="s">
        <v>21</v>
      </c>
      <c r="I28" s="8">
        <v>0.6</v>
      </c>
      <c r="J28" s="9">
        <v>8250</v>
      </c>
      <c r="K28" s="10">
        <f t="shared" si="0"/>
        <v>4950</v>
      </c>
      <c r="L28" s="10">
        <f t="shared" si="1"/>
        <v>1485</v>
      </c>
      <c r="M28" s="11">
        <v>0.3</v>
      </c>
      <c r="O28" s="12"/>
    </row>
    <row r="29" spans="1:15" ht="15.75" customHeight="1" x14ac:dyDescent="0.3">
      <c r="A29" s="1"/>
      <c r="B29" s="6" t="s">
        <v>14</v>
      </c>
      <c r="C29" s="6">
        <v>1185732</v>
      </c>
      <c r="D29" s="7">
        <v>44297</v>
      </c>
      <c r="E29" s="6" t="s">
        <v>15</v>
      </c>
      <c r="F29" s="6" t="s">
        <v>16</v>
      </c>
      <c r="G29" s="6" t="s">
        <v>16</v>
      </c>
      <c r="H29" s="6" t="s">
        <v>22</v>
      </c>
      <c r="I29" s="8">
        <v>0.5</v>
      </c>
      <c r="J29" s="9">
        <v>9500</v>
      </c>
      <c r="K29" s="10">
        <f t="shared" si="0"/>
        <v>4750</v>
      </c>
      <c r="L29" s="10">
        <f t="shared" si="1"/>
        <v>1187.5</v>
      </c>
      <c r="M29" s="11">
        <v>0.25</v>
      </c>
      <c r="O29" s="12"/>
    </row>
    <row r="30" spans="1:15" ht="15.75" customHeight="1" x14ac:dyDescent="0.3">
      <c r="A30" s="1"/>
      <c r="B30" s="6" t="s">
        <v>14</v>
      </c>
      <c r="C30" s="6">
        <v>1185732</v>
      </c>
      <c r="D30" s="7">
        <v>44326</v>
      </c>
      <c r="E30" s="6" t="s">
        <v>15</v>
      </c>
      <c r="F30" s="6" t="s">
        <v>16</v>
      </c>
      <c r="G30" s="6" t="s">
        <v>16</v>
      </c>
      <c r="H30" s="6" t="s">
        <v>17</v>
      </c>
      <c r="I30" s="8">
        <v>0.6</v>
      </c>
      <c r="J30" s="9">
        <v>12200</v>
      </c>
      <c r="K30" s="10">
        <f t="shared" si="0"/>
        <v>7320</v>
      </c>
      <c r="L30" s="10">
        <f t="shared" si="1"/>
        <v>3660</v>
      </c>
      <c r="M30" s="11">
        <v>0.5</v>
      </c>
      <c r="O30" s="12"/>
    </row>
    <row r="31" spans="1:15" ht="15.75" customHeight="1" x14ac:dyDescent="0.3">
      <c r="A31" s="1"/>
      <c r="B31" s="6" t="s">
        <v>14</v>
      </c>
      <c r="C31" s="6">
        <v>1185732</v>
      </c>
      <c r="D31" s="7">
        <v>44326</v>
      </c>
      <c r="E31" s="6" t="s">
        <v>15</v>
      </c>
      <c r="F31" s="6" t="s">
        <v>16</v>
      </c>
      <c r="G31" s="6" t="s">
        <v>16</v>
      </c>
      <c r="H31" s="6" t="s">
        <v>18</v>
      </c>
      <c r="I31" s="8">
        <v>0.55000000000000004</v>
      </c>
      <c r="J31" s="9">
        <v>9250</v>
      </c>
      <c r="K31" s="10">
        <f t="shared" si="0"/>
        <v>5087.5</v>
      </c>
      <c r="L31" s="10">
        <f t="shared" si="1"/>
        <v>1526.25</v>
      </c>
      <c r="M31" s="11">
        <v>0.3</v>
      </c>
      <c r="O31" s="12"/>
    </row>
    <row r="32" spans="1:15" ht="15.75" customHeight="1" x14ac:dyDescent="0.3">
      <c r="A32" s="1"/>
      <c r="B32" s="6" t="s">
        <v>14</v>
      </c>
      <c r="C32" s="6">
        <v>1185732</v>
      </c>
      <c r="D32" s="7">
        <v>44326</v>
      </c>
      <c r="E32" s="6" t="s">
        <v>15</v>
      </c>
      <c r="F32" s="6" t="s">
        <v>16</v>
      </c>
      <c r="G32" s="6" t="s">
        <v>16</v>
      </c>
      <c r="H32" s="6" t="s">
        <v>19</v>
      </c>
      <c r="I32" s="8">
        <v>0.5</v>
      </c>
      <c r="J32" s="9">
        <v>9000</v>
      </c>
      <c r="K32" s="10">
        <f t="shared" si="0"/>
        <v>4500</v>
      </c>
      <c r="L32" s="10">
        <f t="shared" si="1"/>
        <v>1575</v>
      </c>
      <c r="M32" s="11">
        <v>0.35</v>
      </c>
      <c r="O32" s="12"/>
    </row>
    <row r="33" spans="1:15" ht="15.75" customHeight="1" x14ac:dyDescent="0.3">
      <c r="A33" s="1"/>
      <c r="B33" s="6" t="s">
        <v>14</v>
      </c>
      <c r="C33" s="6">
        <v>1185732</v>
      </c>
      <c r="D33" s="7">
        <v>44326</v>
      </c>
      <c r="E33" s="6" t="s">
        <v>15</v>
      </c>
      <c r="F33" s="6" t="s">
        <v>16</v>
      </c>
      <c r="G33" s="6" t="s">
        <v>16</v>
      </c>
      <c r="H33" s="6" t="s">
        <v>20</v>
      </c>
      <c r="I33" s="8">
        <v>0.5</v>
      </c>
      <c r="J33" s="9">
        <v>8500</v>
      </c>
      <c r="K33" s="10">
        <f t="shared" si="0"/>
        <v>4250</v>
      </c>
      <c r="L33" s="10">
        <f t="shared" si="1"/>
        <v>1487.5</v>
      </c>
      <c r="M33" s="11">
        <v>0.35</v>
      </c>
      <c r="O33" s="12"/>
    </row>
    <row r="34" spans="1:15" ht="15.75" customHeight="1" x14ac:dyDescent="0.3">
      <c r="A34" s="1"/>
      <c r="B34" s="6" t="s">
        <v>14</v>
      </c>
      <c r="C34" s="6">
        <v>1185732</v>
      </c>
      <c r="D34" s="7">
        <v>44326</v>
      </c>
      <c r="E34" s="6" t="s">
        <v>15</v>
      </c>
      <c r="F34" s="6" t="s">
        <v>16</v>
      </c>
      <c r="G34" s="6" t="s">
        <v>16</v>
      </c>
      <c r="H34" s="6" t="s">
        <v>21</v>
      </c>
      <c r="I34" s="8">
        <v>0.6</v>
      </c>
      <c r="J34" s="9">
        <v>8750</v>
      </c>
      <c r="K34" s="10">
        <f t="shared" si="0"/>
        <v>5250</v>
      </c>
      <c r="L34" s="10">
        <f t="shared" si="1"/>
        <v>1575</v>
      </c>
      <c r="M34" s="11">
        <v>0.3</v>
      </c>
      <c r="O34" s="12"/>
    </row>
    <row r="35" spans="1:15" ht="15.75" customHeight="1" x14ac:dyDescent="0.3">
      <c r="A35" s="1"/>
      <c r="B35" s="6" t="s">
        <v>14</v>
      </c>
      <c r="C35" s="6">
        <v>1185732</v>
      </c>
      <c r="D35" s="7">
        <v>44326</v>
      </c>
      <c r="E35" s="6" t="s">
        <v>15</v>
      </c>
      <c r="F35" s="6" t="s">
        <v>16</v>
      </c>
      <c r="G35" s="6" t="s">
        <v>16</v>
      </c>
      <c r="H35" s="6" t="s">
        <v>22</v>
      </c>
      <c r="I35" s="8">
        <v>0.65</v>
      </c>
      <c r="J35" s="9">
        <v>10000</v>
      </c>
      <c r="K35" s="10">
        <f t="shared" si="0"/>
        <v>6500</v>
      </c>
      <c r="L35" s="10">
        <f t="shared" si="1"/>
        <v>1625</v>
      </c>
      <c r="M35" s="11">
        <v>0.25</v>
      </c>
      <c r="O35" s="12"/>
    </row>
    <row r="36" spans="1:15" ht="15.75" customHeight="1" x14ac:dyDescent="0.3">
      <c r="A36" s="1"/>
      <c r="B36" s="6" t="s">
        <v>14</v>
      </c>
      <c r="C36" s="6">
        <v>1185732</v>
      </c>
      <c r="D36" s="7">
        <v>44359</v>
      </c>
      <c r="E36" s="6" t="s">
        <v>15</v>
      </c>
      <c r="F36" s="6" t="s">
        <v>16</v>
      </c>
      <c r="G36" s="6" t="s">
        <v>16</v>
      </c>
      <c r="H36" s="6" t="s">
        <v>17</v>
      </c>
      <c r="I36" s="8">
        <v>0.6</v>
      </c>
      <c r="J36" s="9">
        <v>12500</v>
      </c>
      <c r="K36" s="10">
        <f t="shared" si="0"/>
        <v>7500</v>
      </c>
      <c r="L36" s="10">
        <f t="shared" si="1"/>
        <v>3750</v>
      </c>
      <c r="M36" s="11">
        <v>0.5</v>
      </c>
      <c r="O36" s="12"/>
    </row>
    <row r="37" spans="1:15" ht="15.75" customHeight="1" x14ac:dyDescent="0.3">
      <c r="A37" s="1"/>
      <c r="B37" s="6" t="s">
        <v>14</v>
      </c>
      <c r="C37" s="6">
        <v>1185732</v>
      </c>
      <c r="D37" s="7">
        <v>44359</v>
      </c>
      <c r="E37" s="6" t="s">
        <v>15</v>
      </c>
      <c r="F37" s="6" t="s">
        <v>16</v>
      </c>
      <c r="G37" s="6" t="s">
        <v>16</v>
      </c>
      <c r="H37" s="6" t="s">
        <v>18</v>
      </c>
      <c r="I37" s="8">
        <v>0.55000000000000004</v>
      </c>
      <c r="J37" s="9">
        <v>10000</v>
      </c>
      <c r="K37" s="10">
        <f t="shared" si="0"/>
        <v>5500</v>
      </c>
      <c r="L37" s="10">
        <f t="shared" si="1"/>
        <v>1650</v>
      </c>
      <c r="M37" s="11">
        <v>0.3</v>
      </c>
      <c r="O37" s="12"/>
    </row>
    <row r="38" spans="1:15" ht="15.75" customHeight="1" x14ac:dyDescent="0.3">
      <c r="A38" s="1"/>
      <c r="B38" s="6" t="s">
        <v>14</v>
      </c>
      <c r="C38" s="6">
        <v>1185732</v>
      </c>
      <c r="D38" s="7">
        <v>44359</v>
      </c>
      <c r="E38" s="6" t="s">
        <v>15</v>
      </c>
      <c r="F38" s="6" t="s">
        <v>16</v>
      </c>
      <c r="G38" s="6" t="s">
        <v>16</v>
      </c>
      <c r="H38" s="6" t="s">
        <v>19</v>
      </c>
      <c r="I38" s="8">
        <v>0.5</v>
      </c>
      <c r="J38" s="9">
        <v>9250</v>
      </c>
      <c r="K38" s="10">
        <f t="shared" si="0"/>
        <v>4625</v>
      </c>
      <c r="L38" s="10">
        <f t="shared" si="1"/>
        <v>1618.75</v>
      </c>
      <c r="M38" s="11">
        <v>0.35</v>
      </c>
      <c r="O38" s="12"/>
    </row>
    <row r="39" spans="1:15" ht="15.75" customHeight="1" x14ac:dyDescent="0.3">
      <c r="A39" s="1"/>
      <c r="B39" s="6" t="s">
        <v>14</v>
      </c>
      <c r="C39" s="6">
        <v>1185732</v>
      </c>
      <c r="D39" s="7">
        <v>44359</v>
      </c>
      <c r="E39" s="6" t="s">
        <v>15</v>
      </c>
      <c r="F39" s="6" t="s">
        <v>16</v>
      </c>
      <c r="G39" s="6" t="s">
        <v>16</v>
      </c>
      <c r="H39" s="6" t="s">
        <v>20</v>
      </c>
      <c r="I39" s="8">
        <v>0.5</v>
      </c>
      <c r="J39" s="9">
        <v>9000</v>
      </c>
      <c r="K39" s="10">
        <f t="shared" si="0"/>
        <v>4500</v>
      </c>
      <c r="L39" s="10">
        <f t="shared" si="1"/>
        <v>1575</v>
      </c>
      <c r="M39" s="11">
        <v>0.35</v>
      </c>
      <c r="O39" s="12"/>
    </row>
    <row r="40" spans="1:15" ht="15.75" customHeight="1" x14ac:dyDescent="0.3">
      <c r="A40" s="1"/>
      <c r="B40" s="6" t="s">
        <v>14</v>
      </c>
      <c r="C40" s="6">
        <v>1185732</v>
      </c>
      <c r="D40" s="7">
        <v>44359</v>
      </c>
      <c r="E40" s="6" t="s">
        <v>15</v>
      </c>
      <c r="F40" s="6" t="s">
        <v>16</v>
      </c>
      <c r="G40" s="6" t="s">
        <v>16</v>
      </c>
      <c r="H40" s="6" t="s">
        <v>21</v>
      </c>
      <c r="I40" s="8">
        <v>0.6</v>
      </c>
      <c r="J40" s="9">
        <v>9000</v>
      </c>
      <c r="K40" s="10">
        <f t="shared" si="0"/>
        <v>5400</v>
      </c>
      <c r="L40" s="10">
        <f t="shared" si="1"/>
        <v>1620</v>
      </c>
      <c r="M40" s="11">
        <v>0.3</v>
      </c>
      <c r="O40" s="12"/>
    </row>
    <row r="41" spans="1:15" ht="15.75" customHeight="1" x14ac:dyDescent="0.3">
      <c r="A41" s="1"/>
      <c r="B41" s="6" t="s">
        <v>14</v>
      </c>
      <c r="C41" s="6">
        <v>1185732</v>
      </c>
      <c r="D41" s="7">
        <v>44359</v>
      </c>
      <c r="E41" s="6" t="s">
        <v>15</v>
      </c>
      <c r="F41" s="6" t="s">
        <v>16</v>
      </c>
      <c r="G41" s="6" t="s">
        <v>16</v>
      </c>
      <c r="H41" s="6" t="s">
        <v>22</v>
      </c>
      <c r="I41" s="8">
        <v>0.65</v>
      </c>
      <c r="J41" s="9">
        <v>10500</v>
      </c>
      <c r="K41" s="10">
        <f t="shared" si="0"/>
        <v>6825</v>
      </c>
      <c r="L41" s="10">
        <f t="shared" si="1"/>
        <v>1706.25</v>
      </c>
      <c r="M41" s="11">
        <v>0.25</v>
      </c>
      <c r="O41" s="12"/>
    </row>
    <row r="42" spans="1:15" ht="15.75" customHeight="1" x14ac:dyDescent="0.3">
      <c r="A42" s="1"/>
      <c r="B42" s="6" t="s">
        <v>14</v>
      </c>
      <c r="C42" s="6">
        <v>1185732</v>
      </c>
      <c r="D42" s="7">
        <v>44387</v>
      </c>
      <c r="E42" s="6" t="s">
        <v>15</v>
      </c>
      <c r="F42" s="6" t="s">
        <v>16</v>
      </c>
      <c r="G42" s="6" t="s">
        <v>16</v>
      </c>
      <c r="H42" s="6" t="s">
        <v>17</v>
      </c>
      <c r="I42" s="8">
        <v>0.6</v>
      </c>
      <c r="J42" s="9">
        <v>12750</v>
      </c>
      <c r="K42" s="10">
        <f t="shared" si="0"/>
        <v>7650</v>
      </c>
      <c r="L42" s="10">
        <f t="shared" si="1"/>
        <v>3825</v>
      </c>
      <c r="M42" s="11">
        <v>0.5</v>
      </c>
      <c r="O42" s="12"/>
    </row>
    <row r="43" spans="1:15" ht="15.75" customHeight="1" x14ac:dyDescent="0.3">
      <c r="A43" s="1"/>
      <c r="B43" s="6" t="s">
        <v>14</v>
      </c>
      <c r="C43" s="6">
        <v>1185732</v>
      </c>
      <c r="D43" s="7">
        <v>44387</v>
      </c>
      <c r="E43" s="6" t="s">
        <v>15</v>
      </c>
      <c r="F43" s="6" t="s">
        <v>16</v>
      </c>
      <c r="G43" s="6" t="s">
        <v>16</v>
      </c>
      <c r="H43" s="6" t="s">
        <v>18</v>
      </c>
      <c r="I43" s="8">
        <v>0.55000000000000004</v>
      </c>
      <c r="J43" s="9">
        <v>10250</v>
      </c>
      <c r="K43" s="10">
        <f t="shared" si="0"/>
        <v>5637.5000000000009</v>
      </c>
      <c r="L43" s="10">
        <f t="shared" si="1"/>
        <v>1691.2500000000002</v>
      </c>
      <c r="M43" s="11">
        <v>0.3</v>
      </c>
      <c r="O43" s="12"/>
    </row>
    <row r="44" spans="1:15" ht="15.75" customHeight="1" x14ac:dyDescent="0.3">
      <c r="A44" s="1"/>
      <c r="B44" s="6" t="s">
        <v>14</v>
      </c>
      <c r="C44" s="6">
        <v>1185732</v>
      </c>
      <c r="D44" s="7">
        <v>44387</v>
      </c>
      <c r="E44" s="6" t="s">
        <v>15</v>
      </c>
      <c r="F44" s="6" t="s">
        <v>16</v>
      </c>
      <c r="G44" s="6" t="s">
        <v>16</v>
      </c>
      <c r="H44" s="6" t="s">
        <v>19</v>
      </c>
      <c r="I44" s="8">
        <v>0.5</v>
      </c>
      <c r="J44" s="9">
        <v>9500</v>
      </c>
      <c r="K44" s="10">
        <f t="shared" si="0"/>
        <v>4750</v>
      </c>
      <c r="L44" s="10">
        <f t="shared" si="1"/>
        <v>1662.5</v>
      </c>
      <c r="M44" s="11">
        <v>0.35</v>
      </c>
      <c r="O44" s="12"/>
    </row>
    <row r="45" spans="1:15" ht="15.75" customHeight="1" x14ac:dyDescent="0.3">
      <c r="A45" s="1"/>
      <c r="B45" s="6" t="s">
        <v>14</v>
      </c>
      <c r="C45" s="6">
        <v>1185732</v>
      </c>
      <c r="D45" s="7">
        <v>44387</v>
      </c>
      <c r="E45" s="6" t="s">
        <v>15</v>
      </c>
      <c r="F45" s="6" t="s">
        <v>16</v>
      </c>
      <c r="G45" s="6" t="s">
        <v>16</v>
      </c>
      <c r="H45" s="6" t="s">
        <v>20</v>
      </c>
      <c r="I45" s="8">
        <v>0.5</v>
      </c>
      <c r="J45" s="9">
        <v>9000</v>
      </c>
      <c r="K45" s="10">
        <f t="shared" si="0"/>
        <v>4500</v>
      </c>
      <c r="L45" s="10">
        <f t="shared" si="1"/>
        <v>1575</v>
      </c>
      <c r="M45" s="11">
        <v>0.35</v>
      </c>
      <c r="O45" s="12"/>
    </row>
    <row r="46" spans="1:15" ht="15.75" customHeight="1" x14ac:dyDescent="0.3">
      <c r="A46" s="1"/>
      <c r="B46" s="6" t="s">
        <v>14</v>
      </c>
      <c r="C46" s="6">
        <v>1185732</v>
      </c>
      <c r="D46" s="7">
        <v>44387</v>
      </c>
      <c r="E46" s="6" t="s">
        <v>15</v>
      </c>
      <c r="F46" s="6" t="s">
        <v>16</v>
      </c>
      <c r="G46" s="6" t="s">
        <v>16</v>
      </c>
      <c r="H46" s="6" t="s">
        <v>21</v>
      </c>
      <c r="I46" s="8">
        <v>0.6</v>
      </c>
      <c r="J46" s="9">
        <v>9250</v>
      </c>
      <c r="K46" s="10">
        <f t="shared" si="0"/>
        <v>5550</v>
      </c>
      <c r="L46" s="10">
        <f t="shared" si="1"/>
        <v>1665</v>
      </c>
      <c r="M46" s="11">
        <v>0.3</v>
      </c>
      <c r="O46" s="12"/>
    </row>
    <row r="47" spans="1:15" ht="15.75" customHeight="1" x14ac:dyDescent="0.3">
      <c r="A47" s="1"/>
      <c r="B47" s="6" t="s">
        <v>14</v>
      </c>
      <c r="C47" s="6">
        <v>1185732</v>
      </c>
      <c r="D47" s="7">
        <v>44387</v>
      </c>
      <c r="E47" s="6" t="s">
        <v>15</v>
      </c>
      <c r="F47" s="6" t="s">
        <v>16</v>
      </c>
      <c r="G47" s="6" t="s">
        <v>16</v>
      </c>
      <c r="H47" s="6" t="s">
        <v>22</v>
      </c>
      <c r="I47" s="8">
        <v>0.65</v>
      </c>
      <c r="J47" s="9">
        <v>11000</v>
      </c>
      <c r="K47" s="10">
        <f t="shared" si="0"/>
        <v>7150</v>
      </c>
      <c r="L47" s="10">
        <f t="shared" si="1"/>
        <v>1787.5</v>
      </c>
      <c r="M47" s="11">
        <v>0.25</v>
      </c>
      <c r="O47" s="12"/>
    </row>
    <row r="48" spans="1:15" ht="15.75" customHeight="1" x14ac:dyDescent="0.3">
      <c r="A48" s="1"/>
      <c r="B48" s="6" t="s">
        <v>14</v>
      </c>
      <c r="C48" s="6">
        <v>1185732</v>
      </c>
      <c r="D48" s="7">
        <v>44419</v>
      </c>
      <c r="E48" s="6" t="s">
        <v>15</v>
      </c>
      <c r="F48" s="6" t="s">
        <v>16</v>
      </c>
      <c r="G48" s="6" t="s">
        <v>16</v>
      </c>
      <c r="H48" s="6" t="s">
        <v>17</v>
      </c>
      <c r="I48" s="8">
        <v>0.6</v>
      </c>
      <c r="J48" s="9">
        <v>12500</v>
      </c>
      <c r="K48" s="10">
        <f t="shared" si="0"/>
        <v>7500</v>
      </c>
      <c r="L48" s="10">
        <f t="shared" si="1"/>
        <v>3750</v>
      </c>
      <c r="M48" s="11">
        <v>0.5</v>
      </c>
      <c r="O48" s="12"/>
    </row>
    <row r="49" spans="1:15" ht="15.75" customHeight="1" x14ac:dyDescent="0.3">
      <c r="A49" s="1"/>
      <c r="B49" s="6" t="s">
        <v>14</v>
      </c>
      <c r="C49" s="6">
        <v>1185732</v>
      </c>
      <c r="D49" s="7">
        <v>44419</v>
      </c>
      <c r="E49" s="6" t="s">
        <v>15</v>
      </c>
      <c r="F49" s="6" t="s">
        <v>16</v>
      </c>
      <c r="G49" s="6" t="s">
        <v>16</v>
      </c>
      <c r="H49" s="6" t="s">
        <v>18</v>
      </c>
      <c r="I49" s="8">
        <v>0.55000000000000004</v>
      </c>
      <c r="J49" s="9">
        <v>10250</v>
      </c>
      <c r="K49" s="10">
        <f t="shared" si="0"/>
        <v>5637.5000000000009</v>
      </c>
      <c r="L49" s="10">
        <f t="shared" si="1"/>
        <v>1691.2500000000002</v>
      </c>
      <c r="M49" s="11">
        <v>0.3</v>
      </c>
      <c r="O49" s="12"/>
    </row>
    <row r="50" spans="1:15" ht="15.75" customHeight="1" x14ac:dyDescent="0.3">
      <c r="A50" s="1"/>
      <c r="B50" s="6" t="s">
        <v>14</v>
      </c>
      <c r="C50" s="6">
        <v>1185732</v>
      </c>
      <c r="D50" s="7">
        <v>44419</v>
      </c>
      <c r="E50" s="6" t="s">
        <v>15</v>
      </c>
      <c r="F50" s="6" t="s">
        <v>16</v>
      </c>
      <c r="G50" s="6" t="s">
        <v>16</v>
      </c>
      <c r="H50" s="6" t="s">
        <v>19</v>
      </c>
      <c r="I50" s="8">
        <v>0.5</v>
      </c>
      <c r="J50" s="9">
        <v>9500</v>
      </c>
      <c r="K50" s="10">
        <f t="shared" si="0"/>
        <v>4750</v>
      </c>
      <c r="L50" s="10">
        <f t="shared" si="1"/>
        <v>1662.5</v>
      </c>
      <c r="M50" s="11">
        <v>0.35</v>
      </c>
      <c r="O50" s="12"/>
    </row>
    <row r="51" spans="1:15" ht="15.75" customHeight="1" x14ac:dyDescent="0.3">
      <c r="A51" s="1"/>
      <c r="B51" s="6" t="s">
        <v>14</v>
      </c>
      <c r="C51" s="6">
        <v>1185732</v>
      </c>
      <c r="D51" s="7">
        <v>44419</v>
      </c>
      <c r="E51" s="6" t="s">
        <v>15</v>
      </c>
      <c r="F51" s="6" t="s">
        <v>16</v>
      </c>
      <c r="G51" s="6" t="s">
        <v>16</v>
      </c>
      <c r="H51" s="6" t="s">
        <v>20</v>
      </c>
      <c r="I51" s="8">
        <v>0.5</v>
      </c>
      <c r="J51" s="9">
        <v>9250</v>
      </c>
      <c r="K51" s="10">
        <f t="shared" si="0"/>
        <v>4625</v>
      </c>
      <c r="L51" s="10">
        <f t="shared" si="1"/>
        <v>1618.75</v>
      </c>
      <c r="M51" s="11">
        <v>0.35</v>
      </c>
      <c r="O51" s="12"/>
    </row>
    <row r="52" spans="1:15" ht="15.75" customHeight="1" x14ac:dyDescent="0.3">
      <c r="A52" s="1"/>
      <c r="B52" s="6" t="s">
        <v>14</v>
      </c>
      <c r="C52" s="6">
        <v>1185732</v>
      </c>
      <c r="D52" s="7">
        <v>44419</v>
      </c>
      <c r="E52" s="6" t="s">
        <v>15</v>
      </c>
      <c r="F52" s="6" t="s">
        <v>16</v>
      </c>
      <c r="G52" s="6" t="s">
        <v>16</v>
      </c>
      <c r="H52" s="6" t="s">
        <v>21</v>
      </c>
      <c r="I52" s="8">
        <v>0.6</v>
      </c>
      <c r="J52" s="9">
        <v>9000</v>
      </c>
      <c r="K52" s="10">
        <f t="shared" si="0"/>
        <v>5400</v>
      </c>
      <c r="L52" s="10">
        <f t="shared" si="1"/>
        <v>1620</v>
      </c>
      <c r="M52" s="11">
        <v>0.3</v>
      </c>
      <c r="O52" s="12"/>
    </row>
    <row r="53" spans="1:15" ht="15.75" customHeight="1" x14ac:dyDescent="0.3">
      <c r="A53" s="1"/>
      <c r="B53" s="6" t="s">
        <v>14</v>
      </c>
      <c r="C53" s="6">
        <v>1185732</v>
      </c>
      <c r="D53" s="7">
        <v>44419</v>
      </c>
      <c r="E53" s="6" t="s">
        <v>15</v>
      </c>
      <c r="F53" s="6" t="s">
        <v>16</v>
      </c>
      <c r="G53" s="6" t="s">
        <v>16</v>
      </c>
      <c r="H53" s="6" t="s">
        <v>22</v>
      </c>
      <c r="I53" s="8">
        <v>0.65</v>
      </c>
      <c r="J53" s="9">
        <v>10750</v>
      </c>
      <c r="K53" s="10">
        <f t="shared" si="0"/>
        <v>6987.5</v>
      </c>
      <c r="L53" s="10">
        <f t="shared" si="1"/>
        <v>1746.875</v>
      </c>
      <c r="M53" s="11">
        <v>0.25</v>
      </c>
      <c r="O53" s="12"/>
    </row>
    <row r="54" spans="1:15" ht="15.75" customHeight="1" x14ac:dyDescent="0.3">
      <c r="A54" s="1"/>
      <c r="B54" s="6" t="s">
        <v>14</v>
      </c>
      <c r="C54" s="6">
        <v>1185732</v>
      </c>
      <c r="D54" s="7">
        <v>44449</v>
      </c>
      <c r="E54" s="6" t="s">
        <v>15</v>
      </c>
      <c r="F54" s="6" t="s">
        <v>16</v>
      </c>
      <c r="G54" s="6" t="s">
        <v>16</v>
      </c>
      <c r="H54" s="6" t="s">
        <v>17</v>
      </c>
      <c r="I54" s="8">
        <v>0.6</v>
      </c>
      <c r="J54" s="9">
        <v>12000</v>
      </c>
      <c r="K54" s="10">
        <f t="shared" si="0"/>
        <v>7200</v>
      </c>
      <c r="L54" s="10">
        <f t="shared" si="1"/>
        <v>3600</v>
      </c>
      <c r="M54" s="11">
        <v>0.5</v>
      </c>
      <c r="O54" s="12"/>
    </row>
    <row r="55" spans="1:15" ht="15.75" customHeight="1" x14ac:dyDescent="0.3">
      <c r="A55" s="1"/>
      <c r="B55" s="6" t="s">
        <v>14</v>
      </c>
      <c r="C55" s="6">
        <v>1185732</v>
      </c>
      <c r="D55" s="7">
        <v>44449</v>
      </c>
      <c r="E55" s="6" t="s">
        <v>15</v>
      </c>
      <c r="F55" s="6" t="s">
        <v>16</v>
      </c>
      <c r="G55" s="6" t="s">
        <v>16</v>
      </c>
      <c r="H55" s="6" t="s">
        <v>18</v>
      </c>
      <c r="I55" s="8">
        <v>0.55000000000000004</v>
      </c>
      <c r="J55" s="9">
        <v>10000</v>
      </c>
      <c r="K55" s="10">
        <f t="shared" si="0"/>
        <v>5500</v>
      </c>
      <c r="L55" s="10">
        <f t="shared" si="1"/>
        <v>1650</v>
      </c>
      <c r="M55" s="11">
        <v>0.3</v>
      </c>
      <c r="O55" s="12"/>
    </row>
    <row r="56" spans="1:15" ht="15.75" customHeight="1" x14ac:dyDescent="0.3">
      <c r="A56" s="1"/>
      <c r="B56" s="6" t="s">
        <v>14</v>
      </c>
      <c r="C56" s="6">
        <v>1185732</v>
      </c>
      <c r="D56" s="7">
        <v>44449</v>
      </c>
      <c r="E56" s="6" t="s">
        <v>15</v>
      </c>
      <c r="F56" s="6" t="s">
        <v>16</v>
      </c>
      <c r="G56" s="6" t="s">
        <v>16</v>
      </c>
      <c r="H56" s="6" t="s">
        <v>19</v>
      </c>
      <c r="I56" s="8">
        <v>0.5</v>
      </c>
      <c r="J56" s="9">
        <v>9250</v>
      </c>
      <c r="K56" s="10">
        <f t="shared" si="0"/>
        <v>4625</v>
      </c>
      <c r="L56" s="10">
        <f t="shared" si="1"/>
        <v>1618.75</v>
      </c>
      <c r="M56" s="11">
        <v>0.35</v>
      </c>
      <c r="O56" s="12"/>
    </row>
    <row r="57" spans="1:15" ht="15.75" customHeight="1" x14ac:dyDescent="0.3">
      <c r="A57" s="1"/>
      <c r="B57" s="6" t="s">
        <v>14</v>
      </c>
      <c r="C57" s="6">
        <v>1185732</v>
      </c>
      <c r="D57" s="7">
        <v>44449</v>
      </c>
      <c r="E57" s="6" t="s">
        <v>15</v>
      </c>
      <c r="F57" s="6" t="s">
        <v>16</v>
      </c>
      <c r="G57" s="6" t="s">
        <v>16</v>
      </c>
      <c r="H57" s="6" t="s">
        <v>20</v>
      </c>
      <c r="I57" s="8">
        <v>0.5</v>
      </c>
      <c r="J57" s="9">
        <v>9000</v>
      </c>
      <c r="K57" s="10">
        <f t="shared" si="0"/>
        <v>4500</v>
      </c>
      <c r="L57" s="10">
        <f t="shared" si="1"/>
        <v>1575</v>
      </c>
      <c r="M57" s="11">
        <v>0.35</v>
      </c>
      <c r="O57" s="12"/>
    </row>
    <row r="58" spans="1:15" ht="15.75" customHeight="1" x14ac:dyDescent="0.3">
      <c r="A58" s="1"/>
      <c r="B58" s="6" t="s">
        <v>14</v>
      </c>
      <c r="C58" s="6">
        <v>1185732</v>
      </c>
      <c r="D58" s="7">
        <v>44449</v>
      </c>
      <c r="E58" s="6" t="s">
        <v>15</v>
      </c>
      <c r="F58" s="6" t="s">
        <v>16</v>
      </c>
      <c r="G58" s="6" t="s">
        <v>16</v>
      </c>
      <c r="H58" s="6" t="s">
        <v>21</v>
      </c>
      <c r="I58" s="8">
        <v>0.6</v>
      </c>
      <c r="J58" s="9">
        <v>9000</v>
      </c>
      <c r="K58" s="10">
        <f t="shared" si="0"/>
        <v>5400</v>
      </c>
      <c r="L58" s="10">
        <f t="shared" si="1"/>
        <v>1620</v>
      </c>
      <c r="M58" s="11">
        <v>0.3</v>
      </c>
      <c r="O58" s="12"/>
    </row>
    <row r="59" spans="1:15" ht="15.75" customHeight="1" x14ac:dyDescent="0.3">
      <c r="A59" s="1"/>
      <c r="B59" s="6" t="s">
        <v>14</v>
      </c>
      <c r="C59" s="6">
        <v>1185732</v>
      </c>
      <c r="D59" s="7">
        <v>44449</v>
      </c>
      <c r="E59" s="6" t="s">
        <v>15</v>
      </c>
      <c r="F59" s="6" t="s">
        <v>16</v>
      </c>
      <c r="G59" s="6" t="s">
        <v>16</v>
      </c>
      <c r="H59" s="6" t="s">
        <v>22</v>
      </c>
      <c r="I59" s="8">
        <v>0.65</v>
      </c>
      <c r="J59" s="9">
        <v>10000</v>
      </c>
      <c r="K59" s="10">
        <f t="shared" si="0"/>
        <v>6500</v>
      </c>
      <c r="L59" s="10">
        <f t="shared" si="1"/>
        <v>1625</v>
      </c>
      <c r="M59" s="11">
        <v>0.25</v>
      </c>
      <c r="O59" s="12"/>
    </row>
    <row r="60" spans="1:15" ht="15.75" customHeight="1" x14ac:dyDescent="0.3">
      <c r="A60" s="1"/>
      <c r="B60" s="6" t="s">
        <v>14</v>
      </c>
      <c r="C60" s="6">
        <v>1185732</v>
      </c>
      <c r="D60" s="7">
        <v>44481</v>
      </c>
      <c r="E60" s="6" t="s">
        <v>15</v>
      </c>
      <c r="F60" s="6" t="s">
        <v>16</v>
      </c>
      <c r="G60" s="6" t="s">
        <v>16</v>
      </c>
      <c r="H60" s="6" t="s">
        <v>17</v>
      </c>
      <c r="I60" s="8">
        <v>0.65</v>
      </c>
      <c r="J60" s="9">
        <v>11750</v>
      </c>
      <c r="K60" s="10">
        <f t="shared" si="0"/>
        <v>7637.5</v>
      </c>
      <c r="L60" s="10">
        <f t="shared" si="1"/>
        <v>3818.75</v>
      </c>
      <c r="M60" s="11">
        <v>0.5</v>
      </c>
      <c r="O60" s="12"/>
    </row>
    <row r="61" spans="1:15" ht="15.75" customHeight="1" x14ac:dyDescent="0.3">
      <c r="A61" s="1"/>
      <c r="B61" s="6" t="s">
        <v>14</v>
      </c>
      <c r="C61" s="6">
        <v>1185732</v>
      </c>
      <c r="D61" s="7">
        <v>44481</v>
      </c>
      <c r="E61" s="6" t="s">
        <v>15</v>
      </c>
      <c r="F61" s="6" t="s">
        <v>16</v>
      </c>
      <c r="G61" s="6" t="s">
        <v>16</v>
      </c>
      <c r="H61" s="6" t="s">
        <v>18</v>
      </c>
      <c r="I61" s="8">
        <v>0.55000000000000004</v>
      </c>
      <c r="J61" s="9">
        <v>10000</v>
      </c>
      <c r="K61" s="10">
        <f t="shared" si="0"/>
        <v>5500</v>
      </c>
      <c r="L61" s="10">
        <f t="shared" si="1"/>
        <v>1650</v>
      </c>
      <c r="M61" s="11">
        <v>0.3</v>
      </c>
      <c r="O61" s="12"/>
    </row>
    <row r="62" spans="1:15" ht="15.75" customHeight="1" x14ac:dyDescent="0.3">
      <c r="A62" s="1"/>
      <c r="B62" s="6" t="s">
        <v>14</v>
      </c>
      <c r="C62" s="6">
        <v>1185732</v>
      </c>
      <c r="D62" s="7">
        <v>44481</v>
      </c>
      <c r="E62" s="6" t="s">
        <v>15</v>
      </c>
      <c r="F62" s="6" t="s">
        <v>16</v>
      </c>
      <c r="G62" s="6" t="s">
        <v>16</v>
      </c>
      <c r="H62" s="6" t="s">
        <v>19</v>
      </c>
      <c r="I62" s="8">
        <v>0.55000000000000004</v>
      </c>
      <c r="J62" s="9">
        <v>9000</v>
      </c>
      <c r="K62" s="10">
        <f t="shared" si="0"/>
        <v>4950</v>
      </c>
      <c r="L62" s="10">
        <f t="shared" si="1"/>
        <v>1732.5</v>
      </c>
      <c r="M62" s="11">
        <v>0.35</v>
      </c>
      <c r="O62" s="12"/>
    </row>
    <row r="63" spans="1:15" ht="15.75" customHeight="1" x14ac:dyDescent="0.3">
      <c r="A63" s="1"/>
      <c r="B63" s="6" t="s">
        <v>14</v>
      </c>
      <c r="C63" s="6">
        <v>1185732</v>
      </c>
      <c r="D63" s="7">
        <v>44481</v>
      </c>
      <c r="E63" s="6" t="s">
        <v>15</v>
      </c>
      <c r="F63" s="6" t="s">
        <v>16</v>
      </c>
      <c r="G63" s="6" t="s">
        <v>16</v>
      </c>
      <c r="H63" s="6" t="s">
        <v>20</v>
      </c>
      <c r="I63" s="8">
        <v>0.55000000000000004</v>
      </c>
      <c r="J63" s="9">
        <v>8750</v>
      </c>
      <c r="K63" s="10">
        <f t="shared" si="0"/>
        <v>4812.5</v>
      </c>
      <c r="L63" s="10">
        <f t="shared" si="1"/>
        <v>1684.375</v>
      </c>
      <c r="M63" s="11">
        <v>0.35</v>
      </c>
      <c r="O63" s="12"/>
    </row>
    <row r="64" spans="1:15" ht="15.75" customHeight="1" x14ac:dyDescent="0.3">
      <c r="A64" s="1"/>
      <c r="B64" s="6" t="s">
        <v>14</v>
      </c>
      <c r="C64" s="6">
        <v>1185732</v>
      </c>
      <c r="D64" s="7">
        <v>44481</v>
      </c>
      <c r="E64" s="6" t="s">
        <v>15</v>
      </c>
      <c r="F64" s="6" t="s">
        <v>16</v>
      </c>
      <c r="G64" s="6" t="s">
        <v>16</v>
      </c>
      <c r="H64" s="6" t="s">
        <v>21</v>
      </c>
      <c r="I64" s="8">
        <v>0.65</v>
      </c>
      <c r="J64" s="9">
        <v>8750</v>
      </c>
      <c r="K64" s="10">
        <f t="shared" si="0"/>
        <v>5687.5</v>
      </c>
      <c r="L64" s="10">
        <f t="shared" si="1"/>
        <v>1706.25</v>
      </c>
      <c r="M64" s="11">
        <v>0.3</v>
      </c>
      <c r="O64" s="12"/>
    </row>
    <row r="65" spans="1:15" ht="15.75" customHeight="1" x14ac:dyDescent="0.3">
      <c r="A65" s="1"/>
      <c r="B65" s="6" t="s">
        <v>14</v>
      </c>
      <c r="C65" s="6">
        <v>1185732</v>
      </c>
      <c r="D65" s="7">
        <v>44481</v>
      </c>
      <c r="E65" s="6" t="s">
        <v>15</v>
      </c>
      <c r="F65" s="6" t="s">
        <v>16</v>
      </c>
      <c r="G65" s="6" t="s">
        <v>16</v>
      </c>
      <c r="H65" s="6" t="s">
        <v>22</v>
      </c>
      <c r="I65" s="8">
        <v>0.7</v>
      </c>
      <c r="J65" s="9">
        <v>10000</v>
      </c>
      <c r="K65" s="10">
        <f t="shared" si="0"/>
        <v>7000</v>
      </c>
      <c r="L65" s="10">
        <f t="shared" si="1"/>
        <v>1750</v>
      </c>
      <c r="M65" s="11">
        <v>0.25</v>
      </c>
      <c r="O65" s="12"/>
    </row>
    <row r="66" spans="1:15" ht="15.75" customHeight="1" x14ac:dyDescent="0.3">
      <c r="A66" s="1"/>
      <c r="B66" s="6" t="s">
        <v>14</v>
      </c>
      <c r="C66" s="6">
        <v>1185732</v>
      </c>
      <c r="D66" s="7">
        <v>44511</v>
      </c>
      <c r="E66" s="6" t="s">
        <v>15</v>
      </c>
      <c r="F66" s="6" t="s">
        <v>16</v>
      </c>
      <c r="G66" s="6" t="s">
        <v>16</v>
      </c>
      <c r="H66" s="6" t="s">
        <v>17</v>
      </c>
      <c r="I66" s="8">
        <v>0.65</v>
      </c>
      <c r="J66" s="9">
        <v>11500</v>
      </c>
      <c r="K66" s="10">
        <f t="shared" si="0"/>
        <v>7475</v>
      </c>
      <c r="L66" s="10">
        <f t="shared" si="1"/>
        <v>3737.5</v>
      </c>
      <c r="M66" s="11">
        <v>0.5</v>
      </c>
      <c r="O66" s="12"/>
    </row>
    <row r="67" spans="1:15" ht="15.75" customHeight="1" x14ac:dyDescent="0.3">
      <c r="A67" s="1"/>
      <c r="B67" s="6" t="s">
        <v>14</v>
      </c>
      <c r="C67" s="6">
        <v>1185732</v>
      </c>
      <c r="D67" s="7">
        <v>44511</v>
      </c>
      <c r="E67" s="6" t="s">
        <v>15</v>
      </c>
      <c r="F67" s="6" t="s">
        <v>16</v>
      </c>
      <c r="G67" s="6" t="s">
        <v>16</v>
      </c>
      <c r="H67" s="6" t="s">
        <v>18</v>
      </c>
      <c r="I67" s="8">
        <v>0.55000000000000004</v>
      </c>
      <c r="J67" s="9">
        <v>9750</v>
      </c>
      <c r="K67" s="10">
        <f t="shared" si="0"/>
        <v>5362.5</v>
      </c>
      <c r="L67" s="10">
        <f t="shared" si="1"/>
        <v>1608.75</v>
      </c>
      <c r="M67" s="11">
        <v>0.3</v>
      </c>
      <c r="O67" s="12"/>
    </row>
    <row r="68" spans="1:15" ht="15.75" customHeight="1" x14ac:dyDescent="0.3">
      <c r="A68" s="1"/>
      <c r="B68" s="6" t="s">
        <v>14</v>
      </c>
      <c r="C68" s="6">
        <v>1185732</v>
      </c>
      <c r="D68" s="7">
        <v>44511</v>
      </c>
      <c r="E68" s="6" t="s">
        <v>15</v>
      </c>
      <c r="F68" s="6" t="s">
        <v>16</v>
      </c>
      <c r="G68" s="6" t="s">
        <v>16</v>
      </c>
      <c r="H68" s="6" t="s">
        <v>19</v>
      </c>
      <c r="I68" s="8">
        <v>0.55000000000000004</v>
      </c>
      <c r="J68" s="9">
        <v>9200</v>
      </c>
      <c r="K68" s="10">
        <f t="shared" si="0"/>
        <v>5060</v>
      </c>
      <c r="L68" s="10">
        <f t="shared" si="1"/>
        <v>1771</v>
      </c>
      <c r="M68" s="11">
        <v>0.35</v>
      </c>
      <c r="O68" s="12"/>
    </row>
    <row r="69" spans="1:15" ht="15.75" customHeight="1" x14ac:dyDescent="0.3">
      <c r="A69" s="1"/>
      <c r="B69" s="6" t="s">
        <v>14</v>
      </c>
      <c r="C69" s="6">
        <v>1185732</v>
      </c>
      <c r="D69" s="7">
        <v>44511</v>
      </c>
      <c r="E69" s="6" t="s">
        <v>15</v>
      </c>
      <c r="F69" s="6" t="s">
        <v>16</v>
      </c>
      <c r="G69" s="6" t="s">
        <v>16</v>
      </c>
      <c r="H69" s="6" t="s">
        <v>20</v>
      </c>
      <c r="I69" s="8">
        <v>0.55000000000000004</v>
      </c>
      <c r="J69" s="9">
        <v>9000</v>
      </c>
      <c r="K69" s="10">
        <f t="shared" si="0"/>
        <v>4950</v>
      </c>
      <c r="L69" s="10">
        <f t="shared" si="1"/>
        <v>1732.5</v>
      </c>
      <c r="M69" s="11">
        <v>0.35</v>
      </c>
      <c r="O69" s="12"/>
    </row>
    <row r="70" spans="1:15" ht="15.75" customHeight="1" x14ac:dyDescent="0.3">
      <c r="A70" s="1"/>
      <c r="B70" s="6" t="s">
        <v>14</v>
      </c>
      <c r="C70" s="6">
        <v>1185732</v>
      </c>
      <c r="D70" s="7">
        <v>44511</v>
      </c>
      <c r="E70" s="6" t="s">
        <v>15</v>
      </c>
      <c r="F70" s="6" t="s">
        <v>16</v>
      </c>
      <c r="G70" s="6" t="s">
        <v>16</v>
      </c>
      <c r="H70" s="6" t="s">
        <v>21</v>
      </c>
      <c r="I70" s="8">
        <v>0.65</v>
      </c>
      <c r="J70" s="9">
        <v>8750</v>
      </c>
      <c r="K70" s="10">
        <f t="shared" si="0"/>
        <v>5687.5</v>
      </c>
      <c r="L70" s="10">
        <f t="shared" si="1"/>
        <v>1706.25</v>
      </c>
      <c r="M70" s="11">
        <v>0.3</v>
      </c>
      <c r="O70" s="12"/>
    </row>
    <row r="71" spans="1:15" ht="15.75" customHeight="1" x14ac:dyDescent="0.3">
      <c r="A71" s="1"/>
      <c r="B71" s="6" t="s">
        <v>14</v>
      </c>
      <c r="C71" s="6">
        <v>1185732</v>
      </c>
      <c r="D71" s="7">
        <v>44511</v>
      </c>
      <c r="E71" s="6" t="s">
        <v>15</v>
      </c>
      <c r="F71" s="6" t="s">
        <v>16</v>
      </c>
      <c r="G71" s="6" t="s">
        <v>16</v>
      </c>
      <c r="H71" s="6" t="s">
        <v>22</v>
      </c>
      <c r="I71" s="8">
        <v>0.7</v>
      </c>
      <c r="J71" s="9">
        <v>9750</v>
      </c>
      <c r="K71" s="10">
        <f t="shared" si="0"/>
        <v>6825</v>
      </c>
      <c r="L71" s="10">
        <f t="shared" si="1"/>
        <v>1706.25</v>
      </c>
      <c r="M71" s="11">
        <v>0.25</v>
      </c>
      <c r="O71" s="12"/>
    </row>
    <row r="72" spans="1:15" ht="15.75" customHeight="1" x14ac:dyDescent="0.3">
      <c r="A72" s="1"/>
      <c r="B72" s="6" t="s">
        <v>14</v>
      </c>
      <c r="C72" s="6">
        <v>1185732</v>
      </c>
      <c r="D72" s="7">
        <v>44540</v>
      </c>
      <c r="E72" s="6" t="s">
        <v>15</v>
      </c>
      <c r="F72" s="6" t="s">
        <v>16</v>
      </c>
      <c r="G72" s="6" t="s">
        <v>16</v>
      </c>
      <c r="H72" s="6" t="s">
        <v>17</v>
      </c>
      <c r="I72" s="8">
        <v>0.65</v>
      </c>
      <c r="J72" s="9">
        <v>12000</v>
      </c>
      <c r="K72" s="10">
        <f t="shared" si="0"/>
        <v>7800</v>
      </c>
      <c r="L72" s="10">
        <f t="shared" si="1"/>
        <v>3900</v>
      </c>
      <c r="M72" s="11">
        <v>0.5</v>
      </c>
      <c r="O72" s="12"/>
    </row>
    <row r="73" spans="1:15" ht="15.75" customHeight="1" x14ac:dyDescent="0.3">
      <c r="A73" s="1"/>
      <c r="B73" s="6" t="s">
        <v>14</v>
      </c>
      <c r="C73" s="6">
        <v>1185732</v>
      </c>
      <c r="D73" s="7">
        <v>44540</v>
      </c>
      <c r="E73" s="6" t="s">
        <v>15</v>
      </c>
      <c r="F73" s="6" t="s">
        <v>16</v>
      </c>
      <c r="G73" s="6" t="s">
        <v>16</v>
      </c>
      <c r="H73" s="6" t="s">
        <v>18</v>
      </c>
      <c r="I73" s="8">
        <v>0.55000000000000004</v>
      </c>
      <c r="J73" s="9">
        <v>10000</v>
      </c>
      <c r="K73" s="10">
        <f t="shared" si="0"/>
        <v>5500</v>
      </c>
      <c r="L73" s="10">
        <f t="shared" si="1"/>
        <v>1650</v>
      </c>
      <c r="M73" s="11">
        <v>0.3</v>
      </c>
      <c r="O73" s="12"/>
    </row>
    <row r="74" spans="1:15" ht="15.75" customHeight="1" x14ac:dyDescent="0.3">
      <c r="A74" s="1"/>
      <c r="B74" s="6" t="s">
        <v>14</v>
      </c>
      <c r="C74" s="6">
        <v>1185732</v>
      </c>
      <c r="D74" s="7">
        <v>44540</v>
      </c>
      <c r="E74" s="6" t="s">
        <v>15</v>
      </c>
      <c r="F74" s="6" t="s">
        <v>16</v>
      </c>
      <c r="G74" s="6" t="s">
        <v>16</v>
      </c>
      <c r="H74" s="6" t="s">
        <v>19</v>
      </c>
      <c r="I74" s="8">
        <v>0.55000000000000004</v>
      </c>
      <c r="J74" s="9">
        <v>9500</v>
      </c>
      <c r="K74" s="10">
        <f t="shared" si="0"/>
        <v>5225</v>
      </c>
      <c r="L74" s="10">
        <f t="shared" si="1"/>
        <v>1828.7499999999998</v>
      </c>
      <c r="M74" s="11">
        <v>0.35</v>
      </c>
      <c r="O74" s="12"/>
    </row>
    <row r="75" spans="1:15" ht="15.75" customHeight="1" x14ac:dyDescent="0.3">
      <c r="A75" s="1"/>
      <c r="B75" s="6" t="s">
        <v>14</v>
      </c>
      <c r="C75" s="6">
        <v>1185732</v>
      </c>
      <c r="D75" s="7">
        <v>44540</v>
      </c>
      <c r="E75" s="6" t="s">
        <v>15</v>
      </c>
      <c r="F75" s="6" t="s">
        <v>16</v>
      </c>
      <c r="G75" s="6" t="s">
        <v>16</v>
      </c>
      <c r="H75" s="6" t="s">
        <v>20</v>
      </c>
      <c r="I75" s="8">
        <v>0.55000000000000004</v>
      </c>
      <c r="J75" s="9">
        <v>9000</v>
      </c>
      <c r="K75" s="10">
        <f t="shared" si="0"/>
        <v>4950</v>
      </c>
      <c r="L75" s="10">
        <f t="shared" si="1"/>
        <v>1732.5</v>
      </c>
      <c r="M75" s="11">
        <v>0.35</v>
      </c>
      <c r="O75" s="12"/>
    </row>
    <row r="76" spans="1:15" ht="15.75" customHeight="1" x14ac:dyDescent="0.3">
      <c r="A76" s="1"/>
      <c r="B76" s="6" t="s">
        <v>14</v>
      </c>
      <c r="C76" s="6">
        <v>1185732</v>
      </c>
      <c r="D76" s="7">
        <v>44540</v>
      </c>
      <c r="E76" s="6" t="s">
        <v>15</v>
      </c>
      <c r="F76" s="6" t="s">
        <v>16</v>
      </c>
      <c r="G76" s="6" t="s">
        <v>16</v>
      </c>
      <c r="H76" s="6" t="s">
        <v>21</v>
      </c>
      <c r="I76" s="8">
        <v>0.65</v>
      </c>
      <c r="J76" s="9">
        <v>9000</v>
      </c>
      <c r="K76" s="10">
        <f t="shared" si="0"/>
        <v>5850</v>
      </c>
      <c r="L76" s="10">
        <f t="shared" si="1"/>
        <v>1755</v>
      </c>
      <c r="M76" s="11">
        <v>0.3</v>
      </c>
      <c r="O76" s="12"/>
    </row>
    <row r="77" spans="1:15" ht="15.75" customHeight="1" x14ac:dyDescent="0.3">
      <c r="A77" s="1"/>
      <c r="B77" s="6" t="s">
        <v>14</v>
      </c>
      <c r="C77" s="6">
        <v>1185732</v>
      </c>
      <c r="D77" s="7">
        <v>44540</v>
      </c>
      <c r="E77" s="6" t="s">
        <v>15</v>
      </c>
      <c r="F77" s="6" t="s">
        <v>16</v>
      </c>
      <c r="G77" s="6" t="s">
        <v>16</v>
      </c>
      <c r="H77" s="6" t="s">
        <v>22</v>
      </c>
      <c r="I77" s="8">
        <v>0.7</v>
      </c>
      <c r="J77" s="9">
        <v>10000</v>
      </c>
      <c r="K77" s="10">
        <f t="shared" si="0"/>
        <v>7000</v>
      </c>
      <c r="L77" s="10">
        <f t="shared" si="1"/>
        <v>1750</v>
      </c>
      <c r="M77" s="11">
        <v>0.25</v>
      </c>
      <c r="O77" s="12"/>
    </row>
    <row r="78" spans="1:15" ht="15.75" customHeight="1" x14ac:dyDescent="0.3">
      <c r="A78" s="1"/>
      <c r="B78" s="6" t="s">
        <v>23</v>
      </c>
      <c r="C78" s="6">
        <v>1197831</v>
      </c>
      <c r="D78" s="7">
        <v>44198</v>
      </c>
      <c r="E78" s="6" t="s">
        <v>24</v>
      </c>
      <c r="F78" s="6" t="s">
        <v>25</v>
      </c>
      <c r="G78" s="6" t="s">
        <v>26</v>
      </c>
      <c r="H78" s="6" t="s">
        <v>17</v>
      </c>
      <c r="I78" s="8">
        <v>0.25</v>
      </c>
      <c r="J78" s="9">
        <v>9000</v>
      </c>
      <c r="K78" s="10">
        <f t="shared" si="0"/>
        <v>2250</v>
      </c>
      <c r="L78" s="10">
        <f t="shared" si="1"/>
        <v>787.5</v>
      </c>
      <c r="M78" s="11">
        <v>0.35</v>
      </c>
      <c r="O78" s="12"/>
    </row>
    <row r="79" spans="1:15" ht="15.75" customHeight="1" x14ac:dyDescent="0.3">
      <c r="A79" s="1"/>
      <c r="B79" s="6" t="s">
        <v>23</v>
      </c>
      <c r="C79" s="6">
        <v>1197831</v>
      </c>
      <c r="D79" s="7">
        <v>44198</v>
      </c>
      <c r="E79" s="6" t="s">
        <v>24</v>
      </c>
      <c r="F79" s="6" t="s">
        <v>25</v>
      </c>
      <c r="G79" s="6" t="s">
        <v>26</v>
      </c>
      <c r="H79" s="6" t="s">
        <v>18</v>
      </c>
      <c r="I79" s="8">
        <v>0.35</v>
      </c>
      <c r="J79" s="9">
        <v>9000</v>
      </c>
      <c r="K79" s="10">
        <f t="shared" si="0"/>
        <v>3150</v>
      </c>
      <c r="L79" s="10">
        <f t="shared" si="1"/>
        <v>1102.5</v>
      </c>
      <c r="M79" s="11">
        <v>0.35</v>
      </c>
      <c r="O79" s="12"/>
    </row>
    <row r="80" spans="1:15" ht="15.75" customHeight="1" x14ac:dyDescent="0.3">
      <c r="A80" s="1"/>
      <c r="B80" s="6" t="s">
        <v>23</v>
      </c>
      <c r="C80" s="6">
        <v>1197831</v>
      </c>
      <c r="D80" s="7">
        <v>44198</v>
      </c>
      <c r="E80" s="6" t="s">
        <v>24</v>
      </c>
      <c r="F80" s="6" t="s">
        <v>25</v>
      </c>
      <c r="G80" s="6" t="s">
        <v>26</v>
      </c>
      <c r="H80" s="6" t="s">
        <v>19</v>
      </c>
      <c r="I80" s="8">
        <v>0.35</v>
      </c>
      <c r="J80" s="9">
        <v>7000</v>
      </c>
      <c r="K80" s="10">
        <f t="shared" si="0"/>
        <v>2450</v>
      </c>
      <c r="L80" s="10">
        <f t="shared" si="1"/>
        <v>857.5</v>
      </c>
      <c r="M80" s="11">
        <v>0.35</v>
      </c>
      <c r="O80" s="12"/>
    </row>
    <row r="81" spans="1:15" ht="15.75" customHeight="1" x14ac:dyDescent="0.3">
      <c r="A81" s="1"/>
      <c r="B81" s="6" t="s">
        <v>23</v>
      </c>
      <c r="C81" s="6">
        <v>1197831</v>
      </c>
      <c r="D81" s="7">
        <v>44198</v>
      </c>
      <c r="E81" s="6" t="s">
        <v>24</v>
      </c>
      <c r="F81" s="6" t="s">
        <v>25</v>
      </c>
      <c r="G81" s="6" t="s">
        <v>26</v>
      </c>
      <c r="H81" s="6" t="s">
        <v>20</v>
      </c>
      <c r="I81" s="8">
        <v>0.35</v>
      </c>
      <c r="J81" s="9">
        <v>7000</v>
      </c>
      <c r="K81" s="10">
        <f t="shared" si="0"/>
        <v>2450</v>
      </c>
      <c r="L81" s="10">
        <f t="shared" si="1"/>
        <v>1102.5</v>
      </c>
      <c r="M81" s="11">
        <v>0.45</v>
      </c>
      <c r="O81" s="12"/>
    </row>
    <row r="82" spans="1:15" ht="15.75" customHeight="1" x14ac:dyDescent="0.3">
      <c r="A82" s="1"/>
      <c r="B82" s="6" t="s">
        <v>23</v>
      </c>
      <c r="C82" s="6">
        <v>1197831</v>
      </c>
      <c r="D82" s="7">
        <v>44198</v>
      </c>
      <c r="E82" s="6" t="s">
        <v>24</v>
      </c>
      <c r="F82" s="6" t="s">
        <v>25</v>
      </c>
      <c r="G82" s="6" t="s">
        <v>26</v>
      </c>
      <c r="H82" s="6" t="s">
        <v>21</v>
      </c>
      <c r="I82" s="8">
        <v>0.4</v>
      </c>
      <c r="J82" s="9">
        <v>5500</v>
      </c>
      <c r="K82" s="10">
        <f t="shared" si="0"/>
        <v>2200</v>
      </c>
      <c r="L82" s="10">
        <f t="shared" si="1"/>
        <v>660</v>
      </c>
      <c r="M82" s="11">
        <v>0.3</v>
      </c>
      <c r="O82" s="12"/>
    </row>
    <row r="83" spans="1:15" ht="15.75" customHeight="1" x14ac:dyDescent="0.3">
      <c r="A83" s="1"/>
      <c r="B83" s="6" t="s">
        <v>23</v>
      </c>
      <c r="C83" s="6">
        <v>1197831</v>
      </c>
      <c r="D83" s="7">
        <v>44198</v>
      </c>
      <c r="E83" s="6" t="s">
        <v>24</v>
      </c>
      <c r="F83" s="6" t="s">
        <v>25</v>
      </c>
      <c r="G83" s="6" t="s">
        <v>26</v>
      </c>
      <c r="H83" s="6" t="s">
        <v>22</v>
      </c>
      <c r="I83" s="8">
        <v>0.35</v>
      </c>
      <c r="J83" s="9">
        <v>7000</v>
      </c>
      <c r="K83" s="10">
        <f t="shared" si="0"/>
        <v>2450</v>
      </c>
      <c r="L83" s="10">
        <f t="shared" si="1"/>
        <v>1225</v>
      </c>
      <c r="M83" s="11">
        <v>0.5</v>
      </c>
      <c r="O83" s="12"/>
    </row>
    <row r="84" spans="1:15" ht="15.75" customHeight="1" x14ac:dyDescent="0.3">
      <c r="A84" s="1"/>
      <c r="B84" s="6" t="s">
        <v>23</v>
      </c>
      <c r="C84" s="6">
        <v>1197831</v>
      </c>
      <c r="D84" s="7">
        <v>44228</v>
      </c>
      <c r="E84" s="6" t="s">
        <v>24</v>
      </c>
      <c r="F84" s="6" t="s">
        <v>25</v>
      </c>
      <c r="G84" s="6" t="s">
        <v>26</v>
      </c>
      <c r="H84" s="6" t="s">
        <v>17</v>
      </c>
      <c r="I84" s="8">
        <v>0.25</v>
      </c>
      <c r="J84" s="9">
        <v>8500</v>
      </c>
      <c r="K84" s="10">
        <f t="shared" si="0"/>
        <v>2125</v>
      </c>
      <c r="L84" s="10">
        <f t="shared" si="1"/>
        <v>743.75</v>
      </c>
      <c r="M84" s="11">
        <v>0.35</v>
      </c>
      <c r="O84" s="12"/>
    </row>
    <row r="85" spans="1:15" ht="15.75" customHeight="1" x14ac:dyDescent="0.3">
      <c r="A85" s="1"/>
      <c r="B85" s="6" t="s">
        <v>23</v>
      </c>
      <c r="C85" s="6">
        <v>1197831</v>
      </c>
      <c r="D85" s="7">
        <v>44228</v>
      </c>
      <c r="E85" s="6" t="s">
        <v>24</v>
      </c>
      <c r="F85" s="6" t="s">
        <v>25</v>
      </c>
      <c r="G85" s="6" t="s">
        <v>26</v>
      </c>
      <c r="H85" s="6" t="s">
        <v>18</v>
      </c>
      <c r="I85" s="8">
        <v>0.35</v>
      </c>
      <c r="J85" s="9">
        <v>8500</v>
      </c>
      <c r="K85" s="10">
        <f t="shared" si="0"/>
        <v>2975</v>
      </c>
      <c r="L85" s="10">
        <f t="shared" si="1"/>
        <v>1041.25</v>
      </c>
      <c r="M85" s="11">
        <v>0.35</v>
      </c>
      <c r="O85" s="12"/>
    </row>
    <row r="86" spans="1:15" ht="15.75" customHeight="1" x14ac:dyDescent="0.3">
      <c r="A86" s="1"/>
      <c r="B86" s="6" t="s">
        <v>23</v>
      </c>
      <c r="C86" s="6">
        <v>1197831</v>
      </c>
      <c r="D86" s="7">
        <v>44228</v>
      </c>
      <c r="E86" s="6" t="s">
        <v>24</v>
      </c>
      <c r="F86" s="6" t="s">
        <v>25</v>
      </c>
      <c r="G86" s="6" t="s">
        <v>26</v>
      </c>
      <c r="H86" s="6" t="s">
        <v>19</v>
      </c>
      <c r="I86" s="8">
        <v>0.35</v>
      </c>
      <c r="J86" s="9">
        <v>6750</v>
      </c>
      <c r="K86" s="10">
        <f t="shared" si="0"/>
        <v>2362.5</v>
      </c>
      <c r="L86" s="10">
        <f t="shared" si="1"/>
        <v>826.875</v>
      </c>
      <c r="M86" s="11">
        <v>0.35</v>
      </c>
      <c r="O86" s="12"/>
    </row>
    <row r="87" spans="1:15" ht="15.75" customHeight="1" x14ac:dyDescent="0.3">
      <c r="A87" s="1"/>
      <c r="B87" s="6" t="s">
        <v>23</v>
      </c>
      <c r="C87" s="6">
        <v>1197831</v>
      </c>
      <c r="D87" s="7">
        <v>44228</v>
      </c>
      <c r="E87" s="6" t="s">
        <v>24</v>
      </c>
      <c r="F87" s="6" t="s">
        <v>25</v>
      </c>
      <c r="G87" s="6" t="s">
        <v>26</v>
      </c>
      <c r="H87" s="6" t="s">
        <v>20</v>
      </c>
      <c r="I87" s="8">
        <v>0.35</v>
      </c>
      <c r="J87" s="9">
        <v>6250</v>
      </c>
      <c r="K87" s="10">
        <f t="shared" si="0"/>
        <v>2187.5</v>
      </c>
      <c r="L87" s="10">
        <f t="shared" si="1"/>
        <v>984.375</v>
      </c>
      <c r="M87" s="11">
        <v>0.45</v>
      </c>
      <c r="O87" s="12"/>
    </row>
    <row r="88" spans="1:15" ht="15.75" customHeight="1" x14ac:dyDescent="0.3">
      <c r="A88" s="1"/>
      <c r="B88" s="6" t="s">
        <v>23</v>
      </c>
      <c r="C88" s="6">
        <v>1197831</v>
      </c>
      <c r="D88" s="7">
        <v>44228</v>
      </c>
      <c r="E88" s="6" t="s">
        <v>24</v>
      </c>
      <c r="F88" s="6" t="s">
        <v>25</v>
      </c>
      <c r="G88" s="6" t="s">
        <v>26</v>
      </c>
      <c r="H88" s="6" t="s">
        <v>21</v>
      </c>
      <c r="I88" s="8">
        <v>0.4</v>
      </c>
      <c r="J88" s="9">
        <v>5000</v>
      </c>
      <c r="K88" s="10">
        <f t="shared" si="0"/>
        <v>2000</v>
      </c>
      <c r="L88" s="10">
        <f t="shared" si="1"/>
        <v>600</v>
      </c>
      <c r="M88" s="11">
        <v>0.3</v>
      </c>
      <c r="O88" s="12"/>
    </row>
    <row r="89" spans="1:15" ht="15.75" customHeight="1" x14ac:dyDescent="0.3">
      <c r="A89" s="1"/>
      <c r="B89" s="6" t="s">
        <v>23</v>
      </c>
      <c r="C89" s="6">
        <v>1197831</v>
      </c>
      <c r="D89" s="7">
        <v>44228</v>
      </c>
      <c r="E89" s="6" t="s">
        <v>24</v>
      </c>
      <c r="F89" s="6" t="s">
        <v>25</v>
      </c>
      <c r="G89" s="6" t="s">
        <v>26</v>
      </c>
      <c r="H89" s="6" t="s">
        <v>22</v>
      </c>
      <c r="I89" s="8">
        <v>0.35</v>
      </c>
      <c r="J89" s="9">
        <v>7000</v>
      </c>
      <c r="K89" s="10">
        <f t="shared" si="0"/>
        <v>2450</v>
      </c>
      <c r="L89" s="10">
        <f t="shared" si="1"/>
        <v>1225</v>
      </c>
      <c r="M89" s="11">
        <v>0.5</v>
      </c>
      <c r="O89" s="12"/>
    </row>
    <row r="90" spans="1:15" ht="15.75" customHeight="1" x14ac:dyDescent="0.3">
      <c r="A90" s="1"/>
      <c r="B90" s="6" t="s">
        <v>23</v>
      </c>
      <c r="C90" s="6">
        <v>1197831</v>
      </c>
      <c r="D90" s="7">
        <v>44258</v>
      </c>
      <c r="E90" s="6" t="s">
        <v>24</v>
      </c>
      <c r="F90" s="6" t="s">
        <v>25</v>
      </c>
      <c r="G90" s="6" t="s">
        <v>26</v>
      </c>
      <c r="H90" s="6" t="s">
        <v>17</v>
      </c>
      <c r="I90" s="8">
        <v>0.3</v>
      </c>
      <c r="J90" s="9">
        <v>8750</v>
      </c>
      <c r="K90" s="10">
        <f t="shared" si="0"/>
        <v>2625</v>
      </c>
      <c r="L90" s="10">
        <f t="shared" si="1"/>
        <v>918.74999999999989</v>
      </c>
      <c r="M90" s="11">
        <v>0.35</v>
      </c>
      <c r="O90" s="12"/>
    </row>
    <row r="91" spans="1:15" ht="15.75" customHeight="1" x14ac:dyDescent="0.3">
      <c r="A91" s="1"/>
      <c r="B91" s="6" t="s">
        <v>23</v>
      </c>
      <c r="C91" s="6">
        <v>1197831</v>
      </c>
      <c r="D91" s="7">
        <v>44258</v>
      </c>
      <c r="E91" s="6" t="s">
        <v>24</v>
      </c>
      <c r="F91" s="6" t="s">
        <v>25</v>
      </c>
      <c r="G91" s="6" t="s">
        <v>26</v>
      </c>
      <c r="H91" s="6" t="s">
        <v>18</v>
      </c>
      <c r="I91" s="8">
        <v>0.4</v>
      </c>
      <c r="J91" s="9">
        <v>8750</v>
      </c>
      <c r="K91" s="10">
        <f t="shared" si="0"/>
        <v>3500</v>
      </c>
      <c r="L91" s="10">
        <f t="shared" si="1"/>
        <v>1225</v>
      </c>
      <c r="M91" s="11">
        <v>0.35</v>
      </c>
      <c r="O91" s="12"/>
    </row>
    <row r="92" spans="1:15" ht="15.75" customHeight="1" x14ac:dyDescent="0.3">
      <c r="A92" s="1"/>
      <c r="B92" s="6" t="s">
        <v>23</v>
      </c>
      <c r="C92" s="6">
        <v>1197831</v>
      </c>
      <c r="D92" s="7">
        <v>44258</v>
      </c>
      <c r="E92" s="6" t="s">
        <v>24</v>
      </c>
      <c r="F92" s="6" t="s">
        <v>25</v>
      </c>
      <c r="G92" s="6" t="s">
        <v>26</v>
      </c>
      <c r="H92" s="6" t="s">
        <v>19</v>
      </c>
      <c r="I92" s="8">
        <v>0.35</v>
      </c>
      <c r="J92" s="9">
        <v>7000</v>
      </c>
      <c r="K92" s="10">
        <f t="shared" si="0"/>
        <v>2450</v>
      </c>
      <c r="L92" s="10">
        <f t="shared" si="1"/>
        <v>857.5</v>
      </c>
      <c r="M92" s="11">
        <v>0.35</v>
      </c>
      <c r="O92" s="12"/>
    </row>
    <row r="93" spans="1:15" ht="15.75" customHeight="1" x14ac:dyDescent="0.3">
      <c r="A93" s="1"/>
      <c r="B93" s="6" t="s">
        <v>23</v>
      </c>
      <c r="C93" s="6">
        <v>1197831</v>
      </c>
      <c r="D93" s="7">
        <v>44258</v>
      </c>
      <c r="E93" s="6" t="s">
        <v>24</v>
      </c>
      <c r="F93" s="6" t="s">
        <v>25</v>
      </c>
      <c r="G93" s="6" t="s">
        <v>26</v>
      </c>
      <c r="H93" s="6" t="s">
        <v>20</v>
      </c>
      <c r="I93" s="8">
        <v>0.4</v>
      </c>
      <c r="J93" s="9">
        <v>6000</v>
      </c>
      <c r="K93" s="10">
        <f t="shared" si="0"/>
        <v>2400</v>
      </c>
      <c r="L93" s="10">
        <f t="shared" si="1"/>
        <v>1080</v>
      </c>
      <c r="M93" s="11">
        <v>0.45</v>
      </c>
      <c r="O93" s="12"/>
    </row>
    <row r="94" spans="1:15" ht="15.75" customHeight="1" x14ac:dyDescent="0.3">
      <c r="A94" s="1"/>
      <c r="B94" s="6" t="s">
        <v>23</v>
      </c>
      <c r="C94" s="6">
        <v>1197831</v>
      </c>
      <c r="D94" s="7">
        <v>44258</v>
      </c>
      <c r="E94" s="6" t="s">
        <v>24</v>
      </c>
      <c r="F94" s="6" t="s">
        <v>25</v>
      </c>
      <c r="G94" s="6" t="s">
        <v>26</v>
      </c>
      <c r="H94" s="6" t="s">
        <v>21</v>
      </c>
      <c r="I94" s="8">
        <v>0.45</v>
      </c>
      <c r="J94" s="9">
        <v>5000</v>
      </c>
      <c r="K94" s="10">
        <f t="shared" si="0"/>
        <v>2250</v>
      </c>
      <c r="L94" s="10">
        <f t="shared" si="1"/>
        <v>675</v>
      </c>
      <c r="M94" s="11">
        <v>0.3</v>
      </c>
      <c r="O94" s="12"/>
    </row>
    <row r="95" spans="1:15" ht="15.75" customHeight="1" x14ac:dyDescent="0.3">
      <c r="A95" s="1"/>
      <c r="B95" s="6" t="s">
        <v>23</v>
      </c>
      <c r="C95" s="6">
        <v>1197831</v>
      </c>
      <c r="D95" s="7">
        <v>44258</v>
      </c>
      <c r="E95" s="6" t="s">
        <v>24</v>
      </c>
      <c r="F95" s="6" t="s">
        <v>25</v>
      </c>
      <c r="G95" s="6" t="s">
        <v>26</v>
      </c>
      <c r="H95" s="6" t="s">
        <v>22</v>
      </c>
      <c r="I95" s="8">
        <v>0.4</v>
      </c>
      <c r="J95" s="9">
        <v>6500</v>
      </c>
      <c r="K95" s="10">
        <f t="shared" si="0"/>
        <v>2600</v>
      </c>
      <c r="L95" s="10">
        <f t="shared" si="1"/>
        <v>1300</v>
      </c>
      <c r="M95" s="11">
        <v>0.5</v>
      </c>
      <c r="O95" s="12"/>
    </row>
    <row r="96" spans="1:15" ht="15.75" customHeight="1" x14ac:dyDescent="0.3">
      <c r="A96" s="1"/>
      <c r="B96" s="6" t="s">
        <v>23</v>
      </c>
      <c r="C96" s="6">
        <v>1197831</v>
      </c>
      <c r="D96" s="7">
        <v>44288</v>
      </c>
      <c r="E96" s="6" t="s">
        <v>24</v>
      </c>
      <c r="F96" s="6" t="s">
        <v>25</v>
      </c>
      <c r="G96" s="6" t="s">
        <v>26</v>
      </c>
      <c r="H96" s="6" t="s">
        <v>17</v>
      </c>
      <c r="I96" s="8">
        <v>0.3</v>
      </c>
      <c r="J96" s="9">
        <v>9000</v>
      </c>
      <c r="K96" s="10">
        <f t="shared" si="0"/>
        <v>2700</v>
      </c>
      <c r="L96" s="10">
        <f t="shared" si="1"/>
        <v>944.99999999999989</v>
      </c>
      <c r="M96" s="11">
        <v>0.35</v>
      </c>
      <c r="O96" s="12"/>
    </row>
    <row r="97" spans="1:15" ht="15.75" customHeight="1" x14ac:dyDescent="0.3">
      <c r="A97" s="1"/>
      <c r="B97" s="6" t="s">
        <v>23</v>
      </c>
      <c r="C97" s="6">
        <v>1197831</v>
      </c>
      <c r="D97" s="7">
        <v>44288</v>
      </c>
      <c r="E97" s="6" t="s">
        <v>24</v>
      </c>
      <c r="F97" s="6" t="s">
        <v>25</v>
      </c>
      <c r="G97" s="6" t="s">
        <v>26</v>
      </c>
      <c r="H97" s="6" t="s">
        <v>18</v>
      </c>
      <c r="I97" s="8">
        <v>0.4</v>
      </c>
      <c r="J97" s="9">
        <v>9000</v>
      </c>
      <c r="K97" s="10">
        <f t="shared" si="0"/>
        <v>3600</v>
      </c>
      <c r="L97" s="10">
        <f t="shared" si="1"/>
        <v>1260</v>
      </c>
      <c r="M97" s="11">
        <v>0.35</v>
      </c>
      <c r="O97" s="12"/>
    </row>
    <row r="98" spans="1:15" ht="15.75" customHeight="1" x14ac:dyDescent="0.3">
      <c r="A98" s="1"/>
      <c r="B98" s="6" t="s">
        <v>23</v>
      </c>
      <c r="C98" s="6">
        <v>1197831</v>
      </c>
      <c r="D98" s="7">
        <v>44288</v>
      </c>
      <c r="E98" s="6" t="s">
        <v>24</v>
      </c>
      <c r="F98" s="6" t="s">
        <v>25</v>
      </c>
      <c r="G98" s="6" t="s">
        <v>26</v>
      </c>
      <c r="H98" s="6" t="s">
        <v>19</v>
      </c>
      <c r="I98" s="8">
        <v>0.35</v>
      </c>
      <c r="J98" s="9">
        <v>7250</v>
      </c>
      <c r="K98" s="10">
        <f t="shared" si="0"/>
        <v>2537.5</v>
      </c>
      <c r="L98" s="10">
        <f t="shared" si="1"/>
        <v>888.125</v>
      </c>
      <c r="M98" s="11">
        <v>0.35</v>
      </c>
      <c r="O98" s="12"/>
    </row>
    <row r="99" spans="1:15" ht="15.75" customHeight="1" x14ac:dyDescent="0.3">
      <c r="A99" s="1"/>
      <c r="B99" s="6" t="s">
        <v>23</v>
      </c>
      <c r="C99" s="6">
        <v>1197831</v>
      </c>
      <c r="D99" s="7">
        <v>44288</v>
      </c>
      <c r="E99" s="6" t="s">
        <v>24</v>
      </c>
      <c r="F99" s="6" t="s">
        <v>25</v>
      </c>
      <c r="G99" s="6" t="s">
        <v>26</v>
      </c>
      <c r="H99" s="6" t="s">
        <v>20</v>
      </c>
      <c r="I99" s="8">
        <v>0.4</v>
      </c>
      <c r="J99" s="9">
        <v>6250</v>
      </c>
      <c r="K99" s="10">
        <f t="shared" si="0"/>
        <v>2500</v>
      </c>
      <c r="L99" s="10">
        <f t="shared" si="1"/>
        <v>1125</v>
      </c>
      <c r="M99" s="11">
        <v>0.45</v>
      </c>
      <c r="O99" s="12"/>
    </row>
    <row r="100" spans="1:15" ht="15.75" customHeight="1" x14ac:dyDescent="0.3">
      <c r="A100" s="1"/>
      <c r="B100" s="6" t="s">
        <v>23</v>
      </c>
      <c r="C100" s="6">
        <v>1197831</v>
      </c>
      <c r="D100" s="7">
        <v>44288</v>
      </c>
      <c r="E100" s="6" t="s">
        <v>24</v>
      </c>
      <c r="F100" s="6" t="s">
        <v>25</v>
      </c>
      <c r="G100" s="6" t="s">
        <v>26</v>
      </c>
      <c r="H100" s="6" t="s">
        <v>21</v>
      </c>
      <c r="I100" s="8">
        <v>0.45</v>
      </c>
      <c r="J100" s="9">
        <v>5250</v>
      </c>
      <c r="K100" s="10">
        <f t="shared" si="0"/>
        <v>2362.5</v>
      </c>
      <c r="L100" s="10">
        <f t="shared" si="1"/>
        <v>708.75</v>
      </c>
      <c r="M100" s="11">
        <v>0.3</v>
      </c>
      <c r="O100" s="12"/>
    </row>
    <row r="101" spans="1:15" ht="15.75" customHeight="1" x14ac:dyDescent="0.3">
      <c r="A101" s="1"/>
      <c r="B101" s="6" t="s">
        <v>23</v>
      </c>
      <c r="C101" s="6">
        <v>1197831</v>
      </c>
      <c r="D101" s="7">
        <v>44288</v>
      </c>
      <c r="E101" s="6" t="s">
        <v>24</v>
      </c>
      <c r="F101" s="6" t="s">
        <v>25</v>
      </c>
      <c r="G101" s="6" t="s">
        <v>26</v>
      </c>
      <c r="H101" s="6" t="s">
        <v>22</v>
      </c>
      <c r="I101" s="8">
        <v>0.4</v>
      </c>
      <c r="J101" s="9">
        <v>8000</v>
      </c>
      <c r="K101" s="10">
        <f t="shared" si="0"/>
        <v>3200</v>
      </c>
      <c r="L101" s="10">
        <f t="shared" si="1"/>
        <v>1600</v>
      </c>
      <c r="M101" s="11">
        <v>0.5</v>
      </c>
      <c r="O101" s="12"/>
    </row>
    <row r="102" spans="1:15" ht="15.75" customHeight="1" x14ac:dyDescent="0.3">
      <c r="A102" s="1"/>
      <c r="B102" s="6" t="s">
        <v>23</v>
      </c>
      <c r="C102" s="6">
        <v>1197831</v>
      </c>
      <c r="D102" s="7">
        <v>44318</v>
      </c>
      <c r="E102" s="6" t="s">
        <v>24</v>
      </c>
      <c r="F102" s="6" t="s">
        <v>25</v>
      </c>
      <c r="G102" s="6" t="s">
        <v>26</v>
      </c>
      <c r="H102" s="6" t="s">
        <v>17</v>
      </c>
      <c r="I102" s="8">
        <v>0.3</v>
      </c>
      <c r="J102" s="9">
        <v>9250</v>
      </c>
      <c r="K102" s="10">
        <f t="shared" si="0"/>
        <v>2775</v>
      </c>
      <c r="L102" s="10">
        <f t="shared" si="1"/>
        <v>971.24999999999989</v>
      </c>
      <c r="M102" s="11">
        <v>0.35</v>
      </c>
      <c r="O102" s="12"/>
    </row>
    <row r="103" spans="1:15" ht="15.75" customHeight="1" x14ac:dyDescent="0.3">
      <c r="A103" s="1"/>
      <c r="B103" s="6" t="s">
        <v>23</v>
      </c>
      <c r="C103" s="6">
        <v>1197831</v>
      </c>
      <c r="D103" s="7">
        <v>44318</v>
      </c>
      <c r="E103" s="6" t="s">
        <v>24</v>
      </c>
      <c r="F103" s="6" t="s">
        <v>25</v>
      </c>
      <c r="G103" s="6" t="s">
        <v>26</v>
      </c>
      <c r="H103" s="6" t="s">
        <v>18</v>
      </c>
      <c r="I103" s="8">
        <v>0.4</v>
      </c>
      <c r="J103" s="9">
        <v>9250</v>
      </c>
      <c r="K103" s="10">
        <f t="shared" si="0"/>
        <v>3700</v>
      </c>
      <c r="L103" s="10">
        <f t="shared" si="1"/>
        <v>1295</v>
      </c>
      <c r="M103" s="11">
        <v>0.35</v>
      </c>
      <c r="O103" s="12"/>
    </row>
    <row r="104" spans="1:15" ht="15.75" customHeight="1" x14ac:dyDescent="0.3">
      <c r="A104" s="1"/>
      <c r="B104" s="6" t="s">
        <v>23</v>
      </c>
      <c r="C104" s="6">
        <v>1197831</v>
      </c>
      <c r="D104" s="7">
        <v>44318</v>
      </c>
      <c r="E104" s="6" t="s">
        <v>24</v>
      </c>
      <c r="F104" s="6" t="s">
        <v>25</v>
      </c>
      <c r="G104" s="6" t="s">
        <v>26</v>
      </c>
      <c r="H104" s="6" t="s">
        <v>19</v>
      </c>
      <c r="I104" s="8">
        <v>0.35</v>
      </c>
      <c r="J104" s="9">
        <v>7750</v>
      </c>
      <c r="K104" s="10">
        <f t="shared" si="0"/>
        <v>2712.5</v>
      </c>
      <c r="L104" s="10">
        <f t="shared" si="1"/>
        <v>949.37499999999989</v>
      </c>
      <c r="M104" s="11">
        <v>0.35</v>
      </c>
      <c r="O104" s="12"/>
    </row>
    <row r="105" spans="1:15" ht="15.75" customHeight="1" x14ac:dyDescent="0.3">
      <c r="A105" s="1"/>
      <c r="B105" s="6" t="s">
        <v>23</v>
      </c>
      <c r="C105" s="6">
        <v>1197831</v>
      </c>
      <c r="D105" s="7">
        <v>44318</v>
      </c>
      <c r="E105" s="6" t="s">
        <v>24</v>
      </c>
      <c r="F105" s="6" t="s">
        <v>25</v>
      </c>
      <c r="G105" s="6" t="s">
        <v>26</v>
      </c>
      <c r="H105" s="6" t="s">
        <v>20</v>
      </c>
      <c r="I105" s="8">
        <v>0.4</v>
      </c>
      <c r="J105" s="9">
        <v>7000</v>
      </c>
      <c r="K105" s="10">
        <f t="shared" si="0"/>
        <v>2800</v>
      </c>
      <c r="L105" s="10">
        <f t="shared" si="1"/>
        <v>1260</v>
      </c>
      <c r="M105" s="11">
        <v>0.45</v>
      </c>
      <c r="O105" s="12"/>
    </row>
    <row r="106" spans="1:15" ht="15.75" customHeight="1" x14ac:dyDescent="0.3">
      <c r="A106" s="1"/>
      <c r="B106" s="6" t="s">
        <v>23</v>
      </c>
      <c r="C106" s="6">
        <v>1197831</v>
      </c>
      <c r="D106" s="7">
        <v>44318</v>
      </c>
      <c r="E106" s="6" t="s">
        <v>24</v>
      </c>
      <c r="F106" s="6" t="s">
        <v>25</v>
      </c>
      <c r="G106" s="6" t="s">
        <v>26</v>
      </c>
      <c r="H106" s="6" t="s">
        <v>21</v>
      </c>
      <c r="I106" s="8">
        <v>0.45</v>
      </c>
      <c r="J106" s="9">
        <v>6000</v>
      </c>
      <c r="K106" s="10">
        <f t="shared" si="0"/>
        <v>2700</v>
      </c>
      <c r="L106" s="10">
        <f t="shared" si="1"/>
        <v>810</v>
      </c>
      <c r="M106" s="11">
        <v>0.3</v>
      </c>
      <c r="O106" s="12"/>
    </row>
    <row r="107" spans="1:15" ht="15.75" customHeight="1" x14ac:dyDescent="0.3">
      <c r="A107" s="1"/>
      <c r="B107" s="6" t="s">
        <v>23</v>
      </c>
      <c r="C107" s="6">
        <v>1197831</v>
      </c>
      <c r="D107" s="7">
        <v>44318</v>
      </c>
      <c r="E107" s="6" t="s">
        <v>24</v>
      </c>
      <c r="F107" s="6" t="s">
        <v>25</v>
      </c>
      <c r="G107" s="6" t="s">
        <v>26</v>
      </c>
      <c r="H107" s="6" t="s">
        <v>22</v>
      </c>
      <c r="I107" s="8">
        <v>0.4</v>
      </c>
      <c r="J107" s="9">
        <v>9500</v>
      </c>
      <c r="K107" s="10">
        <f t="shared" si="0"/>
        <v>3800</v>
      </c>
      <c r="L107" s="10">
        <f t="shared" si="1"/>
        <v>1900</v>
      </c>
      <c r="M107" s="11">
        <v>0.5</v>
      </c>
      <c r="O107" s="12"/>
    </row>
    <row r="108" spans="1:15" ht="15.75" customHeight="1" x14ac:dyDescent="0.3">
      <c r="A108" s="1"/>
      <c r="B108" s="6" t="s">
        <v>23</v>
      </c>
      <c r="C108" s="6">
        <v>1197831</v>
      </c>
      <c r="D108" s="7">
        <v>44348</v>
      </c>
      <c r="E108" s="6" t="s">
        <v>24</v>
      </c>
      <c r="F108" s="6" t="s">
        <v>25</v>
      </c>
      <c r="G108" s="6" t="s">
        <v>26</v>
      </c>
      <c r="H108" s="6" t="s">
        <v>17</v>
      </c>
      <c r="I108" s="8">
        <v>0.4</v>
      </c>
      <c r="J108" s="9">
        <v>9500</v>
      </c>
      <c r="K108" s="10">
        <f t="shared" si="0"/>
        <v>3800</v>
      </c>
      <c r="L108" s="10">
        <f t="shared" si="1"/>
        <v>1330</v>
      </c>
      <c r="M108" s="11">
        <v>0.35</v>
      </c>
      <c r="O108" s="12"/>
    </row>
    <row r="109" spans="1:15" ht="15.75" customHeight="1" x14ac:dyDescent="0.3">
      <c r="A109" s="1"/>
      <c r="B109" s="6" t="s">
        <v>23</v>
      </c>
      <c r="C109" s="6">
        <v>1197831</v>
      </c>
      <c r="D109" s="7">
        <v>44348</v>
      </c>
      <c r="E109" s="6" t="s">
        <v>24</v>
      </c>
      <c r="F109" s="6" t="s">
        <v>25</v>
      </c>
      <c r="G109" s="6" t="s">
        <v>26</v>
      </c>
      <c r="H109" s="6" t="s">
        <v>18</v>
      </c>
      <c r="I109" s="8">
        <v>0.45</v>
      </c>
      <c r="J109" s="9">
        <v>9500</v>
      </c>
      <c r="K109" s="10">
        <f t="shared" si="0"/>
        <v>4275</v>
      </c>
      <c r="L109" s="10">
        <f t="shared" si="1"/>
        <v>1496.25</v>
      </c>
      <c r="M109" s="11">
        <v>0.35</v>
      </c>
      <c r="O109" s="12"/>
    </row>
    <row r="110" spans="1:15" ht="15.75" customHeight="1" x14ac:dyDescent="0.3">
      <c r="A110" s="1"/>
      <c r="B110" s="6" t="s">
        <v>23</v>
      </c>
      <c r="C110" s="6">
        <v>1197831</v>
      </c>
      <c r="D110" s="7">
        <v>44348</v>
      </c>
      <c r="E110" s="6" t="s">
        <v>24</v>
      </c>
      <c r="F110" s="6" t="s">
        <v>25</v>
      </c>
      <c r="G110" s="6" t="s">
        <v>26</v>
      </c>
      <c r="H110" s="6" t="s">
        <v>19</v>
      </c>
      <c r="I110" s="8">
        <v>0.4</v>
      </c>
      <c r="J110" s="9">
        <v>8000</v>
      </c>
      <c r="K110" s="10">
        <f t="shared" si="0"/>
        <v>3200</v>
      </c>
      <c r="L110" s="10">
        <f t="shared" si="1"/>
        <v>1120</v>
      </c>
      <c r="M110" s="11">
        <v>0.35</v>
      </c>
      <c r="O110" s="12"/>
    </row>
    <row r="111" spans="1:15" ht="15.75" customHeight="1" x14ac:dyDescent="0.3">
      <c r="A111" s="1"/>
      <c r="B111" s="6" t="s">
        <v>23</v>
      </c>
      <c r="C111" s="6">
        <v>1197831</v>
      </c>
      <c r="D111" s="7">
        <v>44348</v>
      </c>
      <c r="E111" s="6" t="s">
        <v>24</v>
      </c>
      <c r="F111" s="6" t="s">
        <v>25</v>
      </c>
      <c r="G111" s="6" t="s">
        <v>26</v>
      </c>
      <c r="H111" s="6" t="s">
        <v>20</v>
      </c>
      <c r="I111" s="8">
        <v>0.4</v>
      </c>
      <c r="J111" s="9">
        <v>7500</v>
      </c>
      <c r="K111" s="10">
        <f t="shared" si="0"/>
        <v>3000</v>
      </c>
      <c r="L111" s="10">
        <f t="shared" si="1"/>
        <v>1350</v>
      </c>
      <c r="M111" s="11">
        <v>0.45</v>
      </c>
      <c r="O111" s="12"/>
    </row>
    <row r="112" spans="1:15" ht="15.75" customHeight="1" x14ac:dyDescent="0.3">
      <c r="A112" s="1"/>
      <c r="B112" s="6" t="s">
        <v>23</v>
      </c>
      <c r="C112" s="6">
        <v>1197831</v>
      </c>
      <c r="D112" s="7">
        <v>44348</v>
      </c>
      <c r="E112" s="6" t="s">
        <v>24</v>
      </c>
      <c r="F112" s="6" t="s">
        <v>25</v>
      </c>
      <c r="G112" s="6" t="s">
        <v>26</v>
      </c>
      <c r="H112" s="6" t="s">
        <v>21</v>
      </c>
      <c r="I112" s="8">
        <v>0.45</v>
      </c>
      <c r="J112" s="9">
        <v>6500</v>
      </c>
      <c r="K112" s="10">
        <f t="shared" si="0"/>
        <v>2925</v>
      </c>
      <c r="L112" s="10">
        <f t="shared" si="1"/>
        <v>877.5</v>
      </c>
      <c r="M112" s="11">
        <v>0.3</v>
      </c>
      <c r="O112" s="12"/>
    </row>
    <row r="113" spans="1:15" ht="15.75" customHeight="1" x14ac:dyDescent="0.3">
      <c r="A113" s="1"/>
      <c r="B113" s="6" t="s">
        <v>23</v>
      </c>
      <c r="C113" s="6">
        <v>1197831</v>
      </c>
      <c r="D113" s="7">
        <v>44348</v>
      </c>
      <c r="E113" s="6" t="s">
        <v>24</v>
      </c>
      <c r="F113" s="6" t="s">
        <v>25</v>
      </c>
      <c r="G113" s="6" t="s">
        <v>26</v>
      </c>
      <c r="H113" s="6" t="s">
        <v>22</v>
      </c>
      <c r="I113" s="8">
        <v>0.5</v>
      </c>
      <c r="J113" s="9">
        <v>10000</v>
      </c>
      <c r="K113" s="10">
        <f t="shared" si="0"/>
        <v>5000</v>
      </c>
      <c r="L113" s="10">
        <f t="shared" si="1"/>
        <v>2500</v>
      </c>
      <c r="M113" s="11">
        <v>0.5</v>
      </c>
      <c r="O113" s="12"/>
    </row>
    <row r="114" spans="1:15" ht="15.75" customHeight="1" x14ac:dyDescent="0.3">
      <c r="A114" s="1"/>
      <c r="B114" s="6" t="s">
        <v>23</v>
      </c>
      <c r="C114" s="6">
        <v>1197831</v>
      </c>
      <c r="D114" s="7">
        <v>44380</v>
      </c>
      <c r="E114" s="6" t="s">
        <v>24</v>
      </c>
      <c r="F114" s="6" t="s">
        <v>25</v>
      </c>
      <c r="G114" s="6" t="s">
        <v>26</v>
      </c>
      <c r="H114" s="6" t="s">
        <v>17</v>
      </c>
      <c r="I114" s="8">
        <v>0.4</v>
      </c>
      <c r="J114" s="9">
        <v>9500</v>
      </c>
      <c r="K114" s="10">
        <f t="shared" si="0"/>
        <v>3800</v>
      </c>
      <c r="L114" s="10">
        <f t="shared" si="1"/>
        <v>1330</v>
      </c>
      <c r="M114" s="11">
        <v>0.35</v>
      </c>
      <c r="O114" s="12"/>
    </row>
    <row r="115" spans="1:15" ht="15.75" customHeight="1" x14ac:dyDescent="0.3">
      <c r="A115" s="1"/>
      <c r="B115" s="6" t="s">
        <v>23</v>
      </c>
      <c r="C115" s="6">
        <v>1197831</v>
      </c>
      <c r="D115" s="7">
        <v>44380</v>
      </c>
      <c r="E115" s="6" t="s">
        <v>24</v>
      </c>
      <c r="F115" s="6" t="s">
        <v>25</v>
      </c>
      <c r="G115" s="6" t="s">
        <v>26</v>
      </c>
      <c r="H115" s="6" t="s">
        <v>18</v>
      </c>
      <c r="I115" s="8">
        <v>0.45</v>
      </c>
      <c r="J115" s="9">
        <v>9500</v>
      </c>
      <c r="K115" s="10">
        <f t="shared" si="0"/>
        <v>4275</v>
      </c>
      <c r="L115" s="10">
        <f t="shared" si="1"/>
        <v>1496.25</v>
      </c>
      <c r="M115" s="11">
        <v>0.35</v>
      </c>
      <c r="O115" s="12"/>
    </row>
    <row r="116" spans="1:15" ht="15.75" customHeight="1" x14ac:dyDescent="0.3">
      <c r="A116" s="1"/>
      <c r="B116" s="6" t="s">
        <v>23</v>
      </c>
      <c r="C116" s="6">
        <v>1197831</v>
      </c>
      <c r="D116" s="7">
        <v>44380</v>
      </c>
      <c r="E116" s="6" t="s">
        <v>24</v>
      </c>
      <c r="F116" s="6" t="s">
        <v>25</v>
      </c>
      <c r="G116" s="6" t="s">
        <v>26</v>
      </c>
      <c r="H116" s="6" t="s">
        <v>19</v>
      </c>
      <c r="I116" s="8">
        <v>0.4</v>
      </c>
      <c r="J116" s="9">
        <v>11000</v>
      </c>
      <c r="K116" s="10">
        <f t="shared" si="0"/>
        <v>4400</v>
      </c>
      <c r="L116" s="10">
        <f t="shared" si="1"/>
        <v>1540</v>
      </c>
      <c r="M116" s="11">
        <v>0.35</v>
      </c>
      <c r="O116" s="12"/>
    </row>
    <row r="117" spans="1:15" ht="15.75" customHeight="1" x14ac:dyDescent="0.3">
      <c r="A117" s="1"/>
      <c r="B117" s="6" t="s">
        <v>23</v>
      </c>
      <c r="C117" s="6">
        <v>1197831</v>
      </c>
      <c r="D117" s="7">
        <v>44380</v>
      </c>
      <c r="E117" s="6" t="s">
        <v>24</v>
      </c>
      <c r="F117" s="6" t="s">
        <v>25</v>
      </c>
      <c r="G117" s="6" t="s">
        <v>26</v>
      </c>
      <c r="H117" s="6" t="s">
        <v>20</v>
      </c>
      <c r="I117" s="8">
        <v>0.4</v>
      </c>
      <c r="J117" s="9">
        <v>7000</v>
      </c>
      <c r="K117" s="10">
        <f t="shared" si="0"/>
        <v>2800</v>
      </c>
      <c r="L117" s="10">
        <f t="shared" si="1"/>
        <v>1260</v>
      </c>
      <c r="M117" s="11">
        <v>0.45</v>
      </c>
      <c r="O117" s="12"/>
    </row>
    <row r="118" spans="1:15" ht="15.75" customHeight="1" x14ac:dyDescent="0.3">
      <c r="A118" s="1"/>
      <c r="B118" s="6" t="s">
        <v>23</v>
      </c>
      <c r="C118" s="6">
        <v>1197831</v>
      </c>
      <c r="D118" s="7">
        <v>44380</v>
      </c>
      <c r="E118" s="6" t="s">
        <v>24</v>
      </c>
      <c r="F118" s="6" t="s">
        <v>25</v>
      </c>
      <c r="G118" s="6" t="s">
        <v>26</v>
      </c>
      <c r="H118" s="6" t="s">
        <v>21</v>
      </c>
      <c r="I118" s="8">
        <v>0.45</v>
      </c>
      <c r="J118" s="9">
        <v>7000</v>
      </c>
      <c r="K118" s="10">
        <f t="shared" si="0"/>
        <v>3150</v>
      </c>
      <c r="L118" s="10">
        <f t="shared" si="1"/>
        <v>945</v>
      </c>
      <c r="M118" s="11">
        <v>0.3</v>
      </c>
      <c r="O118" s="12"/>
    </row>
    <row r="119" spans="1:15" ht="15.75" customHeight="1" x14ac:dyDescent="0.3">
      <c r="A119" s="1"/>
      <c r="B119" s="6" t="s">
        <v>23</v>
      </c>
      <c r="C119" s="6">
        <v>1197831</v>
      </c>
      <c r="D119" s="7">
        <v>44380</v>
      </c>
      <c r="E119" s="6" t="s">
        <v>24</v>
      </c>
      <c r="F119" s="6" t="s">
        <v>25</v>
      </c>
      <c r="G119" s="6" t="s">
        <v>26</v>
      </c>
      <c r="H119" s="6" t="s">
        <v>22</v>
      </c>
      <c r="I119" s="8">
        <v>0.5</v>
      </c>
      <c r="J119" s="9">
        <v>9750</v>
      </c>
      <c r="K119" s="10">
        <f t="shared" si="0"/>
        <v>4875</v>
      </c>
      <c r="L119" s="10">
        <f t="shared" si="1"/>
        <v>2437.5</v>
      </c>
      <c r="M119" s="11">
        <v>0.5</v>
      </c>
      <c r="O119" s="12"/>
    </row>
    <row r="120" spans="1:15" ht="15.75" customHeight="1" x14ac:dyDescent="0.3">
      <c r="A120" s="1"/>
      <c r="B120" s="6" t="s">
        <v>23</v>
      </c>
      <c r="C120" s="6">
        <v>1197831</v>
      </c>
      <c r="D120" s="7">
        <v>44413</v>
      </c>
      <c r="E120" s="6" t="s">
        <v>24</v>
      </c>
      <c r="F120" s="6" t="s">
        <v>25</v>
      </c>
      <c r="G120" s="6" t="s">
        <v>26</v>
      </c>
      <c r="H120" s="6" t="s">
        <v>17</v>
      </c>
      <c r="I120" s="8">
        <v>0.4</v>
      </c>
      <c r="J120" s="9">
        <v>9250</v>
      </c>
      <c r="K120" s="10">
        <f t="shared" si="0"/>
        <v>3700</v>
      </c>
      <c r="L120" s="10">
        <f t="shared" si="1"/>
        <v>1295</v>
      </c>
      <c r="M120" s="11">
        <v>0.35</v>
      </c>
      <c r="O120" s="12"/>
    </row>
    <row r="121" spans="1:15" ht="15.75" customHeight="1" x14ac:dyDescent="0.3">
      <c r="A121" s="1"/>
      <c r="B121" s="6" t="s">
        <v>23</v>
      </c>
      <c r="C121" s="6">
        <v>1197831</v>
      </c>
      <c r="D121" s="7">
        <v>44413</v>
      </c>
      <c r="E121" s="6" t="s">
        <v>24</v>
      </c>
      <c r="F121" s="6" t="s">
        <v>25</v>
      </c>
      <c r="G121" s="6" t="s">
        <v>26</v>
      </c>
      <c r="H121" s="6" t="s">
        <v>18</v>
      </c>
      <c r="I121" s="8">
        <v>0.45</v>
      </c>
      <c r="J121" s="9">
        <v>9250</v>
      </c>
      <c r="K121" s="10">
        <f t="shared" si="0"/>
        <v>4162.5</v>
      </c>
      <c r="L121" s="10">
        <f t="shared" si="1"/>
        <v>1456.875</v>
      </c>
      <c r="M121" s="11">
        <v>0.35</v>
      </c>
      <c r="O121" s="12"/>
    </row>
    <row r="122" spans="1:15" ht="15.75" customHeight="1" x14ac:dyDescent="0.3">
      <c r="A122" s="1"/>
      <c r="B122" s="6" t="s">
        <v>23</v>
      </c>
      <c r="C122" s="6">
        <v>1197831</v>
      </c>
      <c r="D122" s="7">
        <v>44413</v>
      </c>
      <c r="E122" s="6" t="s">
        <v>24</v>
      </c>
      <c r="F122" s="6" t="s">
        <v>25</v>
      </c>
      <c r="G122" s="6" t="s">
        <v>26</v>
      </c>
      <c r="H122" s="6" t="s">
        <v>19</v>
      </c>
      <c r="I122" s="8">
        <v>0.4</v>
      </c>
      <c r="J122" s="9">
        <v>11000</v>
      </c>
      <c r="K122" s="10">
        <f t="shared" si="0"/>
        <v>4400</v>
      </c>
      <c r="L122" s="10">
        <f t="shared" si="1"/>
        <v>1540</v>
      </c>
      <c r="M122" s="11">
        <v>0.35</v>
      </c>
      <c r="O122" s="12"/>
    </row>
    <row r="123" spans="1:15" ht="15.75" customHeight="1" x14ac:dyDescent="0.3">
      <c r="A123" s="1"/>
      <c r="B123" s="6" t="s">
        <v>23</v>
      </c>
      <c r="C123" s="6">
        <v>1197831</v>
      </c>
      <c r="D123" s="7">
        <v>44413</v>
      </c>
      <c r="E123" s="6" t="s">
        <v>24</v>
      </c>
      <c r="F123" s="6" t="s">
        <v>25</v>
      </c>
      <c r="G123" s="6" t="s">
        <v>26</v>
      </c>
      <c r="H123" s="6" t="s">
        <v>20</v>
      </c>
      <c r="I123" s="8">
        <v>0.4</v>
      </c>
      <c r="J123" s="9">
        <v>6500</v>
      </c>
      <c r="K123" s="10">
        <f t="shared" si="0"/>
        <v>2600</v>
      </c>
      <c r="L123" s="10">
        <f t="shared" si="1"/>
        <v>1170</v>
      </c>
      <c r="M123" s="11">
        <v>0.45</v>
      </c>
      <c r="O123" s="12"/>
    </row>
    <row r="124" spans="1:15" ht="15.75" customHeight="1" x14ac:dyDescent="0.3">
      <c r="A124" s="1"/>
      <c r="B124" s="6" t="s">
        <v>23</v>
      </c>
      <c r="C124" s="6">
        <v>1197831</v>
      </c>
      <c r="D124" s="7">
        <v>44413</v>
      </c>
      <c r="E124" s="6" t="s">
        <v>24</v>
      </c>
      <c r="F124" s="6" t="s">
        <v>25</v>
      </c>
      <c r="G124" s="6" t="s">
        <v>26</v>
      </c>
      <c r="H124" s="6" t="s">
        <v>21</v>
      </c>
      <c r="I124" s="8">
        <v>0.45</v>
      </c>
      <c r="J124" s="9">
        <v>6500</v>
      </c>
      <c r="K124" s="10">
        <f t="shared" si="0"/>
        <v>2925</v>
      </c>
      <c r="L124" s="10">
        <f t="shared" si="1"/>
        <v>877.5</v>
      </c>
      <c r="M124" s="11">
        <v>0.3</v>
      </c>
      <c r="O124" s="12"/>
    </row>
    <row r="125" spans="1:15" ht="15.75" customHeight="1" x14ac:dyDescent="0.3">
      <c r="A125" s="1"/>
      <c r="B125" s="6" t="s">
        <v>23</v>
      </c>
      <c r="C125" s="6">
        <v>1197831</v>
      </c>
      <c r="D125" s="7">
        <v>44413</v>
      </c>
      <c r="E125" s="6" t="s">
        <v>24</v>
      </c>
      <c r="F125" s="6" t="s">
        <v>25</v>
      </c>
      <c r="G125" s="6" t="s">
        <v>26</v>
      </c>
      <c r="H125" s="6" t="s">
        <v>22</v>
      </c>
      <c r="I125" s="8">
        <v>0.5</v>
      </c>
      <c r="J125" s="9">
        <v>9000</v>
      </c>
      <c r="K125" s="10">
        <f t="shared" si="0"/>
        <v>4500</v>
      </c>
      <c r="L125" s="10">
        <f t="shared" si="1"/>
        <v>2250</v>
      </c>
      <c r="M125" s="11">
        <v>0.5</v>
      </c>
      <c r="O125" s="12"/>
    </row>
    <row r="126" spans="1:15" ht="15.75" customHeight="1" x14ac:dyDescent="0.3">
      <c r="A126" s="1"/>
      <c r="B126" s="6" t="s">
        <v>23</v>
      </c>
      <c r="C126" s="6">
        <v>1197831</v>
      </c>
      <c r="D126" s="7">
        <v>44441</v>
      </c>
      <c r="E126" s="6" t="s">
        <v>24</v>
      </c>
      <c r="F126" s="6" t="s">
        <v>25</v>
      </c>
      <c r="G126" s="6" t="s">
        <v>26</v>
      </c>
      <c r="H126" s="6" t="s">
        <v>17</v>
      </c>
      <c r="I126" s="8">
        <v>0.45</v>
      </c>
      <c r="J126" s="9">
        <v>8500</v>
      </c>
      <c r="K126" s="10">
        <f t="shared" si="0"/>
        <v>3825</v>
      </c>
      <c r="L126" s="10">
        <f t="shared" si="1"/>
        <v>1338.75</v>
      </c>
      <c r="M126" s="11">
        <v>0.35</v>
      </c>
      <c r="O126" s="12"/>
    </row>
    <row r="127" spans="1:15" ht="15.75" customHeight="1" x14ac:dyDescent="0.3">
      <c r="A127" s="1"/>
      <c r="B127" s="6" t="s">
        <v>23</v>
      </c>
      <c r="C127" s="6">
        <v>1197831</v>
      </c>
      <c r="D127" s="7">
        <v>44441</v>
      </c>
      <c r="E127" s="6" t="s">
        <v>24</v>
      </c>
      <c r="F127" s="6" t="s">
        <v>25</v>
      </c>
      <c r="G127" s="6" t="s">
        <v>26</v>
      </c>
      <c r="H127" s="6" t="s">
        <v>18</v>
      </c>
      <c r="I127" s="8">
        <v>0.45</v>
      </c>
      <c r="J127" s="9">
        <v>8500</v>
      </c>
      <c r="K127" s="10">
        <f t="shared" si="0"/>
        <v>3825</v>
      </c>
      <c r="L127" s="10">
        <f t="shared" si="1"/>
        <v>1338.75</v>
      </c>
      <c r="M127" s="11">
        <v>0.35</v>
      </c>
      <c r="O127" s="12"/>
    </row>
    <row r="128" spans="1:15" ht="15.75" customHeight="1" x14ac:dyDescent="0.3">
      <c r="A128" s="1"/>
      <c r="B128" s="6" t="s">
        <v>23</v>
      </c>
      <c r="C128" s="6">
        <v>1197831</v>
      </c>
      <c r="D128" s="7">
        <v>44441</v>
      </c>
      <c r="E128" s="6" t="s">
        <v>24</v>
      </c>
      <c r="F128" s="6" t="s">
        <v>25</v>
      </c>
      <c r="G128" s="6" t="s">
        <v>26</v>
      </c>
      <c r="H128" s="6" t="s">
        <v>19</v>
      </c>
      <c r="I128" s="8">
        <v>0.5</v>
      </c>
      <c r="J128" s="9">
        <v>9000</v>
      </c>
      <c r="K128" s="10">
        <f t="shared" si="0"/>
        <v>4500</v>
      </c>
      <c r="L128" s="10">
        <f t="shared" si="1"/>
        <v>1575</v>
      </c>
      <c r="M128" s="11">
        <v>0.35</v>
      </c>
      <c r="O128" s="12"/>
    </row>
    <row r="129" spans="1:15" ht="15.75" customHeight="1" x14ac:dyDescent="0.3">
      <c r="A129" s="1"/>
      <c r="B129" s="6" t="s">
        <v>23</v>
      </c>
      <c r="C129" s="6">
        <v>1197831</v>
      </c>
      <c r="D129" s="7">
        <v>44441</v>
      </c>
      <c r="E129" s="6" t="s">
        <v>24</v>
      </c>
      <c r="F129" s="6" t="s">
        <v>25</v>
      </c>
      <c r="G129" s="6" t="s">
        <v>26</v>
      </c>
      <c r="H129" s="6" t="s">
        <v>20</v>
      </c>
      <c r="I129" s="8">
        <v>0.5</v>
      </c>
      <c r="J129" s="9">
        <v>6250</v>
      </c>
      <c r="K129" s="10">
        <f t="shared" si="0"/>
        <v>3125</v>
      </c>
      <c r="L129" s="10">
        <f t="shared" si="1"/>
        <v>1406.25</v>
      </c>
      <c r="M129" s="11">
        <v>0.45</v>
      </c>
      <c r="O129" s="12"/>
    </row>
    <row r="130" spans="1:15" ht="15.75" customHeight="1" x14ac:dyDescent="0.3">
      <c r="A130" s="1"/>
      <c r="B130" s="6" t="s">
        <v>23</v>
      </c>
      <c r="C130" s="6">
        <v>1197831</v>
      </c>
      <c r="D130" s="7">
        <v>44441</v>
      </c>
      <c r="E130" s="6" t="s">
        <v>24</v>
      </c>
      <c r="F130" s="6" t="s">
        <v>25</v>
      </c>
      <c r="G130" s="6" t="s">
        <v>26</v>
      </c>
      <c r="H130" s="6" t="s">
        <v>21</v>
      </c>
      <c r="I130" s="8">
        <v>0.45</v>
      </c>
      <c r="J130" s="9">
        <v>6250</v>
      </c>
      <c r="K130" s="10">
        <f t="shared" si="0"/>
        <v>2812.5</v>
      </c>
      <c r="L130" s="10">
        <f t="shared" si="1"/>
        <v>843.75</v>
      </c>
      <c r="M130" s="11">
        <v>0.3</v>
      </c>
      <c r="O130" s="12"/>
    </row>
    <row r="131" spans="1:15" ht="15.75" customHeight="1" x14ac:dyDescent="0.3">
      <c r="A131" s="1"/>
      <c r="B131" s="6" t="s">
        <v>23</v>
      </c>
      <c r="C131" s="6">
        <v>1197831</v>
      </c>
      <c r="D131" s="7">
        <v>44441</v>
      </c>
      <c r="E131" s="6" t="s">
        <v>24</v>
      </c>
      <c r="F131" s="6" t="s">
        <v>25</v>
      </c>
      <c r="G131" s="6" t="s">
        <v>26</v>
      </c>
      <c r="H131" s="6" t="s">
        <v>22</v>
      </c>
      <c r="I131" s="8">
        <v>0.55000000000000004</v>
      </c>
      <c r="J131" s="9">
        <v>8500</v>
      </c>
      <c r="K131" s="10">
        <f t="shared" si="0"/>
        <v>4675</v>
      </c>
      <c r="L131" s="10">
        <f t="shared" si="1"/>
        <v>2337.5</v>
      </c>
      <c r="M131" s="11">
        <v>0.5</v>
      </c>
      <c r="O131" s="12"/>
    </row>
    <row r="132" spans="1:15" ht="15.75" customHeight="1" x14ac:dyDescent="0.3">
      <c r="A132" s="1"/>
      <c r="B132" s="6" t="s">
        <v>23</v>
      </c>
      <c r="C132" s="6">
        <v>1197831</v>
      </c>
      <c r="D132" s="7">
        <v>44470</v>
      </c>
      <c r="E132" s="6" t="s">
        <v>24</v>
      </c>
      <c r="F132" s="6" t="s">
        <v>25</v>
      </c>
      <c r="G132" s="6" t="s">
        <v>26</v>
      </c>
      <c r="H132" s="6" t="s">
        <v>17</v>
      </c>
      <c r="I132" s="8">
        <v>0.45</v>
      </c>
      <c r="J132" s="9">
        <v>8000</v>
      </c>
      <c r="K132" s="10">
        <f t="shared" si="0"/>
        <v>3600</v>
      </c>
      <c r="L132" s="10">
        <f t="shared" si="1"/>
        <v>1260</v>
      </c>
      <c r="M132" s="11">
        <v>0.35</v>
      </c>
      <c r="O132" s="12"/>
    </row>
    <row r="133" spans="1:15" ht="15.75" customHeight="1" x14ac:dyDescent="0.3">
      <c r="A133" s="1"/>
      <c r="B133" s="6" t="s">
        <v>23</v>
      </c>
      <c r="C133" s="6">
        <v>1197831</v>
      </c>
      <c r="D133" s="7">
        <v>44470</v>
      </c>
      <c r="E133" s="6" t="s">
        <v>24</v>
      </c>
      <c r="F133" s="6" t="s">
        <v>25</v>
      </c>
      <c r="G133" s="6" t="s">
        <v>26</v>
      </c>
      <c r="H133" s="6" t="s">
        <v>18</v>
      </c>
      <c r="I133" s="8">
        <v>0.45</v>
      </c>
      <c r="J133" s="9">
        <v>8000</v>
      </c>
      <c r="K133" s="10">
        <f t="shared" si="0"/>
        <v>3600</v>
      </c>
      <c r="L133" s="10">
        <f t="shared" si="1"/>
        <v>1260</v>
      </c>
      <c r="M133" s="11">
        <v>0.35</v>
      </c>
      <c r="O133" s="12"/>
    </row>
    <row r="134" spans="1:15" ht="15.75" customHeight="1" x14ac:dyDescent="0.3">
      <c r="A134" s="1"/>
      <c r="B134" s="6" t="s">
        <v>23</v>
      </c>
      <c r="C134" s="6">
        <v>1197831</v>
      </c>
      <c r="D134" s="7">
        <v>44470</v>
      </c>
      <c r="E134" s="6" t="s">
        <v>24</v>
      </c>
      <c r="F134" s="6" t="s">
        <v>25</v>
      </c>
      <c r="G134" s="6" t="s">
        <v>26</v>
      </c>
      <c r="H134" s="6" t="s">
        <v>19</v>
      </c>
      <c r="I134" s="8">
        <v>0.5</v>
      </c>
      <c r="J134" s="9">
        <v>7500</v>
      </c>
      <c r="K134" s="10">
        <f t="shared" si="0"/>
        <v>3750</v>
      </c>
      <c r="L134" s="10">
        <f t="shared" si="1"/>
        <v>1312.5</v>
      </c>
      <c r="M134" s="11">
        <v>0.35</v>
      </c>
      <c r="O134" s="12"/>
    </row>
    <row r="135" spans="1:15" ht="15.75" customHeight="1" x14ac:dyDescent="0.3">
      <c r="A135" s="1"/>
      <c r="B135" s="6" t="s">
        <v>23</v>
      </c>
      <c r="C135" s="6">
        <v>1197831</v>
      </c>
      <c r="D135" s="7">
        <v>44470</v>
      </c>
      <c r="E135" s="6" t="s">
        <v>24</v>
      </c>
      <c r="F135" s="6" t="s">
        <v>25</v>
      </c>
      <c r="G135" s="6" t="s">
        <v>26</v>
      </c>
      <c r="H135" s="6" t="s">
        <v>20</v>
      </c>
      <c r="I135" s="8">
        <v>0.5</v>
      </c>
      <c r="J135" s="9">
        <v>6000</v>
      </c>
      <c r="K135" s="10">
        <f t="shared" si="0"/>
        <v>3000</v>
      </c>
      <c r="L135" s="10">
        <f t="shared" si="1"/>
        <v>1350</v>
      </c>
      <c r="M135" s="11">
        <v>0.45</v>
      </c>
      <c r="O135" s="12"/>
    </row>
    <row r="136" spans="1:15" ht="15.75" customHeight="1" x14ac:dyDescent="0.3">
      <c r="A136" s="1"/>
      <c r="B136" s="6" t="s">
        <v>23</v>
      </c>
      <c r="C136" s="6">
        <v>1197831</v>
      </c>
      <c r="D136" s="7">
        <v>44470</v>
      </c>
      <c r="E136" s="6" t="s">
        <v>24</v>
      </c>
      <c r="F136" s="6" t="s">
        <v>25</v>
      </c>
      <c r="G136" s="6" t="s">
        <v>26</v>
      </c>
      <c r="H136" s="6" t="s">
        <v>21</v>
      </c>
      <c r="I136" s="8">
        <v>0.45</v>
      </c>
      <c r="J136" s="9">
        <v>5750</v>
      </c>
      <c r="K136" s="10">
        <f t="shared" si="0"/>
        <v>2587.5</v>
      </c>
      <c r="L136" s="10">
        <f t="shared" si="1"/>
        <v>776.25</v>
      </c>
      <c r="M136" s="11">
        <v>0.3</v>
      </c>
      <c r="O136" s="12"/>
    </row>
    <row r="137" spans="1:15" ht="15.75" customHeight="1" x14ac:dyDescent="0.3">
      <c r="A137" s="1"/>
      <c r="B137" s="6" t="s">
        <v>23</v>
      </c>
      <c r="C137" s="6">
        <v>1197831</v>
      </c>
      <c r="D137" s="7">
        <v>44470</v>
      </c>
      <c r="E137" s="6" t="s">
        <v>24</v>
      </c>
      <c r="F137" s="6" t="s">
        <v>25</v>
      </c>
      <c r="G137" s="6" t="s">
        <v>26</v>
      </c>
      <c r="H137" s="6" t="s">
        <v>22</v>
      </c>
      <c r="I137" s="8">
        <v>0.55000000000000004</v>
      </c>
      <c r="J137" s="9">
        <v>7500</v>
      </c>
      <c r="K137" s="10">
        <f t="shared" si="0"/>
        <v>4125</v>
      </c>
      <c r="L137" s="10">
        <f t="shared" si="1"/>
        <v>2062.5</v>
      </c>
      <c r="M137" s="11">
        <v>0.5</v>
      </c>
      <c r="O137" s="12"/>
    </row>
    <row r="138" spans="1:15" ht="15.75" customHeight="1" x14ac:dyDescent="0.3">
      <c r="A138" s="1"/>
      <c r="B138" s="6" t="s">
        <v>23</v>
      </c>
      <c r="C138" s="6">
        <v>1197831</v>
      </c>
      <c r="D138" s="7">
        <v>44502</v>
      </c>
      <c r="E138" s="6" t="s">
        <v>24</v>
      </c>
      <c r="F138" s="6" t="s">
        <v>25</v>
      </c>
      <c r="G138" s="6" t="s">
        <v>26</v>
      </c>
      <c r="H138" s="6" t="s">
        <v>17</v>
      </c>
      <c r="I138" s="8">
        <v>0.45</v>
      </c>
      <c r="J138" s="9">
        <v>9000</v>
      </c>
      <c r="K138" s="10">
        <f t="shared" si="0"/>
        <v>4050</v>
      </c>
      <c r="L138" s="10">
        <f t="shared" si="1"/>
        <v>1417.5</v>
      </c>
      <c r="M138" s="11">
        <v>0.35</v>
      </c>
      <c r="O138" s="12"/>
    </row>
    <row r="139" spans="1:15" ht="15.75" customHeight="1" x14ac:dyDescent="0.3">
      <c r="A139" s="1"/>
      <c r="B139" s="6" t="s">
        <v>23</v>
      </c>
      <c r="C139" s="6">
        <v>1197831</v>
      </c>
      <c r="D139" s="7">
        <v>44502</v>
      </c>
      <c r="E139" s="6" t="s">
        <v>24</v>
      </c>
      <c r="F139" s="6" t="s">
        <v>25</v>
      </c>
      <c r="G139" s="6" t="s">
        <v>26</v>
      </c>
      <c r="H139" s="6" t="s">
        <v>18</v>
      </c>
      <c r="I139" s="8">
        <v>0.45</v>
      </c>
      <c r="J139" s="9">
        <v>9000</v>
      </c>
      <c r="K139" s="10">
        <f t="shared" si="0"/>
        <v>4050</v>
      </c>
      <c r="L139" s="10">
        <f t="shared" si="1"/>
        <v>1417.5</v>
      </c>
      <c r="M139" s="11">
        <v>0.35</v>
      </c>
      <c r="O139" s="12"/>
    </row>
    <row r="140" spans="1:15" ht="15.75" customHeight="1" x14ac:dyDescent="0.3">
      <c r="A140" s="1"/>
      <c r="B140" s="6" t="s">
        <v>23</v>
      </c>
      <c r="C140" s="6">
        <v>1197831</v>
      </c>
      <c r="D140" s="7">
        <v>44502</v>
      </c>
      <c r="E140" s="6" t="s">
        <v>24</v>
      </c>
      <c r="F140" s="6" t="s">
        <v>25</v>
      </c>
      <c r="G140" s="6" t="s">
        <v>26</v>
      </c>
      <c r="H140" s="6" t="s">
        <v>19</v>
      </c>
      <c r="I140" s="8">
        <v>0.5</v>
      </c>
      <c r="J140" s="9">
        <v>8250</v>
      </c>
      <c r="K140" s="10">
        <f t="shared" si="0"/>
        <v>4125</v>
      </c>
      <c r="L140" s="10">
        <f t="shared" si="1"/>
        <v>1443.75</v>
      </c>
      <c r="M140" s="11">
        <v>0.35</v>
      </c>
      <c r="O140" s="12"/>
    </row>
    <row r="141" spans="1:15" ht="15.75" customHeight="1" x14ac:dyDescent="0.3">
      <c r="A141" s="1"/>
      <c r="B141" s="6" t="s">
        <v>23</v>
      </c>
      <c r="C141" s="6">
        <v>1197831</v>
      </c>
      <c r="D141" s="7">
        <v>44502</v>
      </c>
      <c r="E141" s="6" t="s">
        <v>24</v>
      </c>
      <c r="F141" s="6" t="s">
        <v>25</v>
      </c>
      <c r="G141" s="6" t="s">
        <v>26</v>
      </c>
      <c r="H141" s="6" t="s">
        <v>20</v>
      </c>
      <c r="I141" s="8">
        <v>0.5</v>
      </c>
      <c r="J141" s="9">
        <v>6750</v>
      </c>
      <c r="K141" s="10">
        <f t="shared" si="0"/>
        <v>3375</v>
      </c>
      <c r="L141" s="10">
        <f t="shared" si="1"/>
        <v>1518.75</v>
      </c>
      <c r="M141" s="11">
        <v>0.45</v>
      </c>
      <c r="O141" s="12"/>
    </row>
    <row r="142" spans="1:15" ht="15.75" customHeight="1" x14ac:dyDescent="0.3">
      <c r="A142" s="1"/>
      <c r="B142" s="6" t="s">
        <v>23</v>
      </c>
      <c r="C142" s="6">
        <v>1197831</v>
      </c>
      <c r="D142" s="7">
        <v>44502</v>
      </c>
      <c r="E142" s="6" t="s">
        <v>24</v>
      </c>
      <c r="F142" s="6" t="s">
        <v>25</v>
      </c>
      <c r="G142" s="6" t="s">
        <v>26</v>
      </c>
      <c r="H142" s="6" t="s">
        <v>21</v>
      </c>
      <c r="I142" s="8">
        <v>0.45</v>
      </c>
      <c r="J142" s="9">
        <v>6500</v>
      </c>
      <c r="K142" s="10">
        <f t="shared" si="0"/>
        <v>2925</v>
      </c>
      <c r="L142" s="10">
        <f t="shared" si="1"/>
        <v>877.5</v>
      </c>
      <c r="M142" s="11">
        <v>0.3</v>
      </c>
      <c r="O142" s="12"/>
    </row>
    <row r="143" spans="1:15" ht="15.75" customHeight="1" x14ac:dyDescent="0.3">
      <c r="A143" s="1"/>
      <c r="B143" s="6" t="s">
        <v>23</v>
      </c>
      <c r="C143" s="6">
        <v>1197831</v>
      </c>
      <c r="D143" s="7">
        <v>44502</v>
      </c>
      <c r="E143" s="6" t="s">
        <v>24</v>
      </c>
      <c r="F143" s="6" t="s">
        <v>25</v>
      </c>
      <c r="G143" s="6" t="s">
        <v>26</v>
      </c>
      <c r="H143" s="6" t="s">
        <v>22</v>
      </c>
      <c r="I143" s="8">
        <v>0.55000000000000004</v>
      </c>
      <c r="J143" s="9">
        <v>8500</v>
      </c>
      <c r="K143" s="10">
        <f t="shared" si="0"/>
        <v>4675</v>
      </c>
      <c r="L143" s="10">
        <f t="shared" si="1"/>
        <v>2337.5</v>
      </c>
      <c r="M143" s="11">
        <v>0.5</v>
      </c>
      <c r="O143" s="12"/>
    </row>
    <row r="144" spans="1:15" ht="15.75" customHeight="1" x14ac:dyDescent="0.3">
      <c r="A144" s="1"/>
      <c r="B144" s="6" t="s">
        <v>23</v>
      </c>
      <c r="C144" s="6">
        <v>1197831</v>
      </c>
      <c r="D144" s="7">
        <v>44531</v>
      </c>
      <c r="E144" s="6" t="s">
        <v>24</v>
      </c>
      <c r="F144" s="6" t="s">
        <v>25</v>
      </c>
      <c r="G144" s="6" t="s">
        <v>26</v>
      </c>
      <c r="H144" s="6" t="s">
        <v>17</v>
      </c>
      <c r="I144" s="8">
        <v>0.45</v>
      </c>
      <c r="J144" s="9">
        <v>9500</v>
      </c>
      <c r="K144" s="10">
        <f t="shared" si="0"/>
        <v>4275</v>
      </c>
      <c r="L144" s="10">
        <f t="shared" si="1"/>
        <v>1496.25</v>
      </c>
      <c r="M144" s="11">
        <v>0.35</v>
      </c>
      <c r="O144" s="12"/>
    </row>
    <row r="145" spans="1:15" ht="15.75" customHeight="1" x14ac:dyDescent="0.3">
      <c r="A145" s="1"/>
      <c r="B145" s="6" t="s">
        <v>23</v>
      </c>
      <c r="C145" s="6">
        <v>1197831</v>
      </c>
      <c r="D145" s="7">
        <v>44531</v>
      </c>
      <c r="E145" s="6" t="s">
        <v>24</v>
      </c>
      <c r="F145" s="6" t="s">
        <v>25</v>
      </c>
      <c r="G145" s="6" t="s">
        <v>26</v>
      </c>
      <c r="H145" s="6" t="s">
        <v>18</v>
      </c>
      <c r="I145" s="8">
        <v>0.45</v>
      </c>
      <c r="J145" s="9">
        <v>9500</v>
      </c>
      <c r="K145" s="10">
        <f t="shared" si="0"/>
        <v>4275</v>
      </c>
      <c r="L145" s="10">
        <f t="shared" si="1"/>
        <v>1496.25</v>
      </c>
      <c r="M145" s="11">
        <v>0.35</v>
      </c>
      <c r="O145" s="12"/>
    </row>
    <row r="146" spans="1:15" ht="15.75" customHeight="1" x14ac:dyDescent="0.3">
      <c r="A146" s="1"/>
      <c r="B146" s="6" t="s">
        <v>23</v>
      </c>
      <c r="C146" s="6">
        <v>1197831</v>
      </c>
      <c r="D146" s="7">
        <v>44531</v>
      </c>
      <c r="E146" s="6" t="s">
        <v>24</v>
      </c>
      <c r="F146" s="6" t="s">
        <v>25</v>
      </c>
      <c r="G146" s="6" t="s">
        <v>26</v>
      </c>
      <c r="H146" s="6" t="s">
        <v>19</v>
      </c>
      <c r="I146" s="8">
        <v>0.5</v>
      </c>
      <c r="J146" s="9">
        <v>8500</v>
      </c>
      <c r="K146" s="10">
        <f t="shared" si="0"/>
        <v>4250</v>
      </c>
      <c r="L146" s="10">
        <f t="shared" si="1"/>
        <v>1487.5</v>
      </c>
      <c r="M146" s="11">
        <v>0.35</v>
      </c>
      <c r="O146" s="12"/>
    </row>
    <row r="147" spans="1:15" ht="15.75" customHeight="1" x14ac:dyDescent="0.3">
      <c r="A147" s="1"/>
      <c r="B147" s="6" t="s">
        <v>23</v>
      </c>
      <c r="C147" s="6">
        <v>1197831</v>
      </c>
      <c r="D147" s="7">
        <v>44531</v>
      </c>
      <c r="E147" s="6" t="s">
        <v>24</v>
      </c>
      <c r="F147" s="6" t="s">
        <v>25</v>
      </c>
      <c r="G147" s="6" t="s">
        <v>26</v>
      </c>
      <c r="H147" s="6" t="s">
        <v>20</v>
      </c>
      <c r="I147" s="8">
        <v>0.5</v>
      </c>
      <c r="J147" s="9">
        <v>7000</v>
      </c>
      <c r="K147" s="10">
        <f t="shared" si="0"/>
        <v>3500</v>
      </c>
      <c r="L147" s="10">
        <f t="shared" si="1"/>
        <v>1575</v>
      </c>
      <c r="M147" s="11">
        <v>0.45</v>
      </c>
      <c r="O147" s="12"/>
    </row>
    <row r="148" spans="1:15" ht="15.75" customHeight="1" x14ac:dyDescent="0.3">
      <c r="A148" s="1"/>
      <c r="B148" s="6" t="s">
        <v>23</v>
      </c>
      <c r="C148" s="6">
        <v>1197831</v>
      </c>
      <c r="D148" s="7">
        <v>44531</v>
      </c>
      <c r="E148" s="6" t="s">
        <v>24</v>
      </c>
      <c r="F148" s="6" t="s">
        <v>25</v>
      </c>
      <c r="G148" s="6" t="s">
        <v>26</v>
      </c>
      <c r="H148" s="6" t="s">
        <v>21</v>
      </c>
      <c r="I148" s="8">
        <v>0.45</v>
      </c>
      <c r="J148" s="9">
        <v>6500</v>
      </c>
      <c r="K148" s="10">
        <f t="shared" si="0"/>
        <v>2925</v>
      </c>
      <c r="L148" s="10">
        <f t="shared" si="1"/>
        <v>877.5</v>
      </c>
      <c r="M148" s="11">
        <v>0.3</v>
      </c>
      <c r="O148" s="12"/>
    </row>
    <row r="149" spans="1:15" ht="15.75" customHeight="1" x14ac:dyDescent="0.3">
      <c r="A149" s="1"/>
      <c r="B149" s="6" t="s">
        <v>23</v>
      </c>
      <c r="C149" s="6">
        <v>1197831</v>
      </c>
      <c r="D149" s="7">
        <v>44531</v>
      </c>
      <c r="E149" s="6" t="s">
        <v>24</v>
      </c>
      <c r="F149" s="6" t="s">
        <v>25</v>
      </c>
      <c r="G149" s="6" t="s">
        <v>26</v>
      </c>
      <c r="H149" s="6" t="s">
        <v>22</v>
      </c>
      <c r="I149" s="8">
        <v>0.55000000000000004</v>
      </c>
      <c r="J149" s="9">
        <v>9000</v>
      </c>
      <c r="K149" s="10">
        <f t="shared" si="0"/>
        <v>4950</v>
      </c>
      <c r="L149" s="10">
        <f t="shared" si="1"/>
        <v>2475</v>
      </c>
      <c r="M149" s="11">
        <v>0.5</v>
      </c>
      <c r="O149" s="12"/>
    </row>
    <row r="150" spans="1:15" ht="15.75" customHeight="1" x14ac:dyDescent="0.3">
      <c r="A150" s="1"/>
      <c r="B150" s="6" t="s">
        <v>27</v>
      </c>
      <c r="C150" s="6">
        <v>1128299</v>
      </c>
      <c r="D150" s="7">
        <v>44216</v>
      </c>
      <c r="E150" s="6" t="s">
        <v>28</v>
      </c>
      <c r="F150" s="6" t="s">
        <v>29</v>
      </c>
      <c r="G150" s="6" t="s">
        <v>30</v>
      </c>
      <c r="H150" s="6" t="s">
        <v>17</v>
      </c>
      <c r="I150" s="8">
        <v>0.39999999999999997</v>
      </c>
      <c r="J150" s="9">
        <v>7750</v>
      </c>
      <c r="K150" s="10">
        <f t="shared" si="0"/>
        <v>3099.9999999999995</v>
      </c>
      <c r="L150" s="10">
        <f t="shared" si="1"/>
        <v>1085</v>
      </c>
      <c r="M150" s="11">
        <v>0.35000000000000003</v>
      </c>
      <c r="O150" s="1"/>
    </row>
    <row r="151" spans="1:15" ht="15.75" customHeight="1" x14ac:dyDescent="0.3">
      <c r="A151" s="1"/>
      <c r="B151" s="6" t="s">
        <v>27</v>
      </c>
      <c r="C151" s="6">
        <v>1128299</v>
      </c>
      <c r="D151" s="7">
        <v>44216</v>
      </c>
      <c r="E151" s="6" t="s">
        <v>28</v>
      </c>
      <c r="F151" s="6" t="s">
        <v>29</v>
      </c>
      <c r="G151" s="6" t="s">
        <v>30</v>
      </c>
      <c r="H151" s="6" t="s">
        <v>18</v>
      </c>
      <c r="I151" s="8">
        <v>0.5</v>
      </c>
      <c r="J151" s="9">
        <v>7750</v>
      </c>
      <c r="K151" s="10">
        <f t="shared" si="0"/>
        <v>3875</v>
      </c>
      <c r="L151" s="10">
        <f t="shared" si="1"/>
        <v>775</v>
      </c>
      <c r="M151" s="11">
        <v>0.2</v>
      </c>
      <c r="O151" s="1"/>
    </row>
    <row r="152" spans="1:15" ht="15.75" customHeight="1" x14ac:dyDescent="0.3">
      <c r="A152" s="1"/>
      <c r="B152" s="6" t="s">
        <v>27</v>
      </c>
      <c r="C152" s="6">
        <v>1128299</v>
      </c>
      <c r="D152" s="7">
        <v>44216</v>
      </c>
      <c r="E152" s="6" t="s">
        <v>28</v>
      </c>
      <c r="F152" s="6" t="s">
        <v>29</v>
      </c>
      <c r="G152" s="6" t="s">
        <v>30</v>
      </c>
      <c r="H152" s="6" t="s">
        <v>19</v>
      </c>
      <c r="I152" s="8">
        <v>0.5</v>
      </c>
      <c r="J152" s="9">
        <v>7750</v>
      </c>
      <c r="K152" s="10">
        <f t="shared" si="0"/>
        <v>3875</v>
      </c>
      <c r="L152" s="10">
        <f t="shared" si="1"/>
        <v>1356.2500000000002</v>
      </c>
      <c r="M152" s="11">
        <v>0.35000000000000003</v>
      </c>
      <c r="O152" s="1"/>
    </row>
    <row r="153" spans="1:15" ht="15.75" customHeight="1" x14ac:dyDescent="0.3">
      <c r="A153" s="1"/>
      <c r="B153" s="6" t="s">
        <v>27</v>
      </c>
      <c r="C153" s="6">
        <v>1128299</v>
      </c>
      <c r="D153" s="7">
        <v>44216</v>
      </c>
      <c r="E153" s="6" t="s">
        <v>28</v>
      </c>
      <c r="F153" s="6" t="s">
        <v>29</v>
      </c>
      <c r="G153" s="6" t="s">
        <v>30</v>
      </c>
      <c r="H153" s="6" t="s">
        <v>20</v>
      </c>
      <c r="I153" s="8">
        <v>0.5</v>
      </c>
      <c r="J153" s="9">
        <v>6250</v>
      </c>
      <c r="K153" s="10">
        <f t="shared" si="0"/>
        <v>3125</v>
      </c>
      <c r="L153" s="10">
        <f t="shared" si="1"/>
        <v>937.5</v>
      </c>
      <c r="M153" s="11">
        <v>0.3</v>
      </c>
      <c r="O153" s="1"/>
    </row>
    <row r="154" spans="1:15" ht="15.75" customHeight="1" x14ac:dyDescent="0.3">
      <c r="A154" s="1"/>
      <c r="B154" s="6" t="s">
        <v>27</v>
      </c>
      <c r="C154" s="6">
        <v>1128299</v>
      </c>
      <c r="D154" s="7">
        <v>44216</v>
      </c>
      <c r="E154" s="6" t="s">
        <v>28</v>
      </c>
      <c r="F154" s="6" t="s">
        <v>29</v>
      </c>
      <c r="G154" s="6" t="s">
        <v>30</v>
      </c>
      <c r="H154" s="6" t="s">
        <v>21</v>
      </c>
      <c r="I154" s="8">
        <v>0.55000000000000004</v>
      </c>
      <c r="J154" s="9">
        <v>5750</v>
      </c>
      <c r="K154" s="10">
        <f t="shared" si="0"/>
        <v>3162.5000000000005</v>
      </c>
      <c r="L154" s="10">
        <f t="shared" si="1"/>
        <v>1581.2500000000002</v>
      </c>
      <c r="M154" s="11">
        <v>0.5</v>
      </c>
      <c r="O154" s="1"/>
    </row>
    <row r="155" spans="1:15" ht="15.75" customHeight="1" x14ac:dyDescent="0.3">
      <c r="A155" s="1"/>
      <c r="B155" s="6" t="s">
        <v>27</v>
      </c>
      <c r="C155" s="6">
        <v>1128299</v>
      </c>
      <c r="D155" s="7">
        <v>44216</v>
      </c>
      <c r="E155" s="6" t="s">
        <v>28</v>
      </c>
      <c r="F155" s="6" t="s">
        <v>29</v>
      </c>
      <c r="G155" s="6" t="s">
        <v>30</v>
      </c>
      <c r="H155" s="6" t="s">
        <v>22</v>
      </c>
      <c r="I155" s="8">
        <v>0.5</v>
      </c>
      <c r="J155" s="9">
        <v>7750</v>
      </c>
      <c r="K155" s="10">
        <f t="shared" si="0"/>
        <v>3875</v>
      </c>
      <c r="L155" s="10">
        <f t="shared" si="1"/>
        <v>581.25000000000011</v>
      </c>
      <c r="M155" s="11">
        <v>0.15000000000000002</v>
      </c>
      <c r="O155" s="1"/>
    </row>
    <row r="156" spans="1:15" ht="15.75" customHeight="1" x14ac:dyDescent="0.3">
      <c r="A156" s="1"/>
      <c r="B156" s="6" t="s">
        <v>27</v>
      </c>
      <c r="C156" s="6">
        <v>1128299</v>
      </c>
      <c r="D156" s="7">
        <v>44247</v>
      </c>
      <c r="E156" s="6" t="s">
        <v>28</v>
      </c>
      <c r="F156" s="6" t="s">
        <v>29</v>
      </c>
      <c r="G156" s="6" t="s">
        <v>30</v>
      </c>
      <c r="H156" s="6" t="s">
        <v>17</v>
      </c>
      <c r="I156" s="8">
        <v>0.39999999999999997</v>
      </c>
      <c r="J156" s="9">
        <v>8250</v>
      </c>
      <c r="K156" s="10">
        <f t="shared" si="0"/>
        <v>3299.9999999999995</v>
      </c>
      <c r="L156" s="10">
        <f t="shared" si="1"/>
        <v>1155</v>
      </c>
      <c r="M156" s="11">
        <v>0.35000000000000003</v>
      </c>
      <c r="O156" s="1"/>
    </row>
    <row r="157" spans="1:15" ht="15.75" customHeight="1" x14ac:dyDescent="0.3">
      <c r="A157" s="1"/>
      <c r="B157" s="6" t="s">
        <v>27</v>
      </c>
      <c r="C157" s="6">
        <v>1128299</v>
      </c>
      <c r="D157" s="7">
        <v>44247</v>
      </c>
      <c r="E157" s="6" t="s">
        <v>28</v>
      </c>
      <c r="F157" s="6" t="s">
        <v>29</v>
      </c>
      <c r="G157" s="6" t="s">
        <v>30</v>
      </c>
      <c r="H157" s="6" t="s">
        <v>18</v>
      </c>
      <c r="I157" s="8">
        <v>0.5</v>
      </c>
      <c r="J157" s="9">
        <v>7250</v>
      </c>
      <c r="K157" s="10">
        <f t="shared" si="0"/>
        <v>3625</v>
      </c>
      <c r="L157" s="10">
        <f t="shared" si="1"/>
        <v>725</v>
      </c>
      <c r="M157" s="11">
        <v>0.2</v>
      </c>
      <c r="O157" s="1"/>
    </row>
    <row r="158" spans="1:15" ht="15.75" customHeight="1" x14ac:dyDescent="0.3">
      <c r="A158" s="1"/>
      <c r="B158" s="6" t="s">
        <v>27</v>
      </c>
      <c r="C158" s="6">
        <v>1128299</v>
      </c>
      <c r="D158" s="7">
        <v>44247</v>
      </c>
      <c r="E158" s="6" t="s">
        <v>28</v>
      </c>
      <c r="F158" s="6" t="s">
        <v>29</v>
      </c>
      <c r="G158" s="6" t="s">
        <v>30</v>
      </c>
      <c r="H158" s="6" t="s">
        <v>19</v>
      </c>
      <c r="I158" s="8">
        <v>0.5</v>
      </c>
      <c r="J158" s="9">
        <v>7250</v>
      </c>
      <c r="K158" s="10">
        <f t="shared" si="0"/>
        <v>3625</v>
      </c>
      <c r="L158" s="10">
        <f t="shared" si="1"/>
        <v>1268.7500000000002</v>
      </c>
      <c r="M158" s="11">
        <v>0.35000000000000003</v>
      </c>
      <c r="O158" s="1"/>
    </row>
    <row r="159" spans="1:15" ht="15.75" customHeight="1" x14ac:dyDescent="0.3">
      <c r="A159" s="1"/>
      <c r="B159" s="6" t="s">
        <v>27</v>
      </c>
      <c r="C159" s="6">
        <v>1128299</v>
      </c>
      <c r="D159" s="7">
        <v>44247</v>
      </c>
      <c r="E159" s="6" t="s">
        <v>28</v>
      </c>
      <c r="F159" s="6" t="s">
        <v>29</v>
      </c>
      <c r="G159" s="6" t="s">
        <v>30</v>
      </c>
      <c r="H159" s="6" t="s">
        <v>20</v>
      </c>
      <c r="I159" s="8">
        <v>0.5</v>
      </c>
      <c r="J159" s="9">
        <v>5750</v>
      </c>
      <c r="K159" s="10">
        <f t="shared" si="0"/>
        <v>2875</v>
      </c>
      <c r="L159" s="10">
        <f t="shared" si="1"/>
        <v>862.5</v>
      </c>
      <c r="M159" s="11">
        <v>0.3</v>
      </c>
      <c r="O159" s="1"/>
    </row>
    <row r="160" spans="1:15" ht="15.75" customHeight="1" x14ac:dyDescent="0.3">
      <c r="A160" s="1"/>
      <c r="B160" s="6" t="s">
        <v>27</v>
      </c>
      <c r="C160" s="6">
        <v>1128299</v>
      </c>
      <c r="D160" s="7">
        <v>44247</v>
      </c>
      <c r="E160" s="6" t="s">
        <v>28</v>
      </c>
      <c r="F160" s="6" t="s">
        <v>29</v>
      </c>
      <c r="G160" s="6" t="s">
        <v>30</v>
      </c>
      <c r="H160" s="6" t="s">
        <v>21</v>
      </c>
      <c r="I160" s="8">
        <v>0.55000000000000004</v>
      </c>
      <c r="J160" s="9">
        <v>5000</v>
      </c>
      <c r="K160" s="10">
        <f t="shared" si="0"/>
        <v>2750</v>
      </c>
      <c r="L160" s="10">
        <f t="shared" si="1"/>
        <v>1375</v>
      </c>
      <c r="M160" s="11">
        <v>0.5</v>
      </c>
      <c r="O160" s="1"/>
    </row>
    <row r="161" spans="1:15" ht="15.75" customHeight="1" x14ac:dyDescent="0.3">
      <c r="A161" s="1"/>
      <c r="B161" s="6" t="s">
        <v>27</v>
      </c>
      <c r="C161" s="6">
        <v>1128299</v>
      </c>
      <c r="D161" s="7">
        <v>44247</v>
      </c>
      <c r="E161" s="6" t="s">
        <v>28</v>
      </c>
      <c r="F161" s="6" t="s">
        <v>29</v>
      </c>
      <c r="G161" s="6" t="s">
        <v>30</v>
      </c>
      <c r="H161" s="6" t="s">
        <v>22</v>
      </c>
      <c r="I161" s="8">
        <v>0.5</v>
      </c>
      <c r="J161" s="9">
        <v>7000</v>
      </c>
      <c r="K161" s="10">
        <f t="shared" si="0"/>
        <v>3500</v>
      </c>
      <c r="L161" s="10">
        <f t="shared" si="1"/>
        <v>525.00000000000011</v>
      </c>
      <c r="M161" s="11">
        <v>0.15000000000000002</v>
      </c>
      <c r="O161" s="1"/>
    </row>
    <row r="162" spans="1:15" ht="15.75" customHeight="1" x14ac:dyDescent="0.3">
      <c r="A162" s="1"/>
      <c r="B162" s="6" t="s">
        <v>27</v>
      </c>
      <c r="C162" s="6">
        <v>1128299</v>
      </c>
      <c r="D162" s="7">
        <v>44274</v>
      </c>
      <c r="E162" s="6" t="s">
        <v>28</v>
      </c>
      <c r="F162" s="6" t="s">
        <v>29</v>
      </c>
      <c r="G162" s="6" t="s">
        <v>30</v>
      </c>
      <c r="H162" s="6" t="s">
        <v>17</v>
      </c>
      <c r="I162" s="8">
        <v>0.5</v>
      </c>
      <c r="J162" s="9">
        <v>8500</v>
      </c>
      <c r="K162" s="10">
        <f t="shared" si="0"/>
        <v>4250</v>
      </c>
      <c r="L162" s="10">
        <f t="shared" si="1"/>
        <v>1487.5000000000002</v>
      </c>
      <c r="M162" s="11">
        <v>0.35000000000000003</v>
      </c>
      <c r="O162" s="1"/>
    </row>
    <row r="163" spans="1:15" ht="15.75" customHeight="1" x14ac:dyDescent="0.3">
      <c r="A163" s="1"/>
      <c r="B163" s="6" t="s">
        <v>27</v>
      </c>
      <c r="C163" s="6">
        <v>1128299</v>
      </c>
      <c r="D163" s="7">
        <v>44274</v>
      </c>
      <c r="E163" s="6" t="s">
        <v>28</v>
      </c>
      <c r="F163" s="6" t="s">
        <v>29</v>
      </c>
      <c r="G163" s="6" t="s">
        <v>30</v>
      </c>
      <c r="H163" s="6" t="s">
        <v>18</v>
      </c>
      <c r="I163" s="8">
        <v>0.6</v>
      </c>
      <c r="J163" s="9">
        <v>7000</v>
      </c>
      <c r="K163" s="10">
        <f t="shared" si="0"/>
        <v>4200</v>
      </c>
      <c r="L163" s="10">
        <f t="shared" si="1"/>
        <v>840</v>
      </c>
      <c r="M163" s="11">
        <v>0.2</v>
      </c>
      <c r="O163" s="1"/>
    </row>
    <row r="164" spans="1:15" ht="15.75" customHeight="1" x14ac:dyDescent="0.3">
      <c r="A164" s="1"/>
      <c r="B164" s="6" t="s">
        <v>27</v>
      </c>
      <c r="C164" s="6">
        <v>1128299</v>
      </c>
      <c r="D164" s="7">
        <v>44274</v>
      </c>
      <c r="E164" s="6" t="s">
        <v>28</v>
      </c>
      <c r="F164" s="6" t="s">
        <v>29</v>
      </c>
      <c r="G164" s="6" t="s">
        <v>30</v>
      </c>
      <c r="H164" s="6" t="s">
        <v>19</v>
      </c>
      <c r="I164" s="8">
        <v>0.6</v>
      </c>
      <c r="J164" s="9">
        <v>7000</v>
      </c>
      <c r="K164" s="10">
        <f t="shared" si="0"/>
        <v>4200</v>
      </c>
      <c r="L164" s="10">
        <f t="shared" si="1"/>
        <v>1470.0000000000002</v>
      </c>
      <c r="M164" s="11">
        <v>0.35000000000000003</v>
      </c>
      <c r="O164" s="1"/>
    </row>
    <row r="165" spans="1:15" ht="15.75" customHeight="1" x14ac:dyDescent="0.3">
      <c r="A165" s="1"/>
      <c r="B165" s="6" t="s">
        <v>27</v>
      </c>
      <c r="C165" s="6">
        <v>1128299</v>
      </c>
      <c r="D165" s="7">
        <v>44274</v>
      </c>
      <c r="E165" s="6" t="s">
        <v>28</v>
      </c>
      <c r="F165" s="6" t="s">
        <v>29</v>
      </c>
      <c r="G165" s="6" t="s">
        <v>30</v>
      </c>
      <c r="H165" s="6" t="s">
        <v>20</v>
      </c>
      <c r="I165" s="8">
        <v>0.6</v>
      </c>
      <c r="J165" s="9">
        <v>6000</v>
      </c>
      <c r="K165" s="10">
        <f t="shared" si="0"/>
        <v>3600</v>
      </c>
      <c r="L165" s="10">
        <f t="shared" si="1"/>
        <v>1080</v>
      </c>
      <c r="M165" s="11">
        <v>0.3</v>
      </c>
      <c r="O165" s="1"/>
    </row>
    <row r="166" spans="1:15" ht="15.75" customHeight="1" x14ac:dyDescent="0.3">
      <c r="A166" s="1"/>
      <c r="B166" s="6" t="s">
        <v>27</v>
      </c>
      <c r="C166" s="6">
        <v>1128299</v>
      </c>
      <c r="D166" s="7">
        <v>44274</v>
      </c>
      <c r="E166" s="6" t="s">
        <v>28</v>
      </c>
      <c r="F166" s="6" t="s">
        <v>29</v>
      </c>
      <c r="G166" s="6" t="s">
        <v>30</v>
      </c>
      <c r="H166" s="6" t="s">
        <v>21</v>
      </c>
      <c r="I166" s="8">
        <v>0.65</v>
      </c>
      <c r="J166" s="9">
        <v>5000</v>
      </c>
      <c r="K166" s="10">
        <f t="shared" si="0"/>
        <v>3250</v>
      </c>
      <c r="L166" s="10">
        <f t="shared" si="1"/>
        <v>1625</v>
      </c>
      <c r="M166" s="11">
        <v>0.5</v>
      </c>
      <c r="O166" s="1"/>
    </row>
    <row r="167" spans="1:15" ht="15.75" customHeight="1" x14ac:dyDescent="0.3">
      <c r="A167" s="1"/>
      <c r="B167" s="6" t="s">
        <v>27</v>
      </c>
      <c r="C167" s="6">
        <v>1128299</v>
      </c>
      <c r="D167" s="7">
        <v>44274</v>
      </c>
      <c r="E167" s="6" t="s">
        <v>28</v>
      </c>
      <c r="F167" s="6" t="s">
        <v>29</v>
      </c>
      <c r="G167" s="6" t="s">
        <v>30</v>
      </c>
      <c r="H167" s="6" t="s">
        <v>22</v>
      </c>
      <c r="I167" s="8">
        <v>0.6</v>
      </c>
      <c r="J167" s="9">
        <v>7000</v>
      </c>
      <c r="K167" s="10">
        <f t="shared" si="0"/>
        <v>4200</v>
      </c>
      <c r="L167" s="10">
        <f t="shared" si="1"/>
        <v>630.00000000000011</v>
      </c>
      <c r="M167" s="11">
        <v>0.15000000000000002</v>
      </c>
      <c r="O167" s="1"/>
    </row>
    <row r="168" spans="1:15" ht="15.75" customHeight="1" x14ac:dyDescent="0.3">
      <c r="A168" s="1"/>
      <c r="B168" s="6" t="s">
        <v>27</v>
      </c>
      <c r="C168" s="6">
        <v>1128299</v>
      </c>
      <c r="D168" s="7">
        <v>44306</v>
      </c>
      <c r="E168" s="6" t="s">
        <v>28</v>
      </c>
      <c r="F168" s="6" t="s">
        <v>29</v>
      </c>
      <c r="G168" s="6" t="s">
        <v>30</v>
      </c>
      <c r="H168" s="6" t="s">
        <v>17</v>
      </c>
      <c r="I168" s="8">
        <v>0.6</v>
      </c>
      <c r="J168" s="9">
        <v>8750</v>
      </c>
      <c r="K168" s="10">
        <f t="shared" si="0"/>
        <v>5250</v>
      </c>
      <c r="L168" s="10">
        <f t="shared" si="1"/>
        <v>1837.5000000000002</v>
      </c>
      <c r="M168" s="11">
        <v>0.35000000000000003</v>
      </c>
      <c r="O168" s="1"/>
    </row>
    <row r="169" spans="1:15" ht="15.75" customHeight="1" x14ac:dyDescent="0.3">
      <c r="A169" s="1"/>
      <c r="B169" s="6" t="s">
        <v>27</v>
      </c>
      <c r="C169" s="6">
        <v>1128299</v>
      </c>
      <c r="D169" s="7">
        <v>44306</v>
      </c>
      <c r="E169" s="6" t="s">
        <v>28</v>
      </c>
      <c r="F169" s="6" t="s">
        <v>29</v>
      </c>
      <c r="G169" s="6" t="s">
        <v>30</v>
      </c>
      <c r="H169" s="6" t="s">
        <v>18</v>
      </c>
      <c r="I169" s="8">
        <v>0.65</v>
      </c>
      <c r="J169" s="9">
        <v>6750</v>
      </c>
      <c r="K169" s="10">
        <f t="shared" si="0"/>
        <v>4387.5</v>
      </c>
      <c r="L169" s="10">
        <f t="shared" si="1"/>
        <v>877.5</v>
      </c>
      <c r="M169" s="11">
        <v>0.2</v>
      </c>
      <c r="O169" s="1"/>
    </row>
    <row r="170" spans="1:15" ht="15.75" customHeight="1" x14ac:dyDescent="0.3">
      <c r="A170" s="1"/>
      <c r="B170" s="6" t="s">
        <v>27</v>
      </c>
      <c r="C170" s="6">
        <v>1128299</v>
      </c>
      <c r="D170" s="7">
        <v>44306</v>
      </c>
      <c r="E170" s="6" t="s">
        <v>28</v>
      </c>
      <c r="F170" s="6" t="s">
        <v>29</v>
      </c>
      <c r="G170" s="6" t="s">
        <v>30</v>
      </c>
      <c r="H170" s="6" t="s">
        <v>19</v>
      </c>
      <c r="I170" s="8">
        <v>0.65</v>
      </c>
      <c r="J170" s="9">
        <v>7250</v>
      </c>
      <c r="K170" s="10">
        <f t="shared" si="0"/>
        <v>4712.5</v>
      </c>
      <c r="L170" s="10">
        <f t="shared" si="1"/>
        <v>1649.3750000000002</v>
      </c>
      <c r="M170" s="11">
        <v>0.35000000000000003</v>
      </c>
      <c r="O170" s="1"/>
    </row>
    <row r="171" spans="1:15" ht="15.75" customHeight="1" x14ac:dyDescent="0.3">
      <c r="A171" s="1"/>
      <c r="B171" s="6" t="s">
        <v>27</v>
      </c>
      <c r="C171" s="6">
        <v>1128299</v>
      </c>
      <c r="D171" s="7">
        <v>44306</v>
      </c>
      <c r="E171" s="6" t="s">
        <v>28</v>
      </c>
      <c r="F171" s="6" t="s">
        <v>29</v>
      </c>
      <c r="G171" s="6" t="s">
        <v>30</v>
      </c>
      <c r="H171" s="6" t="s">
        <v>20</v>
      </c>
      <c r="I171" s="8">
        <v>0.6</v>
      </c>
      <c r="J171" s="9">
        <v>6250</v>
      </c>
      <c r="K171" s="10">
        <f t="shared" si="0"/>
        <v>3750</v>
      </c>
      <c r="L171" s="10">
        <f t="shared" si="1"/>
        <v>1125</v>
      </c>
      <c r="M171" s="11">
        <v>0.3</v>
      </c>
      <c r="O171" s="1"/>
    </row>
    <row r="172" spans="1:15" ht="15.75" customHeight="1" x14ac:dyDescent="0.3">
      <c r="A172" s="1"/>
      <c r="B172" s="6" t="s">
        <v>27</v>
      </c>
      <c r="C172" s="6">
        <v>1128299</v>
      </c>
      <c r="D172" s="7">
        <v>44306</v>
      </c>
      <c r="E172" s="6" t="s">
        <v>28</v>
      </c>
      <c r="F172" s="6" t="s">
        <v>29</v>
      </c>
      <c r="G172" s="6" t="s">
        <v>30</v>
      </c>
      <c r="H172" s="6" t="s">
        <v>21</v>
      </c>
      <c r="I172" s="8">
        <v>0.65</v>
      </c>
      <c r="J172" s="9">
        <v>5250</v>
      </c>
      <c r="K172" s="10">
        <f t="shared" si="0"/>
        <v>3412.5</v>
      </c>
      <c r="L172" s="10">
        <f t="shared" si="1"/>
        <v>1706.25</v>
      </c>
      <c r="M172" s="11">
        <v>0.5</v>
      </c>
      <c r="O172" s="1"/>
    </row>
    <row r="173" spans="1:15" ht="15.75" customHeight="1" x14ac:dyDescent="0.3">
      <c r="A173" s="1"/>
      <c r="B173" s="6" t="s">
        <v>27</v>
      </c>
      <c r="C173" s="6">
        <v>1128299</v>
      </c>
      <c r="D173" s="7">
        <v>44306</v>
      </c>
      <c r="E173" s="6" t="s">
        <v>28</v>
      </c>
      <c r="F173" s="6" t="s">
        <v>29</v>
      </c>
      <c r="G173" s="6" t="s">
        <v>30</v>
      </c>
      <c r="H173" s="6" t="s">
        <v>22</v>
      </c>
      <c r="I173" s="8">
        <v>0.8</v>
      </c>
      <c r="J173" s="9">
        <v>7000</v>
      </c>
      <c r="K173" s="10">
        <f t="shared" si="0"/>
        <v>5600</v>
      </c>
      <c r="L173" s="10">
        <f t="shared" si="1"/>
        <v>840.00000000000011</v>
      </c>
      <c r="M173" s="11">
        <v>0.15000000000000002</v>
      </c>
      <c r="O173" s="1"/>
    </row>
    <row r="174" spans="1:15" ht="15.75" customHeight="1" x14ac:dyDescent="0.3">
      <c r="A174" s="1"/>
      <c r="B174" s="6" t="s">
        <v>27</v>
      </c>
      <c r="C174" s="6">
        <v>1128299</v>
      </c>
      <c r="D174" s="7">
        <v>44337</v>
      </c>
      <c r="E174" s="6" t="s">
        <v>28</v>
      </c>
      <c r="F174" s="6" t="s">
        <v>29</v>
      </c>
      <c r="G174" s="6" t="s">
        <v>30</v>
      </c>
      <c r="H174" s="6" t="s">
        <v>17</v>
      </c>
      <c r="I174" s="8">
        <v>0.6</v>
      </c>
      <c r="J174" s="9">
        <v>9000</v>
      </c>
      <c r="K174" s="10">
        <f t="shared" si="0"/>
        <v>5400</v>
      </c>
      <c r="L174" s="10">
        <f t="shared" si="1"/>
        <v>2160</v>
      </c>
      <c r="M174" s="11">
        <v>0.4</v>
      </c>
      <c r="O174" s="1"/>
    </row>
    <row r="175" spans="1:15" ht="15.75" customHeight="1" x14ac:dyDescent="0.3">
      <c r="A175" s="1"/>
      <c r="B175" s="6" t="s">
        <v>27</v>
      </c>
      <c r="C175" s="6">
        <v>1128299</v>
      </c>
      <c r="D175" s="7">
        <v>44337</v>
      </c>
      <c r="E175" s="6" t="s">
        <v>28</v>
      </c>
      <c r="F175" s="6" t="s">
        <v>29</v>
      </c>
      <c r="G175" s="6" t="s">
        <v>30</v>
      </c>
      <c r="H175" s="6" t="s">
        <v>18</v>
      </c>
      <c r="I175" s="8">
        <v>0.65</v>
      </c>
      <c r="J175" s="9">
        <v>7500</v>
      </c>
      <c r="K175" s="10">
        <f t="shared" si="0"/>
        <v>4875</v>
      </c>
      <c r="L175" s="10">
        <f t="shared" si="1"/>
        <v>1218.75</v>
      </c>
      <c r="M175" s="11">
        <v>0.25</v>
      </c>
      <c r="O175" s="1"/>
    </row>
    <row r="176" spans="1:15" ht="15.75" customHeight="1" x14ac:dyDescent="0.3">
      <c r="A176" s="1"/>
      <c r="B176" s="6" t="s">
        <v>27</v>
      </c>
      <c r="C176" s="6">
        <v>1128299</v>
      </c>
      <c r="D176" s="7">
        <v>44337</v>
      </c>
      <c r="E176" s="6" t="s">
        <v>28</v>
      </c>
      <c r="F176" s="6" t="s">
        <v>29</v>
      </c>
      <c r="G176" s="6" t="s">
        <v>30</v>
      </c>
      <c r="H176" s="6" t="s">
        <v>19</v>
      </c>
      <c r="I176" s="8">
        <v>0.65</v>
      </c>
      <c r="J176" s="9">
        <v>7500</v>
      </c>
      <c r="K176" s="10">
        <f t="shared" si="0"/>
        <v>4875</v>
      </c>
      <c r="L176" s="10">
        <f t="shared" si="1"/>
        <v>1950</v>
      </c>
      <c r="M176" s="11">
        <v>0.4</v>
      </c>
      <c r="O176" s="1"/>
    </row>
    <row r="177" spans="1:15" ht="15.75" customHeight="1" x14ac:dyDescent="0.3">
      <c r="A177" s="1"/>
      <c r="B177" s="6" t="s">
        <v>27</v>
      </c>
      <c r="C177" s="6">
        <v>1128299</v>
      </c>
      <c r="D177" s="7">
        <v>44337</v>
      </c>
      <c r="E177" s="6" t="s">
        <v>28</v>
      </c>
      <c r="F177" s="6" t="s">
        <v>29</v>
      </c>
      <c r="G177" s="6" t="s">
        <v>30</v>
      </c>
      <c r="H177" s="6" t="s">
        <v>20</v>
      </c>
      <c r="I177" s="8">
        <v>0.6</v>
      </c>
      <c r="J177" s="9">
        <v>6500</v>
      </c>
      <c r="K177" s="10">
        <f t="shared" si="0"/>
        <v>3900</v>
      </c>
      <c r="L177" s="10">
        <f t="shared" si="1"/>
        <v>1365</v>
      </c>
      <c r="M177" s="11">
        <v>0.35</v>
      </c>
      <c r="O177" s="1"/>
    </row>
    <row r="178" spans="1:15" ht="15.75" customHeight="1" x14ac:dyDescent="0.3">
      <c r="A178" s="1"/>
      <c r="B178" s="6" t="s">
        <v>27</v>
      </c>
      <c r="C178" s="6">
        <v>1128299</v>
      </c>
      <c r="D178" s="7">
        <v>44337</v>
      </c>
      <c r="E178" s="6" t="s">
        <v>28</v>
      </c>
      <c r="F178" s="6" t="s">
        <v>29</v>
      </c>
      <c r="G178" s="6" t="s">
        <v>30</v>
      </c>
      <c r="H178" s="6" t="s">
        <v>21</v>
      </c>
      <c r="I178" s="8">
        <v>0.65</v>
      </c>
      <c r="J178" s="9">
        <v>5500</v>
      </c>
      <c r="K178" s="10">
        <f t="shared" si="0"/>
        <v>3575</v>
      </c>
      <c r="L178" s="10">
        <f t="shared" si="1"/>
        <v>1966.2500000000002</v>
      </c>
      <c r="M178" s="11">
        <v>0.55000000000000004</v>
      </c>
      <c r="O178" s="1"/>
    </row>
    <row r="179" spans="1:15" ht="15.75" customHeight="1" x14ac:dyDescent="0.3">
      <c r="A179" s="1"/>
      <c r="B179" s="6" t="s">
        <v>27</v>
      </c>
      <c r="C179" s="6">
        <v>1128299</v>
      </c>
      <c r="D179" s="7">
        <v>44337</v>
      </c>
      <c r="E179" s="6" t="s">
        <v>28</v>
      </c>
      <c r="F179" s="6" t="s">
        <v>29</v>
      </c>
      <c r="G179" s="6" t="s">
        <v>30</v>
      </c>
      <c r="H179" s="6" t="s">
        <v>22</v>
      </c>
      <c r="I179" s="8">
        <v>0.8</v>
      </c>
      <c r="J179" s="9">
        <v>7250</v>
      </c>
      <c r="K179" s="10">
        <f t="shared" si="0"/>
        <v>5800</v>
      </c>
      <c r="L179" s="10">
        <f t="shared" si="1"/>
        <v>1160</v>
      </c>
      <c r="M179" s="11">
        <v>0.2</v>
      </c>
      <c r="O179" s="1"/>
    </row>
    <row r="180" spans="1:15" ht="15.75" customHeight="1" x14ac:dyDescent="0.3">
      <c r="A180" s="1"/>
      <c r="B180" s="6" t="s">
        <v>27</v>
      </c>
      <c r="C180" s="6">
        <v>1128299</v>
      </c>
      <c r="D180" s="7">
        <v>44367</v>
      </c>
      <c r="E180" s="6" t="s">
        <v>28</v>
      </c>
      <c r="F180" s="6" t="s">
        <v>29</v>
      </c>
      <c r="G180" s="6" t="s">
        <v>30</v>
      </c>
      <c r="H180" s="6" t="s">
        <v>17</v>
      </c>
      <c r="I180" s="8">
        <v>0.6</v>
      </c>
      <c r="J180" s="9">
        <v>9750</v>
      </c>
      <c r="K180" s="10">
        <f t="shared" si="0"/>
        <v>5850</v>
      </c>
      <c r="L180" s="10">
        <f t="shared" si="1"/>
        <v>2340</v>
      </c>
      <c r="M180" s="11">
        <v>0.4</v>
      </c>
      <c r="O180" s="1"/>
    </row>
    <row r="181" spans="1:15" ht="15.75" customHeight="1" x14ac:dyDescent="0.3">
      <c r="A181" s="1"/>
      <c r="B181" s="6" t="s">
        <v>27</v>
      </c>
      <c r="C181" s="6">
        <v>1128299</v>
      </c>
      <c r="D181" s="7">
        <v>44367</v>
      </c>
      <c r="E181" s="6" t="s">
        <v>28</v>
      </c>
      <c r="F181" s="6" t="s">
        <v>29</v>
      </c>
      <c r="G181" s="6" t="s">
        <v>30</v>
      </c>
      <c r="H181" s="6" t="s">
        <v>18</v>
      </c>
      <c r="I181" s="8">
        <v>0.65</v>
      </c>
      <c r="J181" s="9">
        <v>8250</v>
      </c>
      <c r="K181" s="10">
        <f t="shared" si="0"/>
        <v>5362.5</v>
      </c>
      <c r="L181" s="10">
        <f t="shared" si="1"/>
        <v>1340.625</v>
      </c>
      <c r="M181" s="11">
        <v>0.25</v>
      </c>
      <c r="O181" s="1"/>
    </row>
    <row r="182" spans="1:15" ht="15.75" customHeight="1" x14ac:dyDescent="0.3">
      <c r="A182" s="1"/>
      <c r="B182" s="6" t="s">
        <v>27</v>
      </c>
      <c r="C182" s="6">
        <v>1128299</v>
      </c>
      <c r="D182" s="7">
        <v>44367</v>
      </c>
      <c r="E182" s="6" t="s">
        <v>28</v>
      </c>
      <c r="F182" s="6" t="s">
        <v>29</v>
      </c>
      <c r="G182" s="6" t="s">
        <v>30</v>
      </c>
      <c r="H182" s="6" t="s">
        <v>19</v>
      </c>
      <c r="I182" s="8">
        <v>0.65</v>
      </c>
      <c r="J182" s="9">
        <v>8250</v>
      </c>
      <c r="K182" s="10">
        <f t="shared" si="0"/>
        <v>5362.5</v>
      </c>
      <c r="L182" s="10">
        <f t="shared" si="1"/>
        <v>2145</v>
      </c>
      <c r="M182" s="11">
        <v>0.4</v>
      </c>
      <c r="O182" s="1"/>
    </row>
    <row r="183" spans="1:15" ht="15.75" customHeight="1" x14ac:dyDescent="0.3">
      <c r="A183" s="1"/>
      <c r="B183" s="6" t="s">
        <v>27</v>
      </c>
      <c r="C183" s="6">
        <v>1128299</v>
      </c>
      <c r="D183" s="7">
        <v>44367</v>
      </c>
      <c r="E183" s="6" t="s">
        <v>28</v>
      </c>
      <c r="F183" s="6" t="s">
        <v>29</v>
      </c>
      <c r="G183" s="6" t="s">
        <v>30</v>
      </c>
      <c r="H183" s="6" t="s">
        <v>20</v>
      </c>
      <c r="I183" s="8">
        <v>0.6</v>
      </c>
      <c r="J183" s="9">
        <v>7000</v>
      </c>
      <c r="K183" s="10">
        <f t="shared" si="0"/>
        <v>4200</v>
      </c>
      <c r="L183" s="10">
        <f t="shared" si="1"/>
        <v>1470</v>
      </c>
      <c r="M183" s="11">
        <v>0.35</v>
      </c>
      <c r="O183" s="1"/>
    </row>
    <row r="184" spans="1:15" ht="15.75" customHeight="1" x14ac:dyDescent="0.3">
      <c r="A184" s="1"/>
      <c r="B184" s="6" t="s">
        <v>27</v>
      </c>
      <c r="C184" s="6">
        <v>1128299</v>
      </c>
      <c r="D184" s="7">
        <v>44367</v>
      </c>
      <c r="E184" s="6" t="s">
        <v>28</v>
      </c>
      <c r="F184" s="6" t="s">
        <v>29</v>
      </c>
      <c r="G184" s="6" t="s">
        <v>30</v>
      </c>
      <c r="H184" s="6" t="s">
        <v>21</v>
      </c>
      <c r="I184" s="8">
        <v>0.65</v>
      </c>
      <c r="J184" s="9">
        <v>5750</v>
      </c>
      <c r="K184" s="10">
        <f t="shared" si="0"/>
        <v>3737.5</v>
      </c>
      <c r="L184" s="10">
        <f t="shared" si="1"/>
        <v>2055.625</v>
      </c>
      <c r="M184" s="11">
        <v>0.55000000000000004</v>
      </c>
      <c r="O184" s="1"/>
    </row>
    <row r="185" spans="1:15" ht="15.75" customHeight="1" x14ac:dyDescent="0.3">
      <c r="A185" s="1"/>
      <c r="B185" s="6" t="s">
        <v>27</v>
      </c>
      <c r="C185" s="6">
        <v>1128299</v>
      </c>
      <c r="D185" s="7">
        <v>44367</v>
      </c>
      <c r="E185" s="6" t="s">
        <v>28</v>
      </c>
      <c r="F185" s="6" t="s">
        <v>29</v>
      </c>
      <c r="G185" s="6" t="s">
        <v>30</v>
      </c>
      <c r="H185" s="6" t="s">
        <v>22</v>
      </c>
      <c r="I185" s="8">
        <v>0.8</v>
      </c>
      <c r="J185" s="9">
        <v>8750</v>
      </c>
      <c r="K185" s="10">
        <f t="shared" si="0"/>
        <v>7000</v>
      </c>
      <c r="L185" s="10">
        <f t="shared" si="1"/>
        <v>1400</v>
      </c>
      <c r="M185" s="11">
        <v>0.2</v>
      </c>
      <c r="O185" s="1"/>
    </row>
    <row r="186" spans="1:15" ht="15.75" customHeight="1" x14ac:dyDescent="0.3">
      <c r="A186" s="1"/>
      <c r="B186" s="6" t="s">
        <v>27</v>
      </c>
      <c r="C186" s="6">
        <v>1128299</v>
      </c>
      <c r="D186" s="7">
        <v>44396</v>
      </c>
      <c r="E186" s="6" t="s">
        <v>28</v>
      </c>
      <c r="F186" s="6" t="s">
        <v>29</v>
      </c>
      <c r="G186" s="6" t="s">
        <v>30</v>
      </c>
      <c r="H186" s="6" t="s">
        <v>17</v>
      </c>
      <c r="I186" s="8">
        <v>0.6</v>
      </c>
      <c r="J186" s="9">
        <v>10250</v>
      </c>
      <c r="K186" s="10">
        <f t="shared" si="0"/>
        <v>6150</v>
      </c>
      <c r="L186" s="10">
        <f t="shared" si="1"/>
        <v>2152.5</v>
      </c>
      <c r="M186" s="11">
        <v>0.35000000000000003</v>
      </c>
      <c r="O186" s="1"/>
    </row>
    <row r="187" spans="1:15" ht="15.75" customHeight="1" x14ac:dyDescent="0.3">
      <c r="A187" s="1"/>
      <c r="B187" s="6" t="s">
        <v>27</v>
      </c>
      <c r="C187" s="6">
        <v>1128299</v>
      </c>
      <c r="D187" s="7">
        <v>44396</v>
      </c>
      <c r="E187" s="6" t="s">
        <v>28</v>
      </c>
      <c r="F187" s="6" t="s">
        <v>29</v>
      </c>
      <c r="G187" s="6" t="s">
        <v>30</v>
      </c>
      <c r="H187" s="6" t="s">
        <v>18</v>
      </c>
      <c r="I187" s="8">
        <v>0.65</v>
      </c>
      <c r="J187" s="9">
        <v>8750</v>
      </c>
      <c r="K187" s="10">
        <f t="shared" si="0"/>
        <v>5687.5</v>
      </c>
      <c r="L187" s="10">
        <f t="shared" si="1"/>
        <v>1137.5</v>
      </c>
      <c r="M187" s="11">
        <v>0.2</v>
      </c>
      <c r="O187" s="1"/>
    </row>
    <row r="188" spans="1:15" ht="15.75" customHeight="1" x14ac:dyDescent="0.3">
      <c r="A188" s="1"/>
      <c r="B188" s="6" t="s">
        <v>27</v>
      </c>
      <c r="C188" s="6">
        <v>1128299</v>
      </c>
      <c r="D188" s="7">
        <v>44396</v>
      </c>
      <c r="E188" s="6" t="s">
        <v>28</v>
      </c>
      <c r="F188" s="6" t="s">
        <v>29</v>
      </c>
      <c r="G188" s="6" t="s">
        <v>30</v>
      </c>
      <c r="H188" s="6" t="s">
        <v>19</v>
      </c>
      <c r="I188" s="8">
        <v>0.65</v>
      </c>
      <c r="J188" s="9">
        <v>8250</v>
      </c>
      <c r="K188" s="10">
        <f t="shared" si="0"/>
        <v>5362.5</v>
      </c>
      <c r="L188" s="10">
        <f t="shared" si="1"/>
        <v>1876.8750000000002</v>
      </c>
      <c r="M188" s="11">
        <v>0.35000000000000003</v>
      </c>
      <c r="O188" s="1"/>
    </row>
    <row r="189" spans="1:15" ht="15.75" customHeight="1" x14ac:dyDescent="0.3">
      <c r="A189" s="1"/>
      <c r="B189" s="6" t="s">
        <v>27</v>
      </c>
      <c r="C189" s="6">
        <v>1128299</v>
      </c>
      <c r="D189" s="7">
        <v>44396</v>
      </c>
      <c r="E189" s="6" t="s">
        <v>28</v>
      </c>
      <c r="F189" s="6" t="s">
        <v>29</v>
      </c>
      <c r="G189" s="6" t="s">
        <v>30</v>
      </c>
      <c r="H189" s="6" t="s">
        <v>20</v>
      </c>
      <c r="I189" s="8">
        <v>0.6</v>
      </c>
      <c r="J189" s="9">
        <v>7250</v>
      </c>
      <c r="K189" s="10">
        <f t="shared" si="0"/>
        <v>4350</v>
      </c>
      <c r="L189" s="10">
        <f t="shared" si="1"/>
        <v>1305</v>
      </c>
      <c r="M189" s="11">
        <v>0.3</v>
      </c>
      <c r="O189" s="1"/>
    </row>
    <row r="190" spans="1:15" ht="15.75" customHeight="1" x14ac:dyDescent="0.3">
      <c r="A190" s="1"/>
      <c r="B190" s="6" t="s">
        <v>27</v>
      </c>
      <c r="C190" s="6">
        <v>1128299</v>
      </c>
      <c r="D190" s="7">
        <v>44396</v>
      </c>
      <c r="E190" s="6" t="s">
        <v>28</v>
      </c>
      <c r="F190" s="6" t="s">
        <v>29</v>
      </c>
      <c r="G190" s="6" t="s">
        <v>30</v>
      </c>
      <c r="H190" s="6" t="s">
        <v>21</v>
      </c>
      <c r="I190" s="8">
        <v>0.65</v>
      </c>
      <c r="J190" s="9">
        <v>7750</v>
      </c>
      <c r="K190" s="10">
        <f t="shared" si="0"/>
        <v>5037.5</v>
      </c>
      <c r="L190" s="10">
        <f t="shared" si="1"/>
        <v>2518.75</v>
      </c>
      <c r="M190" s="11">
        <v>0.5</v>
      </c>
      <c r="O190" s="1"/>
    </row>
    <row r="191" spans="1:15" ht="15.75" customHeight="1" x14ac:dyDescent="0.3">
      <c r="A191" s="1"/>
      <c r="B191" s="6" t="s">
        <v>27</v>
      </c>
      <c r="C191" s="6">
        <v>1128299</v>
      </c>
      <c r="D191" s="7">
        <v>44396</v>
      </c>
      <c r="E191" s="6" t="s">
        <v>28</v>
      </c>
      <c r="F191" s="6" t="s">
        <v>29</v>
      </c>
      <c r="G191" s="6" t="s">
        <v>30</v>
      </c>
      <c r="H191" s="6" t="s">
        <v>22</v>
      </c>
      <c r="I191" s="8">
        <v>0.8</v>
      </c>
      <c r="J191" s="9">
        <v>7750</v>
      </c>
      <c r="K191" s="10">
        <f t="shared" si="0"/>
        <v>6200</v>
      </c>
      <c r="L191" s="10">
        <f t="shared" si="1"/>
        <v>930.00000000000011</v>
      </c>
      <c r="M191" s="11">
        <v>0.15000000000000002</v>
      </c>
      <c r="O191" s="1"/>
    </row>
    <row r="192" spans="1:15" ht="15.75" customHeight="1" x14ac:dyDescent="0.3">
      <c r="A192" s="1"/>
      <c r="B192" s="6" t="s">
        <v>27</v>
      </c>
      <c r="C192" s="6">
        <v>1128299</v>
      </c>
      <c r="D192" s="7">
        <v>44428</v>
      </c>
      <c r="E192" s="6" t="s">
        <v>28</v>
      </c>
      <c r="F192" s="6" t="s">
        <v>29</v>
      </c>
      <c r="G192" s="6" t="s">
        <v>30</v>
      </c>
      <c r="H192" s="6" t="s">
        <v>17</v>
      </c>
      <c r="I192" s="8">
        <v>0.65</v>
      </c>
      <c r="J192" s="9">
        <v>9750</v>
      </c>
      <c r="K192" s="10">
        <f t="shared" si="0"/>
        <v>6337.5</v>
      </c>
      <c r="L192" s="10">
        <f t="shared" si="1"/>
        <v>2218.125</v>
      </c>
      <c r="M192" s="11">
        <v>0.35000000000000003</v>
      </c>
      <c r="O192" s="1"/>
    </row>
    <row r="193" spans="1:15" ht="15.75" customHeight="1" x14ac:dyDescent="0.3">
      <c r="A193" s="1"/>
      <c r="B193" s="6" t="s">
        <v>27</v>
      </c>
      <c r="C193" s="6">
        <v>1128299</v>
      </c>
      <c r="D193" s="7">
        <v>44428</v>
      </c>
      <c r="E193" s="6" t="s">
        <v>28</v>
      </c>
      <c r="F193" s="6" t="s">
        <v>29</v>
      </c>
      <c r="G193" s="6" t="s">
        <v>30</v>
      </c>
      <c r="H193" s="6" t="s">
        <v>18</v>
      </c>
      <c r="I193" s="8">
        <v>0.70000000000000007</v>
      </c>
      <c r="J193" s="9">
        <v>9250</v>
      </c>
      <c r="K193" s="10">
        <f t="shared" si="0"/>
        <v>6475.0000000000009</v>
      </c>
      <c r="L193" s="10">
        <f t="shared" si="1"/>
        <v>1295.0000000000002</v>
      </c>
      <c r="M193" s="11">
        <v>0.2</v>
      </c>
      <c r="O193" s="1"/>
    </row>
    <row r="194" spans="1:15" ht="15.75" customHeight="1" x14ac:dyDescent="0.3">
      <c r="A194" s="1"/>
      <c r="B194" s="6" t="s">
        <v>27</v>
      </c>
      <c r="C194" s="6">
        <v>1128299</v>
      </c>
      <c r="D194" s="7">
        <v>44428</v>
      </c>
      <c r="E194" s="6" t="s">
        <v>28</v>
      </c>
      <c r="F194" s="6" t="s">
        <v>29</v>
      </c>
      <c r="G194" s="6" t="s">
        <v>30</v>
      </c>
      <c r="H194" s="6" t="s">
        <v>19</v>
      </c>
      <c r="I194" s="8">
        <v>0.65</v>
      </c>
      <c r="J194" s="9">
        <v>8000</v>
      </c>
      <c r="K194" s="10">
        <f t="shared" si="0"/>
        <v>5200</v>
      </c>
      <c r="L194" s="10">
        <f t="shared" si="1"/>
        <v>1820.0000000000002</v>
      </c>
      <c r="M194" s="11">
        <v>0.35000000000000003</v>
      </c>
      <c r="O194" s="1"/>
    </row>
    <row r="195" spans="1:15" ht="15.75" customHeight="1" x14ac:dyDescent="0.3">
      <c r="A195" s="1"/>
      <c r="B195" s="6" t="s">
        <v>27</v>
      </c>
      <c r="C195" s="6">
        <v>1128299</v>
      </c>
      <c r="D195" s="7">
        <v>44428</v>
      </c>
      <c r="E195" s="6" t="s">
        <v>28</v>
      </c>
      <c r="F195" s="6" t="s">
        <v>29</v>
      </c>
      <c r="G195" s="6" t="s">
        <v>30</v>
      </c>
      <c r="H195" s="6" t="s">
        <v>20</v>
      </c>
      <c r="I195" s="8">
        <v>0.65</v>
      </c>
      <c r="J195" s="9">
        <v>7500</v>
      </c>
      <c r="K195" s="10">
        <f t="shared" si="0"/>
        <v>4875</v>
      </c>
      <c r="L195" s="10">
        <f t="shared" si="1"/>
        <v>1462.5</v>
      </c>
      <c r="M195" s="11">
        <v>0.3</v>
      </c>
      <c r="O195" s="1"/>
    </row>
    <row r="196" spans="1:15" ht="15.75" customHeight="1" x14ac:dyDescent="0.3">
      <c r="A196" s="1"/>
      <c r="B196" s="6" t="s">
        <v>27</v>
      </c>
      <c r="C196" s="6">
        <v>1128299</v>
      </c>
      <c r="D196" s="7">
        <v>44428</v>
      </c>
      <c r="E196" s="6" t="s">
        <v>28</v>
      </c>
      <c r="F196" s="6" t="s">
        <v>29</v>
      </c>
      <c r="G196" s="6" t="s">
        <v>30</v>
      </c>
      <c r="H196" s="6" t="s">
        <v>21</v>
      </c>
      <c r="I196" s="8">
        <v>0.75</v>
      </c>
      <c r="J196" s="9">
        <v>7500</v>
      </c>
      <c r="K196" s="10">
        <f t="shared" si="0"/>
        <v>5625</v>
      </c>
      <c r="L196" s="10">
        <f t="shared" si="1"/>
        <v>2812.5</v>
      </c>
      <c r="M196" s="11">
        <v>0.5</v>
      </c>
      <c r="O196" s="1"/>
    </row>
    <row r="197" spans="1:15" ht="15.75" customHeight="1" x14ac:dyDescent="0.3">
      <c r="A197" s="1"/>
      <c r="B197" s="6" t="s">
        <v>27</v>
      </c>
      <c r="C197" s="6">
        <v>1128299</v>
      </c>
      <c r="D197" s="7">
        <v>44428</v>
      </c>
      <c r="E197" s="6" t="s">
        <v>28</v>
      </c>
      <c r="F197" s="6" t="s">
        <v>29</v>
      </c>
      <c r="G197" s="6" t="s">
        <v>30</v>
      </c>
      <c r="H197" s="6" t="s">
        <v>22</v>
      </c>
      <c r="I197" s="8">
        <v>0.8</v>
      </c>
      <c r="J197" s="9">
        <v>7250</v>
      </c>
      <c r="K197" s="10">
        <f t="shared" si="0"/>
        <v>5800</v>
      </c>
      <c r="L197" s="10">
        <f t="shared" si="1"/>
        <v>870.00000000000011</v>
      </c>
      <c r="M197" s="11">
        <v>0.15000000000000002</v>
      </c>
      <c r="O197" s="1"/>
    </row>
    <row r="198" spans="1:15" ht="15.75" customHeight="1" x14ac:dyDescent="0.3">
      <c r="A198" s="1"/>
      <c r="B198" s="6" t="s">
        <v>27</v>
      </c>
      <c r="C198" s="6">
        <v>1128299</v>
      </c>
      <c r="D198" s="7">
        <v>44460</v>
      </c>
      <c r="E198" s="6" t="s">
        <v>28</v>
      </c>
      <c r="F198" s="6" t="s">
        <v>29</v>
      </c>
      <c r="G198" s="6" t="s">
        <v>30</v>
      </c>
      <c r="H198" s="6" t="s">
        <v>17</v>
      </c>
      <c r="I198" s="8">
        <v>0.55000000000000004</v>
      </c>
      <c r="J198" s="9">
        <v>9250</v>
      </c>
      <c r="K198" s="10">
        <f t="shared" si="0"/>
        <v>5087.5</v>
      </c>
      <c r="L198" s="10">
        <f t="shared" si="1"/>
        <v>1526.2500000000002</v>
      </c>
      <c r="M198" s="11">
        <v>0.30000000000000004</v>
      </c>
      <c r="O198" s="1"/>
    </row>
    <row r="199" spans="1:15" ht="15.75" customHeight="1" x14ac:dyDescent="0.3">
      <c r="A199" s="1"/>
      <c r="B199" s="6" t="s">
        <v>27</v>
      </c>
      <c r="C199" s="6">
        <v>1128299</v>
      </c>
      <c r="D199" s="7">
        <v>44460</v>
      </c>
      <c r="E199" s="6" t="s">
        <v>28</v>
      </c>
      <c r="F199" s="6" t="s">
        <v>29</v>
      </c>
      <c r="G199" s="6" t="s">
        <v>30</v>
      </c>
      <c r="H199" s="6" t="s">
        <v>18</v>
      </c>
      <c r="I199" s="8">
        <v>0.60000000000000009</v>
      </c>
      <c r="J199" s="9">
        <v>9250</v>
      </c>
      <c r="K199" s="10">
        <f t="shared" si="0"/>
        <v>5550.0000000000009</v>
      </c>
      <c r="L199" s="10">
        <f t="shared" si="1"/>
        <v>832.50000000000011</v>
      </c>
      <c r="M199" s="11">
        <v>0.15</v>
      </c>
      <c r="O199" s="1"/>
    </row>
    <row r="200" spans="1:15" ht="15.75" customHeight="1" x14ac:dyDescent="0.3">
      <c r="A200" s="1"/>
      <c r="B200" s="6" t="s">
        <v>27</v>
      </c>
      <c r="C200" s="6">
        <v>1128299</v>
      </c>
      <c r="D200" s="7">
        <v>44460</v>
      </c>
      <c r="E200" s="6" t="s">
        <v>28</v>
      </c>
      <c r="F200" s="6" t="s">
        <v>29</v>
      </c>
      <c r="G200" s="6" t="s">
        <v>30</v>
      </c>
      <c r="H200" s="6" t="s">
        <v>19</v>
      </c>
      <c r="I200" s="8">
        <v>0.55000000000000004</v>
      </c>
      <c r="J200" s="9">
        <v>7750</v>
      </c>
      <c r="K200" s="10">
        <f t="shared" si="0"/>
        <v>4262.5</v>
      </c>
      <c r="L200" s="10">
        <f t="shared" si="1"/>
        <v>1278.7500000000002</v>
      </c>
      <c r="M200" s="11">
        <v>0.30000000000000004</v>
      </c>
      <c r="O200" s="1"/>
    </row>
    <row r="201" spans="1:15" ht="15.75" customHeight="1" x14ac:dyDescent="0.3">
      <c r="A201" s="1"/>
      <c r="B201" s="6" t="s">
        <v>27</v>
      </c>
      <c r="C201" s="6">
        <v>1128299</v>
      </c>
      <c r="D201" s="7">
        <v>44460</v>
      </c>
      <c r="E201" s="6" t="s">
        <v>28</v>
      </c>
      <c r="F201" s="6" t="s">
        <v>29</v>
      </c>
      <c r="G201" s="6" t="s">
        <v>30</v>
      </c>
      <c r="H201" s="6" t="s">
        <v>20</v>
      </c>
      <c r="I201" s="8">
        <v>0.55000000000000004</v>
      </c>
      <c r="J201" s="9">
        <v>7250</v>
      </c>
      <c r="K201" s="10">
        <f t="shared" si="0"/>
        <v>3987.5000000000005</v>
      </c>
      <c r="L201" s="10">
        <f t="shared" si="1"/>
        <v>996.875</v>
      </c>
      <c r="M201" s="11">
        <v>0.24999999999999997</v>
      </c>
      <c r="O201" s="1"/>
    </row>
    <row r="202" spans="1:15" ht="15.75" customHeight="1" x14ac:dyDescent="0.3">
      <c r="A202" s="1"/>
      <c r="B202" s="6" t="s">
        <v>27</v>
      </c>
      <c r="C202" s="6">
        <v>1128299</v>
      </c>
      <c r="D202" s="7">
        <v>44460</v>
      </c>
      <c r="E202" s="6" t="s">
        <v>28</v>
      </c>
      <c r="F202" s="6" t="s">
        <v>29</v>
      </c>
      <c r="G202" s="6" t="s">
        <v>30</v>
      </c>
      <c r="H202" s="6" t="s">
        <v>21</v>
      </c>
      <c r="I202" s="8">
        <v>0.65</v>
      </c>
      <c r="J202" s="9">
        <v>7250</v>
      </c>
      <c r="K202" s="10">
        <f t="shared" si="0"/>
        <v>4712.5</v>
      </c>
      <c r="L202" s="10">
        <f t="shared" si="1"/>
        <v>2120.6250000000005</v>
      </c>
      <c r="M202" s="11">
        <v>0.45000000000000007</v>
      </c>
      <c r="O202" s="1"/>
    </row>
    <row r="203" spans="1:15" ht="15.75" customHeight="1" x14ac:dyDescent="0.3">
      <c r="A203" s="1"/>
      <c r="B203" s="6" t="s">
        <v>27</v>
      </c>
      <c r="C203" s="6">
        <v>1128299</v>
      </c>
      <c r="D203" s="7">
        <v>44460</v>
      </c>
      <c r="E203" s="6" t="s">
        <v>28</v>
      </c>
      <c r="F203" s="6" t="s">
        <v>29</v>
      </c>
      <c r="G203" s="6" t="s">
        <v>30</v>
      </c>
      <c r="H203" s="6" t="s">
        <v>22</v>
      </c>
      <c r="I203" s="8">
        <v>0.70000000000000007</v>
      </c>
      <c r="J203" s="9">
        <v>7750</v>
      </c>
      <c r="K203" s="10">
        <f t="shared" si="0"/>
        <v>5425.0000000000009</v>
      </c>
      <c r="L203" s="10">
        <f t="shared" si="1"/>
        <v>542.50000000000011</v>
      </c>
      <c r="M203" s="11">
        <v>0.1</v>
      </c>
      <c r="O203" s="1"/>
    </row>
    <row r="204" spans="1:15" ht="15.75" customHeight="1" x14ac:dyDescent="0.3">
      <c r="A204" s="1"/>
      <c r="B204" s="6" t="s">
        <v>27</v>
      </c>
      <c r="C204" s="6">
        <v>1128299</v>
      </c>
      <c r="D204" s="7">
        <v>44489</v>
      </c>
      <c r="E204" s="6" t="s">
        <v>28</v>
      </c>
      <c r="F204" s="6" t="s">
        <v>29</v>
      </c>
      <c r="G204" s="6" t="s">
        <v>30</v>
      </c>
      <c r="H204" s="6" t="s">
        <v>17</v>
      </c>
      <c r="I204" s="8">
        <v>0.55000000000000004</v>
      </c>
      <c r="J204" s="9">
        <v>8750</v>
      </c>
      <c r="K204" s="10">
        <f t="shared" si="0"/>
        <v>4812.5</v>
      </c>
      <c r="L204" s="10">
        <f t="shared" si="1"/>
        <v>1443.7500000000002</v>
      </c>
      <c r="M204" s="11">
        <v>0.30000000000000004</v>
      </c>
      <c r="O204" s="1"/>
    </row>
    <row r="205" spans="1:15" ht="15.75" customHeight="1" x14ac:dyDescent="0.3">
      <c r="A205" s="1"/>
      <c r="B205" s="6" t="s">
        <v>27</v>
      </c>
      <c r="C205" s="6">
        <v>1128299</v>
      </c>
      <c r="D205" s="7">
        <v>44489</v>
      </c>
      <c r="E205" s="6" t="s">
        <v>28</v>
      </c>
      <c r="F205" s="6" t="s">
        <v>29</v>
      </c>
      <c r="G205" s="6" t="s">
        <v>30</v>
      </c>
      <c r="H205" s="6" t="s">
        <v>18</v>
      </c>
      <c r="I205" s="8">
        <v>0.60000000000000009</v>
      </c>
      <c r="J205" s="9">
        <v>8750</v>
      </c>
      <c r="K205" s="10">
        <f t="shared" si="0"/>
        <v>5250.0000000000009</v>
      </c>
      <c r="L205" s="10">
        <f t="shared" si="1"/>
        <v>787.50000000000011</v>
      </c>
      <c r="M205" s="11">
        <v>0.15</v>
      </c>
      <c r="O205" s="1"/>
    </row>
    <row r="206" spans="1:15" ht="15.75" customHeight="1" x14ac:dyDescent="0.3">
      <c r="A206" s="1"/>
      <c r="B206" s="6" t="s">
        <v>27</v>
      </c>
      <c r="C206" s="6">
        <v>1128299</v>
      </c>
      <c r="D206" s="7">
        <v>44489</v>
      </c>
      <c r="E206" s="6" t="s">
        <v>28</v>
      </c>
      <c r="F206" s="6" t="s">
        <v>29</v>
      </c>
      <c r="G206" s="6" t="s">
        <v>30</v>
      </c>
      <c r="H206" s="6" t="s">
        <v>19</v>
      </c>
      <c r="I206" s="8">
        <v>0.55000000000000004</v>
      </c>
      <c r="J206" s="9">
        <v>7000</v>
      </c>
      <c r="K206" s="10">
        <f t="shared" si="0"/>
        <v>3850.0000000000005</v>
      </c>
      <c r="L206" s="10">
        <f t="shared" si="1"/>
        <v>1155.0000000000002</v>
      </c>
      <c r="M206" s="11">
        <v>0.30000000000000004</v>
      </c>
      <c r="O206" s="1"/>
    </row>
    <row r="207" spans="1:15" ht="15.75" customHeight="1" x14ac:dyDescent="0.3">
      <c r="A207" s="1"/>
      <c r="B207" s="6" t="s">
        <v>27</v>
      </c>
      <c r="C207" s="6">
        <v>1128299</v>
      </c>
      <c r="D207" s="7">
        <v>44489</v>
      </c>
      <c r="E207" s="6" t="s">
        <v>28</v>
      </c>
      <c r="F207" s="6" t="s">
        <v>29</v>
      </c>
      <c r="G207" s="6" t="s">
        <v>30</v>
      </c>
      <c r="H207" s="6" t="s">
        <v>20</v>
      </c>
      <c r="I207" s="8">
        <v>0.55000000000000004</v>
      </c>
      <c r="J207" s="9">
        <v>6750</v>
      </c>
      <c r="K207" s="10">
        <f t="shared" si="0"/>
        <v>3712.5000000000005</v>
      </c>
      <c r="L207" s="10">
        <f t="shared" si="1"/>
        <v>928.125</v>
      </c>
      <c r="M207" s="11">
        <v>0.24999999999999997</v>
      </c>
      <c r="O207" s="1"/>
    </row>
    <row r="208" spans="1:15" ht="15.75" customHeight="1" x14ac:dyDescent="0.3">
      <c r="A208" s="1"/>
      <c r="B208" s="6" t="s">
        <v>27</v>
      </c>
      <c r="C208" s="6">
        <v>1128299</v>
      </c>
      <c r="D208" s="7">
        <v>44489</v>
      </c>
      <c r="E208" s="6" t="s">
        <v>28</v>
      </c>
      <c r="F208" s="6" t="s">
        <v>29</v>
      </c>
      <c r="G208" s="6" t="s">
        <v>30</v>
      </c>
      <c r="H208" s="6" t="s">
        <v>21</v>
      </c>
      <c r="I208" s="8">
        <v>0.65</v>
      </c>
      <c r="J208" s="9">
        <v>6500</v>
      </c>
      <c r="K208" s="10">
        <f t="shared" si="0"/>
        <v>4225</v>
      </c>
      <c r="L208" s="10">
        <f t="shared" si="1"/>
        <v>1901.2500000000002</v>
      </c>
      <c r="M208" s="11">
        <v>0.45000000000000007</v>
      </c>
      <c r="O208" s="1"/>
    </row>
    <row r="209" spans="1:15" ht="15.75" customHeight="1" x14ac:dyDescent="0.3">
      <c r="A209" s="1"/>
      <c r="B209" s="6" t="s">
        <v>27</v>
      </c>
      <c r="C209" s="6">
        <v>1128299</v>
      </c>
      <c r="D209" s="7">
        <v>44489</v>
      </c>
      <c r="E209" s="6" t="s">
        <v>28</v>
      </c>
      <c r="F209" s="6" t="s">
        <v>29</v>
      </c>
      <c r="G209" s="6" t="s">
        <v>30</v>
      </c>
      <c r="H209" s="6" t="s">
        <v>22</v>
      </c>
      <c r="I209" s="8">
        <v>0.70000000000000007</v>
      </c>
      <c r="J209" s="9">
        <v>7000</v>
      </c>
      <c r="K209" s="10">
        <f t="shared" si="0"/>
        <v>4900.0000000000009</v>
      </c>
      <c r="L209" s="10">
        <f t="shared" si="1"/>
        <v>490.00000000000011</v>
      </c>
      <c r="M209" s="11">
        <v>0.1</v>
      </c>
      <c r="O209" s="1"/>
    </row>
    <row r="210" spans="1:15" ht="15.75" customHeight="1" x14ac:dyDescent="0.3">
      <c r="A210" s="1"/>
      <c r="B210" s="6" t="s">
        <v>27</v>
      </c>
      <c r="C210" s="6">
        <v>1128299</v>
      </c>
      <c r="D210" s="7">
        <v>44520</v>
      </c>
      <c r="E210" s="6" t="s">
        <v>28</v>
      </c>
      <c r="F210" s="6" t="s">
        <v>29</v>
      </c>
      <c r="G210" s="6" t="s">
        <v>30</v>
      </c>
      <c r="H210" s="6" t="s">
        <v>17</v>
      </c>
      <c r="I210" s="8">
        <v>0.55000000000000004</v>
      </c>
      <c r="J210" s="9">
        <v>8750</v>
      </c>
      <c r="K210" s="10">
        <f t="shared" si="0"/>
        <v>4812.5</v>
      </c>
      <c r="L210" s="10">
        <f t="shared" si="1"/>
        <v>1443.7500000000002</v>
      </c>
      <c r="M210" s="11">
        <v>0.30000000000000004</v>
      </c>
      <c r="O210" s="1"/>
    </row>
    <row r="211" spans="1:15" ht="15.75" customHeight="1" x14ac:dyDescent="0.3">
      <c r="A211" s="1"/>
      <c r="B211" s="6" t="s">
        <v>27</v>
      </c>
      <c r="C211" s="6">
        <v>1128299</v>
      </c>
      <c r="D211" s="7">
        <v>44520</v>
      </c>
      <c r="E211" s="6" t="s">
        <v>28</v>
      </c>
      <c r="F211" s="6" t="s">
        <v>29</v>
      </c>
      <c r="G211" s="6" t="s">
        <v>30</v>
      </c>
      <c r="H211" s="6" t="s">
        <v>18</v>
      </c>
      <c r="I211" s="8">
        <v>0.60000000000000009</v>
      </c>
      <c r="J211" s="9">
        <v>8750</v>
      </c>
      <c r="K211" s="10">
        <f t="shared" si="0"/>
        <v>5250.0000000000009</v>
      </c>
      <c r="L211" s="10">
        <f t="shared" si="1"/>
        <v>787.50000000000011</v>
      </c>
      <c r="M211" s="11">
        <v>0.15</v>
      </c>
      <c r="O211" s="1"/>
    </row>
    <row r="212" spans="1:15" ht="15.75" customHeight="1" x14ac:dyDescent="0.3">
      <c r="A212" s="1"/>
      <c r="B212" s="6" t="s">
        <v>27</v>
      </c>
      <c r="C212" s="6">
        <v>1128299</v>
      </c>
      <c r="D212" s="7">
        <v>44520</v>
      </c>
      <c r="E212" s="6" t="s">
        <v>28</v>
      </c>
      <c r="F212" s="6" t="s">
        <v>29</v>
      </c>
      <c r="G212" s="6" t="s">
        <v>30</v>
      </c>
      <c r="H212" s="6" t="s">
        <v>19</v>
      </c>
      <c r="I212" s="8">
        <v>0.55000000000000004</v>
      </c>
      <c r="J212" s="9">
        <v>7250</v>
      </c>
      <c r="K212" s="10">
        <f t="shared" si="0"/>
        <v>3987.5000000000005</v>
      </c>
      <c r="L212" s="10">
        <f t="shared" si="1"/>
        <v>1196.2500000000002</v>
      </c>
      <c r="M212" s="11">
        <v>0.30000000000000004</v>
      </c>
      <c r="O212" s="1"/>
    </row>
    <row r="213" spans="1:15" ht="15.75" customHeight="1" x14ac:dyDescent="0.3">
      <c r="A213" s="1"/>
      <c r="B213" s="6" t="s">
        <v>27</v>
      </c>
      <c r="C213" s="6">
        <v>1128299</v>
      </c>
      <c r="D213" s="7">
        <v>44520</v>
      </c>
      <c r="E213" s="6" t="s">
        <v>28</v>
      </c>
      <c r="F213" s="6" t="s">
        <v>29</v>
      </c>
      <c r="G213" s="6" t="s">
        <v>30</v>
      </c>
      <c r="H213" s="6" t="s">
        <v>20</v>
      </c>
      <c r="I213" s="8">
        <v>0.55000000000000004</v>
      </c>
      <c r="J213" s="9">
        <v>7000</v>
      </c>
      <c r="K213" s="10">
        <f t="shared" si="0"/>
        <v>3850.0000000000005</v>
      </c>
      <c r="L213" s="10">
        <f t="shared" si="1"/>
        <v>962.5</v>
      </c>
      <c r="M213" s="11">
        <v>0.24999999999999997</v>
      </c>
      <c r="O213" s="1"/>
    </row>
    <row r="214" spans="1:15" ht="15.75" customHeight="1" x14ac:dyDescent="0.3">
      <c r="A214" s="1"/>
      <c r="B214" s="6" t="s">
        <v>27</v>
      </c>
      <c r="C214" s="6">
        <v>1128299</v>
      </c>
      <c r="D214" s="7">
        <v>44520</v>
      </c>
      <c r="E214" s="6" t="s">
        <v>28</v>
      </c>
      <c r="F214" s="6" t="s">
        <v>29</v>
      </c>
      <c r="G214" s="6" t="s">
        <v>30</v>
      </c>
      <c r="H214" s="6" t="s">
        <v>21</v>
      </c>
      <c r="I214" s="8">
        <v>0.65</v>
      </c>
      <c r="J214" s="9">
        <v>6500</v>
      </c>
      <c r="K214" s="10">
        <f t="shared" si="0"/>
        <v>4225</v>
      </c>
      <c r="L214" s="10">
        <f t="shared" si="1"/>
        <v>1901.2500000000002</v>
      </c>
      <c r="M214" s="11">
        <v>0.45000000000000007</v>
      </c>
      <c r="O214" s="1"/>
    </row>
    <row r="215" spans="1:15" ht="15.75" customHeight="1" x14ac:dyDescent="0.3">
      <c r="A215" s="1"/>
      <c r="B215" s="6" t="s">
        <v>27</v>
      </c>
      <c r="C215" s="6">
        <v>1128299</v>
      </c>
      <c r="D215" s="7">
        <v>44520</v>
      </c>
      <c r="E215" s="6" t="s">
        <v>28</v>
      </c>
      <c r="F215" s="6" t="s">
        <v>29</v>
      </c>
      <c r="G215" s="6" t="s">
        <v>30</v>
      </c>
      <c r="H215" s="6" t="s">
        <v>22</v>
      </c>
      <c r="I215" s="8">
        <v>0.70000000000000007</v>
      </c>
      <c r="J215" s="9">
        <v>7750</v>
      </c>
      <c r="K215" s="10">
        <f t="shared" si="0"/>
        <v>5425.0000000000009</v>
      </c>
      <c r="L215" s="10">
        <f t="shared" si="1"/>
        <v>542.50000000000011</v>
      </c>
      <c r="M215" s="11">
        <v>0.1</v>
      </c>
      <c r="O215" s="1"/>
    </row>
    <row r="216" spans="1:15" ht="15.75" customHeight="1" x14ac:dyDescent="0.3">
      <c r="A216" s="1"/>
      <c r="B216" s="6" t="s">
        <v>27</v>
      </c>
      <c r="C216" s="6">
        <v>1128299</v>
      </c>
      <c r="D216" s="7">
        <v>44549</v>
      </c>
      <c r="E216" s="6" t="s">
        <v>28</v>
      </c>
      <c r="F216" s="6" t="s">
        <v>29</v>
      </c>
      <c r="G216" s="6" t="s">
        <v>30</v>
      </c>
      <c r="H216" s="6" t="s">
        <v>17</v>
      </c>
      <c r="I216" s="8">
        <v>0.55000000000000004</v>
      </c>
      <c r="J216" s="9">
        <v>9750</v>
      </c>
      <c r="K216" s="10">
        <f t="shared" si="0"/>
        <v>5362.5</v>
      </c>
      <c r="L216" s="10">
        <f t="shared" si="1"/>
        <v>1608.7500000000002</v>
      </c>
      <c r="M216" s="11">
        <v>0.30000000000000004</v>
      </c>
      <c r="O216" s="1"/>
    </row>
    <row r="217" spans="1:15" ht="15.75" customHeight="1" x14ac:dyDescent="0.3">
      <c r="A217" s="1"/>
      <c r="B217" s="6" t="s">
        <v>27</v>
      </c>
      <c r="C217" s="6">
        <v>1128299</v>
      </c>
      <c r="D217" s="7">
        <v>44549</v>
      </c>
      <c r="E217" s="6" t="s">
        <v>28</v>
      </c>
      <c r="F217" s="6" t="s">
        <v>29</v>
      </c>
      <c r="G217" s="6" t="s">
        <v>30</v>
      </c>
      <c r="H217" s="6" t="s">
        <v>18</v>
      </c>
      <c r="I217" s="8">
        <v>0.60000000000000009</v>
      </c>
      <c r="J217" s="9">
        <v>9750</v>
      </c>
      <c r="K217" s="10">
        <f t="shared" si="0"/>
        <v>5850.0000000000009</v>
      </c>
      <c r="L217" s="10">
        <f t="shared" si="1"/>
        <v>877.50000000000011</v>
      </c>
      <c r="M217" s="11">
        <v>0.15</v>
      </c>
      <c r="O217" s="1"/>
    </row>
    <row r="218" spans="1:15" ht="15.75" customHeight="1" x14ac:dyDescent="0.3">
      <c r="A218" s="1"/>
      <c r="B218" s="6" t="s">
        <v>27</v>
      </c>
      <c r="C218" s="6">
        <v>1128299</v>
      </c>
      <c r="D218" s="7">
        <v>44549</v>
      </c>
      <c r="E218" s="6" t="s">
        <v>28</v>
      </c>
      <c r="F218" s="6" t="s">
        <v>29</v>
      </c>
      <c r="G218" s="6" t="s">
        <v>30</v>
      </c>
      <c r="H218" s="6" t="s">
        <v>19</v>
      </c>
      <c r="I218" s="8">
        <v>0.55000000000000004</v>
      </c>
      <c r="J218" s="9">
        <v>7750</v>
      </c>
      <c r="K218" s="10">
        <f t="shared" si="0"/>
        <v>4262.5</v>
      </c>
      <c r="L218" s="10">
        <f t="shared" si="1"/>
        <v>1278.7500000000002</v>
      </c>
      <c r="M218" s="11">
        <v>0.30000000000000004</v>
      </c>
      <c r="O218" s="1"/>
    </row>
    <row r="219" spans="1:15" ht="15.75" customHeight="1" x14ac:dyDescent="0.3">
      <c r="A219" s="1"/>
      <c r="B219" s="6" t="s">
        <v>27</v>
      </c>
      <c r="C219" s="6">
        <v>1128299</v>
      </c>
      <c r="D219" s="7">
        <v>44549</v>
      </c>
      <c r="E219" s="6" t="s">
        <v>28</v>
      </c>
      <c r="F219" s="6" t="s">
        <v>29</v>
      </c>
      <c r="G219" s="6" t="s">
        <v>30</v>
      </c>
      <c r="H219" s="6" t="s">
        <v>20</v>
      </c>
      <c r="I219" s="8">
        <v>0.55000000000000004</v>
      </c>
      <c r="J219" s="9">
        <v>7750</v>
      </c>
      <c r="K219" s="10">
        <f t="shared" si="0"/>
        <v>4262.5</v>
      </c>
      <c r="L219" s="10">
        <f t="shared" si="1"/>
        <v>1065.6249999999998</v>
      </c>
      <c r="M219" s="11">
        <v>0.24999999999999997</v>
      </c>
      <c r="O219" s="1"/>
    </row>
    <row r="220" spans="1:15" ht="15.75" customHeight="1" x14ac:dyDescent="0.3">
      <c r="A220" s="1"/>
      <c r="B220" s="6" t="s">
        <v>27</v>
      </c>
      <c r="C220" s="6">
        <v>1128299</v>
      </c>
      <c r="D220" s="7">
        <v>44549</v>
      </c>
      <c r="E220" s="6" t="s">
        <v>28</v>
      </c>
      <c r="F220" s="6" t="s">
        <v>29</v>
      </c>
      <c r="G220" s="6" t="s">
        <v>30</v>
      </c>
      <c r="H220" s="6" t="s">
        <v>21</v>
      </c>
      <c r="I220" s="8">
        <v>0.65</v>
      </c>
      <c r="J220" s="9">
        <v>7000</v>
      </c>
      <c r="K220" s="10">
        <f t="shared" si="0"/>
        <v>4550</v>
      </c>
      <c r="L220" s="10">
        <f t="shared" si="1"/>
        <v>2047.5000000000002</v>
      </c>
      <c r="M220" s="11">
        <v>0.45000000000000007</v>
      </c>
      <c r="O220" s="1"/>
    </row>
    <row r="221" spans="1:15" ht="15.75" customHeight="1" x14ac:dyDescent="0.3">
      <c r="A221" s="1"/>
      <c r="B221" s="6" t="s">
        <v>27</v>
      </c>
      <c r="C221" s="6">
        <v>1128299</v>
      </c>
      <c r="D221" s="7">
        <v>44549</v>
      </c>
      <c r="E221" s="6" t="s">
        <v>28</v>
      </c>
      <c r="F221" s="6" t="s">
        <v>29</v>
      </c>
      <c r="G221" s="6" t="s">
        <v>30</v>
      </c>
      <c r="H221" s="6" t="s">
        <v>22</v>
      </c>
      <c r="I221" s="8">
        <v>0.70000000000000007</v>
      </c>
      <c r="J221" s="9">
        <v>8000</v>
      </c>
      <c r="K221" s="10">
        <f t="shared" si="0"/>
        <v>5600.0000000000009</v>
      </c>
      <c r="L221" s="10">
        <f t="shared" si="1"/>
        <v>560.00000000000011</v>
      </c>
      <c r="M221" s="11">
        <v>0.1</v>
      </c>
      <c r="O221" s="1"/>
    </row>
    <row r="222" spans="1:15" ht="15.75" customHeight="1" x14ac:dyDescent="0.3">
      <c r="A222" s="1"/>
      <c r="B222" s="6" t="s">
        <v>31</v>
      </c>
      <c r="C222" s="6">
        <v>1189833</v>
      </c>
      <c r="D222" s="7">
        <v>44211</v>
      </c>
      <c r="E222" s="6" t="s">
        <v>28</v>
      </c>
      <c r="F222" s="6" t="s">
        <v>29</v>
      </c>
      <c r="G222" s="6" t="s">
        <v>32</v>
      </c>
      <c r="H222" s="6" t="s">
        <v>17</v>
      </c>
      <c r="I222" s="8">
        <v>0.35</v>
      </c>
      <c r="J222" s="9">
        <v>7000</v>
      </c>
      <c r="K222" s="10">
        <f t="shared" si="0"/>
        <v>2450</v>
      </c>
      <c r="L222" s="10">
        <f t="shared" si="1"/>
        <v>980</v>
      </c>
      <c r="M222" s="11">
        <v>0.4</v>
      </c>
      <c r="O222" s="1"/>
    </row>
    <row r="223" spans="1:15" ht="15.75" customHeight="1" x14ac:dyDescent="0.3">
      <c r="A223" s="1"/>
      <c r="B223" s="6" t="s">
        <v>31</v>
      </c>
      <c r="C223" s="6">
        <v>1189833</v>
      </c>
      <c r="D223" s="7">
        <v>44211</v>
      </c>
      <c r="E223" s="6" t="s">
        <v>28</v>
      </c>
      <c r="F223" s="6" t="s">
        <v>29</v>
      </c>
      <c r="G223" s="6" t="s">
        <v>32</v>
      </c>
      <c r="H223" s="6" t="s">
        <v>18</v>
      </c>
      <c r="I223" s="8">
        <v>0.45</v>
      </c>
      <c r="J223" s="9">
        <v>7000</v>
      </c>
      <c r="K223" s="10">
        <f t="shared" si="0"/>
        <v>3150</v>
      </c>
      <c r="L223" s="10">
        <f t="shared" si="1"/>
        <v>787.5</v>
      </c>
      <c r="M223" s="11">
        <v>0.25</v>
      </c>
      <c r="O223" s="1"/>
    </row>
    <row r="224" spans="1:15" ht="15.75" customHeight="1" x14ac:dyDescent="0.3">
      <c r="A224" s="1"/>
      <c r="B224" s="6" t="s">
        <v>31</v>
      </c>
      <c r="C224" s="6">
        <v>1189833</v>
      </c>
      <c r="D224" s="7">
        <v>44211</v>
      </c>
      <c r="E224" s="6" t="s">
        <v>28</v>
      </c>
      <c r="F224" s="6" t="s">
        <v>29</v>
      </c>
      <c r="G224" s="6" t="s">
        <v>32</v>
      </c>
      <c r="H224" s="6" t="s">
        <v>19</v>
      </c>
      <c r="I224" s="8">
        <v>0.45</v>
      </c>
      <c r="J224" s="9">
        <v>7000</v>
      </c>
      <c r="K224" s="10">
        <f t="shared" si="0"/>
        <v>3150</v>
      </c>
      <c r="L224" s="10">
        <f t="shared" si="1"/>
        <v>1260</v>
      </c>
      <c r="M224" s="11">
        <v>0.4</v>
      </c>
      <c r="O224" s="1"/>
    </row>
    <row r="225" spans="1:15" ht="15.75" customHeight="1" x14ac:dyDescent="0.3">
      <c r="A225" s="1"/>
      <c r="B225" s="6" t="s">
        <v>31</v>
      </c>
      <c r="C225" s="6">
        <v>1189833</v>
      </c>
      <c r="D225" s="7">
        <v>44211</v>
      </c>
      <c r="E225" s="6" t="s">
        <v>28</v>
      </c>
      <c r="F225" s="6" t="s">
        <v>29</v>
      </c>
      <c r="G225" s="6" t="s">
        <v>32</v>
      </c>
      <c r="H225" s="6" t="s">
        <v>20</v>
      </c>
      <c r="I225" s="8">
        <v>0.45</v>
      </c>
      <c r="J225" s="9">
        <v>5500</v>
      </c>
      <c r="K225" s="10">
        <f t="shared" si="0"/>
        <v>2475</v>
      </c>
      <c r="L225" s="10">
        <f t="shared" si="1"/>
        <v>866.25</v>
      </c>
      <c r="M225" s="11">
        <v>0.35</v>
      </c>
      <c r="O225" s="1"/>
    </row>
    <row r="226" spans="1:15" ht="15.75" customHeight="1" x14ac:dyDescent="0.3">
      <c r="A226" s="1"/>
      <c r="B226" s="6" t="s">
        <v>31</v>
      </c>
      <c r="C226" s="6">
        <v>1189833</v>
      </c>
      <c r="D226" s="7">
        <v>44211</v>
      </c>
      <c r="E226" s="6" t="s">
        <v>28</v>
      </c>
      <c r="F226" s="6" t="s">
        <v>29</v>
      </c>
      <c r="G226" s="6" t="s">
        <v>32</v>
      </c>
      <c r="H226" s="6" t="s">
        <v>21</v>
      </c>
      <c r="I226" s="8">
        <v>0.5</v>
      </c>
      <c r="J226" s="9">
        <v>5000</v>
      </c>
      <c r="K226" s="10">
        <f t="shared" si="0"/>
        <v>2500</v>
      </c>
      <c r="L226" s="10">
        <f t="shared" si="1"/>
        <v>1375</v>
      </c>
      <c r="M226" s="11">
        <v>0.55000000000000004</v>
      </c>
      <c r="O226" s="1"/>
    </row>
    <row r="227" spans="1:15" ht="15.75" customHeight="1" x14ac:dyDescent="0.3">
      <c r="A227" s="1"/>
      <c r="B227" s="6" t="s">
        <v>31</v>
      </c>
      <c r="C227" s="6">
        <v>1189833</v>
      </c>
      <c r="D227" s="7">
        <v>44211</v>
      </c>
      <c r="E227" s="6" t="s">
        <v>28</v>
      </c>
      <c r="F227" s="6" t="s">
        <v>29</v>
      </c>
      <c r="G227" s="6" t="s">
        <v>32</v>
      </c>
      <c r="H227" s="6" t="s">
        <v>22</v>
      </c>
      <c r="I227" s="8">
        <v>0.45</v>
      </c>
      <c r="J227" s="9">
        <v>7000</v>
      </c>
      <c r="K227" s="10">
        <f t="shared" si="0"/>
        <v>3150</v>
      </c>
      <c r="L227" s="10">
        <f t="shared" si="1"/>
        <v>630</v>
      </c>
      <c r="M227" s="11">
        <v>0.2</v>
      </c>
      <c r="O227" s="1"/>
    </row>
    <row r="228" spans="1:15" ht="15.75" customHeight="1" x14ac:dyDescent="0.3">
      <c r="A228" s="1"/>
      <c r="B228" s="6" t="s">
        <v>31</v>
      </c>
      <c r="C228" s="6">
        <v>1189833</v>
      </c>
      <c r="D228" s="7">
        <v>44242</v>
      </c>
      <c r="E228" s="6" t="s">
        <v>28</v>
      </c>
      <c r="F228" s="6" t="s">
        <v>29</v>
      </c>
      <c r="G228" s="6" t="s">
        <v>32</v>
      </c>
      <c r="H228" s="6" t="s">
        <v>17</v>
      </c>
      <c r="I228" s="8">
        <v>0.35</v>
      </c>
      <c r="J228" s="9">
        <v>7500</v>
      </c>
      <c r="K228" s="10">
        <f t="shared" si="0"/>
        <v>2625</v>
      </c>
      <c r="L228" s="10">
        <f t="shared" si="1"/>
        <v>1050</v>
      </c>
      <c r="M228" s="11">
        <v>0.4</v>
      </c>
      <c r="O228" s="1"/>
    </row>
    <row r="229" spans="1:15" ht="15.75" customHeight="1" x14ac:dyDescent="0.3">
      <c r="A229" s="1"/>
      <c r="B229" s="6" t="s">
        <v>31</v>
      </c>
      <c r="C229" s="6">
        <v>1189833</v>
      </c>
      <c r="D229" s="7">
        <v>44242</v>
      </c>
      <c r="E229" s="6" t="s">
        <v>28</v>
      </c>
      <c r="F229" s="6" t="s">
        <v>29</v>
      </c>
      <c r="G229" s="6" t="s">
        <v>32</v>
      </c>
      <c r="H229" s="6" t="s">
        <v>18</v>
      </c>
      <c r="I229" s="8">
        <v>0.45</v>
      </c>
      <c r="J229" s="9">
        <v>6500</v>
      </c>
      <c r="K229" s="10">
        <f t="shared" si="0"/>
        <v>2925</v>
      </c>
      <c r="L229" s="10">
        <f t="shared" si="1"/>
        <v>731.25</v>
      </c>
      <c r="M229" s="11">
        <v>0.25</v>
      </c>
      <c r="O229" s="1"/>
    </row>
    <row r="230" spans="1:15" ht="15.75" customHeight="1" x14ac:dyDescent="0.3">
      <c r="A230" s="1"/>
      <c r="B230" s="6" t="s">
        <v>31</v>
      </c>
      <c r="C230" s="6">
        <v>1189833</v>
      </c>
      <c r="D230" s="7">
        <v>44242</v>
      </c>
      <c r="E230" s="6" t="s">
        <v>28</v>
      </c>
      <c r="F230" s="6" t="s">
        <v>29</v>
      </c>
      <c r="G230" s="6" t="s">
        <v>32</v>
      </c>
      <c r="H230" s="6" t="s">
        <v>19</v>
      </c>
      <c r="I230" s="8">
        <v>0.45</v>
      </c>
      <c r="J230" s="9">
        <v>6750</v>
      </c>
      <c r="K230" s="10">
        <f t="shared" si="0"/>
        <v>3037.5</v>
      </c>
      <c r="L230" s="10">
        <f t="shared" si="1"/>
        <v>1215</v>
      </c>
      <c r="M230" s="11">
        <v>0.4</v>
      </c>
      <c r="O230" s="1"/>
    </row>
    <row r="231" spans="1:15" ht="15.75" customHeight="1" x14ac:dyDescent="0.3">
      <c r="A231" s="1"/>
      <c r="B231" s="6" t="s">
        <v>31</v>
      </c>
      <c r="C231" s="6">
        <v>1189833</v>
      </c>
      <c r="D231" s="7">
        <v>44242</v>
      </c>
      <c r="E231" s="6" t="s">
        <v>28</v>
      </c>
      <c r="F231" s="6" t="s">
        <v>29</v>
      </c>
      <c r="G231" s="6" t="s">
        <v>32</v>
      </c>
      <c r="H231" s="6" t="s">
        <v>20</v>
      </c>
      <c r="I231" s="8">
        <v>0.45</v>
      </c>
      <c r="J231" s="9">
        <v>5250</v>
      </c>
      <c r="K231" s="10">
        <f t="shared" si="0"/>
        <v>2362.5</v>
      </c>
      <c r="L231" s="10">
        <f t="shared" si="1"/>
        <v>826.875</v>
      </c>
      <c r="M231" s="11">
        <v>0.35</v>
      </c>
      <c r="O231" s="1"/>
    </row>
    <row r="232" spans="1:15" ht="15.75" customHeight="1" x14ac:dyDescent="0.3">
      <c r="A232" s="1"/>
      <c r="B232" s="6" t="s">
        <v>31</v>
      </c>
      <c r="C232" s="6">
        <v>1189833</v>
      </c>
      <c r="D232" s="7">
        <v>44242</v>
      </c>
      <c r="E232" s="6" t="s">
        <v>28</v>
      </c>
      <c r="F232" s="6" t="s">
        <v>29</v>
      </c>
      <c r="G232" s="6" t="s">
        <v>32</v>
      </c>
      <c r="H232" s="6" t="s">
        <v>21</v>
      </c>
      <c r="I232" s="8">
        <v>0.5</v>
      </c>
      <c r="J232" s="9">
        <v>4500</v>
      </c>
      <c r="K232" s="10">
        <f t="shared" si="0"/>
        <v>2250</v>
      </c>
      <c r="L232" s="10">
        <f t="shared" si="1"/>
        <v>1237.5</v>
      </c>
      <c r="M232" s="11">
        <v>0.55000000000000004</v>
      </c>
      <c r="O232" s="1"/>
    </row>
    <row r="233" spans="1:15" ht="15.75" customHeight="1" x14ac:dyDescent="0.3">
      <c r="A233" s="1"/>
      <c r="B233" s="6" t="s">
        <v>31</v>
      </c>
      <c r="C233" s="6">
        <v>1189833</v>
      </c>
      <c r="D233" s="7">
        <v>44242</v>
      </c>
      <c r="E233" s="6" t="s">
        <v>28</v>
      </c>
      <c r="F233" s="6" t="s">
        <v>29</v>
      </c>
      <c r="G233" s="6" t="s">
        <v>32</v>
      </c>
      <c r="H233" s="6" t="s">
        <v>22</v>
      </c>
      <c r="I233" s="8">
        <v>0.45</v>
      </c>
      <c r="J233" s="9">
        <v>6500</v>
      </c>
      <c r="K233" s="10">
        <f t="shared" si="0"/>
        <v>2925</v>
      </c>
      <c r="L233" s="10">
        <f t="shared" si="1"/>
        <v>585</v>
      </c>
      <c r="M233" s="11">
        <v>0.2</v>
      </c>
      <c r="O233" s="1"/>
    </row>
    <row r="234" spans="1:15" ht="15.75" customHeight="1" x14ac:dyDescent="0.3">
      <c r="A234" s="1"/>
      <c r="B234" s="6" t="s">
        <v>31</v>
      </c>
      <c r="C234" s="6">
        <v>1189833</v>
      </c>
      <c r="D234" s="7">
        <v>44269</v>
      </c>
      <c r="E234" s="6" t="s">
        <v>28</v>
      </c>
      <c r="F234" s="6" t="s">
        <v>29</v>
      </c>
      <c r="G234" s="6" t="s">
        <v>32</v>
      </c>
      <c r="H234" s="6" t="s">
        <v>17</v>
      </c>
      <c r="I234" s="8">
        <v>0.35</v>
      </c>
      <c r="J234" s="9">
        <v>8000</v>
      </c>
      <c r="K234" s="10">
        <f t="shared" si="0"/>
        <v>2800</v>
      </c>
      <c r="L234" s="10">
        <f t="shared" si="1"/>
        <v>1120</v>
      </c>
      <c r="M234" s="11">
        <v>0.4</v>
      </c>
      <c r="O234" s="1"/>
    </row>
    <row r="235" spans="1:15" ht="15.75" customHeight="1" x14ac:dyDescent="0.3">
      <c r="A235" s="1"/>
      <c r="B235" s="6" t="s">
        <v>31</v>
      </c>
      <c r="C235" s="6">
        <v>1189833</v>
      </c>
      <c r="D235" s="7">
        <v>44269</v>
      </c>
      <c r="E235" s="6" t="s">
        <v>28</v>
      </c>
      <c r="F235" s="6" t="s">
        <v>29</v>
      </c>
      <c r="G235" s="6" t="s">
        <v>32</v>
      </c>
      <c r="H235" s="6" t="s">
        <v>18</v>
      </c>
      <c r="I235" s="8">
        <v>0.45</v>
      </c>
      <c r="J235" s="9">
        <v>6500</v>
      </c>
      <c r="K235" s="10">
        <f t="shared" si="0"/>
        <v>2925</v>
      </c>
      <c r="L235" s="10">
        <f t="shared" si="1"/>
        <v>731.25</v>
      </c>
      <c r="M235" s="11">
        <v>0.25</v>
      </c>
      <c r="O235" s="1"/>
    </row>
    <row r="236" spans="1:15" ht="15.75" customHeight="1" x14ac:dyDescent="0.3">
      <c r="A236" s="1"/>
      <c r="B236" s="6" t="s">
        <v>31</v>
      </c>
      <c r="C236" s="6">
        <v>1189833</v>
      </c>
      <c r="D236" s="7">
        <v>44269</v>
      </c>
      <c r="E236" s="6" t="s">
        <v>28</v>
      </c>
      <c r="F236" s="6" t="s">
        <v>29</v>
      </c>
      <c r="G236" s="6" t="s">
        <v>32</v>
      </c>
      <c r="H236" s="6" t="s">
        <v>19</v>
      </c>
      <c r="I236" s="8">
        <v>0.45</v>
      </c>
      <c r="J236" s="9">
        <v>6500</v>
      </c>
      <c r="K236" s="10">
        <f t="shared" si="0"/>
        <v>2925</v>
      </c>
      <c r="L236" s="10">
        <f t="shared" si="1"/>
        <v>1170</v>
      </c>
      <c r="M236" s="11">
        <v>0.4</v>
      </c>
      <c r="O236" s="1"/>
    </row>
    <row r="237" spans="1:15" ht="15.75" customHeight="1" x14ac:dyDescent="0.3">
      <c r="A237" s="1"/>
      <c r="B237" s="6" t="s">
        <v>31</v>
      </c>
      <c r="C237" s="6">
        <v>1189833</v>
      </c>
      <c r="D237" s="7">
        <v>44269</v>
      </c>
      <c r="E237" s="6" t="s">
        <v>28</v>
      </c>
      <c r="F237" s="6" t="s">
        <v>29</v>
      </c>
      <c r="G237" s="6" t="s">
        <v>32</v>
      </c>
      <c r="H237" s="6" t="s">
        <v>20</v>
      </c>
      <c r="I237" s="8">
        <v>0.45</v>
      </c>
      <c r="J237" s="9">
        <v>5500</v>
      </c>
      <c r="K237" s="10">
        <f t="shared" si="0"/>
        <v>2475</v>
      </c>
      <c r="L237" s="10">
        <f t="shared" si="1"/>
        <v>866.25</v>
      </c>
      <c r="M237" s="11">
        <v>0.35</v>
      </c>
      <c r="O237" s="1"/>
    </row>
    <row r="238" spans="1:15" ht="15.75" customHeight="1" x14ac:dyDescent="0.3">
      <c r="A238" s="1"/>
      <c r="B238" s="6" t="s">
        <v>31</v>
      </c>
      <c r="C238" s="6">
        <v>1189833</v>
      </c>
      <c r="D238" s="7">
        <v>44269</v>
      </c>
      <c r="E238" s="6" t="s">
        <v>28</v>
      </c>
      <c r="F238" s="6" t="s">
        <v>29</v>
      </c>
      <c r="G238" s="6" t="s">
        <v>32</v>
      </c>
      <c r="H238" s="6" t="s">
        <v>21</v>
      </c>
      <c r="I238" s="8">
        <v>0.5</v>
      </c>
      <c r="J238" s="9">
        <v>4250</v>
      </c>
      <c r="K238" s="10">
        <f t="shared" si="0"/>
        <v>2125</v>
      </c>
      <c r="L238" s="10">
        <f t="shared" si="1"/>
        <v>1168.75</v>
      </c>
      <c r="M238" s="11">
        <v>0.55000000000000004</v>
      </c>
      <c r="O238" s="1"/>
    </row>
    <row r="239" spans="1:15" ht="15.75" customHeight="1" x14ac:dyDescent="0.3">
      <c r="A239" s="1"/>
      <c r="B239" s="6" t="s">
        <v>31</v>
      </c>
      <c r="C239" s="6">
        <v>1189833</v>
      </c>
      <c r="D239" s="7">
        <v>44269</v>
      </c>
      <c r="E239" s="6" t="s">
        <v>28</v>
      </c>
      <c r="F239" s="6" t="s">
        <v>29</v>
      </c>
      <c r="G239" s="6" t="s">
        <v>32</v>
      </c>
      <c r="H239" s="6" t="s">
        <v>22</v>
      </c>
      <c r="I239" s="8">
        <v>0.45</v>
      </c>
      <c r="J239" s="9">
        <v>6250</v>
      </c>
      <c r="K239" s="10">
        <f t="shared" si="0"/>
        <v>2812.5</v>
      </c>
      <c r="L239" s="10">
        <f t="shared" si="1"/>
        <v>562.5</v>
      </c>
      <c r="M239" s="11">
        <v>0.2</v>
      </c>
      <c r="O239" s="1"/>
    </row>
    <row r="240" spans="1:15" ht="15.75" customHeight="1" x14ac:dyDescent="0.3">
      <c r="A240" s="1"/>
      <c r="B240" s="6" t="s">
        <v>31</v>
      </c>
      <c r="C240" s="6">
        <v>1189833</v>
      </c>
      <c r="D240" s="7">
        <v>44301</v>
      </c>
      <c r="E240" s="6" t="s">
        <v>28</v>
      </c>
      <c r="F240" s="6" t="s">
        <v>29</v>
      </c>
      <c r="G240" s="6" t="s">
        <v>32</v>
      </c>
      <c r="H240" s="6" t="s">
        <v>17</v>
      </c>
      <c r="I240" s="8">
        <v>0.45</v>
      </c>
      <c r="J240" s="9">
        <v>8000</v>
      </c>
      <c r="K240" s="10">
        <f t="shared" si="0"/>
        <v>3600</v>
      </c>
      <c r="L240" s="10">
        <f t="shared" si="1"/>
        <v>1440</v>
      </c>
      <c r="M240" s="11">
        <v>0.4</v>
      </c>
      <c r="O240" s="1"/>
    </row>
    <row r="241" spans="1:15" ht="15.75" customHeight="1" x14ac:dyDescent="0.3">
      <c r="A241" s="1"/>
      <c r="B241" s="6" t="s">
        <v>31</v>
      </c>
      <c r="C241" s="6">
        <v>1189833</v>
      </c>
      <c r="D241" s="7">
        <v>44301</v>
      </c>
      <c r="E241" s="6" t="s">
        <v>28</v>
      </c>
      <c r="F241" s="6" t="s">
        <v>29</v>
      </c>
      <c r="G241" s="6" t="s">
        <v>32</v>
      </c>
      <c r="H241" s="6" t="s">
        <v>18</v>
      </c>
      <c r="I241" s="8">
        <v>0.5</v>
      </c>
      <c r="J241" s="9">
        <v>6000</v>
      </c>
      <c r="K241" s="10">
        <f t="shared" si="0"/>
        <v>3000</v>
      </c>
      <c r="L241" s="10">
        <f t="shared" si="1"/>
        <v>750</v>
      </c>
      <c r="M241" s="11">
        <v>0.25</v>
      </c>
      <c r="O241" s="1"/>
    </row>
    <row r="242" spans="1:15" ht="15.75" customHeight="1" x14ac:dyDescent="0.3">
      <c r="A242" s="1"/>
      <c r="B242" s="6" t="s">
        <v>31</v>
      </c>
      <c r="C242" s="6">
        <v>1189833</v>
      </c>
      <c r="D242" s="7">
        <v>44301</v>
      </c>
      <c r="E242" s="6" t="s">
        <v>28</v>
      </c>
      <c r="F242" s="6" t="s">
        <v>29</v>
      </c>
      <c r="G242" s="6" t="s">
        <v>32</v>
      </c>
      <c r="H242" s="6" t="s">
        <v>19</v>
      </c>
      <c r="I242" s="8">
        <v>0.5</v>
      </c>
      <c r="J242" s="9">
        <v>6250</v>
      </c>
      <c r="K242" s="10">
        <f t="shared" si="0"/>
        <v>3125</v>
      </c>
      <c r="L242" s="10">
        <f t="shared" si="1"/>
        <v>1250</v>
      </c>
      <c r="M242" s="11">
        <v>0.4</v>
      </c>
      <c r="O242" s="1"/>
    </row>
    <row r="243" spans="1:15" ht="15.75" customHeight="1" x14ac:dyDescent="0.3">
      <c r="A243" s="1"/>
      <c r="B243" s="6" t="s">
        <v>31</v>
      </c>
      <c r="C243" s="6">
        <v>1189833</v>
      </c>
      <c r="D243" s="7">
        <v>44301</v>
      </c>
      <c r="E243" s="6" t="s">
        <v>28</v>
      </c>
      <c r="F243" s="6" t="s">
        <v>29</v>
      </c>
      <c r="G243" s="6" t="s">
        <v>32</v>
      </c>
      <c r="H243" s="6" t="s">
        <v>20</v>
      </c>
      <c r="I243" s="8">
        <v>0.45</v>
      </c>
      <c r="J243" s="9">
        <v>5250</v>
      </c>
      <c r="K243" s="10">
        <f t="shared" si="0"/>
        <v>2362.5</v>
      </c>
      <c r="L243" s="10">
        <f t="shared" si="1"/>
        <v>826.875</v>
      </c>
      <c r="M243" s="11">
        <v>0.35</v>
      </c>
      <c r="O243" s="1"/>
    </row>
    <row r="244" spans="1:15" ht="15.75" customHeight="1" x14ac:dyDescent="0.3">
      <c r="A244" s="1"/>
      <c r="B244" s="6" t="s">
        <v>31</v>
      </c>
      <c r="C244" s="6">
        <v>1189833</v>
      </c>
      <c r="D244" s="7">
        <v>44301</v>
      </c>
      <c r="E244" s="6" t="s">
        <v>28</v>
      </c>
      <c r="F244" s="6" t="s">
        <v>29</v>
      </c>
      <c r="G244" s="6" t="s">
        <v>32</v>
      </c>
      <c r="H244" s="6" t="s">
        <v>21</v>
      </c>
      <c r="I244" s="8">
        <v>0.5</v>
      </c>
      <c r="J244" s="9">
        <v>4250</v>
      </c>
      <c r="K244" s="10">
        <f t="shared" si="0"/>
        <v>2125</v>
      </c>
      <c r="L244" s="10">
        <f t="shared" si="1"/>
        <v>1168.75</v>
      </c>
      <c r="M244" s="11">
        <v>0.55000000000000004</v>
      </c>
      <c r="O244" s="1"/>
    </row>
    <row r="245" spans="1:15" ht="15.75" customHeight="1" x14ac:dyDescent="0.3">
      <c r="A245" s="1"/>
      <c r="B245" s="6" t="s">
        <v>31</v>
      </c>
      <c r="C245" s="6">
        <v>1189833</v>
      </c>
      <c r="D245" s="7">
        <v>44301</v>
      </c>
      <c r="E245" s="6" t="s">
        <v>28</v>
      </c>
      <c r="F245" s="6" t="s">
        <v>29</v>
      </c>
      <c r="G245" s="6" t="s">
        <v>32</v>
      </c>
      <c r="H245" s="6" t="s">
        <v>22</v>
      </c>
      <c r="I245" s="8">
        <v>0.65</v>
      </c>
      <c r="J245" s="9">
        <v>6000</v>
      </c>
      <c r="K245" s="10">
        <f t="shared" si="0"/>
        <v>3900</v>
      </c>
      <c r="L245" s="10">
        <f t="shared" si="1"/>
        <v>780</v>
      </c>
      <c r="M245" s="11">
        <v>0.2</v>
      </c>
      <c r="O245" s="1"/>
    </row>
    <row r="246" spans="1:15" ht="15.75" customHeight="1" x14ac:dyDescent="0.3">
      <c r="A246" s="1"/>
      <c r="B246" s="6" t="s">
        <v>31</v>
      </c>
      <c r="C246" s="6">
        <v>1189833</v>
      </c>
      <c r="D246" s="7">
        <v>44332</v>
      </c>
      <c r="E246" s="6" t="s">
        <v>28</v>
      </c>
      <c r="F246" s="6" t="s">
        <v>29</v>
      </c>
      <c r="G246" s="6" t="s">
        <v>32</v>
      </c>
      <c r="H246" s="6" t="s">
        <v>17</v>
      </c>
      <c r="I246" s="8">
        <v>0.45</v>
      </c>
      <c r="J246" s="9">
        <v>8000</v>
      </c>
      <c r="K246" s="10">
        <f t="shared" si="0"/>
        <v>3600</v>
      </c>
      <c r="L246" s="10">
        <f t="shared" si="1"/>
        <v>1440</v>
      </c>
      <c r="M246" s="11">
        <v>0.4</v>
      </c>
      <c r="O246" s="1"/>
    </row>
    <row r="247" spans="1:15" ht="15.75" customHeight="1" x14ac:dyDescent="0.3">
      <c r="A247" s="1"/>
      <c r="B247" s="6" t="s">
        <v>31</v>
      </c>
      <c r="C247" s="6">
        <v>1189833</v>
      </c>
      <c r="D247" s="7">
        <v>44332</v>
      </c>
      <c r="E247" s="6" t="s">
        <v>28</v>
      </c>
      <c r="F247" s="6" t="s">
        <v>29</v>
      </c>
      <c r="G247" s="6" t="s">
        <v>32</v>
      </c>
      <c r="H247" s="6" t="s">
        <v>18</v>
      </c>
      <c r="I247" s="8">
        <v>0.5</v>
      </c>
      <c r="J247" s="9">
        <v>6500</v>
      </c>
      <c r="K247" s="10">
        <f t="shared" si="0"/>
        <v>3250</v>
      </c>
      <c r="L247" s="10">
        <f t="shared" si="1"/>
        <v>812.5</v>
      </c>
      <c r="M247" s="11">
        <v>0.25</v>
      </c>
      <c r="O247" s="1"/>
    </row>
    <row r="248" spans="1:15" ht="15.75" customHeight="1" x14ac:dyDescent="0.3">
      <c r="A248" s="1"/>
      <c r="B248" s="6" t="s">
        <v>31</v>
      </c>
      <c r="C248" s="6">
        <v>1189833</v>
      </c>
      <c r="D248" s="7">
        <v>44332</v>
      </c>
      <c r="E248" s="6" t="s">
        <v>28</v>
      </c>
      <c r="F248" s="6" t="s">
        <v>29</v>
      </c>
      <c r="G248" s="6" t="s">
        <v>32</v>
      </c>
      <c r="H248" s="6" t="s">
        <v>19</v>
      </c>
      <c r="I248" s="8">
        <v>0.5</v>
      </c>
      <c r="J248" s="9">
        <v>6500</v>
      </c>
      <c r="K248" s="10">
        <f t="shared" si="0"/>
        <v>3250</v>
      </c>
      <c r="L248" s="10">
        <f t="shared" si="1"/>
        <v>1300</v>
      </c>
      <c r="M248" s="11">
        <v>0.4</v>
      </c>
      <c r="O248" s="1"/>
    </row>
    <row r="249" spans="1:15" ht="15.75" customHeight="1" x14ac:dyDescent="0.3">
      <c r="A249" s="1"/>
      <c r="B249" s="6" t="s">
        <v>31</v>
      </c>
      <c r="C249" s="6">
        <v>1189833</v>
      </c>
      <c r="D249" s="7">
        <v>44332</v>
      </c>
      <c r="E249" s="6" t="s">
        <v>28</v>
      </c>
      <c r="F249" s="6" t="s">
        <v>29</v>
      </c>
      <c r="G249" s="6" t="s">
        <v>32</v>
      </c>
      <c r="H249" s="6" t="s">
        <v>20</v>
      </c>
      <c r="I249" s="8">
        <v>0.45</v>
      </c>
      <c r="J249" s="9">
        <v>5500</v>
      </c>
      <c r="K249" s="10">
        <f t="shared" si="0"/>
        <v>2475</v>
      </c>
      <c r="L249" s="10">
        <f t="shared" si="1"/>
        <v>866.25</v>
      </c>
      <c r="M249" s="11">
        <v>0.35</v>
      </c>
      <c r="O249" s="1"/>
    </row>
    <row r="250" spans="1:15" ht="15.75" customHeight="1" x14ac:dyDescent="0.3">
      <c r="A250" s="1"/>
      <c r="B250" s="6" t="s">
        <v>31</v>
      </c>
      <c r="C250" s="6">
        <v>1189833</v>
      </c>
      <c r="D250" s="7">
        <v>44332</v>
      </c>
      <c r="E250" s="6" t="s">
        <v>28</v>
      </c>
      <c r="F250" s="6" t="s">
        <v>29</v>
      </c>
      <c r="G250" s="6" t="s">
        <v>32</v>
      </c>
      <c r="H250" s="6" t="s">
        <v>21</v>
      </c>
      <c r="I250" s="8">
        <v>0.5</v>
      </c>
      <c r="J250" s="9">
        <v>4500</v>
      </c>
      <c r="K250" s="10">
        <f t="shared" si="0"/>
        <v>2250</v>
      </c>
      <c r="L250" s="10">
        <f t="shared" si="1"/>
        <v>1237.5</v>
      </c>
      <c r="M250" s="11">
        <v>0.55000000000000004</v>
      </c>
      <c r="O250" s="1"/>
    </row>
    <row r="251" spans="1:15" ht="15.75" customHeight="1" x14ac:dyDescent="0.3">
      <c r="A251" s="1"/>
      <c r="B251" s="6" t="s">
        <v>31</v>
      </c>
      <c r="C251" s="6">
        <v>1189833</v>
      </c>
      <c r="D251" s="7">
        <v>44332</v>
      </c>
      <c r="E251" s="6" t="s">
        <v>28</v>
      </c>
      <c r="F251" s="6" t="s">
        <v>29</v>
      </c>
      <c r="G251" s="6" t="s">
        <v>32</v>
      </c>
      <c r="H251" s="6" t="s">
        <v>22</v>
      </c>
      <c r="I251" s="8">
        <v>0.65</v>
      </c>
      <c r="J251" s="9">
        <v>6250</v>
      </c>
      <c r="K251" s="10">
        <f t="shared" si="0"/>
        <v>4062.5</v>
      </c>
      <c r="L251" s="10">
        <f t="shared" si="1"/>
        <v>812.5</v>
      </c>
      <c r="M251" s="11">
        <v>0.2</v>
      </c>
      <c r="O251" s="1"/>
    </row>
    <row r="252" spans="1:15" ht="15.75" customHeight="1" x14ac:dyDescent="0.3">
      <c r="A252" s="1"/>
      <c r="B252" s="6" t="s">
        <v>31</v>
      </c>
      <c r="C252" s="6">
        <v>1189833</v>
      </c>
      <c r="D252" s="7">
        <v>44362</v>
      </c>
      <c r="E252" s="6" t="s">
        <v>28</v>
      </c>
      <c r="F252" s="6" t="s">
        <v>29</v>
      </c>
      <c r="G252" s="6" t="s">
        <v>32</v>
      </c>
      <c r="H252" s="6" t="s">
        <v>17</v>
      </c>
      <c r="I252" s="8">
        <v>0.45</v>
      </c>
      <c r="J252" s="9">
        <v>9000</v>
      </c>
      <c r="K252" s="10">
        <f t="shared" si="0"/>
        <v>4050</v>
      </c>
      <c r="L252" s="10">
        <f t="shared" si="1"/>
        <v>1620</v>
      </c>
      <c r="M252" s="11">
        <v>0.4</v>
      </c>
      <c r="O252" s="1"/>
    </row>
    <row r="253" spans="1:15" ht="15.75" customHeight="1" x14ac:dyDescent="0.3">
      <c r="A253" s="1"/>
      <c r="B253" s="6" t="s">
        <v>31</v>
      </c>
      <c r="C253" s="6">
        <v>1189833</v>
      </c>
      <c r="D253" s="7">
        <v>44362</v>
      </c>
      <c r="E253" s="6" t="s">
        <v>28</v>
      </c>
      <c r="F253" s="6" t="s">
        <v>29</v>
      </c>
      <c r="G253" s="6" t="s">
        <v>32</v>
      </c>
      <c r="H253" s="6" t="s">
        <v>18</v>
      </c>
      <c r="I253" s="8">
        <v>0.5</v>
      </c>
      <c r="J253" s="9">
        <v>7500</v>
      </c>
      <c r="K253" s="10">
        <f t="shared" si="0"/>
        <v>3750</v>
      </c>
      <c r="L253" s="10">
        <f t="shared" si="1"/>
        <v>937.5</v>
      </c>
      <c r="M253" s="11">
        <v>0.25</v>
      </c>
      <c r="O253" s="1"/>
    </row>
    <row r="254" spans="1:15" ht="15.75" customHeight="1" x14ac:dyDescent="0.3">
      <c r="A254" s="1"/>
      <c r="B254" s="6" t="s">
        <v>31</v>
      </c>
      <c r="C254" s="6">
        <v>1189833</v>
      </c>
      <c r="D254" s="7">
        <v>44362</v>
      </c>
      <c r="E254" s="6" t="s">
        <v>28</v>
      </c>
      <c r="F254" s="6" t="s">
        <v>29</v>
      </c>
      <c r="G254" s="6" t="s">
        <v>32</v>
      </c>
      <c r="H254" s="6" t="s">
        <v>19</v>
      </c>
      <c r="I254" s="8">
        <v>0.5</v>
      </c>
      <c r="J254" s="9">
        <v>7500</v>
      </c>
      <c r="K254" s="10">
        <f t="shared" si="0"/>
        <v>3750</v>
      </c>
      <c r="L254" s="10">
        <f t="shared" si="1"/>
        <v>1500</v>
      </c>
      <c r="M254" s="11">
        <v>0.4</v>
      </c>
      <c r="O254" s="1"/>
    </row>
    <row r="255" spans="1:15" ht="15.75" customHeight="1" x14ac:dyDescent="0.3">
      <c r="A255" s="1"/>
      <c r="B255" s="6" t="s">
        <v>31</v>
      </c>
      <c r="C255" s="6">
        <v>1189833</v>
      </c>
      <c r="D255" s="7">
        <v>44362</v>
      </c>
      <c r="E255" s="6" t="s">
        <v>28</v>
      </c>
      <c r="F255" s="6" t="s">
        <v>29</v>
      </c>
      <c r="G255" s="6" t="s">
        <v>32</v>
      </c>
      <c r="H255" s="6" t="s">
        <v>20</v>
      </c>
      <c r="I255" s="8">
        <v>0.45</v>
      </c>
      <c r="J255" s="9">
        <v>6250</v>
      </c>
      <c r="K255" s="10">
        <f t="shared" si="0"/>
        <v>2812.5</v>
      </c>
      <c r="L255" s="10">
        <f t="shared" si="1"/>
        <v>984.37499999999989</v>
      </c>
      <c r="M255" s="11">
        <v>0.35</v>
      </c>
      <c r="O255" s="1"/>
    </row>
    <row r="256" spans="1:15" ht="15.75" customHeight="1" x14ac:dyDescent="0.3">
      <c r="A256" s="1"/>
      <c r="B256" s="6" t="s">
        <v>31</v>
      </c>
      <c r="C256" s="6">
        <v>1189833</v>
      </c>
      <c r="D256" s="7">
        <v>44362</v>
      </c>
      <c r="E256" s="6" t="s">
        <v>28</v>
      </c>
      <c r="F256" s="6" t="s">
        <v>29</v>
      </c>
      <c r="G256" s="6" t="s">
        <v>32</v>
      </c>
      <c r="H256" s="6" t="s">
        <v>21</v>
      </c>
      <c r="I256" s="8">
        <v>0.5</v>
      </c>
      <c r="J256" s="9">
        <v>5000</v>
      </c>
      <c r="K256" s="10">
        <f t="shared" si="0"/>
        <v>2500</v>
      </c>
      <c r="L256" s="10">
        <f t="shared" si="1"/>
        <v>1375</v>
      </c>
      <c r="M256" s="11">
        <v>0.55000000000000004</v>
      </c>
      <c r="O256" s="1"/>
    </row>
    <row r="257" spans="1:15" ht="15.75" customHeight="1" x14ac:dyDescent="0.3">
      <c r="A257" s="1"/>
      <c r="B257" s="6" t="s">
        <v>31</v>
      </c>
      <c r="C257" s="6">
        <v>1189833</v>
      </c>
      <c r="D257" s="7">
        <v>44362</v>
      </c>
      <c r="E257" s="6" t="s">
        <v>28</v>
      </c>
      <c r="F257" s="6" t="s">
        <v>29</v>
      </c>
      <c r="G257" s="6" t="s">
        <v>32</v>
      </c>
      <c r="H257" s="6" t="s">
        <v>22</v>
      </c>
      <c r="I257" s="8">
        <v>0.65</v>
      </c>
      <c r="J257" s="9">
        <v>8000</v>
      </c>
      <c r="K257" s="10">
        <f t="shared" si="0"/>
        <v>5200</v>
      </c>
      <c r="L257" s="10">
        <f t="shared" si="1"/>
        <v>1040</v>
      </c>
      <c r="M257" s="11">
        <v>0.2</v>
      </c>
      <c r="O257" s="1"/>
    </row>
    <row r="258" spans="1:15" ht="15.75" customHeight="1" x14ac:dyDescent="0.3">
      <c r="A258" s="1"/>
      <c r="B258" s="6" t="s">
        <v>31</v>
      </c>
      <c r="C258" s="6">
        <v>1189833</v>
      </c>
      <c r="D258" s="7">
        <v>44391</v>
      </c>
      <c r="E258" s="6" t="s">
        <v>28</v>
      </c>
      <c r="F258" s="6" t="s">
        <v>29</v>
      </c>
      <c r="G258" s="6" t="s">
        <v>32</v>
      </c>
      <c r="H258" s="6" t="s">
        <v>17</v>
      </c>
      <c r="I258" s="8">
        <v>0.45</v>
      </c>
      <c r="J258" s="9">
        <v>9500</v>
      </c>
      <c r="K258" s="10">
        <f t="shared" si="0"/>
        <v>4275</v>
      </c>
      <c r="L258" s="10">
        <f t="shared" si="1"/>
        <v>1710</v>
      </c>
      <c r="M258" s="11">
        <v>0.4</v>
      </c>
      <c r="O258" s="1"/>
    </row>
    <row r="259" spans="1:15" ht="15.75" customHeight="1" x14ac:dyDescent="0.3">
      <c r="A259" s="1"/>
      <c r="B259" s="6" t="s">
        <v>31</v>
      </c>
      <c r="C259" s="6">
        <v>1189833</v>
      </c>
      <c r="D259" s="7">
        <v>44391</v>
      </c>
      <c r="E259" s="6" t="s">
        <v>28</v>
      </c>
      <c r="F259" s="6" t="s">
        <v>29</v>
      </c>
      <c r="G259" s="6" t="s">
        <v>32</v>
      </c>
      <c r="H259" s="6" t="s">
        <v>18</v>
      </c>
      <c r="I259" s="8">
        <v>0.5</v>
      </c>
      <c r="J259" s="9">
        <v>8000</v>
      </c>
      <c r="K259" s="10">
        <f t="shared" si="0"/>
        <v>4000</v>
      </c>
      <c r="L259" s="10">
        <f t="shared" si="1"/>
        <v>1000</v>
      </c>
      <c r="M259" s="11">
        <v>0.25</v>
      </c>
      <c r="O259" s="1"/>
    </row>
    <row r="260" spans="1:15" ht="15.75" customHeight="1" x14ac:dyDescent="0.3">
      <c r="A260" s="1"/>
      <c r="B260" s="6" t="s">
        <v>31</v>
      </c>
      <c r="C260" s="6">
        <v>1189833</v>
      </c>
      <c r="D260" s="7">
        <v>44391</v>
      </c>
      <c r="E260" s="6" t="s">
        <v>28</v>
      </c>
      <c r="F260" s="6" t="s">
        <v>29</v>
      </c>
      <c r="G260" s="6" t="s">
        <v>32</v>
      </c>
      <c r="H260" s="6" t="s">
        <v>19</v>
      </c>
      <c r="I260" s="8">
        <v>0.5</v>
      </c>
      <c r="J260" s="9">
        <v>7500</v>
      </c>
      <c r="K260" s="10">
        <f t="shared" si="0"/>
        <v>3750</v>
      </c>
      <c r="L260" s="10">
        <f t="shared" si="1"/>
        <v>1500</v>
      </c>
      <c r="M260" s="11">
        <v>0.4</v>
      </c>
      <c r="O260" s="1"/>
    </row>
    <row r="261" spans="1:15" ht="15.75" customHeight="1" x14ac:dyDescent="0.3">
      <c r="A261" s="1"/>
      <c r="B261" s="6" t="s">
        <v>31</v>
      </c>
      <c r="C261" s="6">
        <v>1189833</v>
      </c>
      <c r="D261" s="7">
        <v>44391</v>
      </c>
      <c r="E261" s="6" t="s">
        <v>28</v>
      </c>
      <c r="F261" s="6" t="s">
        <v>29</v>
      </c>
      <c r="G261" s="6" t="s">
        <v>32</v>
      </c>
      <c r="H261" s="6" t="s">
        <v>20</v>
      </c>
      <c r="I261" s="8">
        <v>0.45</v>
      </c>
      <c r="J261" s="9">
        <v>6500</v>
      </c>
      <c r="K261" s="10">
        <f t="shared" ref="K261:K515" si="2">I261*J261</f>
        <v>2925</v>
      </c>
      <c r="L261" s="10">
        <f t="shared" ref="L261:L515" si="3">K261*M261</f>
        <v>1023.7499999999999</v>
      </c>
      <c r="M261" s="11">
        <v>0.35</v>
      </c>
      <c r="O261" s="1"/>
    </row>
    <row r="262" spans="1:15" ht="15.75" customHeight="1" x14ac:dyDescent="0.3">
      <c r="A262" s="1"/>
      <c r="B262" s="6" t="s">
        <v>31</v>
      </c>
      <c r="C262" s="6">
        <v>1189833</v>
      </c>
      <c r="D262" s="7">
        <v>44391</v>
      </c>
      <c r="E262" s="6" t="s">
        <v>28</v>
      </c>
      <c r="F262" s="6" t="s">
        <v>29</v>
      </c>
      <c r="G262" s="6" t="s">
        <v>32</v>
      </c>
      <c r="H262" s="6" t="s">
        <v>21</v>
      </c>
      <c r="I262" s="8">
        <v>0.5</v>
      </c>
      <c r="J262" s="9">
        <v>7000</v>
      </c>
      <c r="K262" s="10">
        <f t="shared" si="2"/>
        <v>3500</v>
      </c>
      <c r="L262" s="10">
        <f t="shared" si="3"/>
        <v>1925.0000000000002</v>
      </c>
      <c r="M262" s="11">
        <v>0.55000000000000004</v>
      </c>
      <c r="O262" s="1"/>
    </row>
    <row r="263" spans="1:15" ht="15.75" customHeight="1" x14ac:dyDescent="0.3">
      <c r="A263" s="1"/>
      <c r="B263" s="6" t="s">
        <v>31</v>
      </c>
      <c r="C263" s="6">
        <v>1189833</v>
      </c>
      <c r="D263" s="7">
        <v>44391</v>
      </c>
      <c r="E263" s="6" t="s">
        <v>28</v>
      </c>
      <c r="F263" s="6" t="s">
        <v>29</v>
      </c>
      <c r="G263" s="6" t="s">
        <v>32</v>
      </c>
      <c r="H263" s="6" t="s">
        <v>22</v>
      </c>
      <c r="I263" s="8">
        <v>0.65</v>
      </c>
      <c r="J263" s="9">
        <v>7000</v>
      </c>
      <c r="K263" s="10">
        <f t="shared" si="2"/>
        <v>4550</v>
      </c>
      <c r="L263" s="10">
        <f t="shared" si="3"/>
        <v>910</v>
      </c>
      <c r="M263" s="11">
        <v>0.2</v>
      </c>
      <c r="O263" s="1"/>
    </row>
    <row r="264" spans="1:15" ht="15.75" customHeight="1" x14ac:dyDescent="0.3">
      <c r="A264" s="1"/>
      <c r="B264" s="6" t="s">
        <v>31</v>
      </c>
      <c r="C264" s="6">
        <v>1189833</v>
      </c>
      <c r="D264" s="7">
        <v>44423</v>
      </c>
      <c r="E264" s="6" t="s">
        <v>28</v>
      </c>
      <c r="F264" s="6" t="s">
        <v>29</v>
      </c>
      <c r="G264" s="6" t="s">
        <v>32</v>
      </c>
      <c r="H264" s="6" t="s">
        <v>17</v>
      </c>
      <c r="I264" s="8">
        <v>0.5</v>
      </c>
      <c r="J264" s="9">
        <v>9000</v>
      </c>
      <c r="K264" s="10">
        <f t="shared" si="2"/>
        <v>4500</v>
      </c>
      <c r="L264" s="10">
        <f t="shared" si="3"/>
        <v>1800</v>
      </c>
      <c r="M264" s="11">
        <v>0.4</v>
      </c>
      <c r="O264" s="1"/>
    </row>
    <row r="265" spans="1:15" ht="15.75" customHeight="1" x14ac:dyDescent="0.3">
      <c r="A265" s="1"/>
      <c r="B265" s="6" t="s">
        <v>31</v>
      </c>
      <c r="C265" s="6">
        <v>1189833</v>
      </c>
      <c r="D265" s="7">
        <v>44423</v>
      </c>
      <c r="E265" s="6" t="s">
        <v>28</v>
      </c>
      <c r="F265" s="6" t="s">
        <v>29</v>
      </c>
      <c r="G265" s="6" t="s">
        <v>32</v>
      </c>
      <c r="H265" s="6" t="s">
        <v>18</v>
      </c>
      <c r="I265" s="8">
        <v>0.55000000000000004</v>
      </c>
      <c r="J265" s="9">
        <v>8500</v>
      </c>
      <c r="K265" s="10">
        <f t="shared" si="2"/>
        <v>4675</v>
      </c>
      <c r="L265" s="10">
        <f t="shared" si="3"/>
        <v>1168.75</v>
      </c>
      <c r="M265" s="11">
        <v>0.25</v>
      </c>
      <c r="O265" s="1"/>
    </row>
    <row r="266" spans="1:15" ht="15.75" customHeight="1" x14ac:dyDescent="0.3">
      <c r="A266" s="1"/>
      <c r="B266" s="6" t="s">
        <v>31</v>
      </c>
      <c r="C266" s="6">
        <v>1189833</v>
      </c>
      <c r="D266" s="7">
        <v>44423</v>
      </c>
      <c r="E266" s="6" t="s">
        <v>28</v>
      </c>
      <c r="F266" s="6" t="s">
        <v>29</v>
      </c>
      <c r="G266" s="6" t="s">
        <v>32</v>
      </c>
      <c r="H266" s="6" t="s">
        <v>19</v>
      </c>
      <c r="I266" s="8">
        <v>0.5</v>
      </c>
      <c r="J266" s="9">
        <v>7250</v>
      </c>
      <c r="K266" s="10">
        <f t="shared" si="2"/>
        <v>3625</v>
      </c>
      <c r="L266" s="10">
        <f t="shared" si="3"/>
        <v>1450</v>
      </c>
      <c r="M266" s="11">
        <v>0.4</v>
      </c>
      <c r="O266" s="1"/>
    </row>
    <row r="267" spans="1:15" ht="15.75" customHeight="1" x14ac:dyDescent="0.3">
      <c r="A267" s="1"/>
      <c r="B267" s="6" t="s">
        <v>31</v>
      </c>
      <c r="C267" s="6">
        <v>1189833</v>
      </c>
      <c r="D267" s="7">
        <v>44423</v>
      </c>
      <c r="E267" s="6" t="s">
        <v>28</v>
      </c>
      <c r="F267" s="6" t="s">
        <v>29</v>
      </c>
      <c r="G267" s="6" t="s">
        <v>32</v>
      </c>
      <c r="H267" s="6" t="s">
        <v>20</v>
      </c>
      <c r="I267" s="8">
        <v>0.5</v>
      </c>
      <c r="J267" s="9">
        <v>6750</v>
      </c>
      <c r="K267" s="10">
        <f t="shared" si="2"/>
        <v>3375</v>
      </c>
      <c r="L267" s="10">
        <f t="shared" si="3"/>
        <v>1181.25</v>
      </c>
      <c r="M267" s="11">
        <v>0.35</v>
      </c>
      <c r="O267" s="1"/>
    </row>
    <row r="268" spans="1:15" ht="15.75" customHeight="1" x14ac:dyDescent="0.3">
      <c r="A268" s="1"/>
      <c r="B268" s="6" t="s">
        <v>31</v>
      </c>
      <c r="C268" s="6">
        <v>1189833</v>
      </c>
      <c r="D268" s="7">
        <v>44423</v>
      </c>
      <c r="E268" s="6" t="s">
        <v>28</v>
      </c>
      <c r="F268" s="6" t="s">
        <v>29</v>
      </c>
      <c r="G268" s="6" t="s">
        <v>32</v>
      </c>
      <c r="H268" s="6" t="s">
        <v>21</v>
      </c>
      <c r="I268" s="8">
        <v>0.6</v>
      </c>
      <c r="J268" s="9">
        <v>6750</v>
      </c>
      <c r="K268" s="10">
        <f t="shared" si="2"/>
        <v>4050</v>
      </c>
      <c r="L268" s="10">
        <f t="shared" si="3"/>
        <v>2227.5</v>
      </c>
      <c r="M268" s="11">
        <v>0.55000000000000004</v>
      </c>
      <c r="O268" s="1"/>
    </row>
    <row r="269" spans="1:15" ht="15.75" customHeight="1" x14ac:dyDescent="0.3">
      <c r="A269" s="1"/>
      <c r="B269" s="6" t="s">
        <v>31</v>
      </c>
      <c r="C269" s="6">
        <v>1189833</v>
      </c>
      <c r="D269" s="7">
        <v>44423</v>
      </c>
      <c r="E269" s="6" t="s">
        <v>28</v>
      </c>
      <c r="F269" s="6" t="s">
        <v>29</v>
      </c>
      <c r="G269" s="6" t="s">
        <v>32</v>
      </c>
      <c r="H269" s="6" t="s">
        <v>22</v>
      </c>
      <c r="I269" s="8">
        <v>0.65</v>
      </c>
      <c r="J269" s="9">
        <v>6500</v>
      </c>
      <c r="K269" s="10">
        <f t="shared" si="2"/>
        <v>4225</v>
      </c>
      <c r="L269" s="10">
        <f t="shared" si="3"/>
        <v>845</v>
      </c>
      <c r="M269" s="11">
        <v>0.2</v>
      </c>
      <c r="O269" s="1"/>
    </row>
    <row r="270" spans="1:15" ht="15.75" customHeight="1" x14ac:dyDescent="0.3">
      <c r="A270" s="1"/>
      <c r="B270" s="6" t="s">
        <v>31</v>
      </c>
      <c r="C270" s="6">
        <v>1189833</v>
      </c>
      <c r="D270" s="7">
        <v>44455</v>
      </c>
      <c r="E270" s="6" t="s">
        <v>28</v>
      </c>
      <c r="F270" s="6" t="s">
        <v>29</v>
      </c>
      <c r="G270" s="6" t="s">
        <v>32</v>
      </c>
      <c r="H270" s="6" t="s">
        <v>17</v>
      </c>
      <c r="I270" s="8">
        <v>0.5</v>
      </c>
      <c r="J270" s="9">
        <v>8500</v>
      </c>
      <c r="K270" s="10">
        <f t="shared" si="2"/>
        <v>4250</v>
      </c>
      <c r="L270" s="10">
        <f t="shared" si="3"/>
        <v>1700</v>
      </c>
      <c r="M270" s="11">
        <v>0.4</v>
      </c>
      <c r="O270" s="1"/>
    </row>
    <row r="271" spans="1:15" ht="15.75" customHeight="1" x14ac:dyDescent="0.3">
      <c r="A271" s="1"/>
      <c r="B271" s="6" t="s">
        <v>31</v>
      </c>
      <c r="C271" s="6">
        <v>1189833</v>
      </c>
      <c r="D271" s="7">
        <v>44455</v>
      </c>
      <c r="E271" s="6" t="s">
        <v>28</v>
      </c>
      <c r="F271" s="6" t="s">
        <v>29</v>
      </c>
      <c r="G271" s="6" t="s">
        <v>32</v>
      </c>
      <c r="H271" s="6" t="s">
        <v>18</v>
      </c>
      <c r="I271" s="8">
        <v>0.55000000000000004</v>
      </c>
      <c r="J271" s="9">
        <v>8500</v>
      </c>
      <c r="K271" s="10">
        <f t="shared" si="2"/>
        <v>4675</v>
      </c>
      <c r="L271" s="10">
        <f t="shared" si="3"/>
        <v>1168.75</v>
      </c>
      <c r="M271" s="11">
        <v>0.25</v>
      </c>
      <c r="O271" s="1"/>
    </row>
    <row r="272" spans="1:15" ht="15.75" customHeight="1" x14ac:dyDescent="0.3">
      <c r="A272" s="1"/>
      <c r="B272" s="6" t="s">
        <v>31</v>
      </c>
      <c r="C272" s="6">
        <v>1189833</v>
      </c>
      <c r="D272" s="7">
        <v>44455</v>
      </c>
      <c r="E272" s="6" t="s">
        <v>28</v>
      </c>
      <c r="F272" s="6" t="s">
        <v>29</v>
      </c>
      <c r="G272" s="6" t="s">
        <v>32</v>
      </c>
      <c r="H272" s="6" t="s">
        <v>19</v>
      </c>
      <c r="I272" s="8">
        <v>0.5</v>
      </c>
      <c r="J272" s="9">
        <v>7000</v>
      </c>
      <c r="K272" s="10">
        <f t="shared" si="2"/>
        <v>3500</v>
      </c>
      <c r="L272" s="10">
        <f t="shared" si="3"/>
        <v>1400</v>
      </c>
      <c r="M272" s="11">
        <v>0.4</v>
      </c>
      <c r="O272" s="1"/>
    </row>
    <row r="273" spans="1:15" ht="15.75" customHeight="1" x14ac:dyDescent="0.3">
      <c r="A273" s="1"/>
      <c r="B273" s="6" t="s">
        <v>31</v>
      </c>
      <c r="C273" s="6">
        <v>1189833</v>
      </c>
      <c r="D273" s="7">
        <v>44455</v>
      </c>
      <c r="E273" s="6" t="s">
        <v>28</v>
      </c>
      <c r="F273" s="6" t="s">
        <v>29</v>
      </c>
      <c r="G273" s="6" t="s">
        <v>32</v>
      </c>
      <c r="H273" s="6" t="s">
        <v>20</v>
      </c>
      <c r="I273" s="8">
        <v>0.5</v>
      </c>
      <c r="J273" s="9">
        <v>6500</v>
      </c>
      <c r="K273" s="10">
        <f t="shared" si="2"/>
        <v>3250</v>
      </c>
      <c r="L273" s="10">
        <f t="shared" si="3"/>
        <v>1137.5</v>
      </c>
      <c r="M273" s="11">
        <v>0.35</v>
      </c>
      <c r="O273" s="1"/>
    </row>
    <row r="274" spans="1:15" ht="15.75" customHeight="1" x14ac:dyDescent="0.3">
      <c r="A274" s="1"/>
      <c r="B274" s="6" t="s">
        <v>31</v>
      </c>
      <c r="C274" s="6">
        <v>1189833</v>
      </c>
      <c r="D274" s="7">
        <v>44455</v>
      </c>
      <c r="E274" s="6" t="s">
        <v>28</v>
      </c>
      <c r="F274" s="6" t="s">
        <v>29</v>
      </c>
      <c r="G274" s="6" t="s">
        <v>32</v>
      </c>
      <c r="H274" s="6" t="s">
        <v>21</v>
      </c>
      <c r="I274" s="8">
        <v>0.6</v>
      </c>
      <c r="J274" s="9">
        <v>6500</v>
      </c>
      <c r="K274" s="10">
        <f t="shared" si="2"/>
        <v>3900</v>
      </c>
      <c r="L274" s="10">
        <f t="shared" si="3"/>
        <v>2145</v>
      </c>
      <c r="M274" s="11">
        <v>0.55000000000000004</v>
      </c>
      <c r="O274" s="1"/>
    </row>
    <row r="275" spans="1:15" ht="15.75" customHeight="1" x14ac:dyDescent="0.3">
      <c r="A275" s="1"/>
      <c r="B275" s="6" t="s">
        <v>31</v>
      </c>
      <c r="C275" s="6">
        <v>1189833</v>
      </c>
      <c r="D275" s="7">
        <v>44455</v>
      </c>
      <c r="E275" s="6" t="s">
        <v>28</v>
      </c>
      <c r="F275" s="6" t="s">
        <v>29</v>
      </c>
      <c r="G275" s="6" t="s">
        <v>32</v>
      </c>
      <c r="H275" s="6" t="s">
        <v>22</v>
      </c>
      <c r="I275" s="8">
        <v>0.65</v>
      </c>
      <c r="J275" s="9">
        <v>7000</v>
      </c>
      <c r="K275" s="10">
        <f t="shared" si="2"/>
        <v>4550</v>
      </c>
      <c r="L275" s="10">
        <f t="shared" si="3"/>
        <v>910</v>
      </c>
      <c r="M275" s="11">
        <v>0.2</v>
      </c>
      <c r="O275" s="1"/>
    </row>
    <row r="276" spans="1:15" ht="15.75" customHeight="1" x14ac:dyDescent="0.3">
      <c r="A276" s="1"/>
      <c r="B276" s="6" t="s">
        <v>31</v>
      </c>
      <c r="C276" s="6">
        <v>1189833</v>
      </c>
      <c r="D276" s="7">
        <v>44484</v>
      </c>
      <c r="E276" s="6" t="s">
        <v>28</v>
      </c>
      <c r="F276" s="6" t="s">
        <v>29</v>
      </c>
      <c r="G276" s="6" t="s">
        <v>32</v>
      </c>
      <c r="H276" s="6" t="s">
        <v>17</v>
      </c>
      <c r="I276" s="8">
        <v>0.5</v>
      </c>
      <c r="J276" s="9">
        <v>8000</v>
      </c>
      <c r="K276" s="10">
        <f t="shared" si="2"/>
        <v>4000</v>
      </c>
      <c r="L276" s="10">
        <f t="shared" si="3"/>
        <v>1600</v>
      </c>
      <c r="M276" s="11">
        <v>0.4</v>
      </c>
      <c r="O276" s="1"/>
    </row>
    <row r="277" spans="1:15" ht="15.75" customHeight="1" x14ac:dyDescent="0.3">
      <c r="A277" s="1"/>
      <c r="B277" s="6" t="s">
        <v>31</v>
      </c>
      <c r="C277" s="6">
        <v>1189833</v>
      </c>
      <c r="D277" s="7">
        <v>44484</v>
      </c>
      <c r="E277" s="6" t="s">
        <v>28</v>
      </c>
      <c r="F277" s="6" t="s">
        <v>29</v>
      </c>
      <c r="G277" s="6" t="s">
        <v>32</v>
      </c>
      <c r="H277" s="6" t="s">
        <v>18</v>
      </c>
      <c r="I277" s="8">
        <v>0.55000000000000004</v>
      </c>
      <c r="J277" s="9">
        <v>8000</v>
      </c>
      <c r="K277" s="10">
        <f t="shared" si="2"/>
        <v>4400</v>
      </c>
      <c r="L277" s="10">
        <f t="shared" si="3"/>
        <v>1100</v>
      </c>
      <c r="M277" s="11">
        <v>0.25</v>
      </c>
      <c r="O277" s="1"/>
    </row>
    <row r="278" spans="1:15" ht="15.75" customHeight="1" x14ac:dyDescent="0.3">
      <c r="A278" s="1"/>
      <c r="B278" s="6" t="s">
        <v>31</v>
      </c>
      <c r="C278" s="6">
        <v>1189833</v>
      </c>
      <c r="D278" s="7">
        <v>44484</v>
      </c>
      <c r="E278" s="6" t="s">
        <v>28</v>
      </c>
      <c r="F278" s="6" t="s">
        <v>29</v>
      </c>
      <c r="G278" s="6" t="s">
        <v>32</v>
      </c>
      <c r="H278" s="6" t="s">
        <v>19</v>
      </c>
      <c r="I278" s="8">
        <v>0.5</v>
      </c>
      <c r="J278" s="9">
        <v>6500</v>
      </c>
      <c r="K278" s="10">
        <f t="shared" si="2"/>
        <v>3250</v>
      </c>
      <c r="L278" s="10">
        <f t="shared" si="3"/>
        <v>1300</v>
      </c>
      <c r="M278" s="11">
        <v>0.4</v>
      </c>
      <c r="O278" s="1"/>
    </row>
    <row r="279" spans="1:15" ht="15.75" customHeight="1" x14ac:dyDescent="0.3">
      <c r="A279" s="1"/>
      <c r="B279" s="6" t="s">
        <v>31</v>
      </c>
      <c r="C279" s="6">
        <v>1189833</v>
      </c>
      <c r="D279" s="7">
        <v>44484</v>
      </c>
      <c r="E279" s="6" t="s">
        <v>28</v>
      </c>
      <c r="F279" s="6" t="s">
        <v>29</v>
      </c>
      <c r="G279" s="6" t="s">
        <v>32</v>
      </c>
      <c r="H279" s="6" t="s">
        <v>20</v>
      </c>
      <c r="I279" s="8">
        <v>0.5</v>
      </c>
      <c r="J279" s="9">
        <v>6250</v>
      </c>
      <c r="K279" s="10">
        <f t="shared" si="2"/>
        <v>3125</v>
      </c>
      <c r="L279" s="10">
        <f t="shared" si="3"/>
        <v>1093.75</v>
      </c>
      <c r="M279" s="11">
        <v>0.35</v>
      </c>
      <c r="O279" s="1"/>
    </row>
    <row r="280" spans="1:15" ht="15.75" customHeight="1" x14ac:dyDescent="0.3">
      <c r="A280" s="1"/>
      <c r="B280" s="6" t="s">
        <v>31</v>
      </c>
      <c r="C280" s="6">
        <v>1189833</v>
      </c>
      <c r="D280" s="7">
        <v>44484</v>
      </c>
      <c r="E280" s="6" t="s">
        <v>28</v>
      </c>
      <c r="F280" s="6" t="s">
        <v>29</v>
      </c>
      <c r="G280" s="6" t="s">
        <v>32</v>
      </c>
      <c r="H280" s="6" t="s">
        <v>21</v>
      </c>
      <c r="I280" s="8">
        <v>0.6</v>
      </c>
      <c r="J280" s="9">
        <v>6000</v>
      </c>
      <c r="K280" s="10">
        <f t="shared" si="2"/>
        <v>3600</v>
      </c>
      <c r="L280" s="10">
        <f t="shared" si="3"/>
        <v>1980.0000000000002</v>
      </c>
      <c r="M280" s="11">
        <v>0.55000000000000004</v>
      </c>
      <c r="O280" s="1"/>
    </row>
    <row r="281" spans="1:15" ht="15.75" customHeight="1" x14ac:dyDescent="0.3">
      <c r="A281" s="1"/>
      <c r="B281" s="6" t="s">
        <v>31</v>
      </c>
      <c r="C281" s="6">
        <v>1189833</v>
      </c>
      <c r="D281" s="7">
        <v>44484</v>
      </c>
      <c r="E281" s="6" t="s">
        <v>28</v>
      </c>
      <c r="F281" s="6" t="s">
        <v>29</v>
      </c>
      <c r="G281" s="6" t="s">
        <v>32</v>
      </c>
      <c r="H281" s="6" t="s">
        <v>22</v>
      </c>
      <c r="I281" s="8">
        <v>0.65</v>
      </c>
      <c r="J281" s="9">
        <v>6500</v>
      </c>
      <c r="K281" s="10">
        <f t="shared" si="2"/>
        <v>4225</v>
      </c>
      <c r="L281" s="10">
        <f t="shared" si="3"/>
        <v>845</v>
      </c>
      <c r="M281" s="11">
        <v>0.2</v>
      </c>
      <c r="O281" s="1"/>
    </row>
    <row r="282" spans="1:15" ht="15.75" customHeight="1" x14ac:dyDescent="0.3">
      <c r="A282" s="1"/>
      <c r="B282" s="6" t="s">
        <v>31</v>
      </c>
      <c r="C282" s="6">
        <v>1189833</v>
      </c>
      <c r="D282" s="7">
        <v>44515</v>
      </c>
      <c r="E282" s="6" t="s">
        <v>28</v>
      </c>
      <c r="F282" s="6" t="s">
        <v>29</v>
      </c>
      <c r="G282" s="6" t="s">
        <v>32</v>
      </c>
      <c r="H282" s="6" t="s">
        <v>17</v>
      </c>
      <c r="I282" s="8">
        <v>0.5</v>
      </c>
      <c r="J282" s="9">
        <v>8250</v>
      </c>
      <c r="K282" s="10">
        <f t="shared" si="2"/>
        <v>4125</v>
      </c>
      <c r="L282" s="10">
        <f t="shared" si="3"/>
        <v>1650</v>
      </c>
      <c r="M282" s="11">
        <v>0.4</v>
      </c>
      <c r="O282" s="1"/>
    </row>
    <row r="283" spans="1:15" ht="15.75" customHeight="1" x14ac:dyDescent="0.3">
      <c r="A283" s="1"/>
      <c r="B283" s="6" t="s">
        <v>31</v>
      </c>
      <c r="C283" s="6">
        <v>1189833</v>
      </c>
      <c r="D283" s="7">
        <v>44515</v>
      </c>
      <c r="E283" s="6" t="s">
        <v>28</v>
      </c>
      <c r="F283" s="6" t="s">
        <v>29</v>
      </c>
      <c r="G283" s="6" t="s">
        <v>32</v>
      </c>
      <c r="H283" s="6" t="s">
        <v>18</v>
      </c>
      <c r="I283" s="8">
        <v>0.55000000000000004</v>
      </c>
      <c r="J283" s="9">
        <v>8250</v>
      </c>
      <c r="K283" s="10">
        <f t="shared" si="2"/>
        <v>4537.5</v>
      </c>
      <c r="L283" s="10">
        <f t="shared" si="3"/>
        <v>1134.375</v>
      </c>
      <c r="M283" s="11">
        <v>0.25</v>
      </c>
      <c r="O283" s="1"/>
    </row>
    <row r="284" spans="1:15" ht="15.75" customHeight="1" x14ac:dyDescent="0.3">
      <c r="A284" s="1"/>
      <c r="B284" s="6" t="s">
        <v>31</v>
      </c>
      <c r="C284" s="6">
        <v>1189833</v>
      </c>
      <c r="D284" s="7">
        <v>44515</v>
      </c>
      <c r="E284" s="6" t="s">
        <v>28</v>
      </c>
      <c r="F284" s="6" t="s">
        <v>29</v>
      </c>
      <c r="G284" s="6" t="s">
        <v>32</v>
      </c>
      <c r="H284" s="6" t="s">
        <v>19</v>
      </c>
      <c r="I284" s="8">
        <v>0.5</v>
      </c>
      <c r="J284" s="9">
        <v>6750</v>
      </c>
      <c r="K284" s="10">
        <f t="shared" si="2"/>
        <v>3375</v>
      </c>
      <c r="L284" s="10">
        <f t="shared" si="3"/>
        <v>1350</v>
      </c>
      <c r="M284" s="11">
        <v>0.4</v>
      </c>
      <c r="O284" s="1"/>
    </row>
    <row r="285" spans="1:15" ht="15.75" customHeight="1" x14ac:dyDescent="0.3">
      <c r="A285" s="1"/>
      <c r="B285" s="6" t="s">
        <v>31</v>
      </c>
      <c r="C285" s="6">
        <v>1189833</v>
      </c>
      <c r="D285" s="7">
        <v>44515</v>
      </c>
      <c r="E285" s="6" t="s">
        <v>28</v>
      </c>
      <c r="F285" s="6" t="s">
        <v>29</v>
      </c>
      <c r="G285" s="6" t="s">
        <v>32</v>
      </c>
      <c r="H285" s="6" t="s">
        <v>20</v>
      </c>
      <c r="I285" s="8">
        <v>0.5</v>
      </c>
      <c r="J285" s="9">
        <v>6500</v>
      </c>
      <c r="K285" s="10">
        <f t="shared" si="2"/>
        <v>3250</v>
      </c>
      <c r="L285" s="10">
        <f t="shared" si="3"/>
        <v>1137.5</v>
      </c>
      <c r="M285" s="11">
        <v>0.35</v>
      </c>
      <c r="O285" s="1"/>
    </row>
    <row r="286" spans="1:15" ht="15.75" customHeight="1" x14ac:dyDescent="0.3">
      <c r="A286" s="1"/>
      <c r="B286" s="6" t="s">
        <v>31</v>
      </c>
      <c r="C286" s="6">
        <v>1189833</v>
      </c>
      <c r="D286" s="7">
        <v>44515</v>
      </c>
      <c r="E286" s="6" t="s">
        <v>28</v>
      </c>
      <c r="F286" s="6" t="s">
        <v>29</v>
      </c>
      <c r="G286" s="6" t="s">
        <v>32</v>
      </c>
      <c r="H286" s="6" t="s">
        <v>21</v>
      </c>
      <c r="I286" s="8">
        <v>0.6</v>
      </c>
      <c r="J286" s="9">
        <v>6000</v>
      </c>
      <c r="K286" s="10">
        <f t="shared" si="2"/>
        <v>3600</v>
      </c>
      <c r="L286" s="10">
        <f t="shared" si="3"/>
        <v>1980.0000000000002</v>
      </c>
      <c r="M286" s="11">
        <v>0.55000000000000004</v>
      </c>
      <c r="O286" s="1"/>
    </row>
    <row r="287" spans="1:15" ht="15.75" customHeight="1" x14ac:dyDescent="0.3">
      <c r="A287" s="1"/>
      <c r="B287" s="6" t="s">
        <v>31</v>
      </c>
      <c r="C287" s="6">
        <v>1189833</v>
      </c>
      <c r="D287" s="7">
        <v>44515</v>
      </c>
      <c r="E287" s="6" t="s">
        <v>28</v>
      </c>
      <c r="F287" s="6" t="s">
        <v>29</v>
      </c>
      <c r="G287" s="6" t="s">
        <v>32</v>
      </c>
      <c r="H287" s="6" t="s">
        <v>22</v>
      </c>
      <c r="I287" s="8">
        <v>0.65</v>
      </c>
      <c r="J287" s="9">
        <v>7000</v>
      </c>
      <c r="K287" s="10">
        <f t="shared" si="2"/>
        <v>4550</v>
      </c>
      <c r="L287" s="10">
        <f t="shared" si="3"/>
        <v>910</v>
      </c>
      <c r="M287" s="11">
        <v>0.2</v>
      </c>
      <c r="O287" s="1"/>
    </row>
    <row r="288" spans="1:15" ht="15.75" customHeight="1" x14ac:dyDescent="0.3">
      <c r="A288" s="1"/>
      <c r="B288" s="6" t="s">
        <v>31</v>
      </c>
      <c r="C288" s="6">
        <v>1189833</v>
      </c>
      <c r="D288" s="7">
        <v>44544</v>
      </c>
      <c r="E288" s="6" t="s">
        <v>28</v>
      </c>
      <c r="F288" s="6" t="s">
        <v>29</v>
      </c>
      <c r="G288" s="6" t="s">
        <v>32</v>
      </c>
      <c r="H288" s="6" t="s">
        <v>17</v>
      </c>
      <c r="I288" s="8">
        <v>0.5</v>
      </c>
      <c r="J288" s="9">
        <v>9000</v>
      </c>
      <c r="K288" s="10">
        <f t="shared" si="2"/>
        <v>4500</v>
      </c>
      <c r="L288" s="10">
        <f t="shared" si="3"/>
        <v>1800</v>
      </c>
      <c r="M288" s="11">
        <v>0.4</v>
      </c>
      <c r="O288" s="1"/>
    </row>
    <row r="289" spans="1:16" ht="15.75" customHeight="1" x14ac:dyDescent="0.3">
      <c r="A289" s="1"/>
      <c r="B289" s="6" t="s">
        <v>31</v>
      </c>
      <c r="C289" s="6">
        <v>1189833</v>
      </c>
      <c r="D289" s="7">
        <v>44544</v>
      </c>
      <c r="E289" s="6" t="s">
        <v>28</v>
      </c>
      <c r="F289" s="6" t="s">
        <v>29</v>
      </c>
      <c r="G289" s="6" t="s">
        <v>32</v>
      </c>
      <c r="H289" s="6" t="s">
        <v>18</v>
      </c>
      <c r="I289" s="8">
        <v>0.55000000000000004</v>
      </c>
      <c r="J289" s="9">
        <v>9000</v>
      </c>
      <c r="K289" s="10">
        <f t="shared" si="2"/>
        <v>4950</v>
      </c>
      <c r="L289" s="10">
        <f t="shared" si="3"/>
        <v>1237.5</v>
      </c>
      <c r="M289" s="11">
        <v>0.25</v>
      </c>
      <c r="O289" s="1"/>
    </row>
    <row r="290" spans="1:16" ht="15.75" customHeight="1" x14ac:dyDescent="0.3">
      <c r="A290" s="1"/>
      <c r="B290" s="6" t="s">
        <v>31</v>
      </c>
      <c r="C290" s="6">
        <v>1189833</v>
      </c>
      <c r="D290" s="7">
        <v>44544</v>
      </c>
      <c r="E290" s="6" t="s">
        <v>28</v>
      </c>
      <c r="F290" s="6" t="s">
        <v>29</v>
      </c>
      <c r="G290" s="6" t="s">
        <v>32</v>
      </c>
      <c r="H290" s="6" t="s">
        <v>19</v>
      </c>
      <c r="I290" s="8">
        <v>0.5</v>
      </c>
      <c r="J290" s="9">
        <v>7000</v>
      </c>
      <c r="K290" s="10">
        <f t="shared" si="2"/>
        <v>3500</v>
      </c>
      <c r="L290" s="10">
        <f t="shared" si="3"/>
        <v>1400</v>
      </c>
      <c r="M290" s="11">
        <v>0.4</v>
      </c>
      <c r="O290" s="1"/>
    </row>
    <row r="291" spans="1:16" ht="15.75" customHeight="1" x14ac:dyDescent="0.3">
      <c r="A291" s="1"/>
      <c r="B291" s="6" t="s">
        <v>31</v>
      </c>
      <c r="C291" s="6">
        <v>1189833</v>
      </c>
      <c r="D291" s="7">
        <v>44544</v>
      </c>
      <c r="E291" s="6" t="s">
        <v>28</v>
      </c>
      <c r="F291" s="6" t="s">
        <v>29</v>
      </c>
      <c r="G291" s="6" t="s">
        <v>32</v>
      </c>
      <c r="H291" s="6" t="s">
        <v>20</v>
      </c>
      <c r="I291" s="8">
        <v>0.5</v>
      </c>
      <c r="J291" s="9">
        <v>7000</v>
      </c>
      <c r="K291" s="10">
        <f t="shared" si="2"/>
        <v>3500</v>
      </c>
      <c r="L291" s="10">
        <f t="shared" si="3"/>
        <v>1225</v>
      </c>
      <c r="M291" s="11">
        <v>0.35</v>
      </c>
      <c r="O291" s="1"/>
    </row>
    <row r="292" spans="1:16" ht="15.75" customHeight="1" x14ac:dyDescent="0.3">
      <c r="A292" s="1"/>
      <c r="B292" s="6" t="s">
        <v>31</v>
      </c>
      <c r="C292" s="6">
        <v>1189833</v>
      </c>
      <c r="D292" s="7">
        <v>44544</v>
      </c>
      <c r="E292" s="6" t="s">
        <v>28</v>
      </c>
      <c r="F292" s="6" t="s">
        <v>29</v>
      </c>
      <c r="G292" s="6" t="s">
        <v>32</v>
      </c>
      <c r="H292" s="6" t="s">
        <v>21</v>
      </c>
      <c r="I292" s="8">
        <v>0.6</v>
      </c>
      <c r="J292" s="9">
        <v>6250</v>
      </c>
      <c r="K292" s="10">
        <f t="shared" si="2"/>
        <v>3750</v>
      </c>
      <c r="L292" s="10">
        <f t="shared" si="3"/>
        <v>2062.5</v>
      </c>
      <c r="M292" s="11">
        <v>0.55000000000000004</v>
      </c>
      <c r="O292" s="1"/>
    </row>
    <row r="293" spans="1:16" ht="15.75" customHeight="1" x14ac:dyDescent="0.3">
      <c r="A293" s="1"/>
      <c r="B293" s="6" t="s">
        <v>31</v>
      </c>
      <c r="C293" s="6">
        <v>1189833</v>
      </c>
      <c r="D293" s="7">
        <v>44544</v>
      </c>
      <c r="E293" s="6" t="s">
        <v>28</v>
      </c>
      <c r="F293" s="6" t="s">
        <v>29</v>
      </c>
      <c r="G293" s="6" t="s">
        <v>32</v>
      </c>
      <c r="H293" s="6" t="s">
        <v>22</v>
      </c>
      <c r="I293" s="8">
        <v>0.65</v>
      </c>
      <c r="J293" s="9">
        <v>7250</v>
      </c>
      <c r="K293" s="10">
        <f t="shared" si="2"/>
        <v>4712.5</v>
      </c>
      <c r="L293" s="10">
        <f t="shared" si="3"/>
        <v>942.5</v>
      </c>
      <c r="M293" s="11">
        <v>0.2</v>
      </c>
      <c r="O293" s="1"/>
    </row>
    <row r="294" spans="1:16" ht="15.75" customHeight="1" x14ac:dyDescent="0.3">
      <c r="A294" s="1"/>
      <c r="B294" s="6" t="s">
        <v>14</v>
      </c>
      <c r="C294" s="6">
        <v>1185732</v>
      </c>
      <c r="D294" s="7">
        <v>44211</v>
      </c>
      <c r="E294" s="6" t="s">
        <v>33</v>
      </c>
      <c r="F294" s="6" t="s">
        <v>34</v>
      </c>
      <c r="G294" s="6" t="s">
        <v>35</v>
      </c>
      <c r="H294" s="6" t="s">
        <v>17</v>
      </c>
      <c r="I294" s="8">
        <v>0.45</v>
      </c>
      <c r="J294" s="9">
        <v>4750</v>
      </c>
      <c r="K294" s="10">
        <f t="shared" si="2"/>
        <v>2137.5</v>
      </c>
      <c r="L294" s="10">
        <f t="shared" si="3"/>
        <v>855</v>
      </c>
      <c r="M294" s="11">
        <v>0.4</v>
      </c>
      <c r="O294" s="13"/>
      <c r="P294" s="12"/>
    </row>
    <row r="295" spans="1:16" ht="15.75" customHeight="1" x14ac:dyDescent="0.3">
      <c r="A295" s="1"/>
      <c r="B295" s="6" t="s">
        <v>14</v>
      </c>
      <c r="C295" s="6">
        <v>1185732</v>
      </c>
      <c r="D295" s="7">
        <v>44211</v>
      </c>
      <c r="E295" s="6" t="s">
        <v>33</v>
      </c>
      <c r="F295" s="6" t="s">
        <v>34</v>
      </c>
      <c r="G295" s="6" t="s">
        <v>35</v>
      </c>
      <c r="H295" s="6" t="s">
        <v>18</v>
      </c>
      <c r="I295" s="8">
        <v>0.45</v>
      </c>
      <c r="J295" s="9">
        <v>2750</v>
      </c>
      <c r="K295" s="10">
        <f t="shared" si="2"/>
        <v>1237.5</v>
      </c>
      <c r="L295" s="10">
        <f t="shared" si="3"/>
        <v>433.125</v>
      </c>
      <c r="M295" s="11">
        <v>0.35</v>
      </c>
      <c r="O295" s="13"/>
      <c r="P295" s="12"/>
    </row>
    <row r="296" spans="1:16" ht="15.75" customHeight="1" x14ac:dyDescent="0.3">
      <c r="A296" s="1"/>
      <c r="B296" s="6" t="s">
        <v>14</v>
      </c>
      <c r="C296" s="6">
        <v>1185732</v>
      </c>
      <c r="D296" s="7">
        <v>44211</v>
      </c>
      <c r="E296" s="6" t="s">
        <v>33</v>
      </c>
      <c r="F296" s="6" t="s">
        <v>34</v>
      </c>
      <c r="G296" s="6" t="s">
        <v>35</v>
      </c>
      <c r="H296" s="6" t="s">
        <v>19</v>
      </c>
      <c r="I296" s="8">
        <v>0.35000000000000003</v>
      </c>
      <c r="J296" s="9">
        <v>2750</v>
      </c>
      <c r="K296" s="10">
        <f t="shared" si="2"/>
        <v>962.50000000000011</v>
      </c>
      <c r="L296" s="10">
        <f t="shared" si="3"/>
        <v>336.875</v>
      </c>
      <c r="M296" s="11">
        <v>0.35</v>
      </c>
      <c r="O296" s="13"/>
      <c r="P296" s="12"/>
    </row>
    <row r="297" spans="1:16" ht="15.75" customHeight="1" x14ac:dyDescent="0.3">
      <c r="A297" s="1"/>
      <c r="B297" s="6" t="s">
        <v>14</v>
      </c>
      <c r="C297" s="6">
        <v>1185732</v>
      </c>
      <c r="D297" s="7">
        <v>44211</v>
      </c>
      <c r="E297" s="6" t="s">
        <v>33</v>
      </c>
      <c r="F297" s="6" t="s">
        <v>34</v>
      </c>
      <c r="G297" s="6" t="s">
        <v>35</v>
      </c>
      <c r="H297" s="6" t="s">
        <v>20</v>
      </c>
      <c r="I297" s="8">
        <v>0.4</v>
      </c>
      <c r="J297" s="9">
        <v>1250</v>
      </c>
      <c r="K297" s="10">
        <f t="shared" si="2"/>
        <v>500</v>
      </c>
      <c r="L297" s="10">
        <f t="shared" si="3"/>
        <v>200</v>
      </c>
      <c r="M297" s="11">
        <v>0.4</v>
      </c>
      <c r="O297" s="14"/>
      <c r="P297" s="12"/>
    </row>
    <row r="298" spans="1:16" ht="15.75" customHeight="1" x14ac:dyDescent="0.3">
      <c r="A298" s="1"/>
      <c r="B298" s="6" t="s">
        <v>14</v>
      </c>
      <c r="C298" s="6">
        <v>1185732</v>
      </c>
      <c r="D298" s="7">
        <v>44211</v>
      </c>
      <c r="E298" s="6" t="s">
        <v>33</v>
      </c>
      <c r="F298" s="6" t="s">
        <v>34</v>
      </c>
      <c r="G298" s="6" t="s">
        <v>35</v>
      </c>
      <c r="H298" s="6" t="s">
        <v>21</v>
      </c>
      <c r="I298" s="8">
        <v>0.54999999999999993</v>
      </c>
      <c r="J298" s="9">
        <v>1750</v>
      </c>
      <c r="K298" s="10">
        <f t="shared" si="2"/>
        <v>962.49999999999989</v>
      </c>
      <c r="L298" s="10">
        <f t="shared" si="3"/>
        <v>336.87499999999994</v>
      </c>
      <c r="M298" s="11">
        <v>0.35</v>
      </c>
      <c r="O298" s="14"/>
      <c r="P298" s="12"/>
    </row>
    <row r="299" spans="1:16" ht="15.75" customHeight="1" x14ac:dyDescent="0.3">
      <c r="A299" s="1"/>
      <c r="B299" s="6" t="s">
        <v>14</v>
      </c>
      <c r="C299" s="6">
        <v>1185732</v>
      </c>
      <c r="D299" s="7">
        <v>44211</v>
      </c>
      <c r="E299" s="6" t="s">
        <v>33</v>
      </c>
      <c r="F299" s="6" t="s">
        <v>34</v>
      </c>
      <c r="G299" s="6" t="s">
        <v>35</v>
      </c>
      <c r="H299" s="6" t="s">
        <v>22</v>
      </c>
      <c r="I299" s="8">
        <v>0.45</v>
      </c>
      <c r="J299" s="9">
        <v>2750</v>
      </c>
      <c r="K299" s="10">
        <f t="shared" si="2"/>
        <v>1237.5</v>
      </c>
      <c r="L299" s="10">
        <f t="shared" si="3"/>
        <v>618.75</v>
      </c>
      <c r="M299" s="11">
        <v>0.5</v>
      </c>
      <c r="O299" s="14"/>
      <c r="P299" s="12"/>
    </row>
    <row r="300" spans="1:16" ht="15.75" customHeight="1" x14ac:dyDescent="0.3">
      <c r="A300" s="1"/>
      <c r="B300" s="6" t="s">
        <v>14</v>
      </c>
      <c r="C300" s="6">
        <v>1185732</v>
      </c>
      <c r="D300" s="7">
        <v>44242</v>
      </c>
      <c r="E300" s="6" t="s">
        <v>33</v>
      </c>
      <c r="F300" s="6" t="s">
        <v>34</v>
      </c>
      <c r="G300" s="6" t="s">
        <v>35</v>
      </c>
      <c r="H300" s="6" t="s">
        <v>17</v>
      </c>
      <c r="I300" s="8">
        <v>0.45</v>
      </c>
      <c r="J300" s="9">
        <v>5250</v>
      </c>
      <c r="K300" s="10">
        <f t="shared" si="2"/>
        <v>2362.5</v>
      </c>
      <c r="L300" s="10">
        <f t="shared" si="3"/>
        <v>945</v>
      </c>
      <c r="M300" s="11">
        <v>0.4</v>
      </c>
      <c r="O300" s="14"/>
      <c r="P300" s="12"/>
    </row>
    <row r="301" spans="1:16" ht="15.75" customHeight="1" x14ac:dyDescent="0.3">
      <c r="A301" s="1"/>
      <c r="B301" s="6" t="s">
        <v>14</v>
      </c>
      <c r="C301" s="6">
        <v>1185732</v>
      </c>
      <c r="D301" s="7">
        <v>44242</v>
      </c>
      <c r="E301" s="6" t="s">
        <v>33</v>
      </c>
      <c r="F301" s="6" t="s">
        <v>34</v>
      </c>
      <c r="G301" s="6" t="s">
        <v>35</v>
      </c>
      <c r="H301" s="6" t="s">
        <v>18</v>
      </c>
      <c r="I301" s="8">
        <v>0.45</v>
      </c>
      <c r="J301" s="9">
        <v>1750</v>
      </c>
      <c r="K301" s="10">
        <f t="shared" si="2"/>
        <v>787.5</v>
      </c>
      <c r="L301" s="10">
        <f t="shared" si="3"/>
        <v>275.625</v>
      </c>
      <c r="M301" s="11">
        <v>0.35</v>
      </c>
      <c r="O301" s="14"/>
      <c r="P301" s="12"/>
    </row>
    <row r="302" spans="1:16" ht="15.75" customHeight="1" x14ac:dyDescent="0.3">
      <c r="A302" s="1"/>
      <c r="B302" s="6" t="s">
        <v>14</v>
      </c>
      <c r="C302" s="6">
        <v>1185732</v>
      </c>
      <c r="D302" s="7">
        <v>44242</v>
      </c>
      <c r="E302" s="6" t="s">
        <v>33</v>
      </c>
      <c r="F302" s="6" t="s">
        <v>34</v>
      </c>
      <c r="G302" s="6" t="s">
        <v>35</v>
      </c>
      <c r="H302" s="6" t="s">
        <v>19</v>
      </c>
      <c r="I302" s="8">
        <v>0.35000000000000003</v>
      </c>
      <c r="J302" s="9">
        <v>2250</v>
      </c>
      <c r="K302" s="10">
        <f t="shared" si="2"/>
        <v>787.50000000000011</v>
      </c>
      <c r="L302" s="10">
        <f t="shared" si="3"/>
        <v>275.625</v>
      </c>
      <c r="M302" s="11">
        <v>0.35</v>
      </c>
      <c r="O302" s="14"/>
      <c r="P302" s="12"/>
    </row>
    <row r="303" spans="1:16" ht="15.75" customHeight="1" x14ac:dyDescent="0.3">
      <c r="A303" s="1"/>
      <c r="B303" s="6" t="s">
        <v>14</v>
      </c>
      <c r="C303" s="6">
        <v>1185732</v>
      </c>
      <c r="D303" s="7">
        <v>44242</v>
      </c>
      <c r="E303" s="6" t="s">
        <v>33</v>
      </c>
      <c r="F303" s="6" t="s">
        <v>34</v>
      </c>
      <c r="G303" s="6" t="s">
        <v>35</v>
      </c>
      <c r="H303" s="6" t="s">
        <v>20</v>
      </c>
      <c r="I303" s="8">
        <v>0.4</v>
      </c>
      <c r="J303" s="9">
        <v>1000</v>
      </c>
      <c r="K303" s="10">
        <f t="shared" si="2"/>
        <v>400</v>
      </c>
      <c r="L303" s="10">
        <f t="shared" si="3"/>
        <v>160</v>
      </c>
      <c r="M303" s="11">
        <v>0.4</v>
      </c>
      <c r="O303" s="14"/>
      <c r="P303" s="12"/>
    </row>
    <row r="304" spans="1:16" ht="15.75" customHeight="1" x14ac:dyDescent="0.3">
      <c r="A304" s="1"/>
      <c r="B304" s="6" t="s">
        <v>14</v>
      </c>
      <c r="C304" s="6">
        <v>1185732</v>
      </c>
      <c r="D304" s="7">
        <v>44242</v>
      </c>
      <c r="E304" s="6" t="s">
        <v>33</v>
      </c>
      <c r="F304" s="6" t="s">
        <v>34</v>
      </c>
      <c r="G304" s="6" t="s">
        <v>35</v>
      </c>
      <c r="H304" s="6" t="s">
        <v>21</v>
      </c>
      <c r="I304" s="8">
        <v>0.54999999999999993</v>
      </c>
      <c r="J304" s="9">
        <v>1750</v>
      </c>
      <c r="K304" s="10">
        <f t="shared" si="2"/>
        <v>962.49999999999989</v>
      </c>
      <c r="L304" s="10">
        <f t="shared" si="3"/>
        <v>336.87499999999994</v>
      </c>
      <c r="M304" s="11">
        <v>0.35</v>
      </c>
      <c r="O304" s="14"/>
      <c r="P304" s="12"/>
    </row>
    <row r="305" spans="1:16" ht="15.75" customHeight="1" x14ac:dyDescent="0.3">
      <c r="A305" s="1"/>
      <c r="B305" s="6" t="s">
        <v>14</v>
      </c>
      <c r="C305" s="6">
        <v>1185732</v>
      </c>
      <c r="D305" s="7">
        <v>44242</v>
      </c>
      <c r="E305" s="6" t="s">
        <v>33</v>
      </c>
      <c r="F305" s="6" t="s">
        <v>34</v>
      </c>
      <c r="G305" s="6" t="s">
        <v>35</v>
      </c>
      <c r="H305" s="6" t="s">
        <v>22</v>
      </c>
      <c r="I305" s="8">
        <v>0.45</v>
      </c>
      <c r="J305" s="9">
        <v>2750</v>
      </c>
      <c r="K305" s="10">
        <f t="shared" si="2"/>
        <v>1237.5</v>
      </c>
      <c r="L305" s="10">
        <f t="shared" si="3"/>
        <v>618.75</v>
      </c>
      <c r="M305" s="11">
        <v>0.5</v>
      </c>
      <c r="O305" s="14"/>
      <c r="P305" s="12"/>
    </row>
    <row r="306" spans="1:16" ht="15.75" customHeight="1" x14ac:dyDescent="0.3">
      <c r="A306" s="1"/>
      <c r="B306" s="6" t="s">
        <v>14</v>
      </c>
      <c r="C306" s="6">
        <v>1185732</v>
      </c>
      <c r="D306" s="7">
        <v>44269</v>
      </c>
      <c r="E306" s="6" t="s">
        <v>33</v>
      </c>
      <c r="F306" s="6" t="s">
        <v>34</v>
      </c>
      <c r="G306" s="6" t="s">
        <v>35</v>
      </c>
      <c r="H306" s="6" t="s">
        <v>17</v>
      </c>
      <c r="I306" s="8">
        <v>0.5</v>
      </c>
      <c r="J306" s="9">
        <v>4950</v>
      </c>
      <c r="K306" s="10">
        <f t="shared" si="2"/>
        <v>2475</v>
      </c>
      <c r="L306" s="10">
        <f t="shared" si="3"/>
        <v>990</v>
      </c>
      <c r="M306" s="11">
        <v>0.4</v>
      </c>
      <c r="O306" s="14"/>
      <c r="P306" s="12"/>
    </row>
    <row r="307" spans="1:16" ht="15.75" customHeight="1" x14ac:dyDescent="0.3">
      <c r="A307" s="1"/>
      <c r="B307" s="6" t="s">
        <v>14</v>
      </c>
      <c r="C307" s="6">
        <v>1185732</v>
      </c>
      <c r="D307" s="7">
        <v>44269</v>
      </c>
      <c r="E307" s="6" t="s">
        <v>33</v>
      </c>
      <c r="F307" s="6" t="s">
        <v>34</v>
      </c>
      <c r="G307" s="6" t="s">
        <v>35</v>
      </c>
      <c r="H307" s="6" t="s">
        <v>18</v>
      </c>
      <c r="I307" s="8">
        <v>0.5</v>
      </c>
      <c r="J307" s="9">
        <v>2000</v>
      </c>
      <c r="K307" s="10">
        <f t="shared" si="2"/>
        <v>1000</v>
      </c>
      <c r="L307" s="10">
        <f t="shared" si="3"/>
        <v>350</v>
      </c>
      <c r="M307" s="11">
        <v>0.35</v>
      </c>
      <c r="O307" s="14"/>
      <c r="P307" s="12"/>
    </row>
    <row r="308" spans="1:16" ht="15.75" customHeight="1" x14ac:dyDescent="0.3">
      <c r="A308" s="1"/>
      <c r="B308" s="6" t="s">
        <v>14</v>
      </c>
      <c r="C308" s="6">
        <v>1185732</v>
      </c>
      <c r="D308" s="7">
        <v>44269</v>
      </c>
      <c r="E308" s="6" t="s">
        <v>33</v>
      </c>
      <c r="F308" s="6" t="s">
        <v>34</v>
      </c>
      <c r="G308" s="6" t="s">
        <v>35</v>
      </c>
      <c r="H308" s="6" t="s">
        <v>19</v>
      </c>
      <c r="I308" s="8">
        <v>0.4</v>
      </c>
      <c r="J308" s="9">
        <v>2250</v>
      </c>
      <c r="K308" s="10">
        <f t="shared" si="2"/>
        <v>900</v>
      </c>
      <c r="L308" s="10">
        <f t="shared" si="3"/>
        <v>315</v>
      </c>
      <c r="M308" s="11">
        <v>0.35</v>
      </c>
      <c r="O308" s="14"/>
      <c r="P308" s="12"/>
    </row>
    <row r="309" spans="1:16" ht="15.75" customHeight="1" x14ac:dyDescent="0.3">
      <c r="A309" s="1"/>
      <c r="B309" s="6" t="s">
        <v>14</v>
      </c>
      <c r="C309" s="6">
        <v>1185732</v>
      </c>
      <c r="D309" s="7">
        <v>44269</v>
      </c>
      <c r="E309" s="6" t="s">
        <v>33</v>
      </c>
      <c r="F309" s="6" t="s">
        <v>34</v>
      </c>
      <c r="G309" s="6" t="s">
        <v>35</v>
      </c>
      <c r="H309" s="6" t="s">
        <v>20</v>
      </c>
      <c r="I309" s="8">
        <v>0.45</v>
      </c>
      <c r="J309" s="9">
        <v>750</v>
      </c>
      <c r="K309" s="10">
        <f t="shared" si="2"/>
        <v>337.5</v>
      </c>
      <c r="L309" s="10">
        <f t="shared" si="3"/>
        <v>135</v>
      </c>
      <c r="M309" s="11">
        <v>0.4</v>
      </c>
      <c r="O309" s="14"/>
      <c r="P309" s="12"/>
    </row>
    <row r="310" spans="1:16" ht="15.75" customHeight="1" x14ac:dyDescent="0.3">
      <c r="A310" s="1"/>
      <c r="B310" s="6" t="s">
        <v>14</v>
      </c>
      <c r="C310" s="6">
        <v>1185732</v>
      </c>
      <c r="D310" s="7">
        <v>44269</v>
      </c>
      <c r="E310" s="6" t="s">
        <v>33</v>
      </c>
      <c r="F310" s="6" t="s">
        <v>34</v>
      </c>
      <c r="G310" s="6" t="s">
        <v>35</v>
      </c>
      <c r="H310" s="6" t="s">
        <v>21</v>
      </c>
      <c r="I310" s="8">
        <v>0.6</v>
      </c>
      <c r="J310" s="9">
        <v>1250</v>
      </c>
      <c r="K310" s="10">
        <f t="shared" si="2"/>
        <v>750</v>
      </c>
      <c r="L310" s="10">
        <f t="shared" si="3"/>
        <v>262.5</v>
      </c>
      <c r="M310" s="11">
        <v>0.35</v>
      </c>
      <c r="O310" s="14"/>
      <c r="P310" s="12"/>
    </row>
    <row r="311" spans="1:16" ht="15.75" customHeight="1" x14ac:dyDescent="0.3">
      <c r="A311" s="1"/>
      <c r="B311" s="6" t="s">
        <v>14</v>
      </c>
      <c r="C311" s="6">
        <v>1185732</v>
      </c>
      <c r="D311" s="7">
        <v>44269</v>
      </c>
      <c r="E311" s="6" t="s">
        <v>33</v>
      </c>
      <c r="F311" s="6" t="s">
        <v>34</v>
      </c>
      <c r="G311" s="6" t="s">
        <v>35</v>
      </c>
      <c r="H311" s="6" t="s">
        <v>22</v>
      </c>
      <c r="I311" s="8">
        <v>0.5</v>
      </c>
      <c r="J311" s="9">
        <v>2250</v>
      </c>
      <c r="K311" s="10">
        <f t="shared" si="2"/>
        <v>1125</v>
      </c>
      <c r="L311" s="10">
        <f t="shared" si="3"/>
        <v>562.5</v>
      </c>
      <c r="M311" s="11">
        <v>0.5</v>
      </c>
      <c r="O311" s="14"/>
      <c r="P311" s="12"/>
    </row>
    <row r="312" spans="1:16" ht="15.75" customHeight="1" x14ac:dyDescent="0.3">
      <c r="A312" s="1"/>
      <c r="B312" s="6" t="s">
        <v>14</v>
      </c>
      <c r="C312" s="6">
        <v>1185732</v>
      </c>
      <c r="D312" s="7">
        <v>44301</v>
      </c>
      <c r="E312" s="6" t="s">
        <v>33</v>
      </c>
      <c r="F312" s="6" t="s">
        <v>34</v>
      </c>
      <c r="G312" s="6" t="s">
        <v>35</v>
      </c>
      <c r="H312" s="6" t="s">
        <v>17</v>
      </c>
      <c r="I312" s="8">
        <v>0.5</v>
      </c>
      <c r="J312" s="9">
        <v>4500</v>
      </c>
      <c r="K312" s="10">
        <f t="shared" si="2"/>
        <v>2250</v>
      </c>
      <c r="L312" s="10">
        <f t="shared" si="3"/>
        <v>900</v>
      </c>
      <c r="M312" s="11">
        <v>0.4</v>
      </c>
      <c r="O312" s="14"/>
      <c r="P312" s="12"/>
    </row>
    <row r="313" spans="1:16" ht="15.75" customHeight="1" x14ac:dyDescent="0.3">
      <c r="A313" s="1"/>
      <c r="B313" s="6" t="s">
        <v>14</v>
      </c>
      <c r="C313" s="6">
        <v>1185732</v>
      </c>
      <c r="D313" s="7">
        <v>44301</v>
      </c>
      <c r="E313" s="6" t="s">
        <v>33</v>
      </c>
      <c r="F313" s="6" t="s">
        <v>34</v>
      </c>
      <c r="G313" s="6" t="s">
        <v>35</v>
      </c>
      <c r="H313" s="6" t="s">
        <v>18</v>
      </c>
      <c r="I313" s="8">
        <v>0.5</v>
      </c>
      <c r="J313" s="9">
        <v>1500</v>
      </c>
      <c r="K313" s="10">
        <f t="shared" si="2"/>
        <v>750</v>
      </c>
      <c r="L313" s="10">
        <f t="shared" si="3"/>
        <v>262.5</v>
      </c>
      <c r="M313" s="11">
        <v>0.35</v>
      </c>
      <c r="O313" s="14"/>
      <c r="P313" s="12"/>
    </row>
    <row r="314" spans="1:16" ht="15.75" customHeight="1" x14ac:dyDescent="0.3">
      <c r="A314" s="1"/>
      <c r="B314" s="6" t="s">
        <v>14</v>
      </c>
      <c r="C314" s="6">
        <v>1185732</v>
      </c>
      <c r="D314" s="7">
        <v>44301</v>
      </c>
      <c r="E314" s="6" t="s">
        <v>33</v>
      </c>
      <c r="F314" s="6" t="s">
        <v>34</v>
      </c>
      <c r="G314" s="6" t="s">
        <v>35</v>
      </c>
      <c r="H314" s="6" t="s">
        <v>19</v>
      </c>
      <c r="I314" s="8">
        <v>0.4</v>
      </c>
      <c r="J314" s="9">
        <v>1500</v>
      </c>
      <c r="K314" s="10">
        <f t="shared" si="2"/>
        <v>600</v>
      </c>
      <c r="L314" s="10">
        <f t="shared" si="3"/>
        <v>210</v>
      </c>
      <c r="M314" s="11">
        <v>0.35</v>
      </c>
      <c r="O314" s="14"/>
      <c r="P314" s="12"/>
    </row>
    <row r="315" spans="1:16" ht="15.75" customHeight="1" x14ac:dyDescent="0.3">
      <c r="A315" s="1"/>
      <c r="B315" s="6" t="s">
        <v>14</v>
      </c>
      <c r="C315" s="6">
        <v>1185732</v>
      </c>
      <c r="D315" s="7">
        <v>44301</v>
      </c>
      <c r="E315" s="6" t="s">
        <v>33</v>
      </c>
      <c r="F315" s="6" t="s">
        <v>34</v>
      </c>
      <c r="G315" s="6" t="s">
        <v>35</v>
      </c>
      <c r="H315" s="6" t="s">
        <v>20</v>
      </c>
      <c r="I315" s="8">
        <v>0.45</v>
      </c>
      <c r="J315" s="9">
        <v>750</v>
      </c>
      <c r="K315" s="10">
        <f t="shared" si="2"/>
        <v>337.5</v>
      </c>
      <c r="L315" s="10">
        <f t="shared" si="3"/>
        <v>135</v>
      </c>
      <c r="M315" s="11">
        <v>0.4</v>
      </c>
      <c r="O315" s="14"/>
      <c r="P315" s="12"/>
    </row>
    <row r="316" spans="1:16" ht="15.75" customHeight="1" x14ac:dyDescent="0.3">
      <c r="A316" s="1"/>
      <c r="B316" s="6" t="s">
        <v>14</v>
      </c>
      <c r="C316" s="6">
        <v>1185732</v>
      </c>
      <c r="D316" s="7">
        <v>44301</v>
      </c>
      <c r="E316" s="6" t="s">
        <v>33</v>
      </c>
      <c r="F316" s="6" t="s">
        <v>34</v>
      </c>
      <c r="G316" s="6" t="s">
        <v>35</v>
      </c>
      <c r="H316" s="6" t="s">
        <v>21</v>
      </c>
      <c r="I316" s="8">
        <v>0.6</v>
      </c>
      <c r="J316" s="9">
        <v>1000</v>
      </c>
      <c r="K316" s="10">
        <f t="shared" si="2"/>
        <v>600</v>
      </c>
      <c r="L316" s="10">
        <f t="shared" si="3"/>
        <v>210</v>
      </c>
      <c r="M316" s="11">
        <v>0.35</v>
      </c>
      <c r="O316" s="14"/>
      <c r="P316" s="12"/>
    </row>
    <row r="317" spans="1:16" ht="15.75" customHeight="1" x14ac:dyDescent="0.3">
      <c r="A317" s="1"/>
      <c r="B317" s="6" t="s">
        <v>14</v>
      </c>
      <c r="C317" s="6">
        <v>1185732</v>
      </c>
      <c r="D317" s="7">
        <v>44301</v>
      </c>
      <c r="E317" s="6" t="s">
        <v>33</v>
      </c>
      <c r="F317" s="6" t="s">
        <v>34</v>
      </c>
      <c r="G317" s="6" t="s">
        <v>35</v>
      </c>
      <c r="H317" s="6" t="s">
        <v>22</v>
      </c>
      <c r="I317" s="8">
        <v>0.5</v>
      </c>
      <c r="J317" s="9">
        <v>2250</v>
      </c>
      <c r="K317" s="10">
        <f t="shared" si="2"/>
        <v>1125</v>
      </c>
      <c r="L317" s="10">
        <f t="shared" si="3"/>
        <v>562.5</v>
      </c>
      <c r="M317" s="11">
        <v>0.5</v>
      </c>
      <c r="O317" s="14"/>
      <c r="P317" s="12"/>
    </row>
    <row r="318" spans="1:16" ht="15.75" customHeight="1" x14ac:dyDescent="0.3">
      <c r="A318" s="1"/>
      <c r="B318" s="6" t="s">
        <v>14</v>
      </c>
      <c r="C318" s="6">
        <v>1185732</v>
      </c>
      <c r="D318" s="7">
        <v>44332</v>
      </c>
      <c r="E318" s="6" t="s">
        <v>33</v>
      </c>
      <c r="F318" s="6" t="s">
        <v>34</v>
      </c>
      <c r="G318" s="6" t="s">
        <v>35</v>
      </c>
      <c r="H318" s="6" t="s">
        <v>17</v>
      </c>
      <c r="I318" s="8">
        <v>0.6</v>
      </c>
      <c r="J318" s="9">
        <v>4950</v>
      </c>
      <c r="K318" s="10">
        <f t="shared" si="2"/>
        <v>2970</v>
      </c>
      <c r="L318" s="10">
        <f t="shared" si="3"/>
        <v>1188</v>
      </c>
      <c r="M318" s="11">
        <v>0.4</v>
      </c>
      <c r="O318" s="14"/>
      <c r="P318" s="12"/>
    </row>
    <row r="319" spans="1:16" ht="15.75" customHeight="1" x14ac:dyDescent="0.3">
      <c r="A319" s="1"/>
      <c r="B319" s="6" t="s">
        <v>14</v>
      </c>
      <c r="C319" s="6">
        <v>1185732</v>
      </c>
      <c r="D319" s="7">
        <v>44332</v>
      </c>
      <c r="E319" s="6" t="s">
        <v>33</v>
      </c>
      <c r="F319" s="6" t="s">
        <v>34</v>
      </c>
      <c r="G319" s="6" t="s">
        <v>35</v>
      </c>
      <c r="H319" s="6" t="s">
        <v>18</v>
      </c>
      <c r="I319" s="8">
        <v>0.55000000000000004</v>
      </c>
      <c r="J319" s="9">
        <v>2000</v>
      </c>
      <c r="K319" s="10">
        <f t="shared" si="2"/>
        <v>1100</v>
      </c>
      <c r="L319" s="10">
        <f t="shared" si="3"/>
        <v>385</v>
      </c>
      <c r="M319" s="11">
        <v>0.35</v>
      </c>
      <c r="O319" s="14"/>
      <c r="P319" s="12"/>
    </row>
    <row r="320" spans="1:16" ht="15.75" customHeight="1" x14ac:dyDescent="0.3">
      <c r="A320" s="1"/>
      <c r="B320" s="6" t="s">
        <v>14</v>
      </c>
      <c r="C320" s="6">
        <v>1185732</v>
      </c>
      <c r="D320" s="7">
        <v>44332</v>
      </c>
      <c r="E320" s="6" t="s">
        <v>33</v>
      </c>
      <c r="F320" s="6" t="s">
        <v>34</v>
      </c>
      <c r="G320" s="6" t="s">
        <v>35</v>
      </c>
      <c r="H320" s="6" t="s">
        <v>19</v>
      </c>
      <c r="I320" s="8">
        <v>0.5</v>
      </c>
      <c r="J320" s="9">
        <v>1750</v>
      </c>
      <c r="K320" s="10">
        <f t="shared" si="2"/>
        <v>875</v>
      </c>
      <c r="L320" s="10">
        <f t="shared" si="3"/>
        <v>306.25</v>
      </c>
      <c r="M320" s="11">
        <v>0.35</v>
      </c>
      <c r="O320" s="14"/>
      <c r="P320" s="12"/>
    </row>
    <row r="321" spans="1:16" ht="15.75" customHeight="1" x14ac:dyDescent="0.3">
      <c r="A321" s="1"/>
      <c r="B321" s="6" t="s">
        <v>14</v>
      </c>
      <c r="C321" s="6">
        <v>1185732</v>
      </c>
      <c r="D321" s="7">
        <v>44332</v>
      </c>
      <c r="E321" s="6" t="s">
        <v>33</v>
      </c>
      <c r="F321" s="6" t="s">
        <v>34</v>
      </c>
      <c r="G321" s="6" t="s">
        <v>35</v>
      </c>
      <c r="H321" s="6" t="s">
        <v>20</v>
      </c>
      <c r="I321" s="8">
        <v>0.5</v>
      </c>
      <c r="J321" s="9">
        <v>1000</v>
      </c>
      <c r="K321" s="10">
        <f t="shared" si="2"/>
        <v>500</v>
      </c>
      <c r="L321" s="10">
        <f t="shared" si="3"/>
        <v>200</v>
      </c>
      <c r="M321" s="11">
        <v>0.4</v>
      </c>
      <c r="O321" s="14"/>
      <c r="P321" s="12"/>
    </row>
    <row r="322" spans="1:16" ht="15.75" customHeight="1" x14ac:dyDescent="0.3">
      <c r="A322" s="1"/>
      <c r="B322" s="6" t="s">
        <v>14</v>
      </c>
      <c r="C322" s="6">
        <v>1185732</v>
      </c>
      <c r="D322" s="7">
        <v>44332</v>
      </c>
      <c r="E322" s="6" t="s">
        <v>33</v>
      </c>
      <c r="F322" s="6" t="s">
        <v>34</v>
      </c>
      <c r="G322" s="6" t="s">
        <v>35</v>
      </c>
      <c r="H322" s="6" t="s">
        <v>21</v>
      </c>
      <c r="I322" s="8">
        <v>0.6</v>
      </c>
      <c r="J322" s="9">
        <v>1250</v>
      </c>
      <c r="K322" s="10">
        <f t="shared" si="2"/>
        <v>750</v>
      </c>
      <c r="L322" s="10">
        <f t="shared" si="3"/>
        <v>262.5</v>
      </c>
      <c r="M322" s="11">
        <v>0.35</v>
      </c>
      <c r="O322" s="14"/>
      <c r="P322" s="12"/>
    </row>
    <row r="323" spans="1:16" ht="15.75" customHeight="1" x14ac:dyDescent="0.3">
      <c r="A323" s="1"/>
      <c r="B323" s="6" t="s">
        <v>14</v>
      </c>
      <c r="C323" s="6">
        <v>1185732</v>
      </c>
      <c r="D323" s="7">
        <v>44332</v>
      </c>
      <c r="E323" s="6" t="s">
        <v>33</v>
      </c>
      <c r="F323" s="6" t="s">
        <v>34</v>
      </c>
      <c r="G323" s="6" t="s">
        <v>35</v>
      </c>
      <c r="H323" s="6" t="s">
        <v>22</v>
      </c>
      <c r="I323" s="8">
        <v>0.65</v>
      </c>
      <c r="J323" s="9">
        <v>2500</v>
      </c>
      <c r="K323" s="10">
        <f t="shared" si="2"/>
        <v>1625</v>
      </c>
      <c r="L323" s="10">
        <f t="shared" si="3"/>
        <v>812.5</v>
      </c>
      <c r="M323" s="11">
        <v>0.5</v>
      </c>
      <c r="O323" s="14"/>
      <c r="P323" s="12"/>
    </row>
    <row r="324" spans="1:16" ht="15.75" customHeight="1" x14ac:dyDescent="0.3">
      <c r="A324" s="1"/>
      <c r="B324" s="6" t="s">
        <v>14</v>
      </c>
      <c r="C324" s="6">
        <v>1185732</v>
      </c>
      <c r="D324" s="7">
        <v>44362</v>
      </c>
      <c r="E324" s="6" t="s">
        <v>33</v>
      </c>
      <c r="F324" s="6" t="s">
        <v>34</v>
      </c>
      <c r="G324" s="6" t="s">
        <v>35</v>
      </c>
      <c r="H324" s="6" t="s">
        <v>17</v>
      </c>
      <c r="I324" s="8">
        <v>0.5</v>
      </c>
      <c r="J324" s="9">
        <v>5000</v>
      </c>
      <c r="K324" s="10">
        <f t="shared" si="2"/>
        <v>2500</v>
      </c>
      <c r="L324" s="10">
        <f t="shared" si="3"/>
        <v>1000</v>
      </c>
      <c r="M324" s="11">
        <v>0.4</v>
      </c>
      <c r="O324" s="14"/>
      <c r="P324" s="12"/>
    </row>
    <row r="325" spans="1:16" ht="15.75" customHeight="1" x14ac:dyDescent="0.3">
      <c r="A325" s="1"/>
      <c r="B325" s="6" t="s">
        <v>14</v>
      </c>
      <c r="C325" s="6">
        <v>1185732</v>
      </c>
      <c r="D325" s="7">
        <v>44362</v>
      </c>
      <c r="E325" s="6" t="s">
        <v>33</v>
      </c>
      <c r="F325" s="6" t="s">
        <v>34</v>
      </c>
      <c r="G325" s="6" t="s">
        <v>35</v>
      </c>
      <c r="H325" s="6" t="s">
        <v>18</v>
      </c>
      <c r="I325" s="8">
        <v>0.45000000000000007</v>
      </c>
      <c r="J325" s="9">
        <v>2500</v>
      </c>
      <c r="K325" s="10">
        <f t="shared" si="2"/>
        <v>1125.0000000000002</v>
      </c>
      <c r="L325" s="10">
        <f t="shared" si="3"/>
        <v>393.75000000000006</v>
      </c>
      <c r="M325" s="11">
        <v>0.35</v>
      </c>
      <c r="O325" s="14"/>
      <c r="P325" s="12"/>
    </row>
    <row r="326" spans="1:16" ht="15.75" customHeight="1" x14ac:dyDescent="0.3">
      <c r="A326" s="1"/>
      <c r="B326" s="6" t="s">
        <v>14</v>
      </c>
      <c r="C326" s="6">
        <v>1185732</v>
      </c>
      <c r="D326" s="7">
        <v>44362</v>
      </c>
      <c r="E326" s="6" t="s">
        <v>33</v>
      </c>
      <c r="F326" s="6" t="s">
        <v>34</v>
      </c>
      <c r="G326" s="6" t="s">
        <v>35</v>
      </c>
      <c r="H326" s="6" t="s">
        <v>19</v>
      </c>
      <c r="I326" s="8">
        <v>0.4</v>
      </c>
      <c r="J326" s="9">
        <v>2000</v>
      </c>
      <c r="K326" s="10">
        <f t="shared" si="2"/>
        <v>800</v>
      </c>
      <c r="L326" s="10">
        <f t="shared" si="3"/>
        <v>280</v>
      </c>
      <c r="M326" s="11">
        <v>0.35</v>
      </c>
      <c r="O326" s="14"/>
      <c r="P326" s="12"/>
    </row>
    <row r="327" spans="1:16" ht="15.75" customHeight="1" x14ac:dyDescent="0.3">
      <c r="A327" s="1"/>
      <c r="B327" s="6" t="s">
        <v>14</v>
      </c>
      <c r="C327" s="6">
        <v>1185732</v>
      </c>
      <c r="D327" s="7">
        <v>44362</v>
      </c>
      <c r="E327" s="6" t="s">
        <v>33</v>
      </c>
      <c r="F327" s="6" t="s">
        <v>34</v>
      </c>
      <c r="G327" s="6" t="s">
        <v>35</v>
      </c>
      <c r="H327" s="6" t="s">
        <v>20</v>
      </c>
      <c r="I327" s="8">
        <v>0.4</v>
      </c>
      <c r="J327" s="9">
        <v>1750</v>
      </c>
      <c r="K327" s="10">
        <f t="shared" si="2"/>
        <v>700</v>
      </c>
      <c r="L327" s="10">
        <f t="shared" si="3"/>
        <v>280</v>
      </c>
      <c r="M327" s="11">
        <v>0.4</v>
      </c>
      <c r="O327" s="14"/>
      <c r="P327" s="12"/>
    </row>
    <row r="328" spans="1:16" ht="15.75" customHeight="1" x14ac:dyDescent="0.3">
      <c r="A328" s="1"/>
      <c r="B328" s="6" t="s">
        <v>14</v>
      </c>
      <c r="C328" s="6">
        <v>1185732</v>
      </c>
      <c r="D328" s="7">
        <v>44362</v>
      </c>
      <c r="E328" s="6" t="s">
        <v>33</v>
      </c>
      <c r="F328" s="6" t="s">
        <v>34</v>
      </c>
      <c r="G328" s="6" t="s">
        <v>35</v>
      </c>
      <c r="H328" s="6" t="s">
        <v>21</v>
      </c>
      <c r="I328" s="8">
        <v>0.5</v>
      </c>
      <c r="J328" s="9">
        <v>1750</v>
      </c>
      <c r="K328" s="10">
        <f t="shared" si="2"/>
        <v>875</v>
      </c>
      <c r="L328" s="10">
        <f t="shared" si="3"/>
        <v>306.25</v>
      </c>
      <c r="M328" s="11">
        <v>0.35</v>
      </c>
      <c r="O328" s="14"/>
      <c r="P328" s="12"/>
    </row>
    <row r="329" spans="1:16" ht="15.75" customHeight="1" x14ac:dyDescent="0.3">
      <c r="A329" s="1"/>
      <c r="B329" s="6" t="s">
        <v>14</v>
      </c>
      <c r="C329" s="6">
        <v>1185732</v>
      </c>
      <c r="D329" s="7">
        <v>44362</v>
      </c>
      <c r="E329" s="6" t="s">
        <v>33</v>
      </c>
      <c r="F329" s="6" t="s">
        <v>34</v>
      </c>
      <c r="G329" s="6" t="s">
        <v>35</v>
      </c>
      <c r="H329" s="6" t="s">
        <v>22</v>
      </c>
      <c r="I329" s="8">
        <v>0.55000000000000004</v>
      </c>
      <c r="J329" s="9">
        <v>3500</v>
      </c>
      <c r="K329" s="10">
        <f t="shared" si="2"/>
        <v>1925.0000000000002</v>
      </c>
      <c r="L329" s="10">
        <f t="shared" si="3"/>
        <v>962.50000000000011</v>
      </c>
      <c r="M329" s="11">
        <v>0.5</v>
      </c>
      <c r="O329" s="14"/>
      <c r="P329" s="12"/>
    </row>
    <row r="330" spans="1:16" ht="15.75" customHeight="1" x14ac:dyDescent="0.3">
      <c r="A330" s="1"/>
      <c r="B330" s="6" t="s">
        <v>14</v>
      </c>
      <c r="C330" s="6">
        <v>1185732</v>
      </c>
      <c r="D330" s="7">
        <v>44391</v>
      </c>
      <c r="E330" s="6" t="s">
        <v>33</v>
      </c>
      <c r="F330" s="6" t="s">
        <v>34</v>
      </c>
      <c r="G330" s="6" t="s">
        <v>35</v>
      </c>
      <c r="H330" s="6" t="s">
        <v>17</v>
      </c>
      <c r="I330" s="8">
        <v>0.5</v>
      </c>
      <c r="J330" s="9">
        <v>5750</v>
      </c>
      <c r="K330" s="10">
        <f t="shared" si="2"/>
        <v>2875</v>
      </c>
      <c r="L330" s="10">
        <f t="shared" si="3"/>
        <v>1150</v>
      </c>
      <c r="M330" s="11">
        <v>0.4</v>
      </c>
      <c r="O330" s="14"/>
      <c r="P330" s="12"/>
    </row>
    <row r="331" spans="1:16" ht="15.75" customHeight="1" x14ac:dyDescent="0.3">
      <c r="A331" s="1"/>
      <c r="B331" s="6" t="s">
        <v>14</v>
      </c>
      <c r="C331" s="6">
        <v>1185732</v>
      </c>
      <c r="D331" s="7">
        <v>44391</v>
      </c>
      <c r="E331" s="6" t="s">
        <v>33</v>
      </c>
      <c r="F331" s="6" t="s">
        <v>34</v>
      </c>
      <c r="G331" s="6" t="s">
        <v>35</v>
      </c>
      <c r="H331" s="6" t="s">
        <v>18</v>
      </c>
      <c r="I331" s="8">
        <v>0.45000000000000007</v>
      </c>
      <c r="J331" s="9">
        <v>3250</v>
      </c>
      <c r="K331" s="10">
        <f t="shared" si="2"/>
        <v>1462.5000000000002</v>
      </c>
      <c r="L331" s="10">
        <f t="shared" si="3"/>
        <v>511.87500000000006</v>
      </c>
      <c r="M331" s="11">
        <v>0.35</v>
      </c>
      <c r="O331" s="14"/>
      <c r="P331" s="12"/>
    </row>
    <row r="332" spans="1:16" ht="15.75" customHeight="1" x14ac:dyDescent="0.3">
      <c r="A332" s="1"/>
      <c r="B332" s="6" t="s">
        <v>14</v>
      </c>
      <c r="C332" s="6">
        <v>1185732</v>
      </c>
      <c r="D332" s="7">
        <v>44391</v>
      </c>
      <c r="E332" s="6" t="s">
        <v>33</v>
      </c>
      <c r="F332" s="6" t="s">
        <v>34</v>
      </c>
      <c r="G332" s="6" t="s">
        <v>35</v>
      </c>
      <c r="H332" s="6" t="s">
        <v>19</v>
      </c>
      <c r="I332" s="8">
        <v>0.4</v>
      </c>
      <c r="J332" s="9">
        <v>2500</v>
      </c>
      <c r="K332" s="10">
        <f t="shared" si="2"/>
        <v>1000</v>
      </c>
      <c r="L332" s="10">
        <f t="shared" si="3"/>
        <v>350</v>
      </c>
      <c r="M332" s="11">
        <v>0.35</v>
      </c>
      <c r="O332" s="14"/>
      <c r="P332" s="12"/>
    </row>
    <row r="333" spans="1:16" ht="15.75" customHeight="1" x14ac:dyDescent="0.3">
      <c r="A333" s="1"/>
      <c r="B333" s="6" t="s">
        <v>14</v>
      </c>
      <c r="C333" s="6">
        <v>1185732</v>
      </c>
      <c r="D333" s="7">
        <v>44391</v>
      </c>
      <c r="E333" s="6" t="s">
        <v>33</v>
      </c>
      <c r="F333" s="6" t="s">
        <v>34</v>
      </c>
      <c r="G333" s="6" t="s">
        <v>35</v>
      </c>
      <c r="H333" s="6" t="s">
        <v>20</v>
      </c>
      <c r="I333" s="8">
        <v>0.4</v>
      </c>
      <c r="J333" s="9">
        <v>2000</v>
      </c>
      <c r="K333" s="10">
        <f t="shared" si="2"/>
        <v>800</v>
      </c>
      <c r="L333" s="10">
        <f t="shared" si="3"/>
        <v>320</v>
      </c>
      <c r="M333" s="11">
        <v>0.4</v>
      </c>
      <c r="O333" s="14"/>
      <c r="P333" s="12"/>
    </row>
    <row r="334" spans="1:16" ht="15.75" customHeight="1" x14ac:dyDescent="0.3">
      <c r="A334" s="1"/>
      <c r="B334" s="6" t="s">
        <v>14</v>
      </c>
      <c r="C334" s="6">
        <v>1185732</v>
      </c>
      <c r="D334" s="7">
        <v>44391</v>
      </c>
      <c r="E334" s="6" t="s">
        <v>33</v>
      </c>
      <c r="F334" s="6" t="s">
        <v>34</v>
      </c>
      <c r="G334" s="6" t="s">
        <v>35</v>
      </c>
      <c r="H334" s="6" t="s">
        <v>21</v>
      </c>
      <c r="I334" s="8">
        <v>0.5</v>
      </c>
      <c r="J334" s="9">
        <v>2250</v>
      </c>
      <c r="K334" s="10">
        <f t="shared" si="2"/>
        <v>1125</v>
      </c>
      <c r="L334" s="10">
        <f t="shared" si="3"/>
        <v>393.75</v>
      </c>
      <c r="M334" s="11">
        <v>0.35</v>
      </c>
      <c r="O334" s="14"/>
      <c r="P334" s="12"/>
    </row>
    <row r="335" spans="1:16" ht="15.75" customHeight="1" x14ac:dyDescent="0.3">
      <c r="A335" s="1"/>
      <c r="B335" s="6" t="s">
        <v>14</v>
      </c>
      <c r="C335" s="6">
        <v>1185732</v>
      </c>
      <c r="D335" s="7">
        <v>44391</v>
      </c>
      <c r="E335" s="6" t="s">
        <v>33</v>
      </c>
      <c r="F335" s="6" t="s">
        <v>34</v>
      </c>
      <c r="G335" s="6" t="s">
        <v>35</v>
      </c>
      <c r="H335" s="6" t="s">
        <v>22</v>
      </c>
      <c r="I335" s="8">
        <v>0.55000000000000004</v>
      </c>
      <c r="J335" s="9">
        <v>4000</v>
      </c>
      <c r="K335" s="10">
        <f t="shared" si="2"/>
        <v>2200</v>
      </c>
      <c r="L335" s="10">
        <f t="shared" si="3"/>
        <v>1100</v>
      </c>
      <c r="M335" s="11">
        <v>0.5</v>
      </c>
      <c r="O335" s="14"/>
      <c r="P335" s="12"/>
    </row>
    <row r="336" spans="1:16" ht="15.75" customHeight="1" x14ac:dyDescent="0.3">
      <c r="A336" s="1"/>
      <c r="B336" s="6" t="s">
        <v>14</v>
      </c>
      <c r="C336" s="6">
        <v>1185732</v>
      </c>
      <c r="D336" s="7">
        <v>44423</v>
      </c>
      <c r="E336" s="6" t="s">
        <v>33</v>
      </c>
      <c r="F336" s="6" t="s">
        <v>34</v>
      </c>
      <c r="G336" s="6" t="s">
        <v>35</v>
      </c>
      <c r="H336" s="6" t="s">
        <v>17</v>
      </c>
      <c r="I336" s="8">
        <v>0.5</v>
      </c>
      <c r="J336" s="9">
        <v>5500</v>
      </c>
      <c r="K336" s="10">
        <f t="shared" si="2"/>
        <v>2750</v>
      </c>
      <c r="L336" s="10">
        <f t="shared" si="3"/>
        <v>1100</v>
      </c>
      <c r="M336" s="11">
        <v>0.4</v>
      </c>
      <c r="O336" s="14"/>
      <c r="P336" s="12"/>
    </row>
    <row r="337" spans="1:16" ht="15.75" customHeight="1" x14ac:dyDescent="0.3">
      <c r="A337" s="1"/>
      <c r="B337" s="6" t="s">
        <v>14</v>
      </c>
      <c r="C337" s="6">
        <v>1185732</v>
      </c>
      <c r="D337" s="7">
        <v>44423</v>
      </c>
      <c r="E337" s="6" t="s">
        <v>33</v>
      </c>
      <c r="F337" s="6" t="s">
        <v>34</v>
      </c>
      <c r="G337" s="6" t="s">
        <v>35</v>
      </c>
      <c r="H337" s="6" t="s">
        <v>18</v>
      </c>
      <c r="I337" s="8">
        <v>0.45000000000000007</v>
      </c>
      <c r="J337" s="9">
        <v>3250</v>
      </c>
      <c r="K337" s="10">
        <f t="shared" si="2"/>
        <v>1462.5000000000002</v>
      </c>
      <c r="L337" s="10">
        <f t="shared" si="3"/>
        <v>511.87500000000006</v>
      </c>
      <c r="M337" s="11">
        <v>0.35</v>
      </c>
      <c r="O337" s="14"/>
      <c r="P337" s="12"/>
    </row>
    <row r="338" spans="1:16" ht="15.75" customHeight="1" x14ac:dyDescent="0.3">
      <c r="A338" s="1"/>
      <c r="B338" s="6" t="s">
        <v>14</v>
      </c>
      <c r="C338" s="6">
        <v>1185732</v>
      </c>
      <c r="D338" s="7">
        <v>44423</v>
      </c>
      <c r="E338" s="6" t="s">
        <v>33</v>
      </c>
      <c r="F338" s="6" t="s">
        <v>34</v>
      </c>
      <c r="G338" s="6" t="s">
        <v>35</v>
      </c>
      <c r="H338" s="6" t="s">
        <v>19</v>
      </c>
      <c r="I338" s="8">
        <v>0.4</v>
      </c>
      <c r="J338" s="9">
        <v>2500</v>
      </c>
      <c r="K338" s="10">
        <f t="shared" si="2"/>
        <v>1000</v>
      </c>
      <c r="L338" s="10">
        <f t="shared" si="3"/>
        <v>350</v>
      </c>
      <c r="M338" s="11">
        <v>0.35</v>
      </c>
      <c r="O338" s="14"/>
      <c r="P338" s="12"/>
    </row>
    <row r="339" spans="1:16" ht="15.75" customHeight="1" x14ac:dyDescent="0.3">
      <c r="A339" s="1"/>
      <c r="B339" s="6" t="s">
        <v>14</v>
      </c>
      <c r="C339" s="6">
        <v>1185732</v>
      </c>
      <c r="D339" s="7">
        <v>44423</v>
      </c>
      <c r="E339" s="6" t="s">
        <v>33</v>
      </c>
      <c r="F339" s="6" t="s">
        <v>34</v>
      </c>
      <c r="G339" s="6" t="s">
        <v>35</v>
      </c>
      <c r="H339" s="6" t="s">
        <v>20</v>
      </c>
      <c r="I339" s="8">
        <v>0.4</v>
      </c>
      <c r="J339" s="9">
        <v>2250</v>
      </c>
      <c r="K339" s="10">
        <f t="shared" si="2"/>
        <v>900</v>
      </c>
      <c r="L339" s="10">
        <f t="shared" si="3"/>
        <v>360</v>
      </c>
      <c r="M339" s="11">
        <v>0.4</v>
      </c>
      <c r="O339" s="14"/>
      <c r="P339" s="12"/>
    </row>
    <row r="340" spans="1:16" ht="15.75" customHeight="1" x14ac:dyDescent="0.3">
      <c r="A340" s="1"/>
      <c r="B340" s="6" t="s">
        <v>14</v>
      </c>
      <c r="C340" s="6">
        <v>1185732</v>
      </c>
      <c r="D340" s="7">
        <v>44423</v>
      </c>
      <c r="E340" s="6" t="s">
        <v>33</v>
      </c>
      <c r="F340" s="6" t="s">
        <v>34</v>
      </c>
      <c r="G340" s="6" t="s">
        <v>35</v>
      </c>
      <c r="H340" s="6" t="s">
        <v>21</v>
      </c>
      <c r="I340" s="8">
        <v>0.5</v>
      </c>
      <c r="J340" s="9">
        <v>2000</v>
      </c>
      <c r="K340" s="10">
        <f t="shared" si="2"/>
        <v>1000</v>
      </c>
      <c r="L340" s="10">
        <f t="shared" si="3"/>
        <v>350</v>
      </c>
      <c r="M340" s="11">
        <v>0.35</v>
      </c>
      <c r="O340" s="14"/>
      <c r="P340" s="12"/>
    </row>
    <row r="341" spans="1:16" ht="15.75" customHeight="1" x14ac:dyDescent="0.3">
      <c r="A341" s="1"/>
      <c r="B341" s="6" t="s">
        <v>14</v>
      </c>
      <c r="C341" s="6">
        <v>1185732</v>
      </c>
      <c r="D341" s="7">
        <v>44423</v>
      </c>
      <c r="E341" s="6" t="s">
        <v>33</v>
      </c>
      <c r="F341" s="6" t="s">
        <v>34</v>
      </c>
      <c r="G341" s="6" t="s">
        <v>35</v>
      </c>
      <c r="H341" s="6" t="s">
        <v>22</v>
      </c>
      <c r="I341" s="8">
        <v>0.55000000000000004</v>
      </c>
      <c r="J341" s="9">
        <v>3750</v>
      </c>
      <c r="K341" s="10">
        <f t="shared" si="2"/>
        <v>2062.5</v>
      </c>
      <c r="L341" s="10">
        <f t="shared" si="3"/>
        <v>1031.25</v>
      </c>
      <c r="M341" s="11">
        <v>0.5</v>
      </c>
      <c r="O341" s="14"/>
      <c r="P341" s="12"/>
    </row>
    <row r="342" spans="1:16" ht="15.75" customHeight="1" x14ac:dyDescent="0.3">
      <c r="A342" s="1"/>
      <c r="B342" s="6" t="s">
        <v>14</v>
      </c>
      <c r="C342" s="6">
        <v>1185732</v>
      </c>
      <c r="D342" s="7">
        <v>44455</v>
      </c>
      <c r="E342" s="6" t="s">
        <v>33</v>
      </c>
      <c r="F342" s="6" t="s">
        <v>34</v>
      </c>
      <c r="G342" s="6" t="s">
        <v>35</v>
      </c>
      <c r="H342" s="6" t="s">
        <v>17</v>
      </c>
      <c r="I342" s="8">
        <v>0.5</v>
      </c>
      <c r="J342" s="9">
        <v>5000</v>
      </c>
      <c r="K342" s="10">
        <f t="shared" si="2"/>
        <v>2500</v>
      </c>
      <c r="L342" s="10">
        <f t="shared" si="3"/>
        <v>1000</v>
      </c>
      <c r="M342" s="11">
        <v>0.4</v>
      </c>
      <c r="O342" s="14"/>
      <c r="P342" s="12"/>
    </row>
    <row r="343" spans="1:16" ht="15.75" customHeight="1" x14ac:dyDescent="0.3">
      <c r="A343" s="1"/>
      <c r="B343" s="6" t="s">
        <v>14</v>
      </c>
      <c r="C343" s="6">
        <v>1185732</v>
      </c>
      <c r="D343" s="7">
        <v>44455</v>
      </c>
      <c r="E343" s="6" t="s">
        <v>33</v>
      </c>
      <c r="F343" s="6" t="s">
        <v>34</v>
      </c>
      <c r="G343" s="6" t="s">
        <v>35</v>
      </c>
      <c r="H343" s="6" t="s">
        <v>18</v>
      </c>
      <c r="I343" s="8">
        <v>0.45000000000000007</v>
      </c>
      <c r="J343" s="9">
        <v>3000</v>
      </c>
      <c r="K343" s="10">
        <f t="shared" si="2"/>
        <v>1350.0000000000002</v>
      </c>
      <c r="L343" s="10">
        <f t="shared" si="3"/>
        <v>472.50000000000006</v>
      </c>
      <c r="M343" s="11">
        <v>0.35</v>
      </c>
      <c r="O343" s="14"/>
      <c r="P343" s="12"/>
    </row>
    <row r="344" spans="1:16" ht="15.75" customHeight="1" x14ac:dyDescent="0.3">
      <c r="A344" s="1"/>
      <c r="B344" s="6" t="s">
        <v>14</v>
      </c>
      <c r="C344" s="6">
        <v>1185732</v>
      </c>
      <c r="D344" s="7">
        <v>44455</v>
      </c>
      <c r="E344" s="6" t="s">
        <v>33</v>
      </c>
      <c r="F344" s="6" t="s">
        <v>34</v>
      </c>
      <c r="G344" s="6" t="s">
        <v>35</v>
      </c>
      <c r="H344" s="6" t="s">
        <v>19</v>
      </c>
      <c r="I344" s="8">
        <v>0.4</v>
      </c>
      <c r="J344" s="9">
        <v>2000</v>
      </c>
      <c r="K344" s="10">
        <f t="shared" si="2"/>
        <v>800</v>
      </c>
      <c r="L344" s="10">
        <f t="shared" si="3"/>
        <v>280</v>
      </c>
      <c r="M344" s="11">
        <v>0.35</v>
      </c>
      <c r="O344" s="14"/>
      <c r="P344" s="12"/>
    </row>
    <row r="345" spans="1:16" ht="15.75" customHeight="1" x14ac:dyDescent="0.3">
      <c r="A345" s="1"/>
      <c r="B345" s="6" t="s">
        <v>14</v>
      </c>
      <c r="C345" s="6">
        <v>1185732</v>
      </c>
      <c r="D345" s="7">
        <v>44455</v>
      </c>
      <c r="E345" s="6" t="s">
        <v>33</v>
      </c>
      <c r="F345" s="6" t="s">
        <v>34</v>
      </c>
      <c r="G345" s="6" t="s">
        <v>35</v>
      </c>
      <c r="H345" s="6" t="s">
        <v>20</v>
      </c>
      <c r="I345" s="8">
        <v>0.4</v>
      </c>
      <c r="J345" s="9">
        <v>1750</v>
      </c>
      <c r="K345" s="10">
        <f t="shared" si="2"/>
        <v>700</v>
      </c>
      <c r="L345" s="10">
        <f t="shared" si="3"/>
        <v>280</v>
      </c>
      <c r="M345" s="11">
        <v>0.4</v>
      </c>
      <c r="O345" s="14"/>
      <c r="P345" s="12"/>
    </row>
    <row r="346" spans="1:16" ht="15.75" customHeight="1" x14ac:dyDescent="0.3">
      <c r="A346" s="1"/>
      <c r="B346" s="6" t="s">
        <v>14</v>
      </c>
      <c r="C346" s="6">
        <v>1185732</v>
      </c>
      <c r="D346" s="7">
        <v>44455</v>
      </c>
      <c r="E346" s="6" t="s">
        <v>33</v>
      </c>
      <c r="F346" s="6" t="s">
        <v>34</v>
      </c>
      <c r="G346" s="6" t="s">
        <v>35</v>
      </c>
      <c r="H346" s="6" t="s">
        <v>21</v>
      </c>
      <c r="I346" s="8">
        <v>0.5</v>
      </c>
      <c r="J346" s="9">
        <v>1750</v>
      </c>
      <c r="K346" s="10">
        <f t="shared" si="2"/>
        <v>875</v>
      </c>
      <c r="L346" s="10">
        <f t="shared" si="3"/>
        <v>306.25</v>
      </c>
      <c r="M346" s="11">
        <v>0.35</v>
      </c>
      <c r="O346" s="14"/>
      <c r="P346" s="12"/>
    </row>
    <row r="347" spans="1:16" ht="15.75" customHeight="1" x14ac:dyDescent="0.3">
      <c r="A347" s="1"/>
      <c r="B347" s="6" t="s">
        <v>14</v>
      </c>
      <c r="C347" s="6">
        <v>1185732</v>
      </c>
      <c r="D347" s="7">
        <v>44455</v>
      </c>
      <c r="E347" s="6" t="s">
        <v>33</v>
      </c>
      <c r="F347" s="6" t="s">
        <v>34</v>
      </c>
      <c r="G347" s="6" t="s">
        <v>35</v>
      </c>
      <c r="H347" s="6" t="s">
        <v>22</v>
      </c>
      <c r="I347" s="8">
        <v>0.55000000000000004</v>
      </c>
      <c r="J347" s="9">
        <v>2500</v>
      </c>
      <c r="K347" s="10">
        <f t="shared" si="2"/>
        <v>1375</v>
      </c>
      <c r="L347" s="10">
        <f t="shared" si="3"/>
        <v>687.5</v>
      </c>
      <c r="M347" s="11">
        <v>0.5</v>
      </c>
      <c r="O347" s="14"/>
      <c r="P347" s="12"/>
    </row>
    <row r="348" spans="1:16" ht="15.75" customHeight="1" x14ac:dyDescent="0.3">
      <c r="A348" s="1"/>
      <c r="B348" s="6" t="s">
        <v>14</v>
      </c>
      <c r="C348" s="6">
        <v>1185732</v>
      </c>
      <c r="D348" s="7">
        <v>44484</v>
      </c>
      <c r="E348" s="6" t="s">
        <v>33</v>
      </c>
      <c r="F348" s="6" t="s">
        <v>34</v>
      </c>
      <c r="G348" s="6" t="s">
        <v>35</v>
      </c>
      <c r="H348" s="6" t="s">
        <v>17</v>
      </c>
      <c r="I348" s="8">
        <v>0.6</v>
      </c>
      <c r="J348" s="9">
        <v>4250</v>
      </c>
      <c r="K348" s="10">
        <f t="shared" si="2"/>
        <v>2550</v>
      </c>
      <c r="L348" s="10">
        <f t="shared" si="3"/>
        <v>1020</v>
      </c>
      <c r="M348" s="11">
        <v>0.4</v>
      </c>
      <c r="O348" s="14"/>
      <c r="P348" s="12"/>
    </row>
    <row r="349" spans="1:16" ht="15.75" customHeight="1" x14ac:dyDescent="0.3">
      <c r="A349" s="1"/>
      <c r="B349" s="6" t="s">
        <v>14</v>
      </c>
      <c r="C349" s="6">
        <v>1185732</v>
      </c>
      <c r="D349" s="7">
        <v>44484</v>
      </c>
      <c r="E349" s="6" t="s">
        <v>33</v>
      </c>
      <c r="F349" s="6" t="s">
        <v>34</v>
      </c>
      <c r="G349" s="6" t="s">
        <v>35</v>
      </c>
      <c r="H349" s="6" t="s">
        <v>18</v>
      </c>
      <c r="I349" s="8">
        <v>0.5</v>
      </c>
      <c r="J349" s="9">
        <v>2500</v>
      </c>
      <c r="K349" s="10">
        <f t="shared" si="2"/>
        <v>1250</v>
      </c>
      <c r="L349" s="10">
        <f t="shared" si="3"/>
        <v>437.5</v>
      </c>
      <c r="M349" s="11">
        <v>0.35</v>
      </c>
      <c r="O349" s="14"/>
      <c r="P349" s="12"/>
    </row>
    <row r="350" spans="1:16" ht="15.75" customHeight="1" x14ac:dyDescent="0.3">
      <c r="A350" s="1"/>
      <c r="B350" s="6" t="s">
        <v>14</v>
      </c>
      <c r="C350" s="6">
        <v>1185732</v>
      </c>
      <c r="D350" s="7">
        <v>44484</v>
      </c>
      <c r="E350" s="6" t="s">
        <v>33</v>
      </c>
      <c r="F350" s="6" t="s">
        <v>34</v>
      </c>
      <c r="G350" s="6" t="s">
        <v>35</v>
      </c>
      <c r="H350" s="6" t="s">
        <v>19</v>
      </c>
      <c r="I350" s="8">
        <v>0.5</v>
      </c>
      <c r="J350" s="9">
        <v>1500</v>
      </c>
      <c r="K350" s="10">
        <f t="shared" si="2"/>
        <v>750</v>
      </c>
      <c r="L350" s="10">
        <f t="shared" si="3"/>
        <v>262.5</v>
      </c>
      <c r="M350" s="11">
        <v>0.35</v>
      </c>
      <c r="O350" s="14"/>
      <c r="P350" s="12"/>
    </row>
    <row r="351" spans="1:16" ht="15.75" customHeight="1" x14ac:dyDescent="0.3">
      <c r="A351" s="1"/>
      <c r="B351" s="6" t="s">
        <v>14</v>
      </c>
      <c r="C351" s="6">
        <v>1185732</v>
      </c>
      <c r="D351" s="7">
        <v>44484</v>
      </c>
      <c r="E351" s="6" t="s">
        <v>33</v>
      </c>
      <c r="F351" s="6" t="s">
        <v>34</v>
      </c>
      <c r="G351" s="6" t="s">
        <v>35</v>
      </c>
      <c r="H351" s="6" t="s">
        <v>20</v>
      </c>
      <c r="I351" s="8">
        <v>0.5</v>
      </c>
      <c r="J351" s="9">
        <v>1250</v>
      </c>
      <c r="K351" s="10">
        <f t="shared" si="2"/>
        <v>625</v>
      </c>
      <c r="L351" s="10">
        <f t="shared" si="3"/>
        <v>250</v>
      </c>
      <c r="M351" s="11">
        <v>0.4</v>
      </c>
      <c r="O351" s="14"/>
      <c r="P351" s="12"/>
    </row>
    <row r="352" spans="1:16" ht="15.75" customHeight="1" x14ac:dyDescent="0.3">
      <c r="A352" s="1"/>
      <c r="B352" s="6" t="s">
        <v>14</v>
      </c>
      <c r="C352" s="6">
        <v>1185732</v>
      </c>
      <c r="D352" s="7">
        <v>44484</v>
      </c>
      <c r="E352" s="6" t="s">
        <v>33</v>
      </c>
      <c r="F352" s="6" t="s">
        <v>34</v>
      </c>
      <c r="G352" s="6" t="s">
        <v>35</v>
      </c>
      <c r="H352" s="6" t="s">
        <v>21</v>
      </c>
      <c r="I352" s="8">
        <v>0.6</v>
      </c>
      <c r="J352" s="9">
        <v>1250</v>
      </c>
      <c r="K352" s="10">
        <f t="shared" si="2"/>
        <v>750</v>
      </c>
      <c r="L352" s="10">
        <f t="shared" si="3"/>
        <v>262.5</v>
      </c>
      <c r="M352" s="11">
        <v>0.35</v>
      </c>
      <c r="O352" s="14"/>
      <c r="P352" s="12"/>
    </row>
    <row r="353" spans="1:16" ht="15.75" customHeight="1" x14ac:dyDescent="0.3">
      <c r="A353" s="1"/>
      <c r="B353" s="6" t="s">
        <v>14</v>
      </c>
      <c r="C353" s="6">
        <v>1185732</v>
      </c>
      <c r="D353" s="7">
        <v>44484</v>
      </c>
      <c r="E353" s="6" t="s">
        <v>33</v>
      </c>
      <c r="F353" s="6" t="s">
        <v>34</v>
      </c>
      <c r="G353" s="6" t="s">
        <v>35</v>
      </c>
      <c r="H353" s="6" t="s">
        <v>22</v>
      </c>
      <c r="I353" s="8">
        <v>0.64999999999999991</v>
      </c>
      <c r="J353" s="9">
        <v>2500</v>
      </c>
      <c r="K353" s="10">
        <f t="shared" si="2"/>
        <v>1624.9999999999998</v>
      </c>
      <c r="L353" s="10">
        <f t="shared" si="3"/>
        <v>812.49999999999989</v>
      </c>
      <c r="M353" s="11">
        <v>0.5</v>
      </c>
      <c r="O353" s="14"/>
      <c r="P353" s="12"/>
    </row>
    <row r="354" spans="1:16" ht="15.75" customHeight="1" x14ac:dyDescent="0.3">
      <c r="A354" s="1"/>
      <c r="B354" s="6" t="s">
        <v>14</v>
      </c>
      <c r="C354" s="6">
        <v>1185732</v>
      </c>
      <c r="D354" s="7">
        <v>44515</v>
      </c>
      <c r="E354" s="6" t="s">
        <v>33</v>
      </c>
      <c r="F354" s="6" t="s">
        <v>34</v>
      </c>
      <c r="G354" s="6" t="s">
        <v>35</v>
      </c>
      <c r="H354" s="6" t="s">
        <v>17</v>
      </c>
      <c r="I354" s="8">
        <v>0.6</v>
      </c>
      <c r="J354" s="9">
        <v>4000</v>
      </c>
      <c r="K354" s="10">
        <f t="shared" si="2"/>
        <v>2400</v>
      </c>
      <c r="L354" s="10">
        <f t="shared" si="3"/>
        <v>960</v>
      </c>
      <c r="M354" s="11">
        <v>0.4</v>
      </c>
      <c r="O354" s="14"/>
      <c r="P354" s="12"/>
    </row>
    <row r="355" spans="1:16" ht="15.75" customHeight="1" x14ac:dyDescent="0.3">
      <c r="A355" s="1"/>
      <c r="B355" s="6" t="s">
        <v>14</v>
      </c>
      <c r="C355" s="6">
        <v>1185732</v>
      </c>
      <c r="D355" s="7">
        <v>44515</v>
      </c>
      <c r="E355" s="6" t="s">
        <v>33</v>
      </c>
      <c r="F355" s="6" t="s">
        <v>34</v>
      </c>
      <c r="G355" s="6" t="s">
        <v>35</v>
      </c>
      <c r="H355" s="6" t="s">
        <v>18</v>
      </c>
      <c r="I355" s="8">
        <v>0.5</v>
      </c>
      <c r="J355" s="9">
        <v>2500</v>
      </c>
      <c r="K355" s="10">
        <f t="shared" si="2"/>
        <v>1250</v>
      </c>
      <c r="L355" s="10">
        <f t="shared" si="3"/>
        <v>437.5</v>
      </c>
      <c r="M355" s="11">
        <v>0.35</v>
      </c>
      <c r="O355" s="14"/>
      <c r="P355" s="12"/>
    </row>
    <row r="356" spans="1:16" ht="15.75" customHeight="1" x14ac:dyDescent="0.3">
      <c r="A356" s="1"/>
      <c r="B356" s="6" t="s">
        <v>14</v>
      </c>
      <c r="C356" s="6">
        <v>1185732</v>
      </c>
      <c r="D356" s="7">
        <v>44515</v>
      </c>
      <c r="E356" s="6" t="s">
        <v>33</v>
      </c>
      <c r="F356" s="6" t="s">
        <v>34</v>
      </c>
      <c r="G356" s="6" t="s">
        <v>35</v>
      </c>
      <c r="H356" s="6" t="s">
        <v>19</v>
      </c>
      <c r="I356" s="8">
        <v>0.5</v>
      </c>
      <c r="J356" s="9">
        <v>1950</v>
      </c>
      <c r="K356" s="10">
        <f t="shared" si="2"/>
        <v>975</v>
      </c>
      <c r="L356" s="10">
        <f t="shared" si="3"/>
        <v>341.25</v>
      </c>
      <c r="M356" s="11">
        <v>0.35</v>
      </c>
      <c r="O356" s="14"/>
      <c r="P356" s="12"/>
    </row>
    <row r="357" spans="1:16" ht="15.75" customHeight="1" x14ac:dyDescent="0.3">
      <c r="A357" s="1"/>
      <c r="B357" s="6" t="s">
        <v>14</v>
      </c>
      <c r="C357" s="6">
        <v>1185732</v>
      </c>
      <c r="D357" s="7">
        <v>44515</v>
      </c>
      <c r="E357" s="6" t="s">
        <v>33</v>
      </c>
      <c r="F357" s="6" t="s">
        <v>34</v>
      </c>
      <c r="G357" s="6" t="s">
        <v>35</v>
      </c>
      <c r="H357" s="6" t="s">
        <v>20</v>
      </c>
      <c r="I357" s="8">
        <v>0.5</v>
      </c>
      <c r="J357" s="9">
        <v>1750</v>
      </c>
      <c r="K357" s="10">
        <f t="shared" si="2"/>
        <v>875</v>
      </c>
      <c r="L357" s="10">
        <f t="shared" si="3"/>
        <v>350</v>
      </c>
      <c r="M357" s="11">
        <v>0.4</v>
      </c>
      <c r="O357" s="14"/>
      <c r="P357" s="12"/>
    </row>
    <row r="358" spans="1:16" ht="15.75" customHeight="1" x14ac:dyDescent="0.3">
      <c r="A358" s="1"/>
      <c r="B358" s="6" t="s">
        <v>14</v>
      </c>
      <c r="C358" s="6">
        <v>1185732</v>
      </c>
      <c r="D358" s="7">
        <v>44515</v>
      </c>
      <c r="E358" s="6" t="s">
        <v>33</v>
      </c>
      <c r="F358" s="6" t="s">
        <v>34</v>
      </c>
      <c r="G358" s="6" t="s">
        <v>35</v>
      </c>
      <c r="H358" s="6" t="s">
        <v>21</v>
      </c>
      <c r="I358" s="8">
        <v>0.6</v>
      </c>
      <c r="J358" s="9">
        <v>1500</v>
      </c>
      <c r="K358" s="10">
        <f t="shared" si="2"/>
        <v>900</v>
      </c>
      <c r="L358" s="10">
        <f t="shared" si="3"/>
        <v>315</v>
      </c>
      <c r="M358" s="11">
        <v>0.35</v>
      </c>
      <c r="O358" s="14"/>
      <c r="P358" s="12"/>
    </row>
    <row r="359" spans="1:16" ht="15.75" customHeight="1" x14ac:dyDescent="0.3">
      <c r="A359" s="1"/>
      <c r="B359" s="6" t="s">
        <v>14</v>
      </c>
      <c r="C359" s="6">
        <v>1185732</v>
      </c>
      <c r="D359" s="7">
        <v>44515</v>
      </c>
      <c r="E359" s="6" t="s">
        <v>33</v>
      </c>
      <c r="F359" s="6" t="s">
        <v>34</v>
      </c>
      <c r="G359" s="6" t="s">
        <v>35</v>
      </c>
      <c r="H359" s="6" t="s">
        <v>22</v>
      </c>
      <c r="I359" s="8">
        <v>0.64999999999999991</v>
      </c>
      <c r="J359" s="9">
        <v>2500</v>
      </c>
      <c r="K359" s="10">
        <f t="shared" si="2"/>
        <v>1624.9999999999998</v>
      </c>
      <c r="L359" s="10">
        <f t="shared" si="3"/>
        <v>812.49999999999989</v>
      </c>
      <c r="M359" s="11">
        <v>0.5</v>
      </c>
      <c r="O359" s="14"/>
      <c r="P359" s="12"/>
    </row>
    <row r="360" spans="1:16" ht="15.75" customHeight="1" x14ac:dyDescent="0.3">
      <c r="A360" s="1"/>
      <c r="B360" s="6" t="s">
        <v>14</v>
      </c>
      <c r="C360" s="6">
        <v>1185732</v>
      </c>
      <c r="D360" s="7">
        <v>44544</v>
      </c>
      <c r="E360" s="6" t="s">
        <v>33</v>
      </c>
      <c r="F360" s="6" t="s">
        <v>34</v>
      </c>
      <c r="G360" s="6" t="s">
        <v>35</v>
      </c>
      <c r="H360" s="6" t="s">
        <v>17</v>
      </c>
      <c r="I360" s="8">
        <v>0.6</v>
      </c>
      <c r="J360" s="9">
        <v>5000</v>
      </c>
      <c r="K360" s="10">
        <f t="shared" si="2"/>
        <v>3000</v>
      </c>
      <c r="L360" s="10">
        <f t="shared" si="3"/>
        <v>1200</v>
      </c>
      <c r="M360" s="11">
        <v>0.4</v>
      </c>
      <c r="O360" s="14"/>
      <c r="P360" s="12"/>
    </row>
    <row r="361" spans="1:16" ht="15.75" customHeight="1" x14ac:dyDescent="0.3">
      <c r="A361" s="1"/>
      <c r="B361" s="6" t="s">
        <v>14</v>
      </c>
      <c r="C361" s="6">
        <v>1185732</v>
      </c>
      <c r="D361" s="7">
        <v>44544</v>
      </c>
      <c r="E361" s="6" t="s">
        <v>33</v>
      </c>
      <c r="F361" s="6" t="s">
        <v>34</v>
      </c>
      <c r="G361" s="6" t="s">
        <v>35</v>
      </c>
      <c r="H361" s="6" t="s">
        <v>18</v>
      </c>
      <c r="I361" s="8">
        <v>0.5</v>
      </c>
      <c r="J361" s="9">
        <v>3000</v>
      </c>
      <c r="K361" s="10">
        <f t="shared" si="2"/>
        <v>1500</v>
      </c>
      <c r="L361" s="10">
        <f t="shared" si="3"/>
        <v>525</v>
      </c>
      <c r="M361" s="11">
        <v>0.35</v>
      </c>
      <c r="O361" s="14"/>
      <c r="P361" s="12"/>
    </row>
    <row r="362" spans="1:16" ht="15.75" customHeight="1" x14ac:dyDescent="0.3">
      <c r="A362" s="1"/>
      <c r="B362" s="6" t="s">
        <v>14</v>
      </c>
      <c r="C362" s="6">
        <v>1185732</v>
      </c>
      <c r="D362" s="7">
        <v>44544</v>
      </c>
      <c r="E362" s="6" t="s">
        <v>33</v>
      </c>
      <c r="F362" s="6" t="s">
        <v>34</v>
      </c>
      <c r="G362" s="6" t="s">
        <v>35</v>
      </c>
      <c r="H362" s="6" t="s">
        <v>19</v>
      </c>
      <c r="I362" s="8">
        <v>0.5</v>
      </c>
      <c r="J362" s="9">
        <v>2500</v>
      </c>
      <c r="K362" s="10">
        <f t="shared" si="2"/>
        <v>1250</v>
      </c>
      <c r="L362" s="10">
        <f t="shared" si="3"/>
        <v>437.5</v>
      </c>
      <c r="M362" s="11">
        <v>0.35</v>
      </c>
      <c r="O362" s="14"/>
      <c r="P362" s="12"/>
    </row>
    <row r="363" spans="1:16" ht="15.75" customHeight="1" x14ac:dyDescent="0.3">
      <c r="A363" s="1"/>
      <c r="B363" s="6" t="s">
        <v>14</v>
      </c>
      <c r="C363" s="6">
        <v>1185732</v>
      </c>
      <c r="D363" s="7">
        <v>44544</v>
      </c>
      <c r="E363" s="6" t="s">
        <v>33</v>
      </c>
      <c r="F363" s="6" t="s">
        <v>34</v>
      </c>
      <c r="G363" s="6" t="s">
        <v>35</v>
      </c>
      <c r="H363" s="6" t="s">
        <v>20</v>
      </c>
      <c r="I363" s="8">
        <v>0.5</v>
      </c>
      <c r="J363" s="9">
        <v>2000</v>
      </c>
      <c r="K363" s="10">
        <f t="shared" si="2"/>
        <v>1000</v>
      </c>
      <c r="L363" s="10">
        <f t="shared" si="3"/>
        <v>400</v>
      </c>
      <c r="M363" s="11">
        <v>0.4</v>
      </c>
      <c r="O363" s="14"/>
      <c r="P363" s="12"/>
    </row>
    <row r="364" spans="1:16" ht="15.75" customHeight="1" x14ac:dyDescent="0.3">
      <c r="A364" s="1"/>
      <c r="B364" s="6" t="s">
        <v>14</v>
      </c>
      <c r="C364" s="6">
        <v>1185732</v>
      </c>
      <c r="D364" s="7">
        <v>44544</v>
      </c>
      <c r="E364" s="6" t="s">
        <v>33</v>
      </c>
      <c r="F364" s="6" t="s">
        <v>34</v>
      </c>
      <c r="G364" s="6" t="s">
        <v>35</v>
      </c>
      <c r="H364" s="6" t="s">
        <v>21</v>
      </c>
      <c r="I364" s="8">
        <v>0.6</v>
      </c>
      <c r="J364" s="9">
        <v>2000</v>
      </c>
      <c r="K364" s="10">
        <f t="shared" si="2"/>
        <v>1200</v>
      </c>
      <c r="L364" s="10">
        <f t="shared" si="3"/>
        <v>420</v>
      </c>
      <c r="M364" s="11">
        <v>0.35</v>
      </c>
      <c r="O364" s="14"/>
      <c r="P364" s="12"/>
    </row>
    <row r="365" spans="1:16" ht="15.75" customHeight="1" x14ac:dyDescent="0.3">
      <c r="A365" s="1"/>
      <c r="B365" s="6" t="s">
        <v>14</v>
      </c>
      <c r="C365" s="6">
        <v>1185732</v>
      </c>
      <c r="D365" s="7">
        <v>44544</v>
      </c>
      <c r="E365" s="6" t="s">
        <v>33</v>
      </c>
      <c r="F365" s="6" t="s">
        <v>34</v>
      </c>
      <c r="G365" s="6" t="s">
        <v>35</v>
      </c>
      <c r="H365" s="6" t="s">
        <v>22</v>
      </c>
      <c r="I365" s="8">
        <v>0.64999999999999991</v>
      </c>
      <c r="J365" s="9">
        <v>3000</v>
      </c>
      <c r="K365" s="10">
        <f t="shared" si="2"/>
        <v>1949.9999999999998</v>
      </c>
      <c r="L365" s="10">
        <f t="shared" si="3"/>
        <v>974.99999999999989</v>
      </c>
      <c r="M365" s="11">
        <v>0.5</v>
      </c>
      <c r="O365" s="14"/>
      <c r="P365" s="12"/>
    </row>
    <row r="366" spans="1:16" ht="15.75" customHeight="1" x14ac:dyDescent="0.3">
      <c r="A366" s="1"/>
      <c r="B366" s="6" t="s">
        <v>23</v>
      </c>
      <c r="C366" s="6">
        <v>1197831</v>
      </c>
      <c r="D366" s="7">
        <v>44198</v>
      </c>
      <c r="E366" s="6" t="s">
        <v>24</v>
      </c>
      <c r="F366" s="6" t="s">
        <v>25</v>
      </c>
      <c r="G366" s="6" t="s">
        <v>36</v>
      </c>
      <c r="H366" s="6" t="s">
        <v>17</v>
      </c>
      <c r="I366" s="8">
        <v>0.2</v>
      </c>
      <c r="J366" s="9">
        <v>7250</v>
      </c>
      <c r="K366" s="10">
        <f t="shared" si="2"/>
        <v>1450</v>
      </c>
      <c r="L366" s="10">
        <f t="shared" si="3"/>
        <v>435</v>
      </c>
      <c r="M366" s="11">
        <v>0.3</v>
      </c>
      <c r="O366" s="13"/>
      <c r="P366" s="12"/>
    </row>
    <row r="367" spans="1:16" ht="15.75" customHeight="1" x14ac:dyDescent="0.3">
      <c r="A367" s="1"/>
      <c r="B367" s="6" t="s">
        <v>23</v>
      </c>
      <c r="C367" s="6">
        <v>1197831</v>
      </c>
      <c r="D367" s="7">
        <v>44198</v>
      </c>
      <c r="E367" s="6" t="s">
        <v>24</v>
      </c>
      <c r="F367" s="6" t="s">
        <v>25</v>
      </c>
      <c r="G367" s="6" t="s">
        <v>36</v>
      </c>
      <c r="H367" s="6" t="s">
        <v>18</v>
      </c>
      <c r="I367" s="8">
        <v>0.3</v>
      </c>
      <c r="J367" s="9">
        <v>7250</v>
      </c>
      <c r="K367" s="10">
        <f t="shared" si="2"/>
        <v>2175</v>
      </c>
      <c r="L367" s="10">
        <f t="shared" si="3"/>
        <v>652.5</v>
      </c>
      <c r="M367" s="11">
        <v>0.3</v>
      </c>
      <c r="O367" s="13"/>
      <c r="P367" s="12"/>
    </row>
    <row r="368" spans="1:16" ht="15.75" customHeight="1" x14ac:dyDescent="0.3">
      <c r="A368" s="1"/>
      <c r="B368" s="6" t="s">
        <v>23</v>
      </c>
      <c r="C368" s="6">
        <v>1197831</v>
      </c>
      <c r="D368" s="7">
        <v>44198</v>
      </c>
      <c r="E368" s="6" t="s">
        <v>24</v>
      </c>
      <c r="F368" s="6" t="s">
        <v>25</v>
      </c>
      <c r="G368" s="6" t="s">
        <v>36</v>
      </c>
      <c r="H368" s="6" t="s">
        <v>19</v>
      </c>
      <c r="I368" s="8">
        <v>0.3</v>
      </c>
      <c r="J368" s="9">
        <v>5250</v>
      </c>
      <c r="K368" s="10">
        <f t="shared" si="2"/>
        <v>1575</v>
      </c>
      <c r="L368" s="10">
        <f t="shared" si="3"/>
        <v>472.5</v>
      </c>
      <c r="M368" s="11">
        <v>0.3</v>
      </c>
      <c r="O368" s="13"/>
      <c r="P368" s="12"/>
    </row>
    <row r="369" spans="1:16" ht="15.75" customHeight="1" x14ac:dyDescent="0.3">
      <c r="A369" s="1"/>
      <c r="B369" s="6" t="s">
        <v>23</v>
      </c>
      <c r="C369" s="6">
        <v>1197831</v>
      </c>
      <c r="D369" s="7">
        <v>44198</v>
      </c>
      <c r="E369" s="6" t="s">
        <v>24</v>
      </c>
      <c r="F369" s="6" t="s">
        <v>25</v>
      </c>
      <c r="G369" s="6" t="s">
        <v>36</v>
      </c>
      <c r="H369" s="6" t="s">
        <v>20</v>
      </c>
      <c r="I369" s="8">
        <v>0.35</v>
      </c>
      <c r="J369" s="9">
        <v>5250</v>
      </c>
      <c r="K369" s="10">
        <f t="shared" si="2"/>
        <v>1837.4999999999998</v>
      </c>
      <c r="L369" s="10">
        <f t="shared" si="3"/>
        <v>735</v>
      </c>
      <c r="M369" s="11">
        <v>0.4</v>
      </c>
      <c r="O369" s="13"/>
      <c r="P369" s="12"/>
    </row>
    <row r="370" spans="1:16" ht="15.75" customHeight="1" x14ac:dyDescent="0.3">
      <c r="A370" s="1"/>
      <c r="B370" s="6" t="s">
        <v>23</v>
      </c>
      <c r="C370" s="6">
        <v>1197831</v>
      </c>
      <c r="D370" s="7">
        <v>44198</v>
      </c>
      <c r="E370" s="6" t="s">
        <v>24</v>
      </c>
      <c r="F370" s="6" t="s">
        <v>25</v>
      </c>
      <c r="G370" s="6" t="s">
        <v>36</v>
      </c>
      <c r="H370" s="6" t="s">
        <v>21</v>
      </c>
      <c r="I370" s="8">
        <v>0.4</v>
      </c>
      <c r="J370" s="9">
        <v>3750</v>
      </c>
      <c r="K370" s="10">
        <f t="shared" si="2"/>
        <v>1500</v>
      </c>
      <c r="L370" s="10">
        <f t="shared" si="3"/>
        <v>375</v>
      </c>
      <c r="M370" s="11">
        <v>0.25</v>
      </c>
      <c r="O370" s="13"/>
      <c r="P370" s="12"/>
    </row>
    <row r="371" spans="1:16" ht="15.75" customHeight="1" x14ac:dyDescent="0.3">
      <c r="A371" s="1"/>
      <c r="B371" s="6" t="s">
        <v>23</v>
      </c>
      <c r="C371" s="6">
        <v>1197831</v>
      </c>
      <c r="D371" s="7">
        <v>44198</v>
      </c>
      <c r="E371" s="6" t="s">
        <v>24</v>
      </c>
      <c r="F371" s="6" t="s">
        <v>25</v>
      </c>
      <c r="G371" s="6" t="s">
        <v>36</v>
      </c>
      <c r="H371" s="6" t="s">
        <v>22</v>
      </c>
      <c r="I371" s="8">
        <v>0.35</v>
      </c>
      <c r="J371" s="9">
        <v>5250</v>
      </c>
      <c r="K371" s="10">
        <f t="shared" si="2"/>
        <v>1837.4999999999998</v>
      </c>
      <c r="L371" s="10">
        <f t="shared" si="3"/>
        <v>826.87499999999989</v>
      </c>
      <c r="M371" s="11">
        <v>0.45</v>
      </c>
      <c r="O371" s="13"/>
      <c r="P371" s="12"/>
    </row>
    <row r="372" spans="1:16" ht="15.75" customHeight="1" x14ac:dyDescent="0.3">
      <c r="A372" s="1"/>
      <c r="B372" s="6" t="s">
        <v>23</v>
      </c>
      <c r="C372" s="6">
        <v>1197831</v>
      </c>
      <c r="D372" s="7">
        <v>44228</v>
      </c>
      <c r="E372" s="6" t="s">
        <v>24</v>
      </c>
      <c r="F372" s="6" t="s">
        <v>25</v>
      </c>
      <c r="G372" s="6" t="s">
        <v>36</v>
      </c>
      <c r="H372" s="6" t="s">
        <v>17</v>
      </c>
      <c r="I372" s="8">
        <v>0.25</v>
      </c>
      <c r="J372" s="9">
        <v>6750</v>
      </c>
      <c r="K372" s="10">
        <f t="shared" si="2"/>
        <v>1687.5</v>
      </c>
      <c r="L372" s="10">
        <f t="shared" si="3"/>
        <v>506.25</v>
      </c>
      <c r="M372" s="11">
        <v>0.3</v>
      </c>
      <c r="O372" s="13"/>
      <c r="P372" s="12"/>
    </row>
    <row r="373" spans="1:16" ht="15.75" customHeight="1" x14ac:dyDescent="0.3">
      <c r="A373" s="1"/>
      <c r="B373" s="6" t="s">
        <v>23</v>
      </c>
      <c r="C373" s="6">
        <v>1197831</v>
      </c>
      <c r="D373" s="7">
        <v>44228</v>
      </c>
      <c r="E373" s="6" t="s">
        <v>24</v>
      </c>
      <c r="F373" s="6" t="s">
        <v>25</v>
      </c>
      <c r="G373" s="6" t="s">
        <v>36</v>
      </c>
      <c r="H373" s="6" t="s">
        <v>18</v>
      </c>
      <c r="I373" s="8">
        <v>0.35</v>
      </c>
      <c r="J373" s="9">
        <v>6500</v>
      </c>
      <c r="K373" s="10">
        <f t="shared" si="2"/>
        <v>2275</v>
      </c>
      <c r="L373" s="10">
        <f t="shared" si="3"/>
        <v>682.5</v>
      </c>
      <c r="M373" s="11">
        <v>0.3</v>
      </c>
      <c r="O373" s="13"/>
      <c r="P373" s="12"/>
    </row>
    <row r="374" spans="1:16" ht="15.75" customHeight="1" x14ac:dyDescent="0.3">
      <c r="A374" s="1"/>
      <c r="B374" s="6" t="s">
        <v>23</v>
      </c>
      <c r="C374" s="6">
        <v>1197831</v>
      </c>
      <c r="D374" s="7">
        <v>44228</v>
      </c>
      <c r="E374" s="6" t="s">
        <v>24</v>
      </c>
      <c r="F374" s="6" t="s">
        <v>25</v>
      </c>
      <c r="G374" s="6" t="s">
        <v>36</v>
      </c>
      <c r="H374" s="6" t="s">
        <v>19</v>
      </c>
      <c r="I374" s="8">
        <v>0.35</v>
      </c>
      <c r="J374" s="9">
        <v>4750</v>
      </c>
      <c r="K374" s="10">
        <f t="shared" si="2"/>
        <v>1662.5</v>
      </c>
      <c r="L374" s="10">
        <f t="shared" si="3"/>
        <v>498.75</v>
      </c>
      <c r="M374" s="11">
        <v>0.3</v>
      </c>
      <c r="O374" s="13"/>
      <c r="P374" s="12"/>
    </row>
    <row r="375" spans="1:16" ht="15.75" customHeight="1" x14ac:dyDescent="0.3">
      <c r="A375" s="1"/>
      <c r="B375" s="6" t="s">
        <v>23</v>
      </c>
      <c r="C375" s="6">
        <v>1197831</v>
      </c>
      <c r="D375" s="7">
        <v>44228</v>
      </c>
      <c r="E375" s="6" t="s">
        <v>24</v>
      </c>
      <c r="F375" s="6" t="s">
        <v>25</v>
      </c>
      <c r="G375" s="6" t="s">
        <v>36</v>
      </c>
      <c r="H375" s="6" t="s">
        <v>20</v>
      </c>
      <c r="I375" s="8">
        <v>0.35</v>
      </c>
      <c r="J375" s="9">
        <v>4250</v>
      </c>
      <c r="K375" s="10">
        <f t="shared" si="2"/>
        <v>1487.5</v>
      </c>
      <c r="L375" s="10">
        <f t="shared" si="3"/>
        <v>595</v>
      </c>
      <c r="M375" s="11">
        <v>0.4</v>
      </c>
      <c r="O375" s="13"/>
      <c r="P375" s="12"/>
    </row>
    <row r="376" spans="1:16" ht="15.75" customHeight="1" x14ac:dyDescent="0.3">
      <c r="A376" s="1"/>
      <c r="B376" s="6" t="s">
        <v>23</v>
      </c>
      <c r="C376" s="6">
        <v>1197831</v>
      </c>
      <c r="D376" s="7">
        <v>44228</v>
      </c>
      <c r="E376" s="6" t="s">
        <v>24</v>
      </c>
      <c r="F376" s="6" t="s">
        <v>25</v>
      </c>
      <c r="G376" s="6" t="s">
        <v>36</v>
      </c>
      <c r="H376" s="6" t="s">
        <v>21</v>
      </c>
      <c r="I376" s="8">
        <v>0.4</v>
      </c>
      <c r="J376" s="9">
        <v>3000</v>
      </c>
      <c r="K376" s="10">
        <f t="shared" si="2"/>
        <v>1200</v>
      </c>
      <c r="L376" s="10">
        <f t="shared" si="3"/>
        <v>300</v>
      </c>
      <c r="M376" s="11">
        <v>0.25</v>
      </c>
      <c r="O376" s="13"/>
      <c r="P376" s="12"/>
    </row>
    <row r="377" spans="1:16" ht="15.75" customHeight="1" x14ac:dyDescent="0.3">
      <c r="A377" s="1"/>
      <c r="B377" s="6" t="s">
        <v>23</v>
      </c>
      <c r="C377" s="6">
        <v>1197831</v>
      </c>
      <c r="D377" s="7">
        <v>44228</v>
      </c>
      <c r="E377" s="6" t="s">
        <v>24</v>
      </c>
      <c r="F377" s="6" t="s">
        <v>25</v>
      </c>
      <c r="G377" s="6" t="s">
        <v>36</v>
      </c>
      <c r="H377" s="6" t="s">
        <v>22</v>
      </c>
      <c r="I377" s="8">
        <v>0.35</v>
      </c>
      <c r="J377" s="9">
        <v>5000</v>
      </c>
      <c r="K377" s="10">
        <f t="shared" si="2"/>
        <v>1750</v>
      </c>
      <c r="L377" s="10">
        <f t="shared" si="3"/>
        <v>787.5</v>
      </c>
      <c r="M377" s="11">
        <v>0.45</v>
      </c>
      <c r="O377" s="13"/>
      <c r="P377" s="12"/>
    </row>
    <row r="378" spans="1:16" ht="15.75" customHeight="1" x14ac:dyDescent="0.3">
      <c r="A378" s="1"/>
      <c r="B378" s="6" t="s">
        <v>23</v>
      </c>
      <c r="C378" s="6">
        <v>1197831</v>
      </c>
      <c r="D378" s="7">
        <v>44258</v>
      </c>
      <c r="E378" s="6" t="s">
        <v>24</v>
      </c>
      <c r="F378" s="6" t="s">
        <v>25</v>
      </c>
      <c r="G378" s="6" t="s">
        <v>36</v>
      </c>
      <c r="H378" s="6" t="s">
        <v>17</v>
      </c>
      <c r="I378" s="8">
        <v>0.3</v>
      </c>
      <c r="J378" s="9">
        <v>6750</v>
      </c>
      <c r="K378" s="10">
        <f t="shared" si="2"/>
        <v>2025</v>
      </c>
      <c r="L378" s="10">
        <f t="shared" si="3"/>
        <v>708.75</v>
      </c>
      <c r="M378" s="11">
        <v>0.35</v>
      </c>
      <c r="O378" s="13"/>
      <c r="P378" s="12"/>
    </row>
    <row r="379" spans="1:16" ht="15.75" customHeight="1" x14ac:dyDescent="0.3">
      <c r="A379" s="1"/>
      <c r="B379" s="6" t="s">
        <v>23</v>
      </c>
      <c r="C379" s="6">
        <v>1197831</v>
      </c>
      <c r="D379" s="7">
        <v>44258</v>
      </c>
      <c r="E379" s="6" t="s">
        <v>24</v>
      </c>
      <c r="F379" s="6" t="s">
        <v>25</v>
      </c>
      <c r="G379" s="6" t="s">
        <v>36</v>
      </c>
      <c r="H379" s="6" t="s">
        <v>18</v>
      </c>
      <c r="I379" s="8">
        <v>0.4</v>
      </c>
      <c r="J379" s="9">
        <v>6750</v>
      </c>
      <c r="K379" s="10">
        <f t="shared" si="2"/>
        <v>2700</v>
      </c>
      <c r="L379" s="10">
        <f t="shared" si="3"/>
        <v>944.99999999999989</v>
      </c>
      <c r="M379" s="11">
        <v>0.35</v>
      </c>
      <c r="O379" s="13"/>
      <c r="P379" s="12"/>
    </row>
    <row r="380" spans="1:16" ht="15.75" customHeight="1" x14ac:dyDescent="0.3">
      <c r="A380" s="1"/>
      <c r="B380" s="6" t="s">
        <v>23</v>
      </c>
      <c r="C380" s="6">
        <v>1197831</v>
      </c>
      <c r="D380" s="7">
        <v>44258</v>
      </c>
      <c r="E380" s="6" t="s">
        <v>24</v>
      </c>
      <c r="F380" s="6" t="s">
        <v>25</v>
      </c>
      <c r="G380" s="6" t="s">
        <v>36</v>
      </c>
      <c r="H380" s="6" t="s">
        <v>19</v>
      </c>
      <c r="I380" s="8">
        <v>0.3</v>
      </c>
      <c r="J380" s="9">
        <v>5000</v>
      </c>
      <c r="K380" s="10">
        <f t="shared" si="2"/>
        <v>1500</v>
      </c>
      <c r="L380" s="10">
        <f t="shared" si="3"/>
        <v>525</v>
      </c>
      <c r="M380" s="11">
        <v>0.35</v>
      </c>
      <c r="O380" s="13"/>
      <c r="P380" s="12"/>
    </row>
    <row r="381" spans="1:16" ht="15.75" customHeight="1" x14ac:dyDescent="0.3">
      <c r="A381" s="1"/>
      <c r="B381" s="6" t="s">
        <v>23</v>
      </c>
      <c r="C381" s="6">
        <v>1197831</v>
      </c>
      <c r="D381" s="7">
        <v>44258</v>
      </c>
      <c r="E381" s="6" t="s">
        <v>24</v>
      </c>
      <c r="F381" s="6" t="s">
        <v>25</v>
      </c>
      <c r="G381" s="6" t="s">
        <v>36</v>
      </c>
      <c r="H381" s="6" t="s">
        <v>20</v>
      </c>
      <c r="I381" s="8">
        <v>0.35000000000000003</v>
      </c>
      <c r="J381" s="9">
        <v>4000</v>
      </c>
      <c r="K381" s="10">
        <f t="shared" si="2"/>
        <v>1400.0000000000002</v>
      </c>
      <c r="L381" s="10">
        <f t="shared" si="3"/>
        <v>630.00000000000011</v>
      </c>
      <c r="M381" s="11">
        <v>0.45</v>
      </c>
      <c r="O381" s="13"/>
      <c r="P381" s="12"/>
    </row>
    <row r="382" spans="1:16" ht="15.75" customHeight="1" x14ac:dyDescent="0.3">
      <c r="A382" s="1"/>
      <c r="B382" s="6" t="s">
        <v>23</v>
      </c>
      <c r="C382" s="6">
        <v>1197831</v>
      </c>
      <c r="D382" s="7">
        <v>44258</v>
      </c>
      <c r="E382" s="6" t="s">
        <v>24</v>
      </c>
      <c r="F382" s="6" t="s">
        <v>25</v>
      </c>
      <c r="G382" s="6" t="s">
        <v>36</v>
      </c>
      <c r="H382" s="6" t="s">
        <v>21</v>
      </c>
      <c r="I382" s="8">
        <v>0.4</v>
      </c>
      <c r="J382" s="9">
        <v>3000</v>
      </c>
      <c r="K382" s="10">
        <f t="shared" si="2"/>
        <v>1200</v>
      </c>
      <c r="L382" s="10">
        <f t="shared" si="3"/>
        <v>360</v>
      </c>
      <c r="M382" s="11">
        <v>0.3</v>
      </c>
      <c r="O382" s="13"/>
      <c r="P382" s="12"/>
    </row>
    <row r="383" spans="1:16" ht="15.75" customHeight="1" x14ac:dyDescent="0.3">
      <c r="A383" s="1"/>
      <c r="B383" s="6" t="s">
        <v>23</v>
      </c>
      <c r="C383" s="6">
        <v>1197831</v>
      </c>
      <c r="D383" s="7">
        <v>44258</v>
      </c>
      <c r="E383" s="6" t="s">
        <v>24</v>
      </c>
      <c r="F383" s="6" t="s">
        <v>25</v>
      </c>
      <c r="G383" s="6" t="s">
        <v>36</v>
      </c>
      <c r="H383" s="6" t="s">
        <v>22</v>
      </c>
      <c r="I383" s="8">
        <v>0.35000000000000003</v>
      </c>
      <c r="J383" s="9">
        <v>4500</v>
      </c>
      <c r="K383" s="10">
        <f t="shared" si="2"/>
        <v>1575.0000000000002</v>
      </c>
      <c r="L383" s="10">
        <f t="shared" si="3"/>
        <v>787.50000000000011</v>
      </c>
      <c r="M383" s="11">
        <v>0.5</v>
      </c>
      <c r="O383" s="13"/>
      <c r="P383" s="12"/>
    </row>
    <row r="384" spans="1:16" ht="15.75" customHeight="1" x14ac:dyDescent="0.3">
      <c r="A384" s="1"/>
      <c r="B384" s="6" t="s">
        <v>23</v>
      </c>
      <c r="C384" s="6">
        <v>1197831</v>
      </c>
      <c r="D384" s="7">
        <v>44288</v>
      </c>
      <c r="E384" s="6" t="s">
        <v>24</v>
      </c>
      <c r="F384" s="6" t="s">
        <v>25</v>
      </c>
      <c r="G384" s="6" t="s">
        <v>36</v>
      </c>
      <c r="H384" s="6" t="s">
        <v>17</v>
      </c>
      <c r="I384" s="8">
        <v>0.19999999999999998</v>
      </c>
      <c r="J384" s="9">
        <v>7000</v>
      </c>
      <c r="K384" s="10">
        <f t="shared" si="2"/>
        <v>1399.9999999999998</v>
      </c>
      <c r="L384" s="10">
        <f t="shared" si="3"/>
        <v>489.99999999999989</v>
      </c>
      <c r="M384" s="11">
        <v>0.35</v>
      </c>
      <c r="O384" s="13"/>
      <c r="P384" s="12"/>
    </row>
    <row r="385" spans="1:16" ht="15.75" customHeight="1" x14ac:dyDescent="0.3">
      <c r="A385" s="1"/>
      <c r="B385" s="6" t="s">
        <v>23</v>
      </c>
      <c r="C385" s="6">
        <v>1197831</v>
      </c>
      <c r="D385" s="7">
        <v>44288</v>
      </c>
      <c r="E385" s="6" t="s">
        <v>24</v>
      </c>
      <c r="F385" s="6" t="s">
        <v>25</v>
      </c>
      <c r="G385" s="6" t="s">
        <v>36</v>
      </c>
      <c r="H385" s="6" t="s">
        <v>18</v>
      </c>
      <c r="I385" s="8">
        <v>0.30000000000000004</v>
      </c>
      <c r="J385" s="9">
        <v>7000</v>
      </c>
      <c r="K385" s="10">
        <f t="shared" si="2"/>
        <v>2100.0000000000005</v>
      </c>
      <c r="L385" s="10">
        <f t="shared" si="3"/>
        <v>735.00000000000011</v>
      </c>
      <c r="M385" s="11">
        <v>0.35</v>
      </c>
      <c r="O385" s="13"/>
      <c r="P385" s="12"/>
    </row>
    <row r="386" spans="1:16" ht="15.75" customHeight="1" x14ac:dyDescent="0.3">
      <c r="A386" s="1"/>
      <c r="B386" s="6" t="s">
        <v>23</v>
      </c>
      <c r="C386" s="6">
        <v>1197831</v>
      </c>
      <c r="D386" s="7">
        <v>44288</v>
      </c>
      <c r="E386" s="6" t="s">
        <v>24</v>
      </c>
      <c r="F386" s="6" t="s">
        <v>25</v>
      </c>
      <c r="G386" s="6" t="s">
        <v>36</v>
      </c>
      <c r="H386" s="6" t="s">
        <v>19</v>
      </c>
      <c r="I386" s="8">
        <v>0.24999999999999997</v>
      </c>
      <c r="J386" s="9">
        <v>5250</v>
      </c>
      <c r="K386" s="10">
        <f t="shared" si="2"/>
        <v>1312.4999999999998</v>
      </c>
      <c r="L386" s="10">
        <f t="shared" si="3"/>
        <v>459.37499999999989</v>
      </c>
      <c r="M386" s="11">
        <v>0.35</v>
      </c>
      <c r="O386" s="13"/>
      <c r="P386" s="12"/>
    </row>
    <row r="387" spans="1:16" ht="15.75" customHeight="1" x14ac:dyDescent="0.3">
      <c r="A387" s="1"/>
      <c r="B387" s="6" t="s">
        <v>23</v>
      </c>
      <c r="C387" s="6">
        <v>1197831</v>
      </c>
      <c r="D387" s="7">
        <v>44288</v>
      </c>
      <c r="E387" s="6" t="s">
        <v>24</v>
      </c>
      <c r="F387" s="6" t="s">
        <v>25</v>
      </c>
      <c r="G387" s="6" t="s">
        <v>36</v>
      </c>
      <c r="H387" s="6" t="s">
        <v>20</v>
      </c>
      <c r="I387" s="8">
        <v>0.30000000000000004</v>
      </c>
      <c r="J387" s="9">
        <v>4250</v>
      </c>
      <c r="K387" s="10">
        <f t="shared" si="2"/>
        <v>1275.0000000000002</v>
      </c>
      <c r="L387" s="10">
        <f t="shared" si="3"/>
        <v>573.75000000000011</v>
      </c>
      <c r="M387" s="11">
        <v>0.45</v>
      </c>
      <c r="O387" s="13"/>
      <c r="P387" s="12"/>
    </row>
    <row r="388" spans="1:16" ht="15.75" customHeight="1" x14ac:dyDescent="0.3">
      <c r="A388" s="1"/>
      <c r="B388" s="6" t="s">
        <v>23</v>
      </c>
      <c r="C388" s="6">
        <v>1197831</v>
      </c>
      <c r="D388" s="7">
        <v>44288</v>
      </c>
      <c r="E388" s="6" t="s">
        <v>24</v>
      </c>
      <c r="F388" s="6" t="s">
        <v>25</v>
      </c>
      <c r="G388" s="6" t="s">
        <v>36</v>
      </c>
      <c r="H388" s="6" t="s">
        <v>21</v>
      </c>
      <c r="I388" s="8">
        <v>0.35</v>
      </c>
      <c r="J388" s="9">
        <v>3250</v>
      </c>
      <c r="K388" s="10">
        <f t="shared" si="2"/>
        <v>1137.5</v>
      </c>
      <c r="L388" s="10">
        <f t="shared" si="3"/>
        <v>341.25</v>
      </c>
      <c r="M388" s="11">
        <v>0.3</v>
      </c>
      <c r="O388" s="13"/>
      <c r="P388" s="12"/>
    </row>
    <row r="389" spans="1:16" ht="15.75" customHeight="1" x14ac:dyDescent="0.3">
      <c r="A389" s="1"/>
      <c r="B389" s="6" t="s">
        <v>23</v>
      </c>
      <c r="C389" s="6">
        <v>1197831</v>
      </c>
      <c r="D389" s="7">
        <v>44288</v>
      </c>
      <c r="E389" s="6" t="s">
        <v>24</v>
      </c>
      <c r="F389" s="6" t="s">
        <v>25</v>
      </c>
      <c r="G389" s="6" t="s">
        <v>36</v>
      </c>
      <c r="H389" s="6" t="s">
        <v>22</v>
      </c>
      <c r="I389" s="8">
        <v>0.30000000000000004</v>
      </c>
      <c r="J389" s="9">
        <v>6000</v>
      </c>
      <c r="K389" s="10">
        <f t="shared" si="2"/>
        <v>1800.0000000000002</v>
      </c>
      <c r="L389" s="10">
        <f t="shared" si="3"/>
        <v>900.00000000000011</v>
      </c>
      <c r="M389" s="11">
        <v>0.5</v>
      </c>
      <c r="O389" s="13"/>
      <c r="P389" s="12"/>
    </row>
    <row r="390" spans="1:16" ht="15.75" customHeight="1" x14ac:dyDescent="0.3">
      <c r="A390" s="1"/>
      <c r="B390" s="6" t="s">
        <v>23</v>
      </c>
      <c r="C390" s="6">
        <v>1197831</v>
      </c>
      <c r="D390" s="7">
        <v>44318</v>
      </c>
      <c r="E390" s="6" t="s">
        <v>24</v>
      </c>
      <c r="F390" s="6" t="s">
        <v>25</v>
      </c>
      <c r="G390" s="6" t="s">
        <v>36</v>
      </c>
      <c r="H390" s="6" t="s">
        <v>17</v>
      </c>
      <c r="I390" s="8">
        <v>0.19999999999999998</v>
      </c>
      <c r="J390" s="9">
        <v>7500</v>
      </c>
      <c r="K390" s="10">
        <f t="shared" si="2"/>
        <v>1499.9999999999998</v>
      </c>
      <c r="L390" s="10">
        <f t="shared" si="3"/>
        <v>524.99999999999989</v>
      </c>
      <c r="M390" s="11">
        <v>0.35</v>
      </c>
      <c r="O390" s="13"/>
      <c r="P390" s="12"/>
    </row>
    <row r="391" spans="1:16" ht="15.75" customHeight="1" x14ac:dyDescent="0.3">
      <c r="A391" s="1"/>
      <c r="B391" s="6" t="s">
        <v>23</v>
      </c>
      <c r="C391" s="6">
        <v>1197831</v>
      </c>
      <c r="D391" s="7">
        <v>44318</v>
      </c>
      <c r="E391" s="6" t="s">
        <v>24</v>
      </c>
      <c r="F391" s="6" t="s">
        <v>25</v>
      </c>
      <c r="G391" s="6" t="s">
        <v>36</v>
      </c>
      <c r="H391" s="6" t="s">
        <v>18</v>
      </c>
      <c r="I391" s="8">
        <v>0.30000000000000004</v>
      </c>
      <c r="J391" s="9">
        <v>7750</v>
      </c>
      <c r="K391" s="10">
        <f t="shared" si="2"/>
        <v>2325.0000000000005</v>
      </c>
      <c r="L391" s="10">
        <f t="shared" si="3"/>
        <v>813.75000000000011</v>
      </c>
      <c r="M391" s="11">
        <v>0.35</v>
      </c>
      <c r="O391" s="13"/>
      <c r="P391" s="12"/>
    </row>
    <row r="392" spans="1:16" ht="15.75" customHeight="1" x14ac:dyDescent="0.3">
      <c r="A392" s="1"/>
      <c r="B392" s="6" t="s">
        <v>23</v>
      </c>
      <c r="C392" s="6">
        <v>1197831</v>
      </c>
      <c r="D392" s="7">
        <v>44318</v>
      </c>
      <c r="E392" s="6" t="s">
        <v>24</v>
      </c>
      <c r="F392" s="6" t="s">
        <v>25</v>
      </c>
      <c r="G392" s="6" t="s">
        <v>36</v>
      </c>
      <c r="H392" s="6" t="s">
        <v>19</v>
      </c>
      <c r="I392" s="8">
        <v>0.24999999999999997</v>
      </c>
      <c r="J392" s="9">
        <v>6250</v>
      </c>
      <c r="K392" s="10">
        <f t="shared" si="2"/>
        <v>1562.4999999999998</v>
      </c>
      <c r="L392" s="10">
        <f t="shared" si="3"/>
        <v>546.87499999999989</v>
      </c>
      <c r="M392" s="11">
        <v>0.35</v>
      </c>
      <c r="O392" s="13"/>
      <c r="P392" s="12"/>
    </row>
    <row r="393" spans="1:16" ht="15.75" customHeight="1" x14ac:dyDescent="0.3">
      <c r="A393" s="1"/>
      <c r="B393" s="6" t="s">
        <v>23</v>
      </c>
      <c r="C393" s="6">
        <v>1197831</v>
      </c>
      <c r="D393" s="7">
        <v>44318</v>
      </c>
      <c r="E393" s="6" t="s">
        <v>24</v>
      </c>
      <c r="F393" s="6" t="s">
        <v>25</v>
      </c>
      <c r="G393" s="6" t="s">
        <v>36</v>
      </c>
      <c r="H393" s="6" t="s">
        <v>20</v>
      </c>
      <c r="I393" s="8">
        <v>0.35000000000000003</v>
      </c>
      <c r="J393" s="9">
        <v>5500</v>
      </c>
      <c r="K393" s="10">
        <f t="shared" si="2"/>
        <v>1925.0000000000002</v>
      </c>
      <c r="L393" s="10">
        <f t="shared" si="3"/>
        <v>866.25000000000011</v>
      </c>
      <c r="M393" s="11">
        <v>0.45</v>
      </c>
      <c r="O393" s="13"/>
      <c r="P393" s="12"/>
    </row>
    <row r="394" spans="1:16" ht="15.75" customHeight="1" x14ac:dyDescent="0.3">
      <c r="A394" s="1"/>
      <c r="B394" s="6" t="s">
        <v>23</v>
      </c>
      <c r="C394" s="6">
        <v>1197831</v>
      </c>
      <c r="D394" s="7">
        <v>44318</v>
      </c>
      <c r="E394" s="6" t="s">
        <v>24</v>
      </c>
      <c r="F394" s="6" t="s">
        <v>25</v>
      </c>
      <c r="G394" s="6" t="s">
        <v>36</v>
      </c>
      <c r="H394" s="6" t="s">
        <v>21</v>
      </c>
      <c r="I394" s="8">
        <v>0.5</v>
      </c>
      <c r="J394" s="9">
        <v>4500</v>
      </c>
      <c r="K394" s="10">
        <f t="shared" si="2"/>
        <v>2250</v>
      </c>
      <c r="L394" s="10">
        <f t="shared" si="3"/>
        <v>675</v>
      </c>
      <c r="M394" s="11">
        <v>0.3</v>
      </c>
      <c r="O394" s="13"/>
      <c r="P394" s="12"/>
    </row>
    <row r="395" spans="1:16" ht="15.75" customHeight="1" x14ac:dyDescent="0.3">
      <c r="A395" s="1"/>
      <c r="B395" s="6" t="s">
        <v>23</v>
      </c>
      <c r="C395" s="6">
        <v>1197831</v>
      </c>
      <c r="D395" s="7">
        <v>44318</v>
      </c>
      <c r="E395" s="6" t="s">
        <v>24</v>
      </c>
      <c r="F395" s="6" t="s">
        <v>25</v>
      </c>
      <c r="G395" s="6" t="s">
        <v>36</v>
      </c>
      <c r="H395" s="6" t="s">
        <v>22</v>
      </c>
      <c r="I395" s="8">
        <v>0.45</v>
      </c>
      <c r="J395" s="9">
        <v>8000</v>
      </c>
      <c r="K395" s="10">
        <f t="shared" si="2"/>
        <v>3600</v>
      </c>
      <c r="L395" s="10">
        <f t="shared" si="3"/>
        <v>1800</v>
      </c>
      <c r="M395" s="11">
        <v>0.5</v>
      </c>
      <c r="O395" s="13"/>
      <c r="P395" s="12"/>
    </row>
    <row r="396" spans="1:16" ht="15.75" customHeight="1" x14ac:dyDescent="0.3">
      <c r="A396" s="1"/>
      <c r="B396" s="6" t="s">
        <v>23</v>
      </c>
      <c r="C396" s="6">
        <v>1197831</v>
      </c>
      <c r="D396" s="7">
        <v>44348</v>
      </c>
      <c r="E396" s="6" t="s">
        <v>24</v>
      </c>
      <c r="F396" s="6" t="s">
        <v>25</v>
      </c>
      <c r="G396" s="6" t="s">
        <v>36</v>
      </c>
      <c r="H396" s="6" t="s">
        <v>17</v>
      </c>
      <c r="I396" s="8">
        <v>0.45</v>
      </c>
      <c r="J396" s="9">
        <v>8000</v>
      </c>
      <c r="K396" s="10">
        <f t="shared" si="2"/>
        <v>3600</v>
      </c>
      <c r="L396" s="10">
        <f t="shared" si="3"/>
        <v>1260</v>
      </c>
      <c r="M396" s="11">
        <v>0.35</v>
      </c>
      <c r="O396" s="13"/>
      <c r="P396" s="12"/>
    </row>
    <row r="397" spans="1:16" ht="15.75" customHeight="1" x14ac:dyDescent="0.3">
      <c r="A397" s="1"/>
      <c r="B397" s="6" t="s">
        <v>23</v>
      </c>
      <c r="C397" s="6">
        <v>1197831</v>
      </c>
      <c r="D397" s="7">
        <v>44348</v>
      </c>
      <c r="E397" s="6" t="s">
        <v>24</v>
      </c>
      <c r="F397" s="6" t="s">
        <v>25</v>
      </c>
      <c r="G397" s="6" t="s">
        <v>36</v>
      </c>
      <c r="H397" s="6" t="s">
        <v>18</v>
      </c>
      <c r="I397" s="8">
        <v>0.5</v>
      </c>
      <c r="J397" s="9">
        <v>8000</v>
      </c>
      <c r="K397" s="10">
        <f t="shared" si="2"/>
        <v>4000</v>
      </c>
      <c r="L397" s="10">
        <f t="shared" si="3"/>
        <v>1400</v>
      </c>
      <c r="M397" s="11">
        <v>0.35</v>
      </c>
      <c r="O397" s="13"/>
      <c r="P397" s="12"/>
    </row>
    <row r="398" spans="1:16" ht="15.75" customHeight="1" x14ac:dyDescent="0.3">
      <c r="A398" s="1"/>
      <c r="B398" s="6" t="s">
        <v>23</v>
      </c>
      <c r="C398" s="6">
        <v>1197831</v>
      </c>
      <c r="D398" s="7">
        <v>44348</v>
      </c>
      <c r="E398" s="6" t="s">
        <v>24</v>
      </c>
      <c r="F398" s="6" t="s">
        <v>25</v>
      </c>
      <c r="G398" s="6" t="s">
        <v>36</v>
      </c>
      <c r="H398" s="6" t="s">
        <v>19</v>
      </c>
      <c r="I398" s="8">
        <v>0.45</v>
      </c>
      <c r="J398" s="9">
        <v>6500</v>
      </c>
      <c r="K398" s="10">
        <f t="shared" si="2"/>
        <v>2925</v>
      </c>
      <c r="L398" s="10">
        <f t="shared" si="3"/>
        <v>1023.7499999999999</v>
      </c>
      <c r="M398" s="11">
        <v>0.35</v>
      </c>
      <c r="O398" s="13"/>
      <c r="P398" s="12"/>
    </row>
    <row r="399" spans="1:16" ht="15.75" customHeight="1" x14ac:dyDescent="0.3">
      <c r="A399" s="1"/>
      <c r="B399" s="6" t="s">
        <v>23</v>
      </c>
      <c r="C399" s="6">
        <v>1197831</v>
      </c>
      <c r="D399" s="7">
        <v>44348</v>
      </c>
      <c r="E399" s="6" t="s">
        <v>24</v>
      </c>
      <c r="F399" s="6" t="s">
        <v>25</v>
      </c>
      <c r="G399" s="6" t="s">
        <v>36</v>
      </c>
      <c r="H399" s="6" t="s">
        <v>20</v>
      </c>
      <c r="I399" s="8">
        <v>0.45</v>
      </c>
      <c r="J399" s="9">
        <v>6000</v>
      </c>
      <c r="K399" s="10">
        <f t="shared" si="2"/>
        <v>2700</v>
      </c>
      <c r="L399" s="10">
        <f t="shared" si="3"/>
        <v>1215</v>
      </c>
      <c r="M399" s="11">
        <v>0.45</v>
      </c>
      <c r="O399" s="13"/>
      <c r="P399" s="12"/>
    </row>
    <row r="400" spans="1:16" ht="15.75" customHeight="1" x14ac:dyDescent="0.3">
      <c r="A400" s="1"/>
      <c r="B400" s="6" t="s">
        <v>23</v>
      </c>
      <c r="C400" s="6">
        <v>1197831</v>
      </c>
      <c r="D400" s="7">
        <v>44348</v>
      </c>
      <c r="E400" s="6" t="s">
        <v>24</v>
      </c>
      <c r="F400" s="6" t="s">
        <v>25</v>
      </c>
      <c r="G400" s="6" t="s">
        <v>36</v>
      </c>
      <c r="H400" s="6" t="s">
        <v>21</v>
      </c>
      <c r="I400" s="8">
        <v>0.5</v>
      </c>
      <c r="J400" s="9">
        <v>5000</v>
      </c>
      <c r="K400" s="10">
        <f t="shared" si="2"/>
        <v>2500</v>
      </c>
      <c r="L400" s="10">
        <f t="shared" si="3"/>
        <v>750</v>
      </c>
      <c r="M400" s="11">
        <v>0.3</v>
      </c>
      <c r="O400" s="13"/>
      <c r="P400" s="12"/>
    </row>
    <row r="401" spans="1:16" ht="15.75" customHeight="1" x14ac:dyDescent="0.3">
      <c r="A401" s="1"/>
      <c r="B401" s="6" t="s">
        <v>23</v>
      </c>
      <c r="C401" s="6">
        <v>1197831</v>
      </c>
      <c r="D401" s="7">
        <v>44348</v>
      </c>
      <c r="E401" s="6" t="s">
        <v>24</v>
      </c>
      <c r="F401" s="6" t="s">
        <v>25</v>
      </c>
      <c r="G401" s="6" t="s">
        <v>36</v>
      </c>
      <c r="H401" s="6" t="s">
        <v>22</v>
      </c>
      <c r="I401" s="8">
        <v>0.55000000000000004</v>
      </c>
      <c r="J401" s="9">
        <v>8750</v>
      </c>
      <c r="K401" s="10">
        <f t="shared" si="2"/>
        <v>4812.5</v>
      </c>
      <c r="L401" s="10">
        <f t="shared" si="3"/>
        <v>2406.25</v>
      </c>
      <c r="M401" s="11">
        <v>0.5</v>
      </c>
      <c r="O401" s="13"/>
      <c r="P401" s="12"/>
    </row>
    <row r="402" spans="1:16" ht="15.75" customHeight="1" x14ac:dyDescent="0.3">
      <c r="A402" s="1"/>
      <c r="B402" s="6" t="s">
        <v>23</v>
      </c>
      <c r="C402" s="6">
        <v>1197831</v>
      </c>
      <c r="D402" s="7">
        <v>44380</v>
      </c>
      <c r="E402" s="6" t="s">
        <v>24</v>
      </c>
      <c r="F402" s="6" t="s">
        <v>25</v>
      </c>
      <c r="G402" s="6" t="s">
        <v>36</v>
      </c>
      <c r="H402" s="6" t="s">
        <v>17</v>
      </c>
      <c r="I402" s="8">
        <v>0.45</v>
      </c>
      <c r="J402" s="9">
        <v>8250</v>
      </c>
      <c r="K402" s="10">
        <f t="shared" si="2"/>
        <v>3712.5</v>
      </c>
      <c r="L402" s="10">
        <f t="shared" si="3"/>
        <v>1484.9999999999998</v>
      </c>
      <c r="M402" s="11">
        <v>0.39999999999999997</v>
      </c>
      <c r="O402" s="13"/>
      <c r="P402" s="12"/>
    </row>
    <row r="403" spans="1:16" ht="15.75" customHeight="1" x14ac:dyDescent="0.3">
      <c r="A403" s="1"/>
      <c r="B403" s="6" t="s">
        <v>23</v>
      </c>
      <c r="C403" s="6">
        <v>1197831</v>
      </c>
      <c r="D403" s="7">
        <v>44380</v>
      </c>
      <c r="E403" s="6" t="s">
        <v>24</v>
      </c>
      <c r="F403" s="6" t="s">
        <v>25</v>
      </c>
      <c r="G403" s="6" t="s">
        <v>36</v>
      </c>
      <c r="H403" s="6" t="s">
        <v>18</v>
      </c>
      <c r="I403" s="8">
        <v>0.5</v>
      </c>
      <c r="J403" s="9">
        <v>8250</v>
      </c>
      <c r="K403" s="10">
        <f t="shared" si="2"/>
        <v>4125</v>
      </c>
      <c r="L403" s="10">
        <f t="shared" si="3"/>
        <v>1649.9999999999998</v>
      </c>
      <c r="M403" s="11">
        <v>0.39999999999999997</v>
      </c>
      <c r="O403" s="13"/>
      <c r="P403" s="12"/>
    </row>
    <row r="404" spans="1:16" ht="15.75" customHeight="1" x14ac:dyDescent="0.3">
      <c r="A404" s="1"/>
      <c r="B404" s="6" t="s">
        <v>23</v>
      </c>
      <c r="C404" s="6">
        <v>1197831</v>
      </c>
      <c r="D404" s="7">
        <v>44380</v>
      </c>
      <c r="E404" s="6" t="s">
        <v>24</v>
      </c>
      <c r="F404" s="6" t="s">
        <v>25</v>
      </c>
      <c r="G404" s="6" t="s">
        <v>36</v>
      </c>
      <c r="H404" s="6" t="s">
        <v>19</v>
      </c>
      <c r="I404" s="8">
        <v>0.45</v>
      </c>
      <c r="J404" s="9">
        <v>9750</v>
      </c>
      <c r="K404" s="10">
        <f t="shared" si="2"/>
        <v>4387.5</v>
      </c>
      <c r="L404" s="10">
        <f t="shared" si="3"/>
        <v>1754.9999999999998</v>
      </c>
      <c r="M404" s="11">
        <v>0.39999999999999997</v>
      </c>
      <c r="O404" s="13"/>
      <c r="P404" s="12"/>
    </row>
    <row r="405" spans="1:16" ht="15.75" customHeight="1" x14ac:dyDescent="0.3">
      <c r="A405" s="1"/>
      <c r="B405" s="6" t="s">
        <v>23</v>
      </c>
      <c r="C405" s="6">
        <v>1197831</v>
      </c>
      <c r="D405" s="7">
        <v>44380</v>
      </c>
      <c r="E405" s="6" t="s">
        <v>24</v>
      </c>
      <c r="F405" s="6" t="s">
        <v>25</v>
      </c>
      <c r="G405" s="6" t="s">
        <v>36</v>
      </c>
      <c r="H405" s="6" t="s">
        <v>20</v>
      </c>
      <c r="I405" s="8">
        <v>0.45</v>
      </c>
      <c r="J405" s="9">
        <v>5750</v>
      </c>
      <c r="K405" s="10">
        <f t="shared" si="2"/>
        <v>2587.5</v>
      </c>
      <c r="L405" s="10">
        <f t="shared" si="3"/>
        <v>1293.75</v>
      </c>
      <c r="M405" s="11">
        <v>0.5</v>
      </c>
      <c r="O405" s="13"/>
      <c r="P405" s="12"/>
    </row>
    <row r="406" spans="1:16" ht="15.75" customHeight="1" x14ac:dyDescent="0.3">
      <c r="A406" s="1"/>
      <c r="B406" s="6" t="s">
        <v>23</v>
      </c>
      <c r="C406" s="6">
        <v>1197831</v>
      </c>
      <c r="D406" s="7">
        <v>44380</v>
      </c>
      <c r="E406" s="6" t="s">
        <v>24</v>
      </c>
      <c r="F406" s="6" t="s">
        <v>25</v>
      </c>
      <c r="G406" s="6" t="s">
        <v>36</v>
      </c>
      <c r="H406" s="6" t="s">
        <v>21</v>
      </c>
      <c r="I406" s="8">
        <v>0.5</v>
      </c>
      <c r="J406" s="9">
        <v>5750</v>
      </c>
      <c r="K406" s="10">
        <f t="shared" si="2"/>
        <v>2875</v>
      </c>
      <c r="L406" s="10">
        <f t="shared" si="3"/>
        <v>1006.2499999999999</v>
      </c>
      <c r="M406" s="11">
        <v>0.35</v>
      </c>
      <c r="O406" s="13"/>
      <c r="P406" s="12"/>
    </row>
    <row r="407" spans="1:16" ht="15.75" customHeight="1" x14ac:dyDescent="0.3">
      <c r="A407" s="1"/>
      <c r="B407" s="6" t="s">
        <v>23</v>
      </c>
      <c r="C407" s="6">
        <v>1197831</v>
      </c>
      <c r="D407" s="7">
        <v>44380</v>
      </c>
      <c r="E407" s="6" t="s">
        <v>24</v>
      </c>
      <c r="F407" s="6" t="s">
        <v>25</v>
      </c>
      <c r="G407" s="6" t="s">
        <v>36</v>
      </c>
      <c r="H407" s="6" t="s">
        <v>22</v>
      </c>
      <c r="I407" s="8">
        <v>0.6</v>
      </c>
      <c r="J407" s="9">
        <v>8500</v>
      </c>
      <c r="K407" s="10">
        <f t="shared" si="2"/>
        <v>5100</v>
      </c>
      <c r="L407" s="10">
        <f t="shared" si="3"/>
        <v>2805</v>
      </c>
      <c r="M407" s="11">
        <v>0.55000000000000004</v>
      </c>
      <c r="O407" s="13"/>
      <c r="P407" s="12"/>
    </row>
    <row r="408" spans="1:16" ht="15.75" customHeight="1" x14ac:dyDescent="0.3">
      <c r="A408" s="1"/>
      <c r="B408" s="6" t="s">
        <v>23</v>
      </c>
      <c r="C408" s="6">
        <v>1197831</v>
      </c>
      <c r="D408" s="7">
        <v>44413</v>
      </c>
      <c r="E408" s="6" t="s">
        <v>24</v>
      </c>
      <c r="F408" s="6" t="s">
        <v>25</v>
      </c>
      <c r="G408" s="6" t="s">
        <v>36</v>
      </c>
      <c r="H408" s="6" t="s">
        <v>17</v>
      </c>
      <c r="I408" s="8">
        <v>0.5</v>
      </c>
      <c r="J408" s="9">
        <v>8000</v>
      </c>
      <c r="K408" s="10">
        <f t="shared" si="2"/>
        <v>4000</v>
      </c>
      <c r="L408" s="10">
        <f t="shared" si="3"/>
        <v>1599.9999999999998</v>
      </c>
      <c r="M408" s="11">
        <v>0.39999999999999997</v>
      </c>
      <c r="O408" s="13"/>
      <c r="P408" s="12"/>
    </row>
    <row r="409" spans="1:16" ht="15.75" customHeight="1" x14ac:dyDescent="0.3">
      <c r="A409" s="1"/>
      <c r="B409" s="6" t="s">
        <v>23</v>
      </c>
      <c r="C409" s="6">
        <v>1197831</v>
      </c>
      <c r="D409" s="7">
        <v>44413</v>
      </c>
      <c r="E409" s="6" t="s">
        <v>24</v>
      </c>
      <c r="F409" s="6" t="s">
        <v>25</v>
      </c>
      <c r="G409" s="6" t="s">
        <v>36</v>
      </c>
      <c r="H409" s="6" t="s">
        <v>18</v>
      </c>
      <c r="I409" s="8">
        <v>0.55000000000000004</v>
      </c>
      <c r="J409" s="9">
        <v>8000</v>
      </c>
      <c r="K409" s="10">
        <f t="shared" si="2"/>
        <v>4400</v>
      </c>
      <c r="L409" s="10">
        <f t="shared" si="3"/>
        <v>1759.9999999999998</v>
      </c>
      <c r="M409" s="11">
        <v>0.39999999999999997</v>
      </c>
      <c r="O409" s="13"/>
      <c r="P409" s="12"/>
    </row>
    <row r="410" spans="1:16" ht="15.75" customHeight="1" x14ac:dyDescent="0.3">
      <c r="A410" s="1"/>
      <c r="B410" s="6" t="s">
        <v>23</v>
      </c>
      <c r="C410" s="6">
        <v>1197831</v>
      </c>
      <c r="D410" s="7">
        <v>44413</v>
      </c>
      <c r="E410" s="6" t="s">
        <v>24</v>
      </c>
      <c r="F410" s="6" t="s">
        <v>25</v>
      </c>
      <c r="G410" s="6" t="s">
        <v>36</v>
      </c>
      <c r="H410" s="6" t="s">
        <v>19</v>
      </c>
      <c r="I410" s="8">
        <v>0.5</v>
      </c>
      <c r="J410" s="9">
        <v>9750</v>
      </c>
      <c r="K410" s="10">
        <f t="shared" si="2"/>
        <v>4875</v>
      </c>
      <c r="L410" s="10">
        <f t="shared" si="3"/>
        <v>1949.9999999999998</v>
      </c>
      <c r="M410" s="11">
        <v>0.39999999999999997</v>
      </c>
      <c r="O410" s="13"/>
      <c r="P410" s="12"/>
    </row>
    <row r="411" spans="1:16" ht="15.75" customHeight="1" x14ac:dyDescent="0.3">
      <c r="A411" s="1"/>
      <c r="B411" s="6" t="s">
        <v>23</v>
      </c>
      <c r="C411" s="6">
        <v>1197831</v>
      </c>
      <c r="D411" s="7">
        <v>44413</v>
      </c>
      <c r="E411" s="6" t="s">
        <v>24</v>
      </c>
      <c r="F411" s="6" t="s">
        <v>25</v>
      </c>
      <c r="G411" s="6" t="s">
        <v>36</v>
      </c>
      <c r="H411" s="6" t="s">
        <v>20</v>
      </c>
      <c r="I411" s="8">
        <v>0.5</v>
      </c>
      <c r="J411" s="9">
        <v>5250</v>
      </c>
      <c r="K411" s="10">
        <f t="shared" si="2"/>
        <v>2625</v>
      </c>
      <c r="L411" s="10">
        <f t="shared" si="3"/>
        <v>1312.5</v>
      </c>
      <c r="M411" s="11">
        <v>0.5</v>
      </c>
      <c r="O411" s="13"/>
      <c r="P411" s="12"/>
    </row>
    <row r="412" spans="1:16" ht="15.75" customHeight="1" x14ac:dyDescent="0.3">
      <c r="A412" s="1"/>
      <c r="B412" s="6" t="s">
        <v>23</v>
      </c>
      <c r="C412" s="6">
        <v>1197831</v>
      </c>
      <c r="D412" s="7">
        <v>44413</v>
      </c>
      <c r="E412" s="6" t="s">
        <v>24</v>
      </c>
      <c r="F412" s="6" t="s">
        <v>25</v>
      </c>
      <c r="G412" s="6" t="s">
        <v>36</v>
      </c>
      <c r="H412" s="6" t="s">
        <v>21</v>
      </c>
      <c r="I412" s="8">
        <v>0.55000000000000004</v>
      </c>
      <c r="J412" s="9">
        <v>5250</v>
      </c>
      <c r="K412" s="10">
        <f t="shared" si="2"/>
        <v>2887.5000000000005</v>
      </c>
      <c r="L412" s="10">
        <f t="shared" si="3"/>
        <v>1010.6250000000001</v>
      </c>
      <c r="M412" s="11">
        <v>0.35</v>
      </c>
      <c r="O412" s="13"/>
      <c r="P412" s="12"/>
    </row>
    <row r="413" spans="1:16" ht="15.75" customHeight="1" x14ac:dyDescent="0.3">
      <c r="A413" s="1"/>
      <c r="B413" s="6" t="s">
        <v>23</v>
      </c>
      <c r="C413" s="6">
        <v>1197831</v>
      </c>
      <c r="D413" s="7">
        <v>44413</v>
      </c>
      <c r="E413" s="6" t="s">
        <v>24</v>
      </c>
      <c r="F413" s="6" t="s">
        <v>25</v>
      </c>
      <c r="G413" s="6" t="s">
        <v>36</v>
      </c>
      <c r="H413" s="6" t="s">
        <v>22</v>
      </c>
      <c r="I413" s="8">
        <v>0.6</v>
      </c>
      <c r="J413" s="9">
        <v>7750</v>
      </c>
      <c r="K413" s="10">
        <f t="shared" si="2"/>
        <v>4650</v>
      </c>
      <c r="L413" s="10">
        <f t="shared" si="3"/>
        <v>2557.5</v>
      </c>
      <c r="M413" s="11">
        <v>0.55000000000000004</v>
      </c>
      <c r="O413" s="13"/>
      <c r="P413" s="12"/>
    </row>
    <row r="414" spans="1:16" ht="15.75" customHeight="1" x14ac:dyDescent="0.3">
      <c r="A414" s="1"/>
      <c r="B414" s="6" t="s">
        <v>23</v>
      </c>
      <c r="C414" s="6">
        <v>1197831</v>
      </c>
      <c r="D414" s="7">
        <v>44441</v>
      </c>
      <c r="E414" s="6" t="s">
        <v>24</v>
      </c>
      <c r="F414" s="6" t="s">
        <v>25</v>
      </c>
      <c r="G414" s="6" t="s">
        <v>36</v>
      </c>
      <c r="H414" s="6" t="s">
        <v>17</v>
      </c>
      <c r="I414" s="8">
        <v>0.55000000000000004</v>
      </c>
      <c r="J414" s="9">
        <v>7250</v>
      </c>
      <c r="K414" s="10">
        <f t="shared" si="2"/>
        <v>3987.5000000000005</v>
      </c>
      <c r="L414" s="10">
        <f t="shared" si="3"/>
        <v>1595</v>
      </c>
      <c r="M414" s="11">
        <v>0.39999999999999997</v>
      </c>
      <c r="O414" s="13"/>
      <c r="P414" s="12"/>
    </row>
    <row r="415" spans="1:16" ht="15.75" customHeight="1" x14ac:dyDescent="0.3">
      <c r="A415" s="1"/>
      <c r="B415" s="6" t="s">
        <v>23</v>
      </c>
      <c r="C415" s="6">
        <v>1197831</v>
      </c>
      <c r="D415" s="7">
        <v>44441</v>
      </c>
      <c r="E415" s="6" t="s">
        <v>24</v>
      </c>
      <c r="F415" s="6" t="s">
        <v>25</v>
      </c>
      <c r="G415" s="6" t="s">
        <v>36</v>
      </c>
      <c r="H415" s="6" t="s">
        <v>18</v>
      </c>
      <c r="I415" s="8">
        <v>0.55000000000000004</v>
      </c>
      <c r="J415" s="9">
        <v>6750</v>
      </c>
      <c r="K415" s="10">
        <f t="shared" si="2"/>
        <v>3712.5000000000005</v>
      </c>
      <c r="L415" s="10">
        <f t="shared" si="3"/>
        <v>1485</v>
      </c>
      <c r="M415" s="11">
        <v>0.39999999999999997</v>
      </c>
      <c r="O415" s="13"/>
      <c r="P415" s="12"/>
    </row>
    <row r="416" spans="1:16" ht="15.75" customHeight="1" x14ac:dyDescent="0.3">
      <c r="A416" s="1"/>
      <c r="B416" s="6" t="s">
        <v>23</v>
      </c>
      <c r="C416" s="6">
        <v>1197831</v>
      </c>
      <c r="D416" s="7">
        <v>44441</v>
      </c>
      <c r="E416" s="6" t="s">
        <v>24</v>
      </c>
      <c r="F416" s="6" t="s">
        <v>25</v>
      </c>
      <c r="G416" s="6" t="s">
        <v>36</v>
      </c>
      <c r="H416" s="6" t="s">
        <v>19</v>
      </c>
      <c r="I416" s="8">
        <v>0.6</v>
      </c>
      <c r="J416" s="9">
        <v>7250</v>
      </c>
      <c r="K416" s="10">
        <f t="shared" si="2"/>
        <v>4350</v>
      </c>
      <c r="L416" s="10">
        <f t="shared" si="3"/>
        <v>1739.9999999999998</v>
      </c>
      <c r="M416" s="11">
        <v>0.39999999999999997</v>
      </c>
      <c r="O416" s="13"/>
      <c r="P416" s="12"/>
    </row>
    <row r="417" spans="1:16" ht="15.75" customHeight="1" x14ac:dyDescent="0.3">
      <c r="A417" s="1"/>
      <c r="B417" s="6" t="s">
        <v>23</v>
      </c>
      <c r="C417" s="6">
        <v>1197831</v>
      </c>
      <c r="D417" s="7">
        <v>44441</v>
      </c>
      <c r="E417" s="6" t="s">
        <v>24</v>
      </c>
      <c r="F417" s="6" t="s">
        <v>25</v>
      </c>
      <c r="G417" s="6" t="s">
        <v>36</v>
      </c>
      <c r="H417" s="6" t="s">
        <v>20</v>
      </c>
      <c r="I417" s="8">
        <v>0.6</v>
      </c>
      <c r="J417" s="9">
        <v>4500</v>
      </c>
      <c r="K417" s="10">
        <f t="shared" si="2"/>
        <v>2700</v>
      </c>
      <c r="L417" s="10">
        <f t="shared" si="3"/>
        <v>1350</v>
      </c>
      <c r="M417" s="11">
        <v>0.5</v>
      </c>
      <c r="O417" s="13"/>
      <c r="P417" s="12"/>
    </row>
    <row r="418" spans="1:16" ht="15.75" customHeight="1" x14ac:dyDescent="0.3">
      <c r="A418" s="1"/>
      <c r="B418" s="6" t="s">
        <v>23</v>
      </c>
      <c r="C418" s="6">
        <v>1197831</v>
      </c>
      <c r="D418" s="7">
        <v>44441</v>
      </c>
      <c r="E418" s="6" t="s">
        <v>24</v>
      </c>
      <c r="F418" s="6" t="s">
        <v>25</v>
      </c>
      <c r="G418" s="6" t="s">
        <v>36</v>
      </c>
      <c r="H418" s="6" t="s">
        <v>21</v>
      </c>
      <c r="I418" s="8">
        <v>0.55000000000000004</v>
      </c>
      <c r="J418" s="9">
        <v>4500</v>
      </c>
      <c r="K418" s="10">
        <f t="shared" si="2"/>
        <v>2475</v>
      </c>
      <c r="L418" s="10">
        <f t="shared" si="3"/>
        <v>866.25</v>
      </c>
      <c r="M418" s="11">
        <v>0.35</v>
      </c>
      <c r="O418" s="13"/>
      <c r="P418" s="12"/>
    </row>
    <row r="419" spans="1:16" ht="15.75" customHeight="1" x14ac:dyDescent="0.3">
      <c r="A419" s="1"/>
      <c r="B419" s="6" t="s">
        <v>23</v>
      </c>
      <c r="C419" s="6">
        <v>1197831</v>
      </c>
      <c r="D419" s="7">
        <v>44441</v>
      </c>
      <c r="E419" s="6" t="s">
        <v>24</v>
      </c>
      <c r="F419" s="6" t="s">
        <v>25</v>
      </c>
      <c r="G419" s="6" t="s">
        <v>36</v>
      </c>
      <c r="H419" s="6" t="s">
        <v>22</v>
      </c>
      <c r="I419" s="8">
        <v>0.5</v>
      </c>
      <c r="J419" s="9">
        <v>6750</v>
      </c>
      <c r="K419" s="10">
        <f t="shared" si="2"/>
        <v>3375</v>
      </c>
      <c r="L419" s="10">
        <f t="shared" si="3"/>
        <v>1856.2500000000002</v>
      </c>
      <c r="M419" s="11">
        <v>0.55000000000000004</v>
      </c>
      <c r="O419" s="13"/>
      <c r="P419" s="12"/>
    </row>
    <row r="420" spans="1:16" ht="15.75" customHeight="1" x14ac:dyDescent="0.3">
      <c r="A420" s="1"/>
      <c r="B420" s="6" t="s">
        <v>23</v>
      </c>
      <c r="C420" s="6">
        <v>1197831</v>
      </c>
      <c r="D420" s="7">
        <v>44470</v>
      </c>
      <c r="E420" s="6" t="s">
        <v>24</v>
      </c>
      <c r="F420" s="6" t="s">
        <v>25</v>
      </c>
      <c r="G420" s="6" t="s">
        <v>36</v>
      </c>
      <c r="H420" s="6" t="s">
        <v>17</v>
      </c>
      <c r="I420" s="8">
        <v>0.4</v>
      </c>
      <c r="J420" s="9">
        <v>6250</v>
      </c>
      <c r="K420" s="10">
        <f t="shared" si="2"/>
        <v>2500</v>
      </c>
      <c r="L420" s="10">
        <f t="shared" si="3"/>
        <v>999.99999999999989</v>
      </c>
      <c r="M420" s="11">
        <v>0.39999999999999997</v>
      </c>
      <c r="O420" s="13"/>
      <c r="P420" s="12"/>
    </row>
    <row r="421" spans="1:16" ht="15.75" customHeight="1" x14ac:dyDescent="0.3">
      <c r="A421" s="1"/>
      <c r="B421" s="6" t="s">
        <v>23</v>
      </c>
      <c r="C421" s="6">
        <v>1197831</v>
      </c>
      <c r="D421" s="7">
        <v>44470</v>
      </c>
      <c r="E421" s="6" t="s">
        <v>24</v>
      </c>
      <c r="F421" s="6" t="s">
        <v>25</v>
      </c>
      <c r="G421" s="6" t="s">
        <v>36</v>
      </c>
      <c r="H421" s="6" t="s">
        <v>18</v>
      </c>
      <c r="I421" s="8">
        <v>0.4</v>
      </c>
      <c r="J421" s="9">
        <v>6250</v>
      </c>
      <c r="K421" s="10">
        <f t="shared" si="2"/>
        <v>2500</v>
      </c>
      <c r="L421" s="10">
        <f t="shared" si="3"/>
        <v>999.99999999999989</v>
      </c>
      <c r="M421" s="11">
        <v>0.39999999999999997</v>
      </c>
      <c r="O421" s="13"/>
      <c r="P421" s="12"/>
    </row>
    <row r="422" spans="1:16" ht="15.75" customHeight="1" x14ac:dyDescent="0.3">
      <c r="A422" s="1"/>
      <c r="B422" s="6" t="s">
        <v>23</v>
      </c>
      <c r="C422" s="6">
        <v>1197831</v>
      </c>
      <c r="D422" s="7">
        <v>44470</v>
      </c>
      <c r="E422" s="6" t="s">
        <v>24</v>
      </c>
      <c r="F422" s="6" t="s">
        <v>25</v>
      </c>
      <c r="G422" s="6" t="s">
        <v>36</v>
      </c>
      <c r="H422" s="6" t="s">
        <v>19</v>
      </c>
      <c r="I422" s="8">
        <v>0.45</v>
      </c>
      <c r="J422" s="9">
        <v>5750</v>
      </c>
      <c r="K422" s="10">
        <f t="shared" si="2"/>
        <v>2587.5</v>
      </c>
      <c r="L422" s="10">
        <f t="shared" si="3"/>
        <v>1035</v>
      </c>
      <c r="M422" s="11">
        <v>0.39999999999999997</v>
      </c>
      <c r="O422" s="13"/>
      <c r="P422" s="12"/>
    </row>
    <row r="423" spans="1:16" ht="15.75" customHeight="1" x14ac:dyDescent="0.3">
      <c r="A423" s="1"/>
      <c r="B423" s="6" t="s">
        <v>23</v>
      </c>
      <c r="C423" s="6">
        <v>1197831</v>
      </c>
      <c r="D423" s="7">
        <v>44470</v>
      </c>
      <c r="E423" s="6" t="s">
        <v>24</v>
      </c>
      <c r="F423" s="6" t="s">
        <v>25</v>
      </c>
      <c r="G423" s="6" t="s">
        <v>36</v>
      </c>
      <c r="H423" s="6" t="s">
        <v>20</v>
      </c>
      <c r="I423" s="8">
        <v>0.45</v>
      </c>
      <c r="J423" s="9">
        <v>4250</v>
      </c>
      <c r="K423" s="10">
        <f t="shared" si="2"/>
        <v>1912.5</v>
      </c>
      <c r="L423" s="10">
        <f t="shared" si="3"/>
        <v>956.25</v>
      </c>
      <c r="M423" s="11">
        <v>0.5</v>
      </c>
      <c r="O423" s="13"/>
      <c r="P423" s="12"/>
    </row>
    <row r="424" spans="1:16" ht="15.75" customHeight="1" x14ac:dyDescent="0.3">
      <c r="A424" s="1"/>
      <c r="B424" s="6" t="s">
        <v>23</v>
      </c>
      <c r="C424" s="6">
        <v>1197831</v>
      </c>
      <c r="D424" s="7">
        <v>44470</v>
      </c>
      <c r="E424" s="6" t="s">
        <v>24</v>
      </c>
      <c r="F424" s="6" t="s">
        <v>25</v>
      </c>
      <c r="G424" s="6" t="s">
        <v>36</v>
      </c>
      <c r="H424" s="6" t="s">
        <v>21</v>
      </c>
      <c r="I424" s="8">
        <v>0.4</v>
      </c>
      <c r="J424" s="9">
        <v>4000</v>
      </c>
      <c r="K424" s="10">
        <f t="shared" si="2"/>
        <v>1600</v>
      </c>
      <c r="L424" s="10">
        <f t="shared" si="3"/>
        <v>560</v>
      </c>
      <c r="M424" s="11">
        <v>0.35</v>
      </c>
      <c r="O424" s="13"/>
      <c r="P424" s="12"/>
    </row>
    <row r="425" spans="1:16" ht="15.75" customHeight="1" x14ac:dyDescent="0.3">
      <c r="A425" s="1"/>
      <c r="B425" s="6" t="s">
        <v>23</v>
      </c>
      <c r="C425" s="6">
        <v>1197831</v>
      </c>
      <c r="D425" s="7">
        <v>44470</v>
      </c>
      <c r="E425" s="6" t="s">
        <v>24</v>
      </c>
      <c r="F425" s="6" t="s">
        <v>25</v>
      </c>
      <c r="G425" s="6" t="s">
        <v>36</v>
      </c>
      <c r="H425" s="6" t="s">
        <v>22</v>
      </c>
      <c r="I425" s="8">
        <v>0.5</v>
      </c>
      <c r="J425" s="9">
        <v>5750</v>
      </c>
      <c r="K425" s="10">
        <f t="shared" si="2"/>
        <v>2875</v>
      </c>
      <c r="L425" s="10">
        <f t="shared" si="3"/>
        <v>1581.2500000000002</v>
      </c>
      <c r="M425" s="11">
        <v>0.55000000000000004</v>
      </c>
      <c r="O425" s="13"/>
      <c r="P425" s="12"/>
    </row>
    <row r="426" spans="1:16" ht="15.75" customHeight="1" x14ac:dyDescent="0.3">
      <c r="A426" s="1"/>
      <c r="B426" s="6" t="s">
        <v>23</v>
      </c>
      <c r="C426" s="6">
        <v>1197831</v>
      </c>
      <c r="D426" s="7">
        <v>44502</v>
      </c>
      <c r="E426" s="6" t="s">
        <v>24</v>
      </c>
      <c r="F426" s="6" t="s">
        <v>25</v>
      </c>
      <c r="G426" s="6" t="s">
        <v>36</v>
      </c>
      <c r="H426" s="6" t="s">
        <v>17</v>
      </c>
      <c r="I426" s="8">
        <v>0.4</v>
      </c>
      <c r="J426" s="9">
        <v>7250</v>
      </c>
      <c r="K426" s="10">
        <f t="shared" si="2"/>
        <v>2900</v>
      </c>
      <c r="L426" s="10">
        <f t="shared" si="3"/>
        <v>1160</v>
      </c>
      <c r="M426" s="11">
        <v>0.39999999999999997</v>
      </c>
      <c r="O426" s="13"/>
      <c r="P426" s="12"/>
    </row>
    <row r="427" spans="1:16" ht="15.75" customHeight="1" x14ac:dyDescent="0.3">
      <c r="A427" s="1"/>
      <c r="B427" s="6" t="s">
        <v>23</v>
      </c>
      <c r="C427" s="6">
        <v>1197831</v>
      </c>
      <c r="D427" s="7">
        <v>44502</v>
      </c>
      <c r="E427" s="6" t="s">
        <v>24</v>
      </c>
      <c r="F427" s="6" t="s">
        <v>25</v>
      </c>
      <c r="G427" s="6" t="s">
        <v>36</v>
      </c>
      <c r="H427" s="6" t="s">
        <v>18</v>
      </c>
      <c r="I427" s="8">
        <v>0.4</v>
      </c>
      <c r="J427" s="9">
        <v>7250</v>
      </c>
      <c r="K427" s="10">
        <f t="shared" si="2"/>
        <v>2900</v>
      </c>
      <c r="L427" s="10">
        <f t="shared" si="3"/>
        <v>1160</v>
      </c>
      <c r="M427" s="11">
        <v>0.39999999999999997</v>
      </c>
      <c r="O427" s="13"/>
      <c r="P427" s="12"/>
    </row>
    <row r="428" spans="1:16" ht="15.75" customHeight="1" x14ac:dyDescent="0.3">
      <c r="A428" s="1"/>
      <c r="B428" s="6" t="s">
        <v>23</v>
      </c>
      <c r="C428" s="6">
        <v>1197831</v>
      </c>
      <c r="D428" s="7">
        <v>44502</v>
      </c>
      <c r="E428" s="6" t="s">
        <v>24</v>
      </c>
      <c r="F428" s="6" t="s">
        <v>25</v>
      </c>
      <c r="G428" s="6" t="s">
        <v>36</v>
      </c>
      <c r="H428" s="6" t="s">
        <v>19</v>
      </c>
      <c r="I428" s="8">
        <v>0.65</v>
      </c>
      <c r="J428" s="9">
        <v>6500</v>
      </c>
      <c r="K428" s="10">
        <f t="shared" si="2"/>
        <v>4225</v>
      </c>
      <c r="L428" s="10">
        <f t="shared" si="3"/>
        <v>1689.9999999999998</v>
      </c>
      <c r="M428" s="11">
        <v>0.39999999999999997</v>
      </c>
      <c r="O428" s="13"/>
      <c r="P428" s="12"/>
    </row>
    <row r="429" spans="1:16" ht="15.75" customHeight="1" x14ac:dyDescent="0.3">
      <c r="A429" s="1"/>
      <c r="B429" s="6" t="s">
        <v>23</v>
      </c>
      <c r="C429" s="6">
        <v>1197831</v>
      </c>
      <c r="D429" s="7">
        <v>44502</v>
      </c>
      <c r="E429" s="6" t="s">
        <v>24</v>
      </c>
      <c r="F429" s="6" t="s">
        <v>25</v>
      </c>
      <c r="G429" s="6" t="s">
        <v>36</v>
      </c>
      <c r="H429" s="6" t="s">
        <v>20</v>
      </c>
      <c r="I429" s="8">
        <v>0.65</v>
      </c>
      <c r="J429" s="9">
        <v>5000</v>
      </c>
      <c r="K429" s="10">
        <f t="shared" si="2"/>
        <v>3250</v>
      </c>
      <c r="L429" s="10">
        <f t="shared" si="3"/>
        <v>1625</v>
      </c>
      <c r="M429" s="11">
        <v>0.5</v>
      </c>
      <c r="O429" s="13"/>
      <c r="P429" s="12"/>
    </row>
    <row r="430" spans="1:16" ht="15.75" customHeight="1" x14ac:dyDescent="0.3">
      <c r="A430" s="1"/>
      <c r="B430" s="6" t="s">
        <v>23</v>
      </c>
      <c r="C430" s="6">
        <v>1197831</v>
      </c>
      <c r="D430" s="7">
        <v>44502</v>
      </c>
      <c r="E430" s="6" t="s">
        <v>24</v>
      </c>
      <c r="F430" s="6" t="s">
        <v>25</v>
      </c>
      <c r="G430" s="6" t="s">
        <v>36</v>
      </c>
      <c r="H430" s="6" t="s">
        <v>21</v>
      </c>
      <c r="I430" s="8">
        <v>0.6</v>
      </c>
      <c r="J430" s="9">
        <v>4750</v>
      </c>
      <c r="K430" s="10">
        <f t="shared" si="2"/>
        <v>2850</v>
      </c>
      <c r="L430" s="10">
        <f t="shared" si="3"/>
        <v>997.49999999999989</v>
      </c>
      <c r="M430" s="11">
        <v>0.35</v>
      </c>
      <c r="O430" s="13"/>
      <c r="P430" s="12"/>
    </row>
    <row r="431" spans="1:16" ht="15.75" customHeight="1" x14ac:dyDescent="0.3">
      <c r="A431" s="1"/>
      <c r="B431" s="6" t="s">
        <v>23</v>
      </c>
      <c r="C431" s="6">
        <v>1197831</v>
      </c>
      <c r="D431" s="7">
        <v>44502</v>
      </c>
      <c r="E431" s="6" t="s">
        <v>24</v>
      </c>
      <c r="F431" s="6" t="s">
        <v>25</v>
      </c>
      <c r="G431" s="6" t="s">
        <v>36</v>
      </c>
      <c r="H431" s="6" t="s">
        <v>22</v>
      </c>
      <c r="I431" s="8">
        <v>0.70000000000000007</v>
      </c>
      <c r="J431" s="9">
        <v>6750</v>
      </c>
      <c r="K431" s="10">
        <f t="shared" si="2"/>
        <v>4725</v>
      </c>
      <c r="L431" s="10">
        <f t="shared" si="3"/>
        <v>2598.75</v>
      </c>
      <c r="M431" s="11">
        <v>0.55000000000000004</v>
      </c>
      <c r="O431" s="13"/>
      <c r="P431" s="12"/>
    </row>
    <row r="432" spans="1:16" ht="15.75" customHeight="1" x14ac:dyDescent="0.3">
      <c r="A432" s="1"/>
      <c r="B432" s="6" t="s">
        <v>23</v>
      </c>
      <c r="C432" s="6">
        <v>1197831</v>
      </c>
      <c r="D432" s="7">
        <v>44531</v>
      </c>
      <c r="E432" s="6" t="s">
        <v>24</v>
      </c>
      <c r="F432" s="6" t="s">
        <v>25</v>
      </c>
      <c r="G432" s="6" t="s">
        <v>36</v>
      </c>
      <c r="H432" s="6" t="s">
        <v>17</v>
      </c>
      <c r="I432" s="8">
        <v>0.6</v>
      </c>
      <c r="J432" s="9">
        <v>8250</v>
      </c>
      <c r="K432" s="10">
        <f t="shared" si="2"/>
        <v>4950</v>
      </c>
      <c r="L432" s="10">
        <f t="shared" si="3"/>
        <v>1979.9999999999998</v>
      </c>
      <c r="M432" s="11">
        <v>0.39999999999999997</v>
      </c>
      <c r="O432" s="13"/>
      <c r="P432" s="12"/>
    </row>
    <row r="433" spans="1:17" ht="15.75" customHeight="1" x14ac:dyDescent="0.3">
      <c r="A433" s="1"/>
      <c r="B433" s="6" t="s">
        <v>23</v>
      </c>
      <c r="C433" s="6">
        <v>1197831</v>
      </c>
      <c r="D433" s="7">
        <v>44531</v>
      </c>
      <c r="E433" s="6" t="s">
        <v>24</v>
      </c>
      <c r="F433" s="6" t="s">
        <v>25</v>
      </c>
      <c r="G433" s="6" t="s">
        <v>36</v>
      </c>
      <c r="H433" s="6" t="s">
        <v>18</v>
      </c>
      <c r="I433" s="8">
        <v>0.6</v>
      </c>
      <c r="J433" s="9">
        <v>8250</v>
      </c>
      <c r="K433" s="10">
        <f t="shared" si="2"/>
        <v>4950</v>
      </c>
      <c r="L433" s="10">
        <f t="shared" si="3"/>
        <v>1979.9999999999998</v>
      </c>
      <c r="M433" s="11">
        <v>0.39999999999999997</v>
      </c>
      <c r="O433" s="13"/>
      <c r="P433" s="12"/>
    </row>
    <row r="434" spans="1:17" ht="15.75" customHeight="1" x14ac:dyDescent="0.3">
      <c r="A434" s="1"/>
      <c r="B434" s="6" t="s">
        <v>23</v>
      </c>
      <c r="C434" s="6">
        <v>1197831</v>
      </c>
      <c r="D434" s="7">
        <v>44531</v>
      </c>
      <c r="E434" s="6" t="s">
        <v>24</v>
      </c>
      <c r="F434" s="6" t="s">
        <v>25</v>
      </c>
      <c r="G434" s="6" t="s">
        <v>36</v>
      </c>
      <c r="H434" s="6" t="s">
        <v>19</v>
      </c>
      <c r="I434" s="8">
        <v>0.65</v>
      </c>
      <c r="J434" s="9">
        <v>7250</v>
      </c>
      <c r="K434" s="10">
        <f t="shared" si="2"/>
        <v>4712.5</v>
      </c>
      <c r="L434" s="10">
        <f t="shared" si="3"/>
        <v>1884.9999999999998</v>
      </c>
      <c r="M434" s="11">
        <v>0.39999999999999997</v>
      </c>
      <c r="O434" s="13"/>
      <c r="P434" s="12"/>
    </row>
    <row r="435" spans="1:17" ht="15.75" customHeight="1" x14ac:dyDescent="0.3">
      <c r="A435" s="1"/>
      <c r="B435" s="6" t="s">
        <v>23</v>
      </c>
      <c r="C435" s="6">
        <v>1197831</v>
      </c>
      <c r="D435" s="7">
        <v>44531</v>
      </c>
      <c r="E435" s="6" t="s">
        <v>24</v>
      </c>
      <c r="F435" s="6" t="s">
        <v>25</v>
      </c>
      <c r="G435" s="6" t="s">
        <v>36</v>
      </c>
      <c r="H435" s="6" t="s">
        <v>20</v>
      </c>
      <c r="I435" s="8">
        <v>0.65</v>
      </c>
      <c r="J435" s="9">
        <v>5750</v>
      </c>
      <c r="K435" s="10">
        <f t="shared" si="2"/>
        <v>3737.5</v>
      </c>
      <c r="L435" s="10">
        <f t="shared" si="3"/>
        <v>1868.75</v>
      </c>
      <c r="M435" s="11">
        <v>0.5</v>
      </c>
      <c r="O435" s="13"/>
      <c r="P435" s="12"/>
    </row>
    <row r="436" spans="1:17" ht="15.75" customHeight="1" x14ac:dyDescent="0.3">
      <c r="A436" s="1"/>
      <c r="B436" s="6" t="s">
        <v>23</v>
      </c>
      <c r="C436" s="6">
        <v>1197831</v>
      </c>
      <c r="D436" s="7">
        <v>44531</v>
      </c>
      <c r="E436" s="6" t="s">
        <v>24</v>
      </c>
      <c r="F436" s="6" t="s">
        <v>25</v>
      </c>
      <c r="G436" s="6" t="s">
        <v>36</v>
      </c>
      <c r="H436" s="6" t="s">
        <v>21</v>
      </c>
      <c r="I436" s="8">
        <v>0.6</v>
      </c>
      <c r="J436" s="9">
        <v>5250</v>
      </c>
      <c r="K436" s="10">
        <f t="shared" si="2"/>
        <v>3150</v>
      </c>
      <c r="L436" s="10">
        <f t="shared" si="3"/>
        <v>1102.5</v>
      </c>
      <c r="M436" s="11">
        <v>0.35</v>
      </c>
      <c r="O436" s="13"/>
      <c r="P436" s="12"/>
    </row>
    <row r="437" spans="1:17" ht="15.75" customHeight="1" x14ac:dyDescent="0.3">
      <c r="A437" s="1"/>
      <c r="B437" s="6" t="s">
        <v>23</v>
      </c>
      <c r="C437" s="6">
        <v>1197831</v>
      </c>
      <c r="D437" s="7">
        <v>44531</v>
      </c>
      <c r="E437" s="6" t="s">
        <v>24</v>
      </c>
      <c r="F437" s="6" t="s">
        <v>25</v>
      </c>
      <c r="G437" s="6" t="s">
        <v>36</v>
      </c>
      <c r="H437" s="6" t="s">
        <v>22</v>
      </c>
      <c r="I437" s="8">
        <v>0.70000000000000007</v>
      </c>
      <c r="J437" s="9">
        <v>7750</v>
      </c>
      <c r="K437" s="10">
        <f t="shared" si="2"/>
        <v>5425.0000000000009</v>
      </c>
      <c r="L437" s="10">
        <f t="shared" si="3"/>
        <v>2983.7500000000009</v>
      </c>
      <c r="M437" s="11">
        <v>0.55000000000000004</v>
      </c>
      <c r="O437" s="13"/>
      <c r="P437" s="12"/>
    </row>
    <row r="438" spans="1:17" ht="15.75" customHeight="1" x14ac:dyDescent="0.3">
      <c r="A438" s="1"/>
      <c r="B438" s="6" t="s">
        <v>14</v>
      </c>
      <c r="C438" s="6">
        <v>1185732</v>
      </c>
      <c r="D438" s="7">
        <v>44203</v>
      </c>
      <c r="E438" s="6" t="s">
        <v>15</v>
      </c>
      <c r="F438" s="6" t="s">
        <v>37</v>
      </c>
      <c r="G438" s="6" t="s">
        <v>38</v>
      </c>
      <c r="H438" s="6" t="s">
        <v>17</v>
      </c>
      <c r="I438" s="8">
        <v>0.45</v>
      </c>
      <c r="J438" s="9">
        <v>4250</v>
      </c>
      <c r="K438" s="10">
        <f t="shared" si="2"/>
        <v>1912.5</v>
      </c>
      <c r="L438" s="10">
        <f t="shared" si="3"/>
        <v>1051.875</v>
      </c>
      <c r="M438" s="11">
        <v>0.55000000000000004</v>
      </c>
      <c r="O438" s="14"/>
      <c r="P438" s="12"/>
      <c r="Q438" s="15"/>
    </row>
    <row r="439" spans="1:17" ht="15.75" customHeight="1" x14ac:dyDescent="0.3">
      <c r="A439" s="1"/>
      <c r="B439" s="6" t="s">
        <v>14</v>
      </c>
      <c r="C439" s="6">
        <v>1185732</v>
      </c>
      <c r="D439" s="7">
        <v>44203</v>
      </c>
      <c r="E439" s="6" t="s">
        <v>15</v>
      </c>
      <c r="F439" s="6" t="s">
        <v>37</v>
      </c>
      <c r="G439" s="6" t="s">
        <v>38</v>
      </c>
      <c r="H439" s="6" t="s">
        <v>18</v>
      </c>
      <c r="I439" s="8">
        <v>0.45</v>
      </c>
      <c r="J439" s="9">
        <v>2250</v>
      </c>
      <c r="K439" s="10">
        <f t="shared" si="2"/>
        <v>1012.5</v>
      </c>
      <c r="L439" s="10">
        <f t="shared" si="3"/>
        <v>354.375</v>
      </c>
      <c r="M439" s="11">
        <v>0.35</v>
      </c>
      <c r="O439" s="14"/>
      <c r="P439" s="12"/>
      <c r="Q439" s="15"/>
    </row>
    <row r="440" spans="1:17" ht="15.75" customHeight="1" x14ac:dyDescent="0.3">
      <c r="A440" s="1"/>
      <c r="B440" s="6" t="s">
        <v>14</v>
      </c>
      <c r="C440" s="6">
        <v>1185732</v>
      </c>
      <c r="D440" s="7">
        <v>44203</v>
      </c>
      <c r="E440" s="6" t="s">
        <v>15</v>
      </c>
      <c r="F440" s="6" t="s">
        <v>37</v>
      </c>
      <c r="G440" s="6" t="s">
        <v>38</v>
      </c>
      <c r="H440" s="6" t="s">
        <v>19</v>
      </c>
      <c r="I440" s="8">
        <v>0.35000000000000003</v>
      </c>
      <c r="J440" s="9">
        <v>2250</v>
      </c>
      <c r="K440" s="10">
        <f t="shared" si="2"/>
        <v>787.50000000000011</v>
      </c>
      <c r="L440" s="10">
        <f t="shared" si="3"/>
        <v>315</v>
      </c>
      <c r="M440" s="11">
        <v>0.39999999999999997</v>
      </c>
      <c r="O440" s="14"/>
      <c r="P440" s="12"/>
      <c r="Q440" s="15"/>
    </row>
    <row r="441" spans="1:17" ht="15.75" customHeight="1" x14ac:dyDescent="0.3">
      <c r="A441" s="1"/>
      <c r="B441" s="6" t="s">
        <v>14</v>
      </c>
      <c r="C441" s="6">
        <v>1185732</v>
      </c>
      <c r="D441" s="7">
        <v>44203</v>
      </c>
      <c r="E441" s="6" t="s">
        <v>15</v>
      </c>
      <c r="F441" s="6" t="s">
        <v>37</v>
      </c>
      <c r="G441" s="6" t="s">
        <v>38</v>
      </c>
      <c r="H441" s="6" t="s">
        <v>20</v>
      </c>
      <c r="I441" s="8">
        <v>0.4</v>
      </c>
      <c r="J441" s="9">
        <v>750</v>
      </c>
      <c r="K441" s="10">
        <f t="shared" si="2"/>
        <v>300</v>
      </c>
      <c r="L441" s="10">
        <f t="shared" si="3"/>
        <v>119.99999999999999</v>
      </c>
      <c r="M441" s="11">
        <v>0.39999999999999997</v>
      </c>
      <c r="O441" s="14"/>
      <c r="P441" s="12"/>
      <c r="Q441" s="15"/>
    </row>
    <row r="442" spans="1:17" ht="15.75" customHeight="1" x14ac:dyDescent="0.3">
      <c r="A442" s="1"/>
      <c r="B442" s="6" t="s">
        <v>14</v>
      </c>
      <c r="C442" s="6">
        <v>1185732</v>
      </c>
      <c r="D442" s="7">
        <v>44203</v>
      </c>
      <c r="E442" s="6" t="s">
        <v>15</v>
      </c>
      <c r="F442" s="6" t="s">
        <v>37</v>
      </c>
      <c r="G442" s="6" t="s">
        <v>38</v>
      </c>
      <c r="H442" s="6" t="s">
        <v>21</v>
      </c>
      <c r="I442" s="8">
        <v>0.54999999999999993</v>
      </c>
      <c r="J442" s="9">
        <v>1250</v>
      </c>
      <c r="K442" s="10">
        <f t="shared" si="2"/>
        <v>687.49999999999989</v>
      </c>
      <c r="L442" s="10">
        <f t="shared" si="3"/>
        <v>240.62499999999994</v>
      </c>
      <c r="M442" s="11">
        <v>0.35</v>
      </c>
      <c r="O442" s="14"/>
      <c r="P442" s="12"/>
      <c r="Q442" s="15"/>
    </row>
    <row r="443" spans="1:17" ht="15.75" customHeight="1" x14ac:dyDescent="0.3">
      <c r="A443" s="1"/>
      <c r="B443" s="6" t="s">
        <v>14</v>
      </c>
      <c r="C443" s="6">
        <v>1185732</v>
      </c>
      <c r="D443" s="7">
        <v>44203</v>
      </c>
      <c r="E443" s="6" t="s">
        <v>15</v>
      </c>
      <c r="F443" s="6" t="s">
        <v>37</v>
      </c>
      <c r="G443" s="6" t="s">
        <v>38</v>
      </c>
      <c r="H443" s="6" t="s">
        <v>22</v>
      </c>
      <c r="I443" s="8">
        <v>0.45</v>
      </c>
      <c r="J443" s="9">
        <v>2250</v>
      </c>
      <c r="K443" s="10">
        <f t="shared" si="2"/>
        <v>1012.5</v>
      </c>
      <c r="L443" s="10">
        <f t="shared" si="3"/>
        <v>303.75</v>
      </c>
      <c r="M443" s="11">
        <v>0.3</v>
      </c>
      <c r="O443" s="14"/>
      <c r="P443" s="12"/>
      <c r="Q443" s="15"/>
    </row>
    <row r="444" spans="1:17" ht="15.75" customHeight="1" x14ac:dyDescent="0.3">
      <c r="A444" s="1"/>
      <c r="B444" s="6" t="s">
        <v>14</v>
      </c>
      <c r="C444" s="6">
        <v>1185732</v>
      </c>
      <c r="D444" s="7">
        <v>44232</v>
      </c>
      <c r="E444" s="6" t="s">
        <v>15</v>
      </c>
      <c r="F444" s="6" t="s">
        <v>37</v>
      </c>
      <c r="G444" s="6" t="s">
        <v>38</v>
      </c>
      <c r="H444" s="6" t="s">
        <v>17</v>
      </c>
      <c r="I444" s="8">
        <v>0.45</v>
      </c>
      <c r="J444" s="9">
        <v>4750</v>
      </c>
      <c r="K444" s="10">
        <f t="shared" si="2"/>
        <v>2137.5</v>
      </c>
      <c r="L444" s="10">
        <f t="shared" si="3"/>
        <v>1175.625</v>
      </c>
      <c r="M444" s="11">
        <v>0.55000000000000004</v>
      </c>
      <c r="O444" s="14"/>
      <c r="P444" s="12"/>
      <c r="Q444" s="15"/>
    </row>
    <row r="445" spans="1:17" ht="15.75" customHeight="1" x14ac:dyDescent="0.3">
      <c r="A445" s="1"/>
      <c r="B445" s="6" t="s">
        <v>14</v>
      </c>
      <c r="C445" s="6">
        <v>1185732</v>
      </c>
      <c r="D445" s="7">
        <v>44232</v>
      </c>
      <c r="E445" s="6" t="s">
        <v>15</v>
      </c>
      <c r="F445" s="6" t="s">
        <v>37</v>
      </c>
      <c r="G445" s="6" t="s">
        <v>38</v>
      </c>
      <c r="H445" s="6" t="s">
        <v>18</v>
      </c>
      <c r="I445" s="8">
        <v>0.45</v>
      </c>
      <c r="J445" s="9">
        <v>1250</v>
      </c>
      <c r="K445" s="10">
        <f t="shared" si="2"/>
        <v>562.5</v>
      </c>
      <c r="L445" s="10">
        <f t="shared" si="3"/>
        <v>196.875</v>
      </c>
      <c r="M445" s="11">
        <v>0.35</v>
      </c>
      <c r="O445" s="14"/>
      <c r="P445" s="12"/>
      <c r="Q445" s="15"/>
    </row>
    <row r="446" spans="1:17" ht="15.75" customHeight="1" x14ac:dyDescent="0.3">
      <c r="A446" s="1"/>
      <c r="B446" s="6" t="s">
        <v>14</v>
      </c>
      <c r="C446" s="6">
        <v>1185732</v>
      </c>
      <c r="D446" s="7">
        <v>44232</v>
      </c>
      <c r="E446" s="6" t="s">
        <v>15</v>
      </c>
      <c r="F446" s="6" t="s">
        <v>37</v>
      </c>
      <c r="G446" s="6" t="s">
        <v>38</v>
      </c>
      <c r="H446" s="6" t="s">
        <v>19</v>
      </c>
      <c r="I446" s="8">
        <v>0.35000000000000003</v>
      </c>
      <c r="J446" s="9">
        <v>1750</v>
      </c>
      <c r="K446" s="10">
        <f t="shared" si="2"/>
        <v>612.50000000000011</v>
      </c>
      <c r="L446" s="10">
        <f t="shared" si="3"/>
        <v>245.00000000000003</v>
      </c>
      <c r="M446" s="11">
        <v>0.39999999999999997</v>
      </c>
      <c r="O446" s="14"/>
      <c r="P446" s="12"/>
      <c r="Q446" s="15"/>
    </row>
    <row r="447" spans="1:17" ht="15.75" customHeight="1" x14ac:dyDescent="0.3">
      <c r="A447" s="1"/>
      <c r="B447" s="6" t="s">
        <v>14</v>
      </c>
      <c r="C447" s="6">
        <v>1185732</v>
      </c>
      <c r="D447" s="7">
        <v>44232</v>
      </c>
      <c r="E447" s="6" t="s">
        <v>15</v>
      </c>
      <c r="F447" s="6" t="s">
        <v>37</v>
      </c>
      <c r="G447" s="6" t="s">
        <v>38</v>
      </c>
      <c r="H447" s="6" t="s">
        <v>20</v>
      </c>
      <c r="I447" s="8">
        <v>0.4</v>
      </c>
      <c r="J447" s="9">
        <v>500</v>
      </c>
      <c r="K447" s="10">
        <f t="shared" si="2"/>
        <v>200</v>
      </c>
      <c r="L447" s="10">
        <f t="shared" si="3"/>
        <v>80</v>
      </c>
      <c r="M447" s="11">
        <v>0.39999999999999997</v>
      </c>
      <c r="O447" s="14"/>
      <c r="P447" s="12"/>
      <c r="Q447" s="15"/>
    </row>
    <row r="448" spans="1:17" ht="15.75" customHeight="1" x14ac:dyDescent="0.3">
      <c r="A448" s="1"/>
      <c r="B448" s="6" t="s">
        <v>14</v>
      </c>
      <c r="C448" s="6">
        <v>1185732</v>
      </c>
      <c r="D448" s="7">
        <v>44232</v>
      </c>
      <c r="E448" s="6" t="s">
        <v>15</v>
      </c>
      <c r="F448" s="6" t="s">
        <v>37</v>
      </c>
      <c r="G448" s="6" t="s">
        <v>38</v>
      </c>
      <c r="H448" s="6" t="s">
        <v>21</v>
      </c>
      <c r="I448" s="8">
        <v>0.54999999999999993</v>
      </c>
      <c r="J448" s="9">
        <v>1250</v>
      </c>
      <c r="K448" s="10">
        <f t="shared" si="2"/>
        <v>687.49999999999989</v>
      </c>
      <c r="L448" s="10">
        <f t="shared" si="3"/>
        <v>240.62499999999994</v>
      </c>
      <c r="M448" s="11">
        <v>0.35</v>
      </c>
      <c r="O448" s="14"/>
      <c r="P448" s="12"/>
      <c r="Q448" s="15"/>
    </row>
    <row r="449" spans="1:17" ht="15.75" customHeight="1" x14ac:dyDescent="0.3">
      <c r="A449" s="1"/>
      <c r="B449" s="6" t="s">
        <v>14</v>
      </c>
      <c r="C449" s="6">
        <v>1185732</v>
      </c>
      <c r="D449" s="7">
        <v>44232</v>
      </c>
      <c r="E449" s="6" t="s">
        <v>15</v>
      </c>
      <c r="F449" s="6" t="s">
        <v>37</v>
      </c>
      <c r="G449" s="6" t="s">
        <v>38</v>
      </c>
      <c r="H449" s="6" t="s">
        <v>22</v>
      </c>
      <c r="I449" s="8">
        <v>0.45</v>
      </c>
      <c r="J449" s="9">
        <v>2250</v>
      </c>
      <c r="K449" s="10">
        <f t="shared" si="2"/>
        <v>1012.5</v>
      </c>
      <c r="L449" s="10">
        <f t="shared" si="3"/>
        <v>303.75</v>
      </c>
      <c r="M449" s="11">
        <v>0.3</v>
      </c>
      <c r="O449" s="14"/>
      <c r="P449" s="12"/>
      <c r="Q449" s="15"/>
    </row>
    <row r="450" spans="1:17" ht="15.75" customHeight="1" x14ac:dyDescent="0.3">
      <c r="A450" s="1"/>
      <c r="B450" s="6" t="s">
        <v>14</v>
      </c>
      <c r="C450" s="6">
        <v>1185732</v>
      </c>
      <c r="D450" s="7">
        <v>44258</v>
      </c>
      <c r="E450" s="6" t="s">
        <v>15</v>
      </c>
      <c r="F450" s="6" t="s">
        <v>37</v>
      </c>
      <c r="G450" s="6" t="s">
        <v>38</v>
      </c>
      <c r="H450" s="6" t="s">
        <v>17</v>
      </c>
      <c r="I450" s="8">
        <v>0.5</v>
      </c>
      <c r="J450" s="9">
        <v>4450</v>
      </c>
      <c r="K450" s="10">
        <f t="shared" si="2"/>
        <v>2225</v>
      </c>
      <c r="L450" s="10">
        <f t="shared" si="3"/>
        <v>1223.75</v>
      </c>
      <c r="M450" s="11">
        <v>0.55000000000000004</v>
      </c>
      <c r="O450" s="14"/>
      <c r="P450" s="12"/>
      <c r="Q450" s="15"/>
    </row>
    <row r="451" spans="1:17" ht="15.75" customHeight="1" x14ac:dyDescent="0.3">
      <c r="A451" s="1"/>
      <c r="B451" s="6" t="s">
        <v>14</v>
      </c>
      <c r="C451" s="6">
        <v>1185732</v>
      </c>
      <c r="D451" s="7">
        <v>44258</v>
      </c>
      <c r="E451" s="6" t="s">
        <v>15</v>
      </c>
      <c r="F451" s="6" t="s">
        <v>37</v>
      </c>
      <c r="G451" s="6" t="s">
        <v>38</v>
      </c>
      <c r="H451" s="6" t="s">
        <v>18</v>
      </c>
      <c r="I451" s="8">
        <v>0.5</v>
      </c>
      <c r="J451" s="9">
        <v>1500</v>
      </c>
      <c r="K451" s="10">
        <f t="shared" si="2"/>
        <v>750</v>
      </c>
      <c r="L451" s="10">
        <f t="shared" si="3"/>
        <v>262.5</v>
      </c>
      <c r="M451" s="11">
        <v>0.35</v>
      </c>
      <c r="O451" s="14"/>
      <c r="P451" s="12"/>
      <c r="Q451" s="15"/>
    </row>
    <row r="452" spans="1:17" ht="15.75" customHeight="1" x14ac:dyDescent="0.3">
      <c r="A452" s="1"/>
      <c r="B452" s="6" t="s">
        <v>14</v>
      </c>
      <c r="C452" s="6">
        <v>1185732</v>
      </c>
      <c r="D452" s="7">
        <v>44258</v>
      </c>
      <c r="E452" s="6" t="s">
        <v>15</v>
      </c>
      <c r="F452" s="6" t="s">
        <v>37</v>
      </c>
      <c r="G452" s="6" t="s">
        <v>38</v>
      </c>
      <c r="H452" s="6" t="s">
        <v>19</v>
      </c>
      <c r="I452" s="8">
        <v>0.4</v>
      </c>
      <c r="J452" s="9">
        <v>1750</v>
      </c>
      <c r="K452" s="10">
        <f t="shared" si="2"/>
        <v>700</v>
      </c>
      <c r="L452" s="10">
        <f t="shared" si="3"/>
        <v>280</v>
      </c>
      <c r="M452" s="11">
        <v>0.39999999999999997</v>
      </c>
      <c r="O452" s="14"/>
      <c r="P452" s="12"/>
      <c r="Q452" s="15"/>
    </row>
    <row r="453" spans="1:17" ht="15.75" customHeight="1" x14ac:dyDescent="0.3">
      <c r="A453" s="1"/>
      <c r="B453" s="6" t="s">
        <v>14</v>
      </c>
      <c r="C453" s="6">
        <v>1185732</v>
      </c>
      <c r="D453" s="7">
        <v>44258</v>
      </c>
      <c r="E453" s="6" t="s">
        <v>15</v>
      </c>
      <c r="F453" s="6" t="s">
        <v>37</v>
      </c>
      <c r="G453" s="6" t="s">
        <v>38</v>
      </c>
      <c r="H453" s="6" t="s">
        <v>20</v>
      </c>
      <c r="I453" s="8">
        <v>0.45</v>
      </c>
      <c r="J453" s="9">
        <v>250</v>
      </c>
      <c r="K453" s="10">
        <f t="shared" si="2"/>
        <v>112.5</v>
      </c>
      <c r="L453" s="10">
        <f t="shared" si="3"/>
        <v>44.999999999999993</v>
      </c>
      <c r="M453" s="11">
        <v>0.39999999999999997</v>
      </c>
      <c r="O453" s="14"/>
      <c r="P453" s="12"/>
      <c r="Q453" s="15"/>
    </row>
    <row r="454" spans="1:17" ht="15.75" customHeight="1" x14ac:dyDescent="0.3">
      <c r="A454" s="1"/>
      <c r="B454" s="6" t="s">
        <v>14</v>
      </c>
      <c r="C454" s="6">
        <v>1185732</v>
      </c>
      <c r="D454" s="7">
        <v>44258</v>
      </c>
      <c r="E454" s="6" t="s">
        <v>15</v>
      </c>
      <c r="F454" s="6" t="s">
        <v>37</v>
      </c>
      <c r="G454" s="6" t="s">
        <v>38</v>
      </c>
      <c r="H454" s="6" t="s">
        <v>21</v>
      </c>
      <c r="I454" s="8">
        <v>0.6</v>
      </c>
      <c r="J454" s="9">
        <v>750</v>
      </c>
      <c r="K454" s="10">
        <f t="shared" si="2"/>
        <v>450</v>
      </c>
      <c r="L454" s="10">
        <f t="shared" si="3"/>
        <v>135</v>
      </c>
      <c r="M454" s="11">
        <v>0.3</v>
      </c>
      <c r="O454" s="14"/>
      <c r="P454" s="12"/>
      <c r="Q454" s="15"/>
    </row>
    <row r="455" spans="1:17" ht="15.75" customHeight="1" x14ac:dyDescent="0.3">
      <c r="A455" s="1"/>
      <c r="B455" s="6" t="s">
        <v>14</v>
      </c>
      <c r="C455" s="6">
        <v>1185732</v>
      </c>
      <c r="D455" s="7">
        <v>44258</v>
      </c>
      <c r="E455" s="6" t="s">
        <v>15</v>
      </c>
      <c r="F455" s="6" t="s">
        <v>37</v>
      </c>
      <c r="G455" s="6" t="s">
        <v>38</v>
      </c>
      <c r="H455" s="6" t="s">
        <v>22</v>
      </c>
      <c r="I455" s="8">
        <v>0.5</v>
      </c>
      <c r="J455" s="9">
        <v>1750</v>
      </c>
      <c r="K455" s="10">
        <f t="shared" si="2"/>
        <v>875</v>
      </c>
      <c r="L455" s="10">
        <f t="shared" si="3"/>
        <v>218.75</v>
      </c>
      <c r="M455" s="11">
        <v>0.25</v>
      </c>
      <c r="O455" s="14"/>
      <c r="P455" s="12"/>
      <c r="Q455" s="15"/>
    </row>
    <row r="456" spans="1:17" ht="15.75" customHeight="1" x14ac:dyDescent="0.3">
      <c r="A456" s="1"/>
      <c r="B456" s="6" t="s">
        <v>14</v>
      </c>
      <c r="C456" s="6">
        <v>1185732</v>
      </c>
      <c r="D456" s="7">
        <v>44290</v>
      </c>
      <c r="E456" s="6" t="s">
        <v>15</v>
      </c>
      <c r="F456" s="6" t="s">
        <v>37</v>
      </c>
      <c r="G456" s="6" t="s">
        <v>38</v>
      </c>
      <c r="H456" s="6" t="s">
        <v>17</v>
      </c>
      <c r="I456" s="8">
        <v>0.5</v>
      </c>
      <c r="J456" s="9">
        <v>4500</v>
      </c>
      <c r="K456" s="10">
        <f t="shared" si="2"/>
        <v>2250</v>
      </c>
      <c r="L456" s="10">
        <f t="shared" si="3"/>
        <v>1125</v>
      </c>
      <c r="M456" s="11">
        <v>0.5</v>
      </c>
      <c r="O456" s="14"/>
      <c r="P456" s="12"/>
      <c r="Q456" s="15"/>
    </row>
    <row r="457" spans="1:17" ht="15.75" customHeight="1" x14ac:dyDescent="0.3">
      <c r="A457" s="1"/>
      <c r="B457" s="6" t="s">
        <v>14</v>
      </c>
      <c r="C457" s="6">
        <v>1185732</v>
      </c>
      <c r="D457" s="7">
        <v>44290</v>
      </c>
      <c r="E457" s="6" t="s">
        <v>15</v>
      </c>
      <c r="F457" s="6" t="s">
        <v>37</v>
      </c>
      <c r="G457" s="6" t="s">
        <v>38</v>
      </c>
      <c r="H457" s="6" t="s">
        <v>18</v>
      </c>
      <c r="I457" s="8">
        <v>0.5</v>
      </c>
      <c r="J457" s="9">
        <v>1500</v>
      </c>
      <c r="K457" s="10">
        <f t="shared" si="2"/>
        <v>750</v>
      </c>
      <c r="L457" s="10">
        <f t="shared" si="3"/>
        <v>225</v>
      </c>
      <c r="M457" s="11">
        <v>0.3</v>
      </c>
      <c r="O457" s="14"/>
      <c r="P457" s="12"/>
      <c r="Q457" s="15"/>
    </row>
    <row r="458" spans="1:17" ht="15.75" customHeight="1" x14ac:dyDescent="0.3">
      <c r="A458" s="1"/>
      <c r="B458" s="6" t="s">
        <v>14</v>
      </c>
      <c r="C458" s="6">
        <v>1185732</v>
      </c>
      <c r="D458" s="7">
        <v>44290</v>
      </c>
      <c r="E458" s="6" t="s">
        <v>15</v>
      </c>
      <c r="F458" s="6" t="s">
        <v>37</v>
      </c>
      <c r="G458" s="6" t="s">
        <v>38</v>
      </c>
      <c r="H458" s="6" t="s">
        <v>19</v>
      </c>
      <c r="I458" s="8">
        <v>0.4</v>
      </c>
      <c r="J458" s="9">
        <v>1500</v>
      </c>
      <c r="K458" s="10">
        <f t="shared" si="2"/>
        <v>600</v>
      </c>
      <c r="L458" s="10">
        <f t="shared" si="3"/>
        <v>210</v>
      </c>
      <c r="M458" s="11">
        <v>0.35</v>
      </c>
      <c r="O458" s="14"/>
      <c r="P458" s="12"/>
      <c r="Q458" s="15"/>
    </row>
    <row r="459" spans="1:17" ht="15.75" customHeight="1" x14ac:dyDescent="0.3">
      <c r="A459" s="1"/>
      <c r="B459" s="6" t="s">
        <v>14</v>
      </c>
      <c r="C459" s="6">
        <v>1185732</v>
      </c>
      <c r="D459" s="7">
        <v>44290</v>
      </c>
      <c r="E459" s="6" t="s">
        <v>15</v>
      </c>
      <c r="F459" s="6" t="s">
        <v>37</v>
      </c>
      <c r="G459" s="6" t="s">
        <v>38</v>
      </c>
      <c r="H459" s="6" t="s">
        <v>20</v>
      </c>
      <c r="I459" s="8">
        <v>0.45</v>
      </c>
      <c r="J459" s="9">
        <v>750</v>
      </c>
      <c r="K459" s="10">
        <f t="shared" si="2"/>
        <v>337.5</v>
      </c>
      <c r="L459" s="10">
        <f t="shared" si="3"/>
        <v>118.12499999999999</v>
      </c>
      <c r="M459" s="11">
        <v>0.35</v>
      </c>
      <c r="O459" s="14"/>
      <c r="P459" s="12"/>
      <c r="Q459" s="15"/>
    </row>
    <row r="460" spans="1:17" ht="15.75" customHeight="1" x14ac:dyDescent="0.3">
      <c r="A460" s="1"/>
      <c r="B460" s="6" t="s">
        <v>14</v>
      </c>
      <c r="C460" s="6">
        <v>1185732</v>
      </c>
      <c r="D460" s="7">
        <v>44290</v>
      </c>
      <c r="E460" s="6" t="s">
        <v>15</v>
      </c>
      <c r="F460" s="6" t="s">
        <v>37</v>
      </c>
      <c r="G460" s="6" t="s">
        <v>38</v>
      </c>
      <c r="H460" s="6" t="s">
        <v>21</v>
      </c>
      <c r="I460" s="8">
        <v>0.6</v>
      </c>
      <c r="J460" s="9">
        <v>750</v>
      </c>
      <c r="K460" s="10">
        <f t="shared" si="2"/>
        <v>450</v>
      </c>
      <c r="L460" s="10">
        <f t="shared" si="3"/>
        <v>135</v>
      </c>
      <c r="M460" s="11">
        <v>0.3</v>
      </c>
      <c r="O460" s="14"/>
      <c r="P460" s="12"/>
      <c r="Q460" s="15"/>
    </row>
    <row r="461" spans="1:17" ht="15.75" customHeight="1" x14ac:dyDescent="0.3">
      <c r="A461" s="1"/>
      <c r="B461" s="6" t="s">
        <v>14</v>
      </c>
      <c r="C461" s="6">
        <v>1185732</v>
      </c>
      <c r="D461" s="7">
        <v>44290</v>
      </c>
      <c r="E461" s="6" t="s">
        <v>15</v>
      </c>
      <c r="F461" s="6" t="s">
        <v>37</v>
      </c>
      <c r="G461" s="6" t="s">
        <v>38</v>
      </c>
      <c r="H461" s="6" t="s">
        <v>22</v>
      </c>
      <c r="I461" s="8">
        <v>0.5</v>
      </c>
      <c r="J461" s="9">
        <v>2000</v>
      </c>
      <c r="K461" s="10">
        <f t="shared" si="2"/>
        <v>1000</v>
      </c>
      <c r="L461" s="10">
        <f t="shared" si="3"/>
        <v>250</v>
      </c>
      <c r="M461" s="11">
        <v>0.25</v>
      </c>
      <c r="O461" s="14"/>
      <c r="P461" s="12"/>
      <c r="Q461" s="15"/>
    </row>
    <row r="462" spans="1:17" ht="15.75" customHeight="1" x14ac:dyDescent="0.3">
      <c r="A462" s="1"/>
      <c r="B462" s="6" t="s">
        <v>14</v>
      </c>
      <c r="C462" s="6">
        <v>1185732</v>
      </c>
      <c r="D462" s="7">
        <v>44319</v>
      </c>
      <c r="E462" s="6" t="s">
        <v>15</v>
      </c>
      <c r="F462" s="6" t="s">
        <v>37</v>
      </c>
      <c r="G462" s="6" t="s">
        <v>38</v>
      </c>
      <c r="H462" s="6" t="s">
        <v>17</v>
      </c>
      <c r="I462" s="8">
        <v>0.6</v>
      </c>
      <c r="J462" s="9">
        <v>4700</v>
      </c>
      <c r="K462" s="10">
        <f t="shared" si="2"/>
        <v>2820</v>
      </c>
      <c r="L462" s="10">
        <f t="shared" si="3"/>
        <v>1410</v>
      </c>
      <c r="M462" s="11">
        <v>0.5</v>
      </c>
      <c r="O462" s="14"/>
      <c r="P462" s="12"/>
      <c r="Q462" s="15"/>
    </row>
    <row r="463" spans="1:17" ht="15.75" customHeight="1" x14ac:dyDescent="0.3">
      <c r="A463" s="1"/>
      <c r="B463" s="6" t="s">
        <v>14</v>
      </c>
      <c r="C463" s="6">
        <v>1185732</v>
      </c>
      <c r="D463" s="7">
        <v>44319</v>
      </c>
      <c r="E463" s="6" t="s">
        <v>15</v>
      </c>
      <c r="F463" s="6" t="s">
        <v>37</v>
      </c>
      <c r="G463" s="6" t="s">
        <v>38</v>
      </c>
      <c r="H463" s="6" t="s">
        <v>18</v>
      </c>
      <c r="I463" s="8">
        <v>0.60000000000000009</v>
      </c>
      <c r="J463" s="9">
        <v>1750</v>
      </c>
      <c r="K463" s="10">
        <f t="shared" si="2"/>
        <v>1050.0000000000002</v>
      </c>
      <c r="L463" s="10">
        <f t="shared" si="3"/>
        <v>315.00000000000006</v>
      </c>
      <c r="M463" s="11">
        <v>0.3</v>
      </c>
      <c r="O463" s="14"/>
      <c r="P463" s="12"/>
      <c r="Q463" s="15"/>
    </row>
    <row r="464" spans="1:17" ht="15.75" customHeight="1" x14ac:dyDescent="0.3">
      <c r="A464" s="1"/>
      <c r="B464" s="6" t="s">
        <v>14</v>
      </c>
      <c r="C464" s="6">
        <v>1185732</v>
      </c>
      <c r="D464" s="7">
        <v>44319</v>
      </c>
      <c r="E464" s="6" t="s">
        <v>15</v>
      </c>
      <c r="F464" s="6" t="s">
        <v>37</v>
      </c>
      <c r="G464" s="6" t="s">
        <v>38</v>
      </c>
      <c r="H464" s="6" t="s">
        <v>19</v>
      </c>
      <c r="I464" s="8">
        <v>0.55000000000000004</v>
      </c>
      <c r="J464" s="9">
        <v>1500</v>
      </c>
      <c r="K464" s="10">
        <f t="shared" si="2"/>
        <v>825.00000000000011</v>
      </c>
      <c r="L464" s="10">
        <f t="shared" si="3"/>
        <v>288.75</v>
      </c>
      <c r="M464" s="11">
        <v>0.35</v>
      </c>
      <c r="O464" s="14"/>
      <c r="P464" s="12"/>
      <c r="Q464" s="15"/>
    </row>
    <row r="465" spans="1:17" ht="15.75" customHeight="1" x14ac:dyDescent="0.3">
      <c r="A465" s="1"/>
      <c r="B465" s="6" t="s">
        <v>14</v>
      </c>
      <c r="C465" s="6">
        <v>1185732</v>
      </c>
      <c r="D465" s="7">
        <v>44319</v>
      </c>
      <c r="E465" s="6" t="s">
        <v>15</v>
      </c>
      <c r="F465" s="6" t="s">
        <v>37</v>
      </c>
      <c r="G465" s="6" t="s">
        <v>38</v>
      </c>
      <c r="H465" s="6" t="s">
        <v>20</v>
      </c>
      <c r="I465" s="8">
        <v>0.55000000000000004</v>
      </c>
      <c r="J465" s="9">
        <v>1000</v>
      </c>
      <c r="K465" s="10">
        <f t="shared" si="2"/>
        <v>550</v>
      </c>
      <c r="L465" s="10">
        <f t="shared" si="3"/>
        <v>192.5</v>
      </c>
      <c r="M465" s="11">
        <v>0.35</v>
      </c>
      <c r="O465" s="14"/>
      <c r="P465" s="12"/>
      <c r="Q465" s="15"/>
    </row>
    <row r="466" spans="1:17" ht="15.75" customHeight="1" x14ac:dyDescent="0.3">
      <c r="A466" s="1"/>
      <c r="B466" s="6" t="s">
        <v>14</v>
      </c>
      <c r="C466" s="6">
        <v>1185732</v>
      </c>
      <c r="D466" s="7">
        <v>44319</v>
      </c>
      <c r="E466" s="6" t="s">
        <v>15</v>
      </c>
      <c r="F466" s="6" t="s">
        <v>37</v>
      </c>
      <c r="G466" s="6" t="s">
        <v>38</v>
      </c>
      <c r="H466" s="6" t="s">
        <v>21</v>
      </c>
      <c r="I466" s="8">
        <v>0.65</v>
      </c>
      <c r="J466" s="9">
        <v>1250</v>
      </c>
      <c r="K466" s="10">
        <f t="shared" si="2"/>
        <v>812.5</v>
      </c>
      <c r="L466" s="10">
        <f t="shared" si="3"/>
        <v>243.75</v>
      </c>
      <c r="M466" s="11">
        <v>0.3</v>
      </c>
      <c r="O466" s="14"/>
      <c r="P466" s="12"/>
      <c r="Q466" s="15"/>
    </row>
    <row r="467" spans="1:17" ht="15.75" customHeight="1" x14ac:dyDescent="0.3">
      <c r="A467" s="1"/>
      <c r="B467" s="6" t="s">
        <v>14</v>
      </c>
      <c r="C467" s="6">
        <v>1185732</v>
      </c>
      <c r="D467" s="7">
        <v>44319</v>
      </c>
      <c r="E467" s="6" t="s">
        <v>15</v>
      </c>
      <c r="F467" s="6" t="s">
        <v>37</v>
      </c>
      <c r="G467" s="6" t="s">
        <v>38</v>
      </c>
      <c r="H467" s="6" t="s">
        <v>22</v>
      </c>
      <c r="I467" s="8">
        <v>0.70000000000000007</v>
      </c>
      <c r="J467" s="9">
        <v>2500</v>
      </c>
      <c r="K467" s="10">
        <f t="shared" si="2"/>
        <v>1750.0000000000002</v>
      </c>
      <c r="L467" s="10">
        <f t="shared" si="3"/>
        <v>525</v>
      </c>
      <c r="M467" s="11">
        <v>0.3</v>
      </c>
      <c r="O467" s="14"/>
      <c r="P467" s="12"/>
      <c r="Q467" s="15"/>
    </row>
    <row r="468" spans="1:17" ht="15.75" customHeight="1" x14ac:dyDescent="0.3">
      <c r="A468" s="1"/>
      <c r="B468" s="6" t="s">
        <v>14</v>
      </c>
      <c r="C468" s="6">
        <v>1185732</v>
      </c>
      <c r="D468" s="7">
        <v>44352</v>
      </c>
      <c r="E468" s="6" t="s">
        <v>15</v>
      </c>
      <c r="F468" s="6" t="s">
        <v>37</v>
      </c>
      <c r="G468" s="6" t="s">
        <v>38</v>
      </c>
      <c r="H468" s="6" t="s">
        <v>17</v>
      </c>
      <c r="I468" s="8">
        <v>0.65</v>
      </c>
      <c r="J468" s="9">
        <v>5000</v>
      </c>
      <c r="K468" s="10">
        <f t="shared" si="2"/>
        <v>3250</v>
      </c>
      <c r="L468" s="10">
        <f t="shared" si="3"/>
        <v>1787.5000000000002</v>
      </c>
      <c r="M468" s="11">
        <v>0.55000000000000004</v>
      </c>
      <c r="O468" s="14"/>
      <c r="P468" s="12"/>
      <c r="Q468" s="15"/>
    </row>
    <row r="469" spans="1:17" ht="15.75" customHeight="1" x14ac:dyDescent="0.3">
      <c r="A469" s="1"/>
      <c r="B469" s="6" t="s">
        <v>14</v>
      </c>
      <c r="C469" s="6">
        <v>1185732</v>
      </c>
      <c r="D469" s="7">
        <v>44352</v>
      </c>
      <c r="E469" s="6" t="s">
        <v>15</v>
      </c>
      <c r="F469" s="6" t="s">
        <v>37</v>
      </c>
      <c r="G469" s="6" t="s">
        <v>38</v>
      </c>
      <c r="H469" s="6" t="s">
        <v>18</v>
      </c>
      <c r="I469" s="8">
        <v>0.60000000000000009</v>
      </c>
      <c r="J469" s="9">
        <v>2500</v>
      </c>
      <c r="K469" s="10">
        <f t="shared" si="2"/>
        <v>1500.0000000000002</v>
      </c>
      <c r="L469" s="10">
        <f t="shared" si="3"/>
        <v>525</v>
      </c>
      <c r="M469" s="11">
        <v>0.35</v>
      </c>
      <c r="O469" s="14"/>
      <c r="P469" s="12"/>
      <c r="Q469" s="15"/>
    </row>
    <row r="470" spans="1:17" ht="15.75" customHeight="1" x14ac:dyDescent="0.3">
      <c r="A470" s="1"/>
      <c r="B470" s="6" t="s">
        <v>14</v>
      </c>
      <c r="C470" s="6">
        <v>1185732</v>
      </c>
      <c r="D470" s="7">
        <v>44352</v>
      </c>
      <c r="E470" s="6" t="s">
        <v>15</v>
      </c>
      <c r="F470" s="6" t="s">
        <v>37</v>
      </c>
      <c r="G470" s="6" t="s">
        <v>38</v>
      </c>
      <c r="H470" s="6" t="s">
        <v>19</v>
      </c>
      <c r="I470" s="8">
        <v>0.55000000000000004</v>
      </c>
      <c r="J470" s="9">
        <v>1750</v>
      </c>
      <c r="K470" s="10">
        <f t="shared" si="2"/>
        <v>962.50000000000011</v>
      </c>
      <c r="L470" s="10">
        <f t="shared" si="3"/>
        <v>385</v>
      </c>
      <c r="M470" s="11">
        <v>0.39999999999999997</v>
      </c>
      <c r="O470" s="14"/>
      <c r="P470" s="12"/>
      <c r="Q470" s="15"/>
    </row>
    <row r="471" spans="1:17" ht="15.75" customHeight="1" x14ac:dyDescent="0.3">
      <c r="A471" s="1"/>
      <c r="B471" s="6" t="s">
        <v>14</v>
      </c>
      <c r="C471" s="6">
        <v>1185732</v>
      </c>
      <c r="D471" s="7">
        <v>44352</v>
      </c>
      <c r="E471" s="6" t="s">
        <v>15</v>
      </c>
      <c r="F471" s="6" t="s">
        <v>37</v>
      </c>
      <c r="G471" s="6" t="s">
        <v>38</v>
      </c>
      <c r="H471" s="6" t="s">
        <v>20</v>
      </c>
      <c r="I471" s="8">
        <v>0.55000000000000004</v>
      </c>
      <c r="J471" s="9">
        <v>1500</v>
      </c>
      <c r="K471" s="10">
        <f t="shared" si="2"/>
        <v>825.00000000000011</v>
      </c>
      <c r="L471" s="10">
        <f t="shared" si="3"/>
        <v>330</v>
      </c>
      <c r="M471" s="11">
        <v>0.39999999999999997</v>
      </c>
      <c r="O471" s="14"/>
      <c r="P471" s="12"/>
      <c r="Q471" s="15"/>
    </row>
    <row r="472" spans="1:17" ht="15.75" customHeight="1" x14ac:dyDescent="0.3">
      <c r="A472" s="1"/>
      <c r="B472" s="6" t="s">
        <v>14</v>
      </c>
      <c r="C472" s="6">
        <v>1185732</v>
      </c>
      <c r="D472" s="7">
        <v>44352</v>
      </c>
      <c r="E472" s="6" t="s">
        <v>15</v>
      </c>
      <c r="F472" s="6" t="s">
        <v>37</v>
      </c>
      <c r="G472" s="6" t="s">
        <v>38</v>
      </c>
      <c r="H472" s="6" t="s">
        <v>21</v>
      </c>
      <c r="I472" s="8">
        <v>0.65</v>
      </c>
      <c r="J472" s="9">
        <v>1500</v>
      </c>
      <c r="K472" s="10">
        <f t="shared" si="2"/>
        <v>975</v>
      </c>
      <c r="L472" s="10">
        <f t="shared" si="3"/>
        <v>341.25</v>
      </c>
      <c r="M472" s="11">
        <v>0.35</v>
      </c>
      <c r="O472" s="14"/>
      <c r="P472" s="12"/>
      <c r="Q472" s="15"/>
    </row>
    <row r="473" spans="1:17" ht="15.75" customHeight="1" x14ac:dyDescent="0.3">
      <c r="A473" s="1"/>
      <c r="B473" s="6" t="s">
        <v>14</v>
      </c>
      <c r="C473" s="6">
        <v>1185732</v>
      </c>
      <c r="D473" s="7">
        <v>44352</v>
      </c>
      <c r="E473" s="6" t="s">
        <v>15</v>
      </c>
      <c r="F473" s="6" t="s">
        <v>37</v>
      </c>
      <c r="G473" s="6" t="s">
        <v>38</v>
      </c>
      <c r="H473" s="6" t="s">
        <v>22</v>
      </c>
      <c r="I473" s="8">
        <v>0.70000000000000007</v>
      </c>
      <c r="J473" s="9">
        <v>3000</v>
      </c>
      <c r="K473" s="10">
        <f t="shared" si="2"/>
        <v>2100</v>
      </c>
      <c r="L473" s="10">
        <f t="shared" si="3"/>
        <v>630</v>
      </c>
      <c r="M473" s="11">
        <v>0.3</v>
      </c>
      <c r="O473" s="14"/>
      <c r="P473" s="12"/>
      <c r="Q473" s="15"/>
    </row>
    <row r="474" spans="1:17" ht="15.75" customHeight="1" x14ac:dyDescent="0.3">
      <c r="A474" s="1"/>
      <c r="B474" s="6" t="s">
        <v>14</v>
      </c>
      <c r="C474" s="6">
        <v>1185732</v>
      </c>
      <c r="D474" s="7">
        <v>44380</v>
      </c>
      <c r="E474" s="6" t="s">
        <v>15</v>
      </c>
      <c r="F474" s="6" t="s">
        <v>37</v>
      </c>
      <c r="G474" s="6" t="s">
        <v>38</v>
      </c>
      <c r="H474" s="6" t="s">
        <v>17</v>
      </c>
      <c r="I474" s="8">
        <v>0.65</v>
      </c>
      <c r="J474" s="9">
        <v>5000</v>
      </c>
      <c r="K474" s="10">
        <f t="shared" si="2"/>
        <v>3250</v>
      </c>
      <c r="L474" s="10">
        <f t="shared" si="3"/>
        <v>1787.5000000000002</v>
      </c>
      <c r="M474" s="11">
        <v>0.55000000000000004</v>
      </c>
      <c r="O474" s="14"/>
      <c r="P474" s="12"/>
      <c r="Q474" s="15"/>
    </row>
    <row r="475" spans="1:17" ht="15.75" customHeight="1" x14ac:dyDescent="0.3">
      <c r="A475" s="1"/>
      <c r="B475" s="6" t="s">
        <v>14</v>
      </c>
      <c r="C475" s="6">
        <v>1185732</v>
      </c>
      <c r="D475" s="7">
        <v>44380</v>
      </c>
      <c r="E475" s="6" t="s">
        <v>15</v>
      </c>
      <c r="F475" s="6" t="s">
        <v>37</v>
      </c>
      <c r="G475" s="6" t="s">
        <v>38</v>
      </c>
      <c r="H475" s="6" t="s">
        <v>18</v>
      </c>
      <c r="I475" s="8">
        <v>0.60000000000000009</v>
      </c>
      <c r="J475" s="9">
        <v>3000</v>
      </c>
      <c r="K475" s="10">
        <f t="shared" si="2"/>
        <v>1800.0000000000002</v>
      </c>
      <c r="L475" s="10">
        <f t="shared" si="3"/>
        <v>630</v>
      </c>
      <c r="M475" s="11">
        <v>0.35</v>
      </c>
      <c r="O475" s="14"/>
      <c r="P475" s="12"/>
      <c r="Q475" s="15"/>
    </row>
    <row r="476" spans="1:17" ht="15.75" customHeight="1" x14ac:dyDescent="0.3">
      <c r="A476" s="1"/>
      <c r="B476" s="6" t="s">
        <v>14</v>
      </c>
      <c r="C476" s="6">
        <v>1185732</v>
      </c>
      <c r="D476" s="7">
        <v>44380</v>
      </c>
      <c r="E476" s="6" t="s">
        <v>15</v>
      </c>
      <c r="F476" s="6" t="s">
        <v>37</v>
      </c>
      <c r="G476" s="6" t="s">
        <v>38</v>
      </c>
      <c r="H476" s="6" t="s">
        <v>19</v>
      </c>
      <c r="I476" s="8">
        <v>0.55000000000000004</v>
      </c>
      <c r="J476" s="9">
        <v>2250</v>
      </c>
      <c r="K476" s="10">
        <f t="shared" si="2"/>
        <v>1237.5</v>
      </c>
      <c r="L476" s="10">
        <f t="shared" si="3"/>
        <v>494.99999999999994</v>
      </c>
      <c r="M476" s="11">
        <v>0.39999999999999997</v>
      </c>
      <c r="O476" s="14"/>
      <c r="P476" s="12"/>
      <c r="Q476" s="15"/>
    </row>
    <row r="477" spans="1:17" ht="15.75" customHeight="1" x14ac:dyDescent="0.3">
      <c r="A477" s="1"/>
      <c r="B477" s="6" t="s">
        <v>14</v>
      </c>
      <c r="C477" s="6">
        <v>1185732</v>
      </c>
      <c r="D477" s="7">
        <v>44380</v>
      </c>
      <c r="E477" s="6" t="s">
        <v>15</v>
      </c>
      <c r="F477" s="6" t="s">
        <v>37</v>
      </c>
      <c r="G477" s="6" t="s">
        <v>38</v>
      </c>
      <c r="H477" s="6" t="s">
        <v>20</v>
      </c>
      <c r="I477" s="8">
        <v>0.55000000000000004</v>
      </c>
      <c r="J477" s="9">
        <v>1750</v>
      </c>
      <c r="K477" s="10">
        <f t="shared" si="2"/>
        <v>962.50000000000011</v>
      </c>
      <c r="L477" s="10">
        <f t="shared" si="3"/>
        <v>385</v>
      </c>
      <c r="M477" s="11">
        <v>0.39999999999999997</v>
      </c>
      <c r="O477" s="14"/>
      <c r="P477" s="12"/>
      <c r="Q477" s="15"/>
    </row>
    <row r="478" spans="1:17" ht="15.75" customHeight="1" x14ac:dyDescent="0.3">
      <c r="A478" s="1"/>
      <c r="B478" s="6" t="s">
        <v>14</v>
      </c>
      <c r="C478" s="6">
        <v>1185732</v>
      </c>
      <c r="D478" s="7">
        <v>44380</v>
      </c>
      <c r="E478" s="6" t="s">
        <v>15</v>
      </c>
      <c r="F478" s="6" t="s">
        <v>37</v>
      </c>
      <c r="G478" s="6" t="s">
        <v>38</v>
      </c>
      <c r="H478" s="6" t="s">
        <v>21</v>
      </c>
      <c r="I478" s="8">
        <v>0.65</v>
      </c>
      <c r="J478" s="9">
        <v>2000</v>
      </c>
      <c r="K478" s="10">
        <f t="shared" si="2"/>
        <v>1300</v>
      </c>
      <c r="L478" s="10">
        <f t="shared" si="3"/>
        <v>454.99999999999994</v>
      </c>
      <c r="M478" s="11">
        <v>0.35</v>
      </c>
      <c r="O478" s="14"/>
      <c r="P478" s="12"/>
      <c r="Q478" s="15"/>
    </row>
    <row r="479" spans="1:17" ht="15.75" customHeight="1" x14ac:dyDescent="0.3">
      <c r="A479" s="1"/>
      <c r="B479" s="6" t="s">
        <v>14</v>
      </c>
      <c r="C479" s="6">
        <v>1185732</v>
      </c>
      <c r="D479" s="7">
        <v>44380</v>
      </c>
      <c r="E479" s="6" t="s">
        <v>15</v>
      </c>
      <c r="F479" s="6" t="s">
        <v>37</v>
      </c>
      <c r="G479" s="6" t="s">
        <v>38</v>
      </c>
      <c r="H479" s="6" t="s">
        <v>22</v>
      </c>
      <c r="I479" s="8">
        <v>0.70000000000000007</v>
      </c>
      <c r="J479" s="9">
        <v>3750</v>
      </c>
      <c r="K479" s="10">
        <f t="shared" si="2"/>
        <v>2625.0000000000005</v>
      </c>
      <c r="L479" s="10">
        <f t="shared" si="3"/>
        <v>787.50000000000011</v>
      </c>
      <c r="M479" s="11">
        <v>0.3</v>
      </c>
      <c r="O479" s="14"/>
      <c r="P479" s="12"/>
      <c r="Q479" s="15"/>
    </row>
    <row r="480" spans="1:17" ht="15.75" customHeight="1" x14ac:dyDescent="0.3">
      <c r="A480" s="1"/>
      <c r="B480" s="6" t="s">
        <v>14</v>
      </c>
      <c r="C480" s="6">
        <v>1185732</v>
      </c>
      <c r="D480" s="7">
        <v>44412</v>
      </c>
      <c r="E480" s="6" t="s">
        <v>15</v>
      </c>
      <c r="F480" s="6" t="s">
        <v>37</v>
      </c>
      <c r="G480" s="6" t="s">
        <v>38</v>
      </c>
      <c r="H480" s="6" t="s">
        <v>17</v>
      </c>
      <c r="I480" s="8">
        <v>0.65</v>
      </c>
      <c r="J480" s="9">
        <v>5250</v>
      </c>
      <c r="K480" s="10">
        <f t="shared" si="2"/>
        <v>3412.5</v>
      </c>
      <c r="L480" s="10">
        <f t="shared" si="3"/>
        <v>1876.8750000000002</v>
      </c>
      <c r="M480" s="11">
        <v>0.55000000000000004</v>
      </c>
      <c r="O480" s="14"/>
      <c r="P480" s="12"/>
      <c r="Q480" s="15"/>
    </row>
    <row r="481" spans="1:17" ht="15.75" customHeight="1" x14ac:dyDescent="0.3">
      <c r="A481" s="1"/>
      <c r="B481" s="6" t="s">
        <v>14</v>
      </c>
      <c r="C481" s="6">
        <v>1185732</v>
      </c>
      <c r="D481" s="7">
        <v>44412</v>
      </c>
      <c r="E481" s="6" t="s">
        <v>15</v>
      </c>
      <c r="F481" s="6" t="s">
        <v>37</v>
      </c>
      <c r="G481" s="6" t="s">
        <v>38</v>
      </c>
      <c r="H481" s="6" t="s">
        <v>18</v>
      </c>
      <c r="I481" s="8">
        <v>0.60000000000000009</v>
      </c>
      <c r="J481" s="9">
        <v>3000</v>
      </c>
      <c r="K481" s="10">
        <f t="shared" si="2"/>
        <v>1800.0000000000002</v>
      </c>
      <c r="L481" s="10">
        <f t="shared" si="3"/>
        <v>630</v>
      </c>
      <c r="M481" s="11">
        <v>0.35</v>
      </c>
      <c r="O481" s="14"/>
      <c r="P481" s="12"/>
      <c r="Q481" s="15"/>
    </row>
    <row r="482" spans="1:17" ht="15.75" customHeight="1" x14ac:dyDescent="0.3">
      <c r="A482" s="1"/>
      <c r="B482" s="6" t="s">
        <v>14</v>
      </c>
      <c r="C482" s="6">
        <v>1185732</v>
      </c>
      <c r="D482" s="7">
        <v>44412</v>
      </c>
      <c r="E482" s="6" t="s">
        <v>15</v>
      </c>
      <c r="F482" s="6" t="s">
        <v>37</v>
      </c>
      <c r="G482" s="6" t="s">
        <v>38</v>
      </c>
      <c r="H482" s="6" t="s">
        <v>19</v>
      </c>
      <c r="I482" s="8">
        <v>0.55000000000000004</v>
      </c>
      <c r="J482" s="9">
        <v>2250</v>
      </c>
      <c r="K482" s="10">
        <f t="shared" si="2"/>
        <v>1237.5</v>
      </c>
      <c r="L482" s="10">
        <f t="shared" si="3"/>
        <v>494.99999999999994</v>
      </c>
      <c r="M482" s="11">
        <v>0.39999999999999997</v>
      </c>
      <c r="O482" s="14"/>
      <c r="P482" s="12"/>
      <c r="Q482" s="15"/>
    </row>
    <row r="483" spans="1:17" ht="15.75" customHeight="1" x14ac:dyDescent="0.3">
      <c r="A483" s="1"/>
      <c r="B483" s="6" t="s">
        <v>14</v>
      </c>
      <c r="C483" s="6">
        <v>1185732</v>
      </c>
      <c r="D483" s="7">
        <v>44412</v>
      </c>
      <c r="E483" s="6" t="s">
        <v>15</v>
      </c>
      <c r="F483" s="6" t="s">
        <v>37</v>
      </c>
      <c r="G483" s="6" t="s">
        <v>38</v>
      </c>
      <c r="H483" s="6" t="s">
        <v>20</v>
      </c>
      <c r="I483" s="8">
        <v>0.55000000000000004</v>
      </c>
      <c r="J483" s="9">
        <v>2000</v>
      </c>
      <c r="K483" s="10">
        <f t="shared" si="2"/>
        <v>1100</v>
      </c>
      <c r="L483" s="10">
        <f t="shared" si="3"/>
        <v>439.99999999999994</v>
      </c>
      <c r="M483" s="11">
        <v>0.39999999999999997</v>
      </c>
      <c r="O483" s="14"/>
      <c r="P483" s="12"/>
      <c r="Q483" s="15"/>
    </row>
    <row r="484" spans="1:17" ht="15.75" customHeight="1" x14ac:dyDescent="0.3">
      <c r="A484" s="1"/>
      <c r="B484" s="6" t="s">
        <v>14</v>
      </c>
      <c r="C484" s="6">
        <v>1185732</v>
      </c>
      <c r="D484" s="7">
        <v>44412</v>
      </c>
      <c r="E484" s="6" t="s">
        <v>15</v>
      </c>
      <c r="F484" s="6" t="s">
        <v>37</v>
      </c>
      <c r="G484" s="6" t="s">
        <v>38</v>
      </c>
      <c r="H484" s="6" t="s">
        <v>21</v>
      </c>
      <c r="I484" s="8">
        <v>0.65</v>
      </c>
      <c r="J484" s="9">
        <v>1750</v>
      </c>
      <c r="K484" s="10">
        <f t="shared" si="2"/>
        <v>1137.5</v>
      </c>
      <c r="L484" s="10">
        <f t="shared" si="3"/>
        <v>398.125</v>
      </c>
      <c r="M484" s="11">
        <v>0.35</v>
      </c>
      <c r="O484" s="14"/>
      <c r="P484" s="12"/>
      <c r="Q484" s="15"/>
    </row>
    <row r="485" spans="1:17" ht="15.75" customHeight="1" x14ac:dyDescent="0.3">
      <c r="A485" s="1"/>
      <c r="B485" s="6" t="s">
        <v>14</v>
      </c>
      <c r="C485" s="6">
        <v>1185732</v>
      </c>
      <c r="D485" s="7">
        <v>44412</v>
      </c>
      <c r="E485" s="6" t="s">
        <v>15</v>
      </c>
      <c r="F485" s="6" t="s">
        <v>37</v>
      </c>
      <c r="G485" s="6" t="s">
        <v>38</v>
      </c>
      <c r="H485" s="6" t="s">
        <v>22</v>
      </c>
      <c r="I485" s="8">
        <v>0.70000000000000007</v>
      </c>
      <c r="J485" s="9">
        <v>3500</v>
      </c>
      <c r="K485" s="10">
        <f t="shared" si="2"/>
        <v>2450.0000000000005</v>
      </c>
      <c r="L485" s="10">
        <f t="shared" si="3"/>
        <v>735.00000000000011</v>
      </c>
      <c r="M485" s="11">
        <v>0.3</v>
      </c>
      <c r="O485" s="14"/>
      <c r="P485" s="12"/>
      <c r="Q485" s="15"/>
    </row>
    <row r="486" spans="1:17" ht="15.75" customHeight="1" x14ac:dyDescent="0.3">
      <c r="A486" s="1"/>
      <c r="B486" s="6" t="s">
        <v>14</v>
      </c>
      <c r="C486" s="6">
        <v>1185732</v>
      </c>
      <c r="D486" s="7">
        <v>44442</v>
      </c>
      <c r="E486" s="6" t="s">
        <v>15</v>
      </c>
      <c r="F486" s="6" t="s">
        <v>37</v>
      </c>
      <c r="G486" s="6" t="s">
        <v>38</v>
      </c>
      <c r="H486" s="6" t="s">
        <v>17</v>
      </c>
      <c r="I486" s="8">
        <v>0.65</v>
      </c>
      <c r="J486" s="9">
        <v>4750</v>
      </c>
      <c r="K486" s="10">
        <f t="shared" si="2"/>
        <v>3087.5</v>
      </c>
      <c r="L486" s="10">
        <f t="shared" si="3"/>
        <v>1543.75</v>
      </c>
      <c r="M486" s="11">
        <v>0.5</v>
      </c>
      <c r="O486" s="14"/>
      <c r="P486" s="12"/>
      <c r="Q486" s="15"/>
    </row>
    <row r="487" spans="1:17" ht="15.75" customHeight="1" x14ac:dyDescent="0.3">
      <c r="A487" s="1"/>
      <c r="B487" s="6" t="s">
        <v>14</v>
      </c>
      <c r="C487" s="6">
        <v>1185732</v>
      </c>
      <c r="D487" s="7">
        <v>44442</v>
      </c>
      <c r="E487" s="6" t="s">
        <v>15</v>
      </c>
      <c r="F487" s="6" t="s">
        <v>37</v>
      </c>
      <c r="G487" s="6" t="s">
        <v>38</v>
      </c>
      <c r="H487" s="6" t="s">
        <v>18</v>
      </c>
      <c r="I487" s="8">
        <v>0.5</v>
      </c>
      <c r="J487" s="9">
        <v>2750</v>
      </c>
      <c r="K487" s="10">
        <f t="shared" si="2"/>
        <v>1375</v>
      </c>
      <c r="L487" s="10">
        <f t="shared" si="3"/>
        <v>412.5</v>
      </c>
      <c r="M487" s="11">
        <v>0.3</v>
      </c>
      <c r="O487" s="14"/>
      <c r="P487" s="12"/>
      <c r="Q487" s="15"/>
    </row>
    <row r="488" spans="1:17" ht="15.75" customHeight="1" x14ac:dyDescent="0.3">
      <c r="A488" s="1"/>
      <c r="B488" s="6" t="s">
        <v>14</v>
      </c>
      <c r="C488" s="6">
        <v>1185732</v>
      </c>
      <c r="D488" s="7">
        <v>44442</v>
      </c>
      <c r="E488" s="6" t="s">
        <v>15</v>
      </c>
      <c r="F488" s="6" t="s">
        <v>37</v>
      </c>
      <c r="G488" s="6" t="s">
        <v>38</v>
      </c>
      <c r="H488" s="6" t="s">
        <v>19</v>
      </c>
      <c r="I488" s="8">
        <v>0.45</v>
      </c>
      <c r="J488" s="9">
        <v>2000</v>
      </c>
      <c r="K488" s="10">
        <f t="shared" si="2"/>
        <v>900</v>
      </c>
      <c r="L488" s="10">
        <f t="shared" si="3"/>
        <v>315</v>
      </c>
      <c r="M488" s="11">
        <v>0.35</v>
      </c>
      <c r="O488" s="14"/>
      <c r="P488" s="12"/>
      <c r="Q488" s="15"/>
    </row>
    <row r="489" spans="1:17" ht="15.75" customHeight="1" x14ac:dyDescent="0.3">
      <c r="A489" s="1"/>
      <c r="B489" s="6" t="s">
        <v>14</v>
      </c>
      <c r="C489" s="6">
        <v>1185732</v>
      </c>
      <c r="D489" s="7">
        <v>44442</v>
      </c>
      <c r="E489" s="6" t="s">
        <v>15</v>
      </c>
      <c r="F489" s="6" t="s">
        <v>37</v>
      </c>
      <c r="G489" s="6" t="s">
        <v>38</v>
      </c>
      <c r="H489" s="6" t="s">
        <v>20</v>
      </c>
      <c r="I489" s="8">
        <v>0.45</v>
      </c>
      <c r="J489" s="9">
        <v>1750</v>
      </c>
      <c r="K489" s="10">
        <f t="shared" si="2"/>
        <v>787.5</v>
      </c>
      <c r="L489" s="10">
        <f t="shared" si="3"/>
        <v>275.625</v>
      </c>
      <c r="M489" s="11">
        <v>0.35</v>
      </c>
      <c r="O489" s="14"/>
      <c r="P489" s="12"/>
      <c r="Q489" s="15"/>
    </row>
    <row r="490" spans="1:17" ht="15.75" customHeight="1" x14ac:dyDescent="0.3">
      <c r="A490" s="1"/>
      <c r="B490" s="6" t="s">
        <v>14</v>
      </c>
      <c r="C490" s="6">
        <v>1185732</v>
      </c>
      <c r="D490" s="7">
        <v>44442</v>
      </c>
      <c r="E490" s="6" t="s">
        <v>15</v>
      </c>
      <c r="F490" s="6" t="s">
        <v>37</v>
      </c>
      <c r="G490" s="6" t="s">
        <v>38</v>
      </c>
      <c r="H490" s="6" t="s">
        <v>21</v>
      </c>
      <c r="I490" s="8">
        <v>0.54999999999999993</v>
      </c>
      <c r="J490" s="9">
        <v>1250</v>
      </c>
      <c r="K490" s="10">
        <f t="shared" si="2"/>
        <v>687.49999999999989</v>
      </c>
      <c r="L490" s="10">
        <f t="shared" si="3"/>
        <v>206.24999999999997</v>
      </c>
      <c r="M490" s="11">
        <v>0.3</v>
      </c>
      <c r="O490" s="14"/>
      <c r="P490" s="12"/>
      <c r="Q490" s="15"/>
    </row>
    <row r="491" spans="1:17" ht="15.75" customHeight="1" x14ac:dyDescent="0.3">
      <c r="A491" s="1"/>
      <c r="B491" s="6" t="s">
        <v>14</v>
      </c>
      <c r="C491" s="6">
        <v>1185732</v>
      </c>
      <c r="D491" s="7">
        <v>44442</v>
      </c>
      <c r="E491" s="6" t="s">
        <v>15</v>
      </c>
      <c r="F491" s="6" t="s">
        <v>37</v>
      </c>
      <c r="G491" s="6" t="s">
        <v>38</v>
      </c>
      <c r="H491" s="6" t="s">
        <v>22</v>
      </c>
      <c r="I491" s="8">
        <v>0.6</v>
      </c>
      <c r="J491" s="9">
        <v>2250</v>
      </c>
      <c r="K491" s="10">
        <f t="shared" si="2"/>
        <v>1350</v>
      </c>
      <c r="L491" s="10">
        <f t="shared" si="3"/>
        <v>337.5</v>
      </c>
      <c r="M491" s="11">
        <v>0.25</v>
      </c>
      <c r="O491" s="14"/>
      <c r="P491" s="12"/>
      <c r="Q491" s="15"/>
    </row>
    <row r="492" spans="1:17" ht="15.75" customHeight="1" x14ac:dyDescent="0.3">
      <c r="A492" s="1"/>
      <c r="B492" s="6" t="s">
        <v>14</v>
      </c>
      <c r="C492" s="6">
        <v>1185732</v>
      </c>
      <c r="D492" s="7">
        <v>44474</v>
      </c>
      <c r="E492" s="6" t="s">
        <v>15</v>
      </c>
      <c r="F492" s="6" t="s">
        <v>37</v>
      </c>
      <c r="G492" s="6" t="s">
        <v>38</v>
      </c>
      <c r="H492" s="6" t="s">
        <v>17</v>
      </c>
      <c r="I492" s="8">
        <v>0.6</v>
      </c>
      <c r="J492" s="9">
        <v>4000</v>
      </c>
      <c r="K492" s="10">
        <f t="shared" si="2"/>
        <v>2400</v>
      </c>
      <c r="L492" s="10">
        <f t="shared" si="3"/>
        <v>1200</v>
      </c>
      <c r="M492" s="11">
        <v>0.5</v>
      </c>
      <c r="O492" s="14"/>
      <c r="P492" s="12"/>
      <c r="Q492" s="15"/>
    </row>
    <row r="493" spans="1:17" ht="15.75" customHeight="1" x14ac:dyDescent="0.3">
      <c r="A493" s="1"/>
      <c r="B493" s="6" t="s">
        <v>14</v>
      </c>
      <c r="C493" s="6">
        <v>1185732</v>
      </c>
      <c r="D493" s="7">
        <v>44474</v>
      </c>
      <c r="E493" s="6" t="s">
        <v>15</v>
      </c>
      <c r="F493" s="6" t="s">
        <v>37</v>
      </c>
      <c r="G493" s="6" t="s">
        <v>38</v>
      </c>
      <c r="H493" s="6" t="s">
        <v>18</v>
      </c>
      <c r="I493" s="8">
        <v>0.5</v>
      </c>
      <c r="J493" s="9">
        <v>2250</v>
      </c>
      <c r="K493" s="10">
        <f t="shared" si="2"/>
        <v>1125</v>
      </c>
      <c r="L493" s="10">
        <f t="shared" si="3"/>
        <v>337.5</v>
      </c>
      <c r="M493" s="11">
        <v>0.3</v>
      </c>
      <c r="O493" s="14"/>
      <c r="P493" s="12"/>
      <c r="Q493" s="15"/>
    </row>
    <row r="494" spans="1:17" ht="15.75" customHeight="1" x14ac:dyDescent="0.3">
      <c r="A494" s="1"/>
      <c r="B494" s="6" t="s">
        <v>14</v>
      </c>
      <c r="C494" s="6">
        <v>1185732</v>
      </c>
      <c r="D494" s="7">
        <v>44474</v>
      </c>
      <c r="E494" s="6" t="s">
        <v>15</v>
      </c>
      <c r="F494" s="6" t="s">
        <v>37</v>
      </c>
      <c r="G494" s="6" t="s">
        <v>38</v>
      </c>
      <c r="H494" s="6" t="s">
        <v>19</v>
      </c>
      <c r="I494" s="8">
        <v>0.5</v>
      </c>
      <c r="J494" s="9">
        <v>1250</v>
      </c>
      <c r="K494" s="10">
        <f t="shared" si="2"/>
        <v>625</v>
      </c>
      <c r="L494" s="10">
        <f t="shared" si="3"/>
        <v>218.75</v>
      </c>
      <c r="M494" s="11">
        <v>0.35</v>
      </c>
      <c r="O494" s="14"/>
      <c r="P494" s="12"/>
      <c r="Q494" s="15"/>
    </row>
    <row r="495" spans="1:17" ht="15.75" customHeight="1" x14ac:dyDescent="0.3">
      <c r="A495" s="1"/>
      <c r="B495" s="6" t="s">
        <v>14</v>
      </c>
      <c r="C495" s="6">
        <v>1185732</v>
      </c>
      <c r="D495" s="7">
        <v>44474</v>
      </c>
      <c r="E495" s="6" t="s">
        <v>15</v>
      </c>
      <c r="F495" s="6" t="s">
        <v>37</v>
      </c>
      <c r="G495" s="6" t="s">
        <v>38</v>
      </c>
      <c r="H495" s="6" t="s">
        <v>20</v>
      </c>
      <c r="I495" s="8">
        <v>0.5</v>
      </c>
      <c r="J495" s="9">
        <v>1000</v>
      </c>
      <c r="K495" s="10">
        <f t="shared" si="2"/>
        <v>500</v>
      </c>
      <c r="L495" s="10">
        <f t="shared" si="3"/>
        <v>175</v>
      </c>
      <c r="M495" s="11">
        <v>0.35</v>
      </c>
      <c r="O495" s="14"/>
      <c r="P495" s="12"/>
      <c r="Q495" s="15"/>
    </row>
    <row r="496" spans="1:17" ht="15.75" customHeight="1" x14ac:dyDescent="0.3">
      <c r="A496" s="1"/>
      <c r="B496" s="6" t="s">
        <v>14</v>
      </c>
      <c r="C496" s="6">
        <v>1185732</v>
      </c>
      <c r="D496" s="7">
        <v>44474</v>
      </c>
      <c r="E496" s="6" t="s">
        <v>15</v>
      </c>
      <c r="F496" s="6" t="s">
        <v>37</v>
      </c>
      <c r="G496" s="6" t="s">
        <v>38</v>
      </c>
      <c r="H496" s="6" t="s">
        <v>21</v>
      </c>
      <c r="I496" s="8">
        <v>0.6</v>
      </c>
      <c r="J496" s="9">
        <v>1000</v>
      </c>
      <c r="K496" s="10">
        <f t="shared" si="2"/>
        <v>600</v>
      </c>
      <c r="L496" s="10">
        <f t="shared" si="3"/>
        <v>180</v>
      </c>
      <c r="M496" s="11">
        <v>0.3</v>
      </c>
      <c r="O496" s="14"/>
      <c r="P496" s="12"/>
      <c r="Q496" s="15"/>
    </row>
    <row r="497" spans="1:18" ht="15.75" customHeight="1" x14ac:dyDescent="0.3">
      <c r="A497" s="1"/>
      <c r="B497" s="6" t="s">
        <v>14</v>
      </c>
      <c r="C497" s="6">
        <v>1185732</v>
      </c>
      <c r="D497" s="7">
        <v>44474</v>
      </c>
      <c r="E497" s="6" t="s">
        <v>15</v>
      </c>
      <c r="F497" s="6" t="s">
        <v>37</v>
      </c>
      <c r="G497" s="6" t="s">
        <v>38</v>
      </c>
      <c r="H497" s="6" t="s">
        <v>22</v>
      </c>
      <c r="I497" s="8">
        <v>0.64999999999999991</v>
      </c>
      <c r="J497" s="9">
        <v>2250</v>
      </c>
      <c r="K497" s="10">
        <f t="shared" si="2"/>
        <v>1462.4999999999998</v>
      </c>
      <c r="L497" s="10">
        <f t="shared" si="3"/>
        <v>365.62499999999994</v>
      </c>
      <c r="M497" s="11">
        <v>0.25</v>
      </c>
      <c r="O497" s="14"/>
      <c r="P497" s="12"/>
      <c r="Q497" s="15"/>
    </row>
    <row r="498" spans="1:18" ht="15.75" customHeight="1" x14ac:dyDescent="0.3">
      <c r="A498" s="1"/>
      <c r="B498" s="6" t="s">
        <v>14</v>
      </c>
      <c r="C498" s="6">
        <v>1185732</v>
      </c>
      <c r="D498" s="7">
        <v>44504</v>
      </c>
      <c r="E498" s="6" t="s">
        <v>15</v>
      </c>
      <c r="F498" s="6" t="s">
        <v>37</v>
      </c>
      <c r="G498" s="6" t="s">
        <v>38</v>
      </c>
      <c r="H498" s="6" t="s">
        <v>17</v>
      </c>
      <c r="I498" s="8">
        <v>0.70000000000000007</v>
      </c>
      <c r="J498" s="9">
        <v>3750</v>
      </c>
      <c r="K498" s="10">
        <f t="shared" si="2"/>
        <v>2625.0000000000005</v>
      </c>
      <c r="L498" s="10">
        <f t="shared" si="3"/>
        <v>1443.7500000000005</v>
      </c>
      <c r="M498" s="11">
        <v>0.55000000000000004</v>
      </c>
      <c r="O498" s="14"/>
      <c r="P498" s="12"/>
      <c r="Q498" s="15"/>
    </row>
    <row r="499" spans="1:18" ht="15.75" customHeight="1" x14ac:dyDescent="0.3">
      <c r="A499" s="1"/>
      <c r="B499" s="6" t="s">
        <v>14</v>
      </c>
      <c r="C499" s="6">
        <v>1185732</v>
      </c>
      <c r="D499" s="7">
        <v>44504</v>
      </c>
      <c r="E499" s="6" t="s">
        <v>15</v>
      </c>
      <c r="F499" s="6" t="s">
        <v>37</v>
      </c>
      <c r="G499" s="6" t="s">
        <v>38</v>
      </c>
      <c r="H499" s="6" t="s">
        <v>18</v>
      </c>
      <c r="I499" s="8">
        <v>0.60000000000000009</v>
      </c>
      <c r="J499" s="9">
        <v>2000</v>
      </c>
      <c r="K499" s="10">
        <f t="shared" si="2"/>
        <v>1200.0000000000002</v>
      </c>
      <c r="L499" s="10">
        <f t="shared" si="3"/>
        <v>420.00000000000006</v>
      </c>
      <c r="M499" s="11">
        <v>0.35</v>
      </c>
      <c r="O499" s="14"/>
      <c r="P499" s="12"/>
      <c r="Q499" s="15"/>
    </row>
    <row r="500" spans="1:18" ht="15.75" customHeight="1" x14ac:dyDescent="0.3">
      <c r="A500" s="1"/>
      <c r="B500" s="6" t="s">
        <v>14</v>
      </c>
      <c r="C500" s="6">
        <v>1185732</v>
      </c>
      <c r="D500" s="7">
        <v>44504</v>
      </c>
      <c r="E500" s="6" t="s">
        <v>15</v>
      </c>
      <c r="F500" s="6" t="s">
        <v>37</v>
      </c>
      <c r="G500" s="6" t="s">
        <v>38</v>
      </c>
      <c r="H500" s="6" t="s">
        <v>19</v>
      </c>
      <c r="I500" s="8">
        <v>0.60000000000000009</v>
      </c>
      <c r="J500" s="9">
        <v>1950</v>
      </c>
      <c r="K500" s="10">
        <f t="shared" si="2"/>
        <v>1170.0000000000002</v>
      </c>
      <c r="L500" s="10">
        <f t="shared" si="3"/>
        <v>468.00000000000006</v>
      </c>
      <c r="M500" s="11">
        <v>0.39999999999999997</v>
      </c>
      <c r="O500" s="14"/>
      <c r="P500" s="12"/>
      <c r="Q500" s="15"/>
    </row>
    <row r="501" spans="1:18" ht="15.75" customHeight="1" x14ac:dyDescent="0.3">
      <c r="A501" s="1"/>
      <c r="B501" s="6" t="s">
        <v>14</v>
      </c>
      <c r="C501" s="6">
        <v>1185732</v>
      </c>
      <c r="D501" s="7">
        <v>44504</v>
      </c>
      <c r="E501" s="6" t="s">
        <v>15</v>
      </c>
      <c r="F501" s="6" t="s">
        <v>37</v>
      </c>
      <c r="G501" s="6" t="s">
        <v>38</v>
      </c>
      <c r="H501" s="6" t="s">
        <v>20</v>
      </c>
      <c r="I501" s="8">
        <v>0.60000000000000009</v>
      </c>
      <c r="J501" s="9">
        <v>1750</v>
      </c>
      <c r="K501" s="10">
        <f t="shared" si="2"/>
        <v>1050.0000000000002</v>
      </c>
      <c r="L501" s="10">
        <f t="shared" si="3"/>
        <v>420.00000000000006</v>
      </c>
      <c r="M501" s="11">
        <v>0.39999999999999997</v>
      </c>
      <c r="O501" s="14"/>
      <c r="P501" s="12"/>
      <c r="Q501" s="15"/>
    </row>
    <row r="502" spans="1:18" ht="15.75" customHeight="1" x14ac:dyDescent="0.3">
      <c r="A502" s="1"/>
      <c r="B502" s="6" t="s">
        <v>14</v>
      </c>
      <c r="C502" s="6">
        <v>1185732</v>
      </c>
      <c r="D502" s="7">
        <v>44504</v>
      </c>
      <c r="E502" s="6" t="s">
        <v>15</v>
      </c>
      <c r="F502" s="6" t="s">
        <v>37</v>
      </c>
      <c r="G502" s="6" t="s">
        <v>38</v>
      </c>
      <c r="H502" s="6" t="s">
        <v>21</v>
      </c>
      <c r="I502" s="8">
        <v>0.70000000000000007</v>
      </c>
      <c r="J502" s="9">
        <v>1500</v>
      </c>
      <c r="K502" s="10">
        <f t="shared" si="2"/>
        <v>1050</v>
      </c>
      <c r="L502" s="10">
        <f t="shared" si="3"/>
        <v>367.5</v>
      </c>
      <c r="M502" s="11">
        <v>0.35</v>
      </c>
      <c r="O502" s="14"/>
      <c r="P502" s="12"/>
      <c r="Q502" s="15"/>
    </row>
    <row r="503" spans="1:18" ht="15.75" customHeight="1" x14ac:dyDescent="0.3">
      <c r="A503" s="1"/>
      <c r="B503" s="6" t="s">
        <v>14</v>
      </c>
      <c r="C503" s="6">
        <v>1185732</v>
      </c>
      <c r="D503" s="7">
        <v>44504</v>
      </c>
      <c r="E503" s="6" t="s">
        <v>15</v>
      </c>
      <c r="F503" s="6" t="s">
        <v>37</v>
      </c>
      <c r="G503" s="6" t="s">
        <v>38</v>
      </c>
      <c r="H503" s="6" t="s">
        <v>22</v>
      </c>
      <c r="I503" s="8">
        <v>0.75</v>
      </c>
      <c r="J503" s="9">
        <v>2500</v>
      </c>
      <c r="K503" s="10">
        <f t="shared" si="2"/>
        <v>1875</v>
      </c>
      <c r="L503" s="10">
        <f t="shared" si="3"/>
        <v>562.5</v>
      </c>
      <c r="M503" s="11">
        <v>0.3</v>
      </c>
      <c r="O503" s="14"/>
      <c r="P503" s="12"/>
      <c r="Q503" s="15"/>
    </row>
    <row r="504" spans="1:18" ht="15.75" customHeight="1" x14ac:dyDescent="0.3">
      <c r="A504" s="1"/>
      <c r="B504" s="6" t="s">
        <v>14</v>
      </c>
      <c r="C504" s="6">
        <v>1185732</v>
      </c>
      <c r="D504" s="7">
        <v>44533</v>
      </c>
      <c r="E504" s="6" t="s">
        <v>15</v>
      </c>
      <c r="F504" s="6" t="s">
        <v>37</v>
      </c>
      <c r="G504" s="6" t="s">
        <v>38</v>
      </c>
      <c r="H504" s="6" t="s">
        <v>17</v>
      </c>
      <c r="I504" s="8">
        <v>0.70000000000000007</v>
      </c>
      <c r="J504" s="9">
        <v>4750</v>
      </c>
      <c r="K504" s="10">
        <f t="shared" si="2"/>
        <v>3325.0000000000005</v>
      </c>
      <c r="L504" s="10">
        <f t="shared" si="3"/>
        <v>1828.7500000000005</v>
      </c>
      <c r="M504" s="11">
        <v>0.55000000000000004</v>
      </c>
      <c r="O504" s="14"/>
      <c r="P504" s="12"/>
      <c r="Q504" s="15"/>
    </row>
    <row r="505" spans="1:18" ht="15.75" customHeight="1" x14ac:dyDescent="0.3">
      <c r="A505" s="1"/>
      <c r="B505" s="6" t="s">
        <v>14</v>
      </c>
      <c r="C505" s="6">
        <v>1185732</v>
      </c>
      <c r="D505" s="7">
        <v>44533</v>
      </c>
      <c r="E505" s="6" t="s">
        <v>15</v>
      </c>
      <c r="F505" s="6" t="s">
        <v>37</v>
      </c>
      <c r="G505" s="6" t="s">
        <v>38</v>
      </c>
      <c r="H505" s="6" t="s">
        <v>18</v>
      </c>
      <c r="I505" s="8">
        <v>0.60000000000000009</v>
      </c>
      <c r="J505" s="9">
        <v>2750</v>
      </c>
      <c r="K505" s="10">
        <f t="shared" si="2"/>
        <v>1650.0000000000002</v>
      </c>
      <c r="L505" s="10">
        <f t="shared" si="3"/>
        <v>577.5</v>
      </c>
      <c r="M505" s="11">
        <v>0.35</v>
      </c>
      <c r="O505" s="14"/>
      <c r="P505" s="12"/>
      <c r="Q505" s="15"/>
    </row>
    <row r="506" spans="1:18" ht="15.75" customHeight="1" x14ac:dyDescent="0.3">
      <c r="A506" s="1"/>
      <c r="B506" s="6" t="s">
        <v>14</v>
      </c>
      <c r="C506" s="6">
        <v>1185732</v>
      </c>
      <c r="D506" s="7">
        <v>44533</v>
      </c>
      <c r="E506" s="6" t="s">
        <v>15</v>
      </c>
      <c r="F506" s="6" t="s">
        <v>37</v>
      </c>
      <c r="G506" s="6" t="s">
        <v>38</v>
      </c>
      <c r="H506" s="6" t="s">
        <v>19</v>
      </c>
      <c r="I506" s="8">
        <v>0.60000000000000009</v>
      </c>
      <c r="J506" s="9">
        <v>2250</v>
      </c>
      <c r="K506" s="10">
        <f t="shared" si="2"/>
        <v>1350.0000000000002</v>
      </c>
      <c r="L506" s="10">
        <f t="shared" si="3"/>
        <v>540</v>
      </c>
      <c r="M506" s="11">
        <v>0.39999999999999997</v>
      </c>
      <c r="O506" s="14"/>
      <c r="P506" s="12"/>
      <c r="Q506" s="15"/>
    </row>
    <row r="507" spans="1:18" ht="15.75" customHeight="1" x14ac:dyDescent="0.3">
      <c r="A507" s="1"/>
      <c r="B507" s="6" t="s">
        <v>14</v>
      </c>
      <c r="C507" s="6">
        <v>1185732</v>
      </c>
      <c r="D507" s="7">
        <v>44533</v>
      </c>
      <c r="E507" s="6" t="s">
        <v>15</v>
      </c>
      <c r="F507" s="6" t="s">
        <v>37</v>
      </c>
      <c r="G507" s="6" t="s">
        <v>38</v>
      </c>
      <c r="H507" s="6" t="s">
        <v>20</v>
      </c>
      <c r="I507" s="8">
        <v>0.60000000000000009</v>
      </c>
      <c r="J507" s="9">
        <v>1750</v>
      </c>
      <c r="K507" s="10">
        <f t="shared" si="2"/>
        <v>1050.0000000000002</v>
      </c>
      <c r="L507" s="10">
        <f t="shared" si="3"/>
        <v>420.00000000000006</v>
      </c>
      <c r="M507" s="11">
        <v>0.39999999999999997</v>
      </c>
      <c r="O507" s="14"/>
      <c r="P507" s="12"/>
      <c r="Q507" s="15"/>
    </row>
    <row r="508" spans="1:18" ht="15.75" customHeight="1" x14ac:dyDescent="0.3">
      <c r="A508" s="1"/>
      <c r="B508" s="6" t="s">
        <v>14</v>
      </c>
      <c r="C508" s="6">
        <v>1185732</v>
      </c>
      <c r="D508" s="7">
        <v>44533</v>
      </c>
      <c r="E508" s="6" t="s">
        <v>15</v>
      </c>
      <c r="F508" s="6" t="s">
        <v>37</v>
      </c>
      <c r="G508" s="6" t="s">
        <v>38</v>
      </c>
      <c r="H508" s="6" t="s">
        <v>21</v>
      </c>
      <c r="I508" s="8">
        <v>0.70000000000000007</v>
      </c>
      <c r="J508" s="9">
        <v>1750</v>
      </c>
      <c r="K508" s="10">
        <f t="shared" si="2"/>
        <v>1225.0000000000002</v>
      </c>
      <c r="L508" s="10">
        <f t="shared" si="3"/>
        <v>428.75000000000006</v>
      </c>
      <c r="M508" s="11">
        <v>0.35</v>
      </c>
      <c r="O508" s="14"/>
      <c r="P508" s="12"/>
      <c r="Q508" s="15"/>
    </row>
    <row r="509" spans="1:18" ht="15.75" customHeight="1" x14ac:dyDescent="0.3">
      <c r="A509" s="1"/>
      <c r="B509" s="6" t="s">
        <v>14</v>
      </c>
      <c r="C509" s="6">
        <v>1185732</v>
      </c>
      <c r="D509" s="7">
        <v>44533</v>
      </c>
      <c r="E509" s="6" t="s">
        <v>15</v>
      </c>
      <c r="F509" s="6" t="s">
        <v>37</v>
      </c>
      <c r="G509" s="6" t="s">
        <v>38</v>
      </c>
      <c r="H509" s="6" t="s">
        <v>22</v>
      </c>
      <c r="I509" s="8">
        <v>0.75</v>
      </c>
      <c r="J509" s="9">
        <v>2750</v>
      </c>
      <c r="K509" s="10">
        <f t="shared" si="2"/>
        <v>2062.5</v>
      </c>
      <c r="L509" s="10">
        <f t="shared" si="3"/>
        <v>618.75</v>
      </c>
      <c r="M509" s="11">
        <v>0.3</v>
      </c>
      <c r="O509" s="14"/>
      <c r="P509" s="12"/>
      <c r="Q509" s="15"/>
    </row>
    <row r="510" spans="1:18" ht="15.75" customHeight="1" x14ac:dyDescent="0.3">
      <c r="A510" s="1" t="s">
        <v>39</v>
      </c>
      <c r="B510" s="6" t="s">
        <v>27</v>
      </c>
      <c r="C510" s="6">
        <v>1128299</v>
      </c>
      <c r="D510" s="7">
        <v>44211</v>
      </c>
      <c r="E510" s="6" t="s">
        <v>28</v>
      </c>
      <c r="F510" s="6" t="s">
        <v>40</v>
      </c>
      <c r="G510" s="6" t="s">
        <v>41</v>
      </c>
      <c r="H510" s="6" t="s">
        <v>17</v>
      </c>
      <c r="I510" s="8">
        <v>0.35</v>
      </c>
      <c r="J510" s="9">
        <v>4500</v>
      </c>
      <c r="K510" s="10">
        <f t="shared" si="2"/>
        <v>1575</v>
      </c>
      <c r="L510" s="10">
        <f t="shared" si="3"/>
        <v>630</v>
      </c>
      <c r="M510" s="11">
        <v>0.4</v>
      </c>
      <c r="O510" s="16"/>
      <c r="P510" s="14"/>
      <c r="Q510" s="12"/>
      <c r="R510" s="13"/>
    </row>
    <row r="511" spans="1:18" ht="15.75" customHeight="1" x14ac:dyDescent="0.3">
      <c r="A511" s="1"/>
      <c r="B511" s="6" t="s">
        <v>27</v>
      </c>
      <c r="C511" s="6">
        <v>1128299</v>
      </c>
      <c r="D511" s="7">
        <v>44211</v>
      </c>
      <c r="E511" s="6" t="s">
        <v>28</v>
      </c>
      <c r="F511" s="6" t="s">
        <v>40</v>
      </c>
      <c r="G511" s="6" t="s">
        <v>41</v>
      </c>
      <c r="H511" s="6" t="s">
        <v>18</v>
      </c>
      <c r="I511" s="8">
        <v>0.45</v>
      </c>
      <c r="J511" s="9">
        <v>4500</v>
      </c>
      <c r="K511" s="10">
        <f t="shared" si="2"/>
        <v>2025</v>
      </c>
      <c r="L511" s="10">
        <f t="shared" si="3"/>
        <v>506.25</v>
      </c>
      <c r="M511" s="11">
        <v>0.25</v>
      </c>
      <c r="O511" s="16"/>
      <c r="P511" s="14"/>
      <c r="Q511" s="12"/>
      <c r="R511" s="13"/>
    </row>
    <row r="512" spans="1:18" ht="15.75" customHeight="1" x14ac:dyDescent="0.3">
      <c r="A512" s="1"/>
      <c r="B512" s="6" t="s">
        <v>27</v>
      </c>
      <c r="C512" s="6">
        <v>1128299</v>
      </c>
      <c r="D512" s="7">
        <v>44211</v>
      </c>
      <c r="E512" s="6" t="s">
        <v>28</v>
      </c>
      <c r="F512" s="6" t="s">
        <v>40</v>
      </c>
      <c r="G512" s="6" t="s">
        <v>41</v>
      </c>
      <c r="H512" s="6" t="s">
        <v>19</v>
      </c>
      <c r="I512" s="8">
        <v>0.45</v>
      </c>
      <c r="J512" s="9">
        <v>4500</v>
      </c>
      <c r="K512" s="10">
        <f t="shared" si="2"/>
        <v>2025</v>
      </c>
      <c r="L512" s="10">
        <f t="shared" si="3"/>
        <v>810</v>
      </c>
      <c r="M512" s="11">
        <v>0.4</v>
      </c>
      <c r="O512" s="16"/>
      <c r="P512" s="14"/>
      <c r="Q512" s="12"/>
      <c r="R512" s="13"/>
    </row>
    <row r="513" spans="1:18" ht="15.75" customHeight="1" x14ac:dyDescent="0.3">
      <c r="A513" s="1"/>
      <c r="B513" s="6" t="s">
        <v>27</v>
      </c>
      <c r="C513" s="6">
        <v>1128299</v>
      </c>
      <c r="D513" s="7">
        <v>44211</v>
      </c>
      <c r="E513" s="6" t="s">
        <v>28</v>
      </c>
      <c r="F513" s="6" t="s">
        <v>40</v>
      </c>
      <c r="G513" s="6" t="s">
        <v>41</v>
      </c>
      <c r="H513" s="6" t="s">
        <v>20</v>
      </c>
      <c r="I513" s="8">
        <v>0.45</v>
      </c>
      <c r="J513" s="9">
        <v>3000</v>
      </c>
      <c r="K513" s="10">
        <f t="shared" si="2"/>
        <v>1350</v>
      </c>
      <c r="L513" s="10">
        <f t="shared" si="3"/>
        <v>472.49999999999994</v>
      </c>
      <c r="M513" s="11">
        <v>0.35</v>
      </c>
      <c r="O513" s="16"/>
      <c r="P513" s="14"/>
      <c r="Q513" s="12"/>
      <c r="R513" s="13"/>
    </row>
    <row r="514" spans="1:18" ht="15.75" customHeight="1" x14ac:dyDescent="0.3">
      <c r="A514" s="1"/>
      <c r="B514" s="6" t="s">
        <v>27</v>
      </c>
      <c r="C514" s="6">
        <v>1128299</v>
      </c>
      <c r="D514" s="7">
        <v>44211</v>
      </c>
      <c r="E514" s="6" t="s">
        <v>28</v>
      </c>
      <c r="F514" s="6" t="s">
        <v>40</v>
      </c>
      <c r="G514" s="6" t="s">
        <v>41</v>
      </c>
      <c r="H514" s="6" t="s">
        <v>21</v>
      </c>
      <c r="I514" s="8">
        <v>0.5</v>
      </c>
      <c r="J514" s="9">
        <v>2500</v>
      </c>
      <c r="K514" s="10">
        <f t="shared" si="2"/>
        <v>1250</v>
      </c>
      <c r="L514" s="10">
        <f t="shared" si="3"/>
        <v>687.5</v>
      </c>
      <c r="M514" s="11">
        <v>0.55000000000000004</v>
      </c>
      <c r="O514" s="16"/>
      <c r="P514" s="14"/>
      <c r="Q514" s="12"/>
      <c r="R514" s="13"/>
    </row>
    <row r="515" spans="1:18" ht="15.75" customHeight="1" x14ac:dyDescent="0.3">
      <c r="A515" s="1"/>
      <c r="B515" s="6" t="s">
        <v>27</v>
      </c>
      <c r="C515" s="6">
        <v>1128299</v>
      </c>
      <c r="D515" s="7">
        <v>44211</v>
      </c>
      <c r="E515" s="6" t="s">
        <v>28</v>
      </c>
      <c r="F515" s="6" t="s">
        <v>40</v>
      </c>
      <c r="G515" s="6" t="s">
        <v>41</v>
      </c>
      <c r="H515" s="6" t="s">
        <v>22</v>
      </c>
      <c r="I515" s="8">
        <v>0.45</v>
      </c>
      <c r="J515" s="9">
        <v>4750</v>
      </c>
      <c r="K515" s="10">
        <f t="shared" si="2"/>
        <v>2137.5</v>
      </c>
      <c r="L515" s="10">
        <f t="shared" si="3"/>
        <v>427.5</v>
      </c>
      <c r="M515" s="11">
        <v>0.2</v>
      </c>
      <c r="O515" s="16"/>
      <c r="P515" s="14"/>
      <c r="Q515" s="12"/>
      <c r="R515" s="13"/>
    </row>
    <row r="516" spans="1:18" ht="15.75" customHeight="1" x14ac:dyDescent="0.3">
      <c r="A516" s="1"/>
      <c r="B516" s="6" t="s">
        <v>27</v>
      </c>
      <c r="C516" s="6">
        <v>1128299</v>
      </c>
      <c r="D516" s="7">
        <v>44242</v>
      </c>
      <c r="E516" s="6" t="s">
        <v>28</v>
      </c>
      <c r="F516" s="6" t="s">
        <v>40</v>
      </c>
      <c r="G516" s="6" t="s">
        <v>41</v>
      </c>
      <c r="H516" s="6" t="s">
        <v>17</v>
      </c>
      <c r="I516" s="8">
        <v>0.35</v>
      </c>
      <c r="J516" s="9">
        <v>5250</v>
      </c>
      <c r="K516" s="10">
        <f t="shared" ref="K516:K770" si="4">I516*J516</f>
        <v>1837.4999999999998</v>
      </c>
      <c r="L516" s="10">
        <f t="shared" ref="L516:L770" si="5">K516*M516</f>
        <v>735</v>
      </c>
      <c r="M516" s="11">
        <v>0.4</v>
      </c>
      <c r="O516" s="16"/>
      <c r="P516" s="14"/>
      <c r="Q516" s="12"/>
      <c r="R516" s="13"/>
    </row>
    <row r="517" spans="1:18" ht="15.75" customHeight="1" x14ac:dyDescent="0.3">
      <c r="A517" s="1"/>
      <c r="B517" s="6" t="s">
        <v>27</v>
      </c>
      <c r="C517" s="6">
        <v>1128299</v>
      </c>
      <c r="D517" s="7">
        <v>44242</v>
      </c>
      <c r="E517" s="6" t="s">
        <v>28</v>
      </c>
      <c r="F517" s="6" t="s">
        <v>40</v>
      </c>
      <c r="G517" s="6" t="s">
        <v>41</v>
      </c>
      <c r="H517" s="6" t="s">
        <v>18</v>
      </c>
      <c r="I517" s="8">
        <v>0.45</v>
      </c>
      <c r="J517" s="9">
        <v>4250</v>
      </c>
      <c r="K517" s="10">
        <f t="shared" si="4"/>
        <v>1912.5</v>
      </c>
      <c r="L517" s="10">
        <f t="shared" si="5"/>
        <v>478.125</v>
      </c>
      <c r="M517" s="11">
        <v>0.25</v>
      </c>
      <c r="O517" s="16"/>
      <c r="P517" s="14"/>
      <c r="Q517" s="12"/>
      <c r="R517" s="13"/>
    </row>
    <row r="518" spans="1:18" ht="15.75" customHeight="1" x14ac:dyDescent="0.3">
      <c r="A518" s="1"/>
      <c r="B518" s="6" t="s">
        <v>27</v>
      </c>
      <c r="C518" s="6">
        <v>1128299</v>
      </c>
      <c r="D518" s="7">
        <v>44242</v>
      </c>
      <c r="E518" s="6" t="s">
        <v>28</v>
      </c>
      <c r="F518" s="6" t="s">
        <v>40</v>
      </c>
      <c r="G518" s="6" t="s">
        <v>41</v>
      </c>
      <c r="H518" s="6" t="s">
        <v>19</v>
      </c>
      <c r="I518" s="8">
        <v>0.45</v>
      </c>
      <c r="J518" s="9">
        <v>4250</v>
      </c>
      <c r="K518" s="10">
        <f t="shared" si="4"/>
        <v>1912.5</v>
      </c>
      <c r="L518" s="10">
        <f t="shared" si="5"/>
        <v>765</v>
      </c>
      <c r="M518" s="11">
        <v>0.4</v>
      </c>
      <c r="O518" s="16"/>
      <c r="P518" s="14"/>
      <c r="Q518" s="12"/>
      <c r="R518" s="13"/>
    </row>
    <row r="519" spans="1:18" ht="15.75" customHeight="1" x14ac:dyDescent="0.3">
      <c r="A519" s="1"/>
      <c r="B519" s="6" t="s">
        <v>27</v>
      </c>
      <c r="C519" s="6">
        <v>1128299</v>
      </c>
      <c r="D519" s="7">
        <v>44242</v>
      </c>
      <c r="E519" s="6" t="s">
        <v>28</v>
      </c>
      <c r="F519" s="6" t="s">
        <v>40</v>
      </c>
      <c r="G519" s="6" t="s">
        <v>41</v>
      </c>
      <c r="H519" s="6" t="s">
        <v>20</v>
      </c>
      <c r="I519" s="8">
        <v>0.45</v>
      </c>
      <c r="J519" s="9">
        <v>2750</v>
      </c>
      <c r="K519" s="10">
        <f t="shared" si="4"/>
        <v>1237.5</v>
      </c>
      <c r="L519" s="10">
        <f t="shared" si="5"/>
        <v>433.125</v>
      </c>
      <c r="M519" s="11">
        <v>0.35</v>
      </c>
      <c r="O519" s="16"/>
      <c r="P519" s="14"/>
      <c r="Q519" s="12"/>
      <c r="R519" s="13"/>
    </row>
    <row r="520" spans="1:18" ht="15.75" customHeight="1" x14ac:dyDescent="0.3">
      <c r="A520" s="1"/>
      <c r="B520" s="6" t="s">
        <v>27</v>
      </c>
      <c r="C520" s="6">
        <v>1128299</v>
      </c>
      <c r="D520" s="7">
        <v>44242</v>
      </c>
      <c r="E520" s="6" t="s">
        <v>28</v>
      </c>
      <c r="F520" s="6" t="s">
        <v>40</v>
      </c>
      <c r="G520" s="6" t="s">
        <v>41</v>
      </c>
      <c r="H520" s="6" t="s">
        <v>21</v>
      </c>
      <c r="I520" s="8">
        <v>0.5</v>
      </c>
      <c r="J520" s="9">
        <v>2000</v>
      </c>
      <c r="K520" s="10">
        <f t="shared" si="4"/>
        <v>1000</v>
      </c>
      <c r="L520" s="10">
        <f t="shared" si="5"/>
        <v>550</v>
      </c>
      <c r="M520" s="11">
        <v>0.55000000000000004</v>
      </c>
      <c r="O520" s="16"/>
      <c r="P520" s="14"/>
      <c r="Q520" s="12"/>
      <c r="R520" s="13"/>
    </row>
    <row r="521" spans="1:18" ht="15.75" customHeight="1" x14ac:dyDescent="0.3">
      <c r="A521" s="1"/>
      <c r="B521" s="6" t="s">
        <v>27</v>
      </c>
      <c r="C521" s="6">
        <v>1128299</v>
      </c>
      <c r="D521" s="7">
        <v>44242</v>
      </c>
      <c r="E521" s="6" t="s">
        <v>28</v>
      </c>
      <c r="F521" s="6" t="s">
        <v>40</v>
      </c>
      <c r="G521" s="6" t="s">
        <v>41</v>
      </c>
      <c r="H521" s="6" t="s">
        <v>22</v>
      </c>
      <c r="I521" s="8">
        <v>0.45</v>
      </c>
      <c r="J521" s="9">
        <v>4000</v>
      </c>
      <c r="K521" s="10">
        <f t="shared" si="4"/>
        <v>1800</v>
      </c>
      <c r="L521" s="10">
        <f t="shared" si="5"/>
        <v>360</v>
      </c>
      <c r="M521" s="11">
        <v>0.2</v>
      </c>
      <c r="O521" s="16"/>
      <c r="P521" s="14"/>
      <c r="Q521" s="12"/>
      <c r="R521" s="13"/>
    </row>
    <row r="522" spans="1:18" ht="15.75" customHeight="1" x14ac:dyDescent="0.3">
      <c r="A522" s="1"/>
      <c r="B522" s="6" t="s">
        <v>27</v>
      </c>
      <c r="C522" s="6">
        <v>1128299</v>
      </c>
      <c r="D522" s="7">
        <v>44269</v>
      </c>
      <c r="E522" s="6" t="s">
        <v>28</v>
      </c>
      <c r="F522" s="6" t="s">
        <v>40</v>
      </c>
      <c r="G522" s="6" t="s">
        <v>41</v>
      </c>
      <c r="H522" s="6" t="s">
        <v>17</v>
      </c>
      <c r="I522" s="8">
        <v>0.45</v>
      </c>
      <c r="J522" s="9">
        <v>5500</v>
      </c>
      <c r="K522" s="10">
        <f t="shared" si="4"/>
        <v>2475</v>
      </c>
      <c r="L522" s="10">
        <f t="shared" si="5"/>
        <v>990</v>
      </c>
      <c r="M522" s="11">
        <v>0.4</v>
      </c>
      <c r="O522" s="16"/>
      <c r="P522" s="14"/>
      <c r="Q522" s="12"/>
      <c r="R522" s="13"/>
    </row>
    <row r="523" spans="1:18" ht="15.75" customHeight="1" x14ac:dyDescent="0.3">
      <c r="A523" s="1"/>
      <c r="B523" s="6" t="s">
        <v>27</v>
      </c>
      <c r="C523" s="6">
        <v>1128299</v>
      </c>
      <c r="D523" s="7">
        <v>44269</v>
      </c>
      <c r="E523" s="6" t="s">
        <v>28</v>
      </c>
      <c r="F523" s="6" t="s">
        <v>40</v>
      </c>
      <c r="G523" s="6" t="s">
        <v>41</v>
      </c>
      <c r="H523" s="6" t="s">
        <v>18</v>
      </c>
      <c r="I523" s="8">
        <v>0.54999999999999993</v>
      </c>
      <c r="J523" s="9">
        <v>4000</v>
      </c>
      <c r="K523" s="10">
        <f t="shared" si="4"/>
        <v>2199.9999999999995</v>
      </c>
      <c r="L523" s="10">
        <f t="shared" si="5"/>
        <v>549.99999999999989</v>
      </c>
      <c r="M523" s="11">
        <v>0.25</v>
      </c>
      <c r="O523" s="16"/>
      <c r="P523" s="14"/>
      <c r="Q523" s="12"/>
      <c r="R523" s="13"/>
    </row>
    <row r="524" spans="1:18" ht="15.75" customHeight="1" x14ac:dyDescent="0.3">
      <c r="A524" s="1"/>
      <c r="B524" s="6" t="s">
        <v>27</v>
      </c>
      <c r="C524" s="6">
        <v>1128299</v>
      </c>
      <c r="D524" s="7">
        <v>44269</v>
      </c>
      <c r="E524" s="6" t="s">
        <v>28</v>
      </c>
      <c r="F524" s="6" t="s">
        <v>40</v>
      </c>
      <c r="G524" s="6" t="s">
        <v>41</v>
      </c>
      <c r="H524" s="6" t="s">
        <v>19</v>
      </c>
      <c r="I524" s="8">
        <v>0.54999999999999993</v>
      </c>
      <c r="J524" s="9">
        <v>4000</v>
      </c>
      <c r="K524" s="10">
        <f t="shared" si="4"/>
        <v>2199.9999999999995</v>
      </c>
      <c r="L524" s="10">
        <f t="shared" si="5"/>
        <v>879.99999999999989</v>
      </c>
      <c r="M524" s="11">
        <v>0.4</v>
      </c>
      <c r="O524" s="16"/>
      <c r="P524" s="14"/>
      <c r="Q524" s="12"/>
      <c r="R524" s="13"/>
    </row>
    <row r="525" spans="1:18" ht="15.75" customHeight="1" x14ac:dyDescent="0.3">
      <c r="A525" s="1"/>
      <c r="B525" s="6" t="s">
        <v>27</v>
      </c>
      <c r="C525" s="6">
        <v>1128299</v>
      </c>
      <c r="D525" s="7">
        <v>44269</v>
      </c>
      <c r="E525" s="6" t="s">
        <v>28</v>
      </c>
      <c r="F525" s="6" t="s">
        <v>40</v>
      </c>
      <c r="G525" s="6" t="s">
        <v>41</v>
      </c>
      <c r="H525" s="6" t="s">
        <v>20</v>
      </c>
      <c r="I525" s="8">
        <v>0.54999999999999993</v>
      </c>
      <c r="J525" s="9">
        <v>3000</v>
      </c>
      <c r="K525" s="10">
        <f t="shared" si="4"/>
        <v>1649.9999999999998</v>
      </c>
      <c r="L525" s="10">
        <f t="shared" si="5"/>
        <v>577.49999999999989</v>
      </c>
      <c r="M525" s="11">
        <v>0.35</v>
      </c>
      <c r="O525" s="16"/>
      <c r="P525" s="14"/>
      <c r="Q525" s="12"/>
      <c r="R525" s="13"/>
    </row>
    <row r="526" spans="1:18" ht="15.75" customHeight="1" x14ac:dyDescent="0.3">
      <c r="A526" s="1"/>
      <c r="B526" s="6" t="s">
        <v>27</v>
      </c>
      <c r="C526" s="6">
        <v>1128299</v>
      </c>
      <c r="D526" s="7">
        <v>44269</v>
      </c>
      <c r="E526" s="6" t="s">
        <v>28</v>
      </c>
      <c r="F526" s="6" t="s">
        <v>40</v>
      </c>
      <c r="G526" s="6" t="s">
        <v>41</v>
      </c>
      <c r="H526" s="6" t="s">
        <v>21</v>
      </c>
      <c r="I526" s="8">
        <v>0.6</v>
      </c>
      <c r="J526" s="9">
        <v>1750</v>
      </c>
      <c r="K526" s="10">
        <f t="shared" si="4"/>
        <v>1050</v>
      </c>
      <c r="L526" s="10">
        <f t="shared" si="5"/>
        <v>577.5</v>
      </c>
      <c r="M526" s="11">
        <v>0.55000000000000004</v>
      </c>
      <c r="O526" s="16"/>
      <c r="P526" s="14"/>
      <c r="Q526" s="12"/>
      <c r="R526" s="13"/>
    </row>
    <row r="527" spans="1:18" ht="15.75" customHeight="1" x14ac:dyDescent="0.3">
      <c r="A527" s="1"/>
      <c r="B527" s="6" t="s">
        <v>27</v>
      </c>
      <c r="C527" s="6">
        <v>1128299</v>
      </c>
      <c r="D527" s="7">
        <v>44269</v>
      </c>
      <c r="E527" s="6" t="s">
        <v>28</v>
      </c>
      <c r="F527" s="6" t="s">
        <v>40</v>
      </c>
      <c r="G527" s="6" t="s">
        <v>41</v>
      </c>
      <c r="H527" s="6" t="s">
        <v>22</v>
      </c>
      <c r="I527" s="8">
        <v>0.54999999999999993</v>
      </c>
      <c r="J527" s="9">
        <v>3750</v>
      </c>
      <c r="K527" s="10">
        <f t="shared" si="4"/>
        <v>2062.4999999999995</v>
      </c>
      <c r="L527" s="10">
        <f t="shared" si="5"/>
        <v>412.49999999999994</v>
      </c>
      <c r="M527" s="11">
        <v>0.2</v>
      </c>
      <c r="O527" s="16"/>
      <c r="P527" s="14"/>
      <c r="Q527" s="12"/>
      <c r="R527" s="13"/>
    </row>
    <row r="528" spans="1:18" ht="15.75" customHeight="1" x14ac:dyDescent="0.3">
      <c r="A528" s="1"/>
      <c r="B528" s="6" t="s">
        <v>27</v>
      </c>
      <c r="C528" s="6">
        <v>1128299</v>
      </c>
      <c r="D528" s="7">
        <v>44301</v>
      </c>
      <c r="E528" s="6" t="s">
        <v>28</v>
      </c>
      <c r="F528" s="6" t="s">
        <v>40</v>
      </c>
      <c r="G528" s="6" t="s">
        <v>41</v>
      </c>
      <c r="H528" s="6" t="s">
        <v>17</v>
      </c>
      <c r="I528" s="8">
        <v>0.6</v>
      </c>
      <c r="J528" s="9">
        <v>5500</v>
      </c>
      <c r="K528" s="10">
        <f t="shared" si="4"/>
        <v>3300</v>
      </c>
      <c r="L528" s="10">
        <f t="shared" si="5"/>
        <v>1320</v>
      </c>
      <c r="M528" s="11">
        <v>0.4</v>
      </c>
      <c r="O528" s="16"/>
      <c r="P528" s="14"/>
      <c r="Q528" s="12"/>
      <c r="R528" s="13"/>
    </row>
    <row r="529" spans="1:18" ht="15.75" customHeight="1" x14ac:dyDescent="0.3">
      <c r="A529" s="1"/>
      <c r="B529" s="6" t="s">
        <v>27</v>
      </c>
      <c r="C529" s="6">
        <v>1128299</v>
      </c>
      <c r="D529" s="7">
        <v>44301</v>
      </c>
      <c r="E529" s="6" t="s">
        <v>28</v>
      </c>
      <c r="F529" s="6" t="s">
        <v>40</v>
      </c>
      <c r="G529" s="6" t="s">
        <v>41</v>
      </c>
      <c r="H529" s="6" t="s">
        <v>18</v>
      </c>
      <c r="I529" s="8">
        <v>0.65</v>
      </c>
      <c r="J529" s="9">
        <v>3500</v>
      </c>
      <c r="K529" s="10">
        <f t="shared" si="4"/>
        <v>2275</v>
      </c>
      <c r="L529" s="10">
        <f t="shared" si="5"/>
        <v>568.75</v>
      </c>
      <c r="M529" s="11">
        <v>0.25</v>
      </c>
      <c r="O529" s="16"/>
      <c r="P529" s="14"/>
      <c r="Q529" s="12"/>
      <c r="R529" s="13"/>
    </row>
    <row r="530" spans="1:18" ht="15.75" customHeight="1" x14ac:dyDescent="0.3">
      <c r="A530" s="1"/>
      <c r="B530" s="6" t="s">
        <v>27</v>
      </c>
      <c r="C530" s="6">
        <v>1128299</v>
      </c>
      <c r="D530" s="7">
        <v>44301</v>
      </c>
      <c r="E530" s="6" t="s">
        <v>28</v>
      </c>
      <c r="F530" s="6" t="s">
        <v>40</v>
      </c>
      <c r="G530" s="6" t="s">
        <v>41</v>
      </c>
      <c r="H530" s="6" t="s">
        <v>19</v>
      </c>
      <c r="I530" s="8">
        <v>0.65</v>
      </c>
      <c r="J530" s="9">
        <v>4000</v>
      </c>
      <c r="K530" s="10">
        <f t="shared" si="4"/>
        <v>2600</v>
      </c>
      <c r="L530" s="10">
        <f t="shared" si="5"/>
        <v>1040</v>
      </c>
      <c r="M530" s="11">
        <v>0.4</v>
      </c>
      <c r="O530" s="16"/>
      <c r="P530" s="14"/>
      <c r="Q530" s="12"/>
      <c r="R530" s="13"/>
    </row>
    <row r="531" spans="1:18" ht="15.75" customHeight="1" x14ac:dyDescent="0.3">
      <c r="A531" s="1"/>
      <c r="B531" s="6" t="s">
        <v>27</v>
      </c>
      <c r="C531" s="6">
        <v>1128299</v>
      </c>
      <c r="D531" s="7">
        <v>44301</v>
      </c>
      <c r="E531" s="6" t="s">
        <v>28</v>
      </c>
      <c r="F531" s="6" t="s">
        <v>40</v>
      </c>
      <c r="G531" s="6" t="s">
        <v>41</v>
      </c>
      <c r="H531" s="6" t="s">
        <v>20</v>
      </c>
      <c r="I531" s="8">
        <v>0.6</v>
      </c>
      <c r="J531" s="9">
        <v>3000</v>
      </c>
      <c r="K531" s="10">
        <f t="shared" si="4"/>
        <v>1800</v>
      </c>
      <c r="L531" s="10">
        <f t="shared" si="5"/>
        <v>630</v>
      </c>
      <c r="M531" s="11">
        <v>0.35</v>
      </c>
      <c r="O531" s="16"/>
      <c r="P531" s="14"/>
      <c r="Q531" s="12"/>
      <c r="R531" s="13"/>
    </row>
    <row r="532" spans="1:18" ht="15.75" customHeight="1" x14ac:dyDescent="0.3">
      <c r="A532" s="1"/>
      <c r="B532" s="6" t="s">
        <v>27</v>
      </c>
      <c r="C532" s="6">
        <v>1128299</v>
      </c>
      <c r="D532" s="7">
        <v>44301</v>
      </c>
      <c r="E532" s="6" t="s">
        <v>28</v>
      </c>
      <c r="F532" s="6" t="s">
        <v>40</v>
      </c>
      <c r="G532" s="6" t="s">
        <v>41</v>
      </c>
      <c r="H532" s="6" t="s">
        <v>21</v>
      </c>
      <c r="I532" s="8">
        <v>0.65</v>
      </c>
      <c r="J532" s="9">
        <v>2000</v>
      </c>
      <c r="K532" s="10">
        <f t="shared" si="4"/>
        <v>1300</v>
      </c>
      <c r="L532" s="10">
        <f t="shared" si="5"/>
        <v>715.00000000000011</v>
      </c>
      <c r="M532" s="11">
        <v>0.55000000000000004</v>
      </c>
      <c r="O532" s="16"/>
      <c r="P532" s="14"/>
      <c r="Q532" s="12"/>
      <c r="R532" s="13"/>
    </row>
    <row r="533" spans="1:18" ht="15.75" customHeight="1" x14ac:dyDescent="0.3">
      <c r="A533" s="1"/>
      <c r="B533" s="6" t="s">
        <v>27</v>
      </c>
      <c r="C533" s="6">
        <v>1128299</v>
      </c>
      <c r="D533" s="7">
        <v>44301</v>
      </c>
      <c r="E533" s="6" t="s">
        <v>28</v>
      </c>
      <c r="F533" s="6" t="s">
        <v>40</v>
      </c>
      <c r="G533" s="6" t="s">
        <v>41</v>
      </c>
      <c r="H533" s="6" t="s">
        <v>22</v>
      </c>
      <c r="I533" s="8">
        <v>0.8</v>
      </c>
      <c r="J533" s="9">
        <v>3500</v>
      </c>
      <c r="K533" s="10">
        <f t="shared" si="4"/>
        <v>2800</v>
      </c>
      <c r="L533" s="10">
        <f t="shared" si="5"/>
        <v>560</v>
      </c>
      <c r="M533" s="11">
        <v>0.2</v>
      </c>
      <c r="O533" s="16"/>
      <c r="P533" s="14"/>
      <c r="Q533" s="12"/>
      <c r="R533" s="13"/>
    </row>
    <row r="534" spans="1:18" ht="15.75" customHeight="1" x14ac:dyDescent="0.3">
      <c r="A534" s="1"/>
      <c r="B534" s="6" t="s">
        <v>27</v>
      </c>
      <c r="C534" s="6">
        <v>1128299</v>
      </c>
      <c r="D534" s="7">
        <v>44332</v>
      </c>
      <c r="E534" s="6" t="s">
        <v>28</v>
      </c>
      <c r="F534" s="6" t="s">
        <v>40</v>
      </c>
      <c r="G534" s="6" t="s">
        <v>41</v>
      </c>
      <c r="H534" s="6" t="s">
        <v>17</v>
      </c>
      <c r="I534" s="8">
        <v>0.6</v>
      </c>
      <c r="J534" s="9">
        <v>5500</v>
      </c>
      <c r="K534" s="10">
        <f t="shared" si="4"/>
        <v>3300</v>
      </c>
      <c r="L534" s="10">
        <f t="shared" si="5"/>
        <v>1485</v>
      </c>
      <c r="M534" s="11">
        <v>0.45</v>
      </c>
      <c r="O534" s="16"/>
      <c r="P534" s="14"/>
      <c r="Q534" s="12"/>
      <c r="R534" s="13"/>
    </row>
    <row r="535" spans="1:18" ht="15.75" customHeight="1" x14ac:dyDescent="0.3">
      <c r="A535" s="1"/>
      <c r="B535" s="6" t="s">
        <v>27</v>
      </c>
      <c r="C535" s="6">
        <v>1128299</v>
      </c>
      <c r="D535" s="7">
        <v>44332</v>
      </c>
      <c r="E535" s="6" t="s">
        <v>28</v>
      </c>
      <c r="F535" s="6" t="s">
        <v>40</v>
      </c>
      <c r="G535" s="6" t="s">
        <v>41</v>
      </c>
      <c r="H535" s="6" t="s">
        <v>18</v>
      </c>
      <c r="I535" s="8">
        <v>0.65</v>
      </c>
      <c r="J535" s="9">
        <v>4000</v>
      </c>
      <c r="K535" s="10">
        <f t="shared" si="4"/>
        <v>2600</v>
      </c>
      <c r="L535" s="10">
        <f t="shared" si="5"/>
        <v>780</v>
      </c>
      <c r="M535" s="11">
        <v>0.3</v>
      </c>
      <c r="O535" s="16"/>
      <c r="P535" s="14"/>
      <c r="Q535" s="12"/>
      <c r="R535" s="13"/>
    </row>
    <row r="536" spans="1:18" ht="15.75" customHeight="1" x14ac:dyDescent="0.3">
      <c r="A536" s="1"/>
      <c r="B536" s="6" t="s">
        <v>27</v>
      </c>
      <c r="C536" s="6">
        <v>1128299</v>
      </c>
      <c r="D536" s="7">
        <v>44332</v>
      </c>
      <c r="E536" s="6" t="s">
        <v>28</v>
      </c>
      <c r="F536" s="6" t="s">
        <v>40</v>
      </c>
      <c r="G536" s="6" t="s">
        <v>41</v>
      </c>
      <c r="H536" s="6" t="s">
        <v>19</v>
      </c>
      <c r="I536" s="8">
        <v>0.65</v>
      </c>
      <c r="J536" s="9">
        <v>4000</v>
      </c>
      <c r="K536" s="10">
        <f t="shared" si="4"/>
        <v>2600</v>
      </c>
      <c r="L536" s="10">
        <f t="shared" si="5"/>
        <v>1170</v>
      </c>
      <c r="M536" s="11">
        <v>0.45</v>
      </c>
      <c r="O536" s="16"/>
      <c r="P536" s="14"/>
      <c r="Q536" s="12"/>
      <c r="R536" s="13"/>
    </row>
    <row r="537" spans="1:18" ht="15.75" customHeight="1" x14ac:dyDescent="0.3">
      <c r="A537" s="1"/>
      <c r="B537" s="6" t="s">
        <v>27</v>
      </c>
      <c r="C537" s="6">
        <v>1128299</v>
      </c>
      <c r="D537" s="7">
        <v>44332</v>
      </c>
      <c r="E537" s="6" t="s">
        <v>28</v>
      </c>
      <c r="F537" s="6" t="s">
        <v>40</v>
      </c>
      <c r="G537" s="6" t="s">
        <v>41</v>
      </c>
      <c r="H537" s="6" t="s">
        <v>20</v>
      </c>
      <c r="I537" s="8">
        <v>0.6</v>
      </c>
      <c r="J537" s="9">
        <v>3000</v>
      </c>
      <c r="K537" s="10">
        <f t="shared" si="4"/>
        <v>1800</v>
      </c>
      <c r="L537" s="10">
        <f t="shared" si="5"/>
        <v>719.99999999999989</v>
      </c>
      <c r="M537" s="11">
        <v>0.39999999999999997</v>
      </c>
      <c r="O537" s="16"/>
      <c r="P537" s="14"/>
      <c r="Q537" s="12"/>
      <c r="R537" s="13"/>
    </row>
    <row r="538" spans="1:18" ht="15.75" customHeight="1" x14ac:dyDescent="0.3">
      <c r="A538" s="1"/>
      <c r="B538" s="6" t="s">
        <v>27</v>
      </c>
      <c r="C538" s="6">
        <v>1128299</v>
      </c>
      <c r="D538" s="7">
        <v>44332</v>
      </c>
      <c r="E538" s="6" t="s">
        <v>28</v>
      </c>
      <c r="F538" s="6" t="s">
        <v>40</v>
      </c>
      <c r="G538" s="6" t="s">
        <v>41</v>
      </c>
      <c r="H538" s="6" t="s">
        <v>21</v>
      </c>
      <c r="I538" s="8">
        <v>0.65</v>
      </c>
      <c r="J538" s="9">
        <v>2000</v>
      </c>
      <c r="K538" s="10">
        <f t="shared" si="4"/>
        <v>1300</v>
      </c>
      <c r="L538" s="10">
        <f t="shared" si="5"/>
        <v>780.00000000000011</v>
      </c>
      <c r="M538" s="11">
        <v>0.60000000000000009</v>
      </c>
      <c r="O538" s="16"/>
      <c r="P538" s="14"/>
      <c r="Q538" s="12"/>
      <c r="R538" s="13"/>
    </row>
    <row r="539" spans="1:18" ht="15.75" customHeight="1" x14ac:dyDescent="0.3">
      <c r="A539" s="1"/>
      <c r="B539" s="6" t="s">
        <v>27</v>
      </c>
      <c r="C539" s="6">
        <v>1128299</v>
      </c>
      <c r="D539" s="7">
        <v>44332</v>
      </c>
      <c r="E539" s="6" t="s">
        <v>28</v>
      </c>
      <c r="F539" s="6" t="s">
        <v>40</v>
      </c>
      <c r="G539" s="6" t="s">
        <v>41</v>
      </c>
      <c r="H539" s="6" t="s">
        <v>22</v>
      </c>
      <c r="I539" s="8">
        <v>0.8</v>
      </c>
      <c r="J539" s="9">
        <v>4500</v>
      </c>
      <c r="K539" s="10">
        <f t="shared" si="4"/>
        <v>3600</v>
      </c>
      <c r="L539" s="10">
        <f t="shared" si="5"/>
        <v>900</v>
      </c>
      <c r="M539" s="11">
        <v>0.25</v>
      </c>
      <c r="O539" s="16"/>
      <c r="P539" s="14"/>
      <c r="Q539" s="12"/>
      <c r="R539" s="13"/>
    </row>
    <row r="540" spans="1:18" ht="15.75" customHeight="1" x14ac:dyDescent="0.3">
      <c r="A540" s="1"/>
      <c r="B540" s="6" t="s">
        <v>27</v>
      </c>
      <c r="C540" s="6">
        <v>1128299</v>
      </c>
      <c r="D540" s="7">
        <v>44362</v>
      </c>
      <c r="E540" s="6" t="s">
        <v>28</v>
      </c>
      <c r="F540" s="6" t="s">
        <v>40</v>
      </c>
      <c r="G540" s="6" t="s">
        <v>41</v>
      </c>
      <c r="H540" s="6" t="s">
        <v>17</v>
      </c>
      <c r="I540" s="8">
        <v>0.6</v>
      </c>
      <c r="J540" s="9">
        <v>7000</v>
      </c>
      <c r="K540" s="10">
        <f t="shared" si="4"/>
        <v>4200</v>
      </c>
      <c r="L540" s="10">
        <f t="shared" si="5"/>
        <v>1890</v>
      </c>
      <c r="M540" s="11">
        <v>0.45</v>
      </c>
      <c r="O540" s="16"/>
      <c r="P540" s="14"/>
      <c r="Q540" s="12"/>
      <c r="R540" s="13"/>
    </row>
    <row r="541" spans="1:18" ht="15.75" customHeight="1" x14ac:dyDescent="0.3">
      <c r="A541" s="1"/>
      <c r="B541" s="6" t="s">
        <v>27</v>
      </c>
      <c r="C541" s="6">
        <v>1128299</v>
      </c>
      <c r="D541" s="7">
        <v>44362</v>
      </c>
      <c r="E541" s="6" t="s">
        <v>28</v>
      </c>
      <c r="F541" s="6" t="s">
        <v>40</v>
      </c>
      <c r="G541" s="6" t="s">
        <v>41</v>
      </c>
      <c r="H541" s="6" t="s">
        <v>18</v>
      </c>
      <c r="I541" s="8">
        <v>0.65</v>
      </c>
      <c r="J541" s="9">
        <v>5500</v>
      </c>
      <c r="K541" s="10">
        <f t="shared" si="4"/>
        <v>3575</v>
      </c>
      <c r="L541" s="10">
        <f t="shared" si="5"/>
        <v>1072.5</v>
      </c>
      <c r="M541" s="11">
        <v>0.3</v>
      </c>
      <c r="O541" s="16"/>
      <c r="P541" s="14"/>
      <c r="Q541" s="12"/>
      <c r="R541" s="13"/>
    </row>
    <row r="542" spans="1:18" ht="15.75" customHeight="1" x14ac:dyDescent="0.3">
      <c r="A542" s="1"/>
      <c r="B542" s="6" t="s">
        <v>27</v>
      </c>
      <c r="C542" s="6">
        <v>1128299</v>
      </c>
      <c r="D542" s="7">
        <v>44362</v>
      </c>
      <c r="E542" s="6" t="s">
        <v>28</v>
      </c>
      <c r="F542" s="6" t="s">
        <v>40</v>
      </c>
      <c r="G542" s="6" t="s">
        <v>41</v>
      </c>
      <c r="H542" s="6" t="s">
        <v>19</v>
      </c>
      <c r="I542" s="8">
        <v>0.65</v>
      </c>
      <c r="J542" s="9">
        <v>5500</v>
      </c>
      <c r="K542" s="10">
        <f t="shared" si="4"/>
        <v>3575</v>
      </c>
      <c r="L542" s="10">
        <f t="shared" si="5"/>
        <v>1608.75</v>
      </c>
      <c r="M542" s="11">
        <v>0.45</v>
      </c>
      <c r="O542" s="16"/>
      <c r="P542" s="14"/>
      <c r="Q542" s="12"/>
      <c r="R542" s="13"/>
    </row>
    <row r="543" spans="1:18" ht="15.75" customHeight="1" x14ac:dyDescent="0.3">
      <c r="A543" s="1"/>
      <c r="B543" s="6" t="s">
        <v>27</v>
      </c>
      <c r="C543" s="6">
        <v>1128299</v>
      </c>
      <c r="D543" s="7">
        <v>44362</v>
      </c>
      <c r="E543" s="6" t="s">
        <v>28</v>
      </c>
      <c r="F543" s="6" t="s">
        <v>40</v>
      </c>
      <c r="G543" s="6" t="s">
        <v>41</v>
      </c>
      <c r="H543" s="6" t="s">
        <v>20</v>
      </c>
      <c r="I543" s="8">
        <v>0.6</v>
      </c>
      <c r="J543" s="9">
        <v>4250</v>
      </c>
      <c r="K543" s="10">
        <f t="shared" si="4"/>
        <v>2550</v>
      </c>
      <c r="L543" s="10">
        <f t="shared" si="5"/>
        <v>1019.9999999999999</v>
      </c>
      <c r="M543" s="11">
        <v>0.39999999999999997</v>
      </c>
      <c r="O543" s="16"/>
      <c r="P543" s="14"/>
      <c r="Q543" s="12"/>
      <c r="R543" s="13"/>
    </row>
    <row r="544" spans="1:18" ht="15.75" customHeight="1" x14ac:dyDescent="0.3">
      <c r="A544" s="1"/>
      <c r="B544" s="6" t="s">
        <v>27</v>
      </c>
      <c r="C544" s="6">
        <v>1128299</v>
      </c>
      <c r="D544" s="7">
        <v>44362</v>
      </c>
      <c r="E544" s="6" t="s">
        <v>28</v>
      </c>
      <c r="F544" s="6" t="s">
        <v>40</v>
      </c>
      <c r="G544" s="6" t="s">
        <v>41</v>
      </c>
      <c r="H544" s="6" t="s">
        <v>21</v>
      </c>
      <c r="I544" s="8">
        <v>0.65</v>
      </c>
      <c r="J544" s="9">
        <v>3000</v>
      </c>
      <c r="K544" s="10">
        <f t="shared" si="4"/>
        <v>1950</v>
      </c>
      <c r="L544" s="10">
        <f t="shared" si="5"/>
        <v>1170.0000000000002</v>
      </c>
      <c r="M544" s="11">
        <v>0.60000000000000009</v>
      </c>
      <c r="O544" s="16"/>
      <c r="P544" s="14"/>
      <c r="Q544" s="12"/>
      <c r="R544" s="13"/>
    </row>
    <row r="545" spans="1:18" ht="15.75" customHeight="1" x14ac:dyDescent="0.3">
      <c r="A545" s="1"/>
      <c r="B545" s="6" t="s">
        <v>27</v>
      </c>
      <c r="C545" s="6">
        <v>1128299</v>
      </c>
      <c r="D545" s="7">
        <v>44362</v>
      </c>
      <c r="E545" s="6" t="s">
        <v>28</v>
      </c>
      <c r="F545" s="6" t="s">
        <v>40</v>
      </c>
      <c r="G545" s="6" t="s">
        <v>41</v>
      </c>
      <c r="H545" s="6" t="s">
        <v>22</v>
      </c>
      <c r="I545" s="8">
        <v>0.8</v>
      </c>
      <c r="J545" s="9">
        <v>6000</v>
      </c>
      <c r="K545" s="10">
        <f t="shared" si="4"/>
        <v>4800</v>
      </c>
      <c r="L545" s="10">
        <f t="shared" si="5"/>
        <v>1200</v>
      </c>
      <c r="M545" s="11">
        <v>0.25</v>
      </c>
      <c r="O545" s="16"/>
      <c r="P545" s="14"/>
      <c r="Q545" s="12"/>
      <c r="R545" s="13"/>
    </row>
    <row r="546" spans="1:18" ht="15.75" customHeight="1" x14ac:dyDescent="0.3">
      <c r="A546" s="1"/>
      <c r="B546" s="6" t="s">
        <v>27</v>
      </c>
      <c r="C546" s="6">
        <v>1128299</v>
      </c>
      <c r="D546" s="7">
        <v>44391</v>
      </c>
      <c r="E546" s="6" t="s">
        <v>28</v>
      </c>
      <c r="F546" s="6" t="s">
        <v>40</v>
      </c>
      <c r="G546" s="6" t="s">
        <v>41</v>
      </c>
      <c r="H546" s="6" t="s">
        <v>17</v>
      </c>
      <c r="I546" s="8">
        <v>0.6</v>
      </c>
      <c r="J546" s="9">
        <v>7500</v>
      </c>
      <c r="K546" s="10">
        <f t="shared" si="4"/>
        <v>4500</v>
      </c>
      <c r="L546" s="10">
        <f t="shared" si="5"/>
        <v>1800</v>
      </c>
      <c r="M546" s="11">
        <v>0.4</v>
      </c>
      <c r="O546" s="16"/>
      <c r="P546" s="14"/>
      <c r="Q546" s="12"/>
      <c r="R546" s="13"/>
    </row>
    <row r="547" spans="1:18" ht="15.75" customHeight="1" x14ac:dyDescent="0.3">
      <c r="A547" s="1"/>
      <c r="B547" s="6" t="s">
        <v>27</v>
      </c>
      <c r="C547" s="6">
        <v>1128299</v>
      </c>
      <c r="D547" s="7">
        <v>44391</v>
      </c>
      <c r="E547" s="6" t="s">
        <v>28</v>
      </c>
      <c r="F547" s="6" t="s">
        <v>40</v>
      </c>
      <c r="G547" s="6" t="s">
        <v>41</v>
      </c>
      <c r="H547" s="6" t="s">
        <v>18</v>
      </c>
      <c r="I547" s="8">
        <v>0.65</v>
      </c>
      <c r="J547" s="9">
        <v>6000</v>
      </c>
      <c r="K547" s="10">
        <f t="shared" si="4"/>
        <v>3900</v>
      </c>
      <c r="L547" s="10">
        <f t="shared" si="5"/>
        <v>975</v>
      </c>
      <c r="M547" s="11">
        <v>0.25</v>
      </c>
      <c r="O547" s="16"/>
      <c r="P547" s="14"/>
      <c r="Q547" s="12"/>
      <c r="R547" s="13"/>
    </row>
    <row r="548" spans="1:18" ht="15.75" customHeight="1" x14ac:dyDescent="0.3">
      <c r="A548" s="1"/>
      <c r="B548" s="6" t="s">
        <v>27</v>
      </c>
      <c r="C548" s="6">
        <v>1128299</v>
      </c>
      <c r="D548" s="7">
        <v>44391</v>
      </c>
      <c r="E548" s="6" t="s">
        <v>28</v>
      </c>
      <c r="F548" s="6" t="s">
        <v>40</v>
      </c>
      <c r="G548" s="6" t="s">
        <v>41</v>
      </c>
      <c r="H548" s="6" t="s">
        <v>19</v>
      </c>
      <c r="I548" s="8">
        <v>0.65</v>
      </c>
      <c r="J548" s="9">
        <v>5500</v>
      </c>
      <c r="K548" s="10">
        <f t="shared" si="4"/>
        <v>3575</v>
      </c>
      <c r="L548" s="10">
        <f t="shared" si="5"/>
        <v>1430</v>
      </c>
      <c r="M548" s="11">
        <v>0.4</v>
      </c>
      <c r="O548" s="16"/>
      <c r="P548" s="14"/>
      <c r="Q548" s="12"/>
      <c r="R548" s="13"/>
    </row>
    <row r="549" spans="1:18" ht="15.75" customHeight="1" x14ac:dyDescent="0.3">
      <c r="A549" s="1"/>
      <c r="B549" s="6" t="s">
        <v>27</v>
      </c>
      <c r="C549" s="6">
        <v>1128299</v>
      </c>
      <c r="D549" s="7">
        <v>44391</v>
      </c>
      <c r="E549" s="6" t="s">
        <v>28</v>
      </c>
      <c r="F549" s="6" t="s">
        <v>40</v>
      </c>
      <c r="G549" s="6" t="s">
        <v>41</v>
      </c>
      <c r="H549" s="6" t="s">
        <v>20</v>
      </c>
      <c r="I549" s="8">
        <v>0.6</v>
      </c>
      <c r="J549" s="9">
        <v>4500</v>
      </c>
      <c r="K549" s="10">
        <f t="shared" si="4"/>
        <v>2700</v>
      </c>
      <c r="L549" s="10">
        <f t="shared" si="5"/>
        <v>944.99999999999989</v>
      </c>
      <c r="M549" s="11">
        <v>0.35</v>
      </c>
      <c r="O549" s="16"/>
      <c r="P549" s="14"/>
      <c r="Q549" s="12"/>
      <c r="R549" s="13"/>
    </row>
    <row r="550" spans="1:18" ht="15.75" customHeight="1" x14ac:dyDescent="0.3">
      <c r="A550" s="1"/>
      <c r="B550" s="6" t="s">
        <v>27</v>
      </c>
      <c r="C550" s="6">
        <v>1128299</v>
      </c>
      <c r="D550" s="7">
        <v>44391</v>
      </c>
      <c r="E550" s="6" t="s">
        <v>28</v>
      </c>
      <c r="F550" s="6" t="s">
        <v>40</v>
      </c>
      <c r="G550" s="6" t="s">
        <v>41</v>
      </c>
      <c r="H550" s="6" t="s">
        <v>21</v>
      </c>
      <c r="I550" s="8">
        <v>0.65</v>
      </c>
      <c r="J550" s="9">
        <v>5000</v>
      </c>
      <c r="K550" s="10">
        <f t="shared" si="4"/>
        <v>3250</v>
      </c>
      <c r="L550" s="10">
        <f t="shared" si="5"/>
        <v>1787.5000000000002</v>
      </c>
      <c r="M550" s="11">
        <v>0.55000000000000004</v>
      </c>
      <c r="O550" s="16"/>
      <c r="P550" s="14"/>
      <c r="Q550" s="12"/>
      <c r="R550" s="13"/>
    </row>
    <row r="551" spans="1:18" ht="15.75" customHeight="1" x14ac:dyDescent="0.3">
      <c r="A551" s="1"/>
      <c r="B551" s="6" t="s">
        <v>27</v>
      </c>
      <c r="C551" s="6">
        <v>1128299</v>
      </c>
      <c r="D551" s="7">
        <v>44391</v>
      </c>
      <c r="E551" s="6" t="s">
        <v>28</v>
      </c>
      <c r="F551" s="6" t="s">
        <v>40</v>
      </c>
      <c r="G551" s="6" t="s">
        <v>41</v>
      </c>
      <c r="H551" s="6" t="s">
        <v>22</v>
      </c>
      <c r="I551" s="8">
        <v>0.8</v>
      </c>
      <c r="J551" s="9">
        <v>5000</v>
      </c>
      <c r="K551" s="10">
        <f t="shared" si="4"/>
        <v>4000</v>
      </c>
      <c r="L551" s="10">
        <f t="shared" si="5"/>
        <v>800</v>
      </c>
      <c r="M551" s="11">
        <v>0.2</v>
      </c>
      <c r="O551" s="16"/>
      <c r="P551" s="14"/>
      <c r="Q551" s="12"/>
      <c r="R551" s="13"/>
    </row>
    <row r="552" spans="1:18" ht="15.75" customHeight="1" x14ac:dyDescent="0.3">
      <c r="A552" s="1"/>
      <c r="B552" s="6" t="s">
        <v>27</v>
      </c>
      <c r="C552" s="6">
        <v>1128299</v>
      </c>
      <c r="D552" s="7">
        <v>44423</v>
      </c>
      <c r="E552" s="6" t="s">
        <v>28</v>
      </c>
      <c r="F552" s="6" t="s">
        <v>40</v>
      </c>
      <c r="G552" s="6" t="s">
        <v>41</v>
      </c>
      <c r="H552" s="6" t="s">
        <v>17</v>
      </c>
      <c r="I552" s="8">
        <v>0.65</v>
      </c>
      <c r="J552" s="9">
        <v>7000</v>
      </c>
      <c r="K552" s="10">
        <f t="shared" si="4"/>
        <v>4550</v>
      </c>
      <c r="L552" s="10">
        <f t="shared" si="5"/>
        <v>1820</v>
      </c>
      <c r="M552" s="11">
        <v>0.4</v>
      </c>
      <c r="O552" s="16"/>
      <c r="P552" s="14"/>
      <c r="Q552" s="12"/>
      <c r="R552" s="13"/>
    </row>
    <row r="553" spans="1:18" ht="15.75" customHeight="1" x14ac:dyDescent="0.3">
      <c r="A553" s="1"/>
      <c r="B553" s="6" t="s">
        <v>27</v>
      </c>
      <c r="C553" s="6">
        <v>1128299</v>
      </c>
      <c r="D553" s="7">
        <v>44423</v>
      </c>
      <c r="E553" s="6" t="s">
        <v>28</v>
      </c>
      <c r="F553" s="6" t="s">
        <v>40</v>
      </c>
      <c r="G553" s="6" t="s">
        <v>41</v>
      </c>
      <c r="H553" s="6" t="s">
        <v>18</v>
      </c>
      <c r="I553" s="8">
        <v>0.70000000000000007</v>
      </c>
      <c r="J553" s="9">
        <v>6500</v>
      </c>
      <c r="K553" s="10">
        <f t="shared" si="4"/>
        <v>4550</v>
      </c>
      <c r="L553" s="10">
        <f t="shared" si="5"/>
        <v>1137.5</v>
      </c>
      <c r="M553" s="11">
        <v>0.25</v>
      </c>
      <c r="O553" s="16"/>
      <c r="P553" s="14"/>
      <c r="Q553" s="12"/>
      <c r="R553" s="13"/>
    </row>
    <row r="554" spans="1:18" ht="15.75" customHeight="1" x14ac:dyDescent="0.3">
      <c r="A554" s="1"/>
      <c r="B554" s="6" t="s">
        <v>27</v>
      </c>
      <c r="C554" s="6">
        <v>1128299</v>
      </c>
      <c r="D554" s="7">
        <v>44423</v>
      </c>
      <c r="E554" s="6" t="s">
        <v>28</v>
      </c>
      <c r="F554" s="6" t="s">
        <v>40</v>
      </c>
      <c r="G554" s="6" t="s">
        <v>41</v>
      </c>
      <c r="H554" s="6" t="s">
        <v>19</v>
      </c>
      <c r="I554" s="8">
        <v>0.65</v>
      </c>
      <c r="J554" s="9">
        <v>5250</v>
      </c>
      <c r="K554" s="10">
        <f t="shared" si="4"/>
        <v>3412.5</v>
      </c>
      <c r="L554" s="10">
        <f t="shared" si="5"/>
        <v>1365</v>
      </c>
      <c r="M554" s="11">
        <v>0.4</v>
      </c>
      <c r="O554" s="16"/>
      <c r="P554" s="14"/>
      <c r="Q554" s="12"/>
      <c r="R554" s="13"/>
    </row>
    <row r="555" spans="1:18" ht="15.75" customHeight="1" x14ac:dyDescent="0.3">
      <c r="A555" s="1"/>
      <c r="B555" s="6" t="s">
        <v>27</v>
      </c>
      <c r="C555" s="6">
        <v>1128299</v>
      </c>
      <c r="D555" s="7">
        <v>44423</v>
      </c>
      <c r="E555" s="6" t="s">
        <v>28</v>
      </c>
      <c r="F555" s="6" t="s">
        <v>40</v>
      </c>
      <c r="G555" s="6" t="s">
        <v>41</v>
      </c>
      <c r="H555" s="6" t="s">
        <v>20</v>
      </c>
      <c r="I555" s="8">
        <v>0.65</v>
      </c>
      <c r="J555" s="9">
        <v>4750</v>
      </c>
      <c r="K555" s="10">
        <f t="shared" si="4"/>
        <v>3087.5</v>
      </c>
      <c r="L555" s="10">
        <f t="shared" si="5"/>
        <v>1080.625</v>
      </c>
      <c r="M555" s="11">
        <v>0.35</v>
      </c>
      <c r="O555" s="16"/>
      <c r="P555" s="14"/>
      <c r="Q555" s="12"/>
      <c r="R555" s="13"/>
    </row>
    <row r="556" spans="1:18" ht="15.75" customHeight="1" x14ac:dyDescent="0.3">
      <c r="A556" s="1"/>
      <c r="B556" s="6" t="s">
        <v>27</v>
      </c>
      <c r="C556" s="6">
        <v>1128299</v>
      </c>
      <c r="D556" s="7">
        <v>44423</v>
      </c>
      <c r="E556" s="6" t="s">
        <v>28</v>
      </c>
      <c r="F556" s="6" t="s">
        <v>40</v>
      </c>
      <c r="G556" s="6" t="s">
        <v>41</v>
      </c>
      <c r="H556" s="6" t="s">
        <v>21</v>
      </c>
      <c r="I556" s="8">
        <v>0.75</v>
      </c>
      <c r="J556" s="9">
        <v>4750</v>
      </c>
      <c r="K556" s="10">
        <f t="shared" si="4"/>
        <v>3562.5</v>
      </c>
      <c r="L556" s="10">
        <f t="shared" si="5"/>
        <v>1959.3750000000002</v>
      </c>
      <c r="M556" s="11">
        <v>0.55000000000000004</v>
      </c>
      <c r="O556" s="16"/>
      <c r="P556" s="14"/>
      <c r="Q556" s="12"/>
      <c r="R556" s="13"/>
    </row>
    <row r="557" spans="1:18" ht="15.75" customHeight="1" x14ac:dyDescent="0.3">
      <c r="A557" s="1"/>
      <c r="B557" s="6" t="s">
        <v>27</v>
      </c>
      <c r="C557" s="6">
        <v>1128299</v>
      </c>
      <c r="D557" s="7">
        <v>44423</v>
      </c>
      <c r="E557" s="6" t="s">
        <v>28</v>
      </c>
      <c r="F557" s="6" t="s">
        <v>40</v>
      </c>
      <c r="G557" s="6" t="s">
        <v>41</v>
      </c>
      <c r="H557" s="6" t="s">
        <v>22</v>
      </c>
      <c r="I557" s="8">
        <v>0.8</v>
      </c>
      <c r="J557" s="9">
        <v>4000</v>
      </c>
      <c r="K557" s="10">
        <f t="shared" si="4"/>
        <v>3200</v>
      </c>
      <c r="L557" s="10">
        <f t="shared" si="5"/>
        <v>640</v>
      </c>
      <c r="M557" s="11">
        <v>0.2</v>
      </c>
      <c r="O557" s="16"/>
      <c r="P557" s="14"/>
      <c r="Q557" s="12"/>
      <c r="R557" s="13"/>
    </row>
    <row r="558" spans="1:18" ht="15.75" customHeight="1" x14ac:dyDescent="0.3">
      <c r="A558" s="1"/>
      <c r="B558" s="6" t="s">
        <v>27</v>
      </c>
      <c r="C558" s="6">
        <v>1128299</v>
      </c>
      <c r="D558" s="7">
        <v>44455</v>
      </c>
      <c r="E558" s="6" t="s">
        <v>28</v>
      </c>
      <c r="F558" s="6" t="s">
        <v>40</v>
      </c>
      <c r="G558" s="6" t="s">
        <v>41</v>
      </c>
      <c r="H558" s="6" t="s">
        <v>17</v>
      </c>
      <c r="I558" s="8">
        <v>0.60000000000000009</v>
      </c>
      <c r="J558" s="9">
        <v>6000</v>
      </c>
      <c r="K558" s="10">
        <f t="shared" si="4"/>
        <v>3600.0000000000005</v>
      </c>
      <c r="L558" s="10">
        <f t="shared" si="5"/>
        <v>1260.0000000000002</v>
      </c>
      <c r="M558" s="11">
        <v>0.35000000000000003</v>
      </c>
      <c r="O558" s="16"/>
      <c r="P558" s="14"/>
      <c r="Q558" s="12"/>
      <c r="R558" s="13"/>
    </row>
    <row r="559" spans="1:18" ht="15.75" customHeight="1" x14ac:dyDescent="0.3">
      <c r="A559" s="1"/>
      <c r="B559" s="6" t="s">
        <v>27</v>
      </c>
      <c r="C559" s="6">
        <v>1128299</v>
      </c>
      <c r="D559" s="7">
        <v>44455</v>
      </c>
      <c r="E559" s="6" t="s">
        <v>28</v>
      </c>
      <c r="F559" s="6" t="s">
        <v>40</v>
      </c>
      <c r="G559" s="6" t="s">
        <v>41</v>
      </c>
      <c r="H559" s="6" t="s">
        <v>18</v>
      </c>
      <c r="I559" s="8">
        <v>0.65000000000000013</v>
      </c>
      <c r="J559" s="9">
        <v>6000</v>
      </c>
      <c r="K559" s="10">
        <f t="shared" si="4"/>
        <v>3900.0000000000009</v>
      </c>
      <c r="L559" s="10">
        <f t="shared" si="5"/>
        <v>780.00000000000023</v>
      </c>
      <c r="M559" s="11">
        <v>0.2</v>
      </c>
      <c r="O559" s="16"/>
      <c r="P559" s="14"/>
      <c r="Q559" s="12"/>
      <c r="R559" s="13"/>
    </row>
    <row r="560" spans="1:18" ht="15.75" customHeight="1" x14ac:dyDescent="0.3">
      <c r="A560" s="1"/>
      <c r="B560" s="6" t="s">
        <v>27</v>
      </c>
      <c r="C560" s="6">
        <v>1128299</v>
      </c>
      <c r="D560" s="7">
        <v>44455</v>
      </c>
      <c r="E560" s="6" t="s">
        <v>28</v>
      </c>
      <c r="F560" s="6" t="s">
        <v>40</v>
      </c>
      <c r="G560" s="6" t="s">
        <v>41</v>
      </c>
      <c r="H560" s="6" t="s">
        <v>19</v>
      </c>
      <c r="I560" s="8">
        <v>0.60000000000000009</v>
      </c>
      <c r="J560" s="9">
        <v>4500</v>
      </c>
      <c r="K560" s="10">
        <f t="shared" si="4"/>
        <v>2700.0000000000005</v>
      </c>
      <c r="L560" s="10">
        <f t="shared" si="5"/>
        <v>945.00000000000023</v>
      </c>
      <c r="M560" s="11">
        <v>0.35000000000000003</v>
      </c>
      <c r="O560" s="16"/>
      <c r="P560" s="14"/>
      <c r="Q560" s="12"/>
      <c r="R560" s="13"/>
    </row>
    <row r="561" spans="1:18" ht="15.75" customHeight="1" x14ac:dyDescent="0.3">
      <c r="A561" s="1"/>
      <c r="B561" s="6" t="s">
        <v>27</v>
      </c>
      <c r="C561" s="6">
        <v>1128299</v>
      </c>
      <c r="D561" s="7">
        <v>44455</v>
      </c>
      <c r="E561" s="6" t="s">
        <v>28</v>
      </c>
      <c r="F561" s="6" t="s">
        <v>40</v>
      </c>
      <c r="G561" s="6" t="s">
        <v>41</v>
      </c>
      <c r="H561" s="6" t="s">
        <v>20</v>
      </c>
      <c r="I561" s="8">
        <v>0.60000000000000009</v>
      </c>
      <c r="J561" s="9">
        <v>4000</v>
      </c>
      <c r="K561" s="10">
        <f t="shared" si="4"/>
        <v>2400.0000000000005</v>
      </c>
      <c r="L561" s="10">
        <f t="shared" si="5"/>
        <v>720.00000000000011</v>
      </c>
      <c r="M561" s="11">
        <v>0.3</v>
      </c>
      <c r="O561" s="16"/>
      <c r="P561" s="14"/>
      <c r="Q561" s="12"/>
      <c r="R561" s="13"/>
    </row>
    <row r="562" spans="1:18" ht="15.75" customHeight="1" x14ac:dyDescent="0.3">
      <c r="A562" s="1"/>
      <c r="B562" s="6" t="s">
        <v>27</v>
      </c>
      <c r="C562" s="6">
        <v>1128299</v>
      </c>
      <c r="D562" s="7">
        <v>44455</v>
      </c>
      <c r="E562" s="6" t="s">
        <v>28</v>
      </c>
      <c r="F562" s="6" t="s">
        <v>40</v>
      </c>
      <c r="G562" s="6" t="s">
        <v>41</v>
      </c>
      <c r="H562" s="6" t="s">
        <v>21</v>
      </c>
      <c r="I562" s="8">
        <v>0.70000000000000007</v>
      </c>
      <c r="J562" s="9">
        <v>4000</v>
      </c>
      <c r="K562" s="10">
        <f t="shared" si="4"/>
        <v>2800.0000000000005</v>
      </c>
      <c r="L562" s="10">
        <f t="shared" si="5"/>
        <v>1400.0000000000005</v>
      </c>
      <c r="M562" s="11">
        <v>0.50000000000000011</v>
      </c>
      <c r="O562" s="16"/>
      <c r="P562" s="14"/>
      <c r="Q562" s="12"/>
      <c r="R562" s="13"/>
    </row>
    <row r="563" spans="1:18" ht="15.75" customHeight="1" x14ac:dyDescent="0.3">
      <c r="A563" s="1"/>
      <c r="B563" s="6" t="s">
        <v>27</v>
      </c>
      <c r="C563" s="6">
        <v>1128299</v>
      </c>
      <c r="D563" s="7">
        <v>44455</v>
      </c>
      <c r="E563" s="6" t="s">
        <v>28</v>
      </c>
      <c r="F563" s="6" t="s">
        <v>40</v>
      </c>
      <c r="G563" s="6" t="s">
        <v>41</v>
      </c>
      <c r="H563" s="6" t="s">
        <v>22</v>
      </c>
      <c r="I563" s="8">
        <v>0.75000000000000011</v>
      </c>
      <c r="J563" s="9">
        <v>4500</v>
      </c>
      <c r="K563" s="10">
        <f t="shared" si="4"/>
        <v>3375.0000000000005</v>
      </c>
      <c r="L563" s="10">
        <f t="shared" si="5"/>
        <v>506.25000000000017</v>
      </c>
      <c r="M563" s="11">
        <v>0.15000000000000002</v>
      </c>
      <c r="O563" s="16"/>
      <c r="P563" s="14"/>
      <c r="Q563" s="12"/>
      <c r="R563" s="13"/>
    </row>
    <row r="564" spans="1:18" ht="15.75" customHeight="1" x14ac:dyDescent="0.3">
      <c r="A564" s="1"/>
      <c r="B564" s="6" t="s">
        <v>27</v>
      </c>
      <c r="C564" s="6">
        <v>1128299</v>
      </c>
      <c r="D564" s="7">
        <v>44484</v>
      </c>
      <c r="E564" s="6" t="s">
        <v>28</v>
      </c>
      <c r="F564" s="6" t="s">
        <v>40</v>
      </c>
      <c r="G564" s="6" t="s">
        <v>41</v>
      </c>
      <c r="H564" s="6" t="s">
        <v>17</v>
      </c>
      <c r="I564" s="8">
        <v>0.60000000000000009</v>
      </c>
      <c r="J564" s="9">
        <v>5500</v>
      </c>
      <c r="K564" s="10">
        <f t="shared" si="4"/>
        <v>3300.0000000000005</v>
      </c>
      <c r="L564" s="10">
        <f t="shared" si="5"/>
        <v>1155.0000000000002</v>
      </c>
      <c r="M564" s="11">
        <v>0.35000000000000003</v>
      </c>
      <c r="O564" s="16"/>
      <c r="P564" s="14"/>
      <c r="Q564" s="12"/>
      <c r="R564" s="13"/>
    </row>
    <row r="565" spans="1:18" ht="15.75" customHeight="1" x14ac:dyDescent="0.3">
      <c r="A565" s="1"/>
      <c r="B565" s="6" t="s">
        <v>27</v>
      </c>
      <c r="C565" s="6">
        <v>1128299</v>
      </c>
      <c r="D565" s="7">
        <v>44484</v>
      </c>
      <c r="E565" s="6" t="s">
        <v>28</v>
      </c>
      <c r="F565" s="6" t="s">
        <v>40</v>
      </c>
      <c r="G565" s="6" t="s">
        <v>41</v>
      </c>
      <c r="H565" s="6" t="s">
        <v>18</v>
      </c>
      <c r="I565" s="8">
        <v>0.65000000000000013</v>
      </c>
      <c r="J565" s="9">
        <v>5500</v>
      </c>
      <c r="K565" s="10">
        <f t="shared" si="4"/>
        <v>3575.0000000000009</v>
      </c>
      <c r="L565" s="10">
        <f t="shared" si="5"/>
        <v>715.00000000000023</v>
      </c>
      <c r="M565" s="11">
        <v>0.2</v>
      </c>
      <c r="O565" s="16"/>
      <c r="P565" s="14"/>
      <c r="Q565" s="12"/>
      <c r="R565" s="13"/>
    </row>
    <row r="566" spans="1:18" ht="15.75" customHeight="1" x14ac:dyDescent="0.3">
      <c r="A566" s="1"/>
      <c r="B566" s="6" t="s">
        <v>27</v>
      </c>
      <c r="C566" s="6">
        <v>1128299</v>
      </c>
      <c r="D566" s="7">
        <v>44484</v>
      </c>
      <c r="E566" s="6" t="s">
        <v>28</v>
      </c>
      <c r="F566" s="6" t="s">
        <v>40</v>
      </c>
      <c r="G566" s="6" t="s">
        <v>41</v>
      </c>
      <c r="H566" s="6" t="s">
        <v>19</v>
      </c>
      <c r="I566" s="8">
        <v>0.60000000000000009</v>
      </c>
      <c r="J566" s="9">
        <v>3750</v>
      </c>
      <c r="K566" s="10">
        <f t="shared" si="4"/>
        <v>2250.0000000000005</v>
      </c>
      <c r="L566" s="10">
        <f t="shared" si="5"/>
        <v>787.50000000000023</v>
      </c>
      <c r="M566" s="11">
        <v>0.35000000000000003</v>
      </c>
      <c r="O566" s="16"/>
      <c r="P566" s="14"/>
      <c r="Q566" s="12"/>
      <c r="R566" s="13"/>
    </row>
    <row r="567" spans="1:18" ht="15.75" customHeight="1" x14ac:dyDescent="0.3">
      <c r="A567" s="1"/>
      <c r="B567" s="6" t="s">
        <v>27</v>
      </c>
      <c r="C567" s="6">
        <v>1128299</v>
      </c>
      <c r="D567" s="7">
        <v>44484</v>
      </c>
      <c r="E567" s="6" t="s">
        <v>28</v>
      </c>
      <c r="F567" s="6" t="s">
        <v>40</v>
      </c>
      <c r="G567" s="6" t="s">
        <v>41</v>
      </c>
      <c r="H567" s="6" t="s">
        <v>20</v>
      </c>
      <c r="I567" s="8">
        <v>0.60000000000000009</v>
      </c>
      <c r="J567" s="9">
        <v>3500</v>
      </c>
      <c r="K567" s="10">
        <f t="shared" si="4"/>
        <v>2100.0000000000005</v>
      </c>
      <c r="L567" s="10">
        <f t="shared" si="5"/>
        <v>630.00000000000011</v>
      </c>
      <c r="M567" s="11">
        <v>0.3</v>
      </c>
      <c r="O567" s="16"/>
      <c r="P567" s="14"/>
      <c r="Q567" s="12"/>
      <c r="R567" s="13"/>
    </row>
    <row r="568" spans="1:18" ht="15.75" customHeight="1" x14ac:dyDescent="0.3">
      <c r="A568" s="1"/>
      <c r="B568" s="6" t="s">
        <v>27</v>
      </c>
      <c r="C568" s="6">
        <v>1128299</v>
      </c>
      <c r="D568" s="7">
        <v>44484</v>
      </c>
      <c r="E568" s="6" t="s">
        <v>28</v>
      </c>
      <c r="F568" s="6" t="s">
        <v>40</v>
      </c>
      <c r="G568" s="6" t="s">
        <v>41</v>
      </c>
      <c r="H568" s="6" t="s">
        <v>21</v>
      </c>
      <c r="I568" s="8">
        <v>0.70000000000000007</v>
      </c>
      <c r="J568" s="9">
        <v>3250</v>
      </c>
      <c r="K568" s="10">
        <f t="shared" si="4"/>
        <v>2275</v>
      </c>
      <c r="L568" s="10">
        <f t="shared" si="5"/>
        <v>1137.5000000000002</v>
      </c>
      <c r="M568" s="11">
        <v>0.50000000000000011</v>
      </c>
      <c r="O568" s="16"/>
      <c r="P568" s="14"/>
      <c r="Q568" s="12"/>
      <c r="R568" s="13"/>
    </row>
    <row r="569" spans="1:18" ht="15.75" customHeight="1" x14ac:dyDescent="0.3">
      <c r="A569" s="1"/>
      <c r="B569" s="6" t="s">
        <v>27</v>
      </c>
      <c r="C569" s="6">
        <v>1128299</v>
      </c>
      <c r="D569" s="7">
        <v>44484</v>
      </c>
      <c r="E569" s="6" t="s">
        <v>28</v>
      </c>
      <c r="F569" s="6" t="s">
        <v>40</v>
      </c>
      <c r="G569" s="6" t="s">
        <v>41</v>
      </c>
      <c r="H569" s="6" t="s">
        <v>22</v>
      </c>
      <c r="I569" s="8">
        <v>0.75000000000000011</v>
      </c>
      <c r="J569" s="9">
        <v>3750</v>
      </c>
      <c r="K569" s="10">
        <f t="shared" si="4"/>
        <v>2812.5000000000005</v>
      </c>
      <c r="L569" s="10">
        <f t="shared" si="5"/>
        <v>421.87500000000011</v>
      </c>
      <c r="M569" s="11">
        <v>0.15000000000000002</v>
      </c>
      <c r="O569" s="16"/>
      <c r="P569" s="14"/>
      <c r="Q569" s="12"/>
      <c r="R569" s="13"/>
    </row>
    <row r="570" spans="1:18" ht="15.75" customHeight="1" x14ac:dyDescent="0.3">
      <c r="A570" s="1"/>
      <c r="B570" s="6" t="s">
        <v>27</v>
      </c>
      <c r="C570" s="6">
        <v>1128299</v>
      </c>
      <c r="D570" s="7">
        <v>44515</v>
      </c>
      <c r="E570" s="6" t="s">
        <v>28</v>
      </c>
      <c r="F570" s="6" t="s">
        <v>40</v>
      </c>
      <c r="G570" s="6" t="s">
        <v>41</v>
      </c>
      <c r="H570" s="6" t="s">
        <v>17</v>
      </c>
      <c r="I570" s="8">
        <v>0.60000000000000009</v>
      </c>
      <c r="J570" s="9">
        <v>5750</v>
      </c>
      <c r="K570" s="10">
        <f t="shared" si="4"/>
        <v>3450.0000000000005</v>
      </c>
      <c r="L570" s="10">
        <f t="shared" si="5"/>
        <v>1207.5000000000002</v>
      </c>
      <c r="M570" s="11">
        <v>0.35000000000000003</v>
      </c>
      <c r="O570" s="16"/>
      <c r="P570" s="14"/>
      <c r="Q570" s="12"/>
      <c r="R570" s="13"/>
    </row>
    <row r="571" spans="1:18" ht="15.75" customHeight="1" x14ac:dyDescent="0.3">
      <c r="A571" s="1"/>
      <c r="B571" s="6" t="s">
        <v>27</v>
      </c>
      <c r="C571" s="6">
        <v>1128299</v>
      </c>
      <c r="D571" s="7">
        <v>44515</v>
      </c>
      <c r="E571" s="6" t="s">
        <v>28</v>
      </c>
      <c r="F571" s="6" t="s">
        <v>40</v>
      </c>
      <c r="G571" s="6" t="s">
        <v>41</v>
      </c>
      <c r="H571" s="6" t="s">
        <v>18</v>
      </c>
      <c r="I571" s="8">
        <v>0.65000000000000013</v>
      </c>
      <c r="J571" s="9">
        <v>5750</v>
      </c>
      <c r="K571" s="10">
        <f t="shared" si="4"/>
        <v>3737.5000000000009</v>
      </c>
      <c r="L571" s="10">
        <f t="shared" si="5"/>
        <v>747.50000000000023</v>
      </c>
      <c r="M571" s="11">
        <v>0.2</v>
      </c>
      <c r="O571" s="16"/>
      <c r="P571" s="14"/>
      <c r="Q571" s="12"/>
      <c r="R571" s="13"/>
    </row>
    <row r="572" spans="1:18" ht="15.75" customHeight="1" x14ac:dyDescent="0.3">
      <c r="A572" s="1"/>
      <c r="B572" s="6" t="s">
        <v>27</v>
      </c>
      <c r="C572" s="6">
        <v>1128299</v>
      </c>
      <c r="D572" s="7">
        <v>44515</v>
      </c>
      <c r="E572" s="6" t="s">
        <v>28</v>
      </c>
      <c r="F572" s="6" t="s">
        <v>40</v>
      </c>
      <c r="G572" s="6" t="s">
        <v>41</v>
      </c>
      <c r="H572" s="6" t="s">
        <v>19</v>
      </c>
      <c r="I572" s="8">
        <v>0.60000000000000009</v>
      </c>
      <c r="J572" s="9">
        <v>4250</v>
      </c>
      <c r="K572" s="10">
        <f t="shared" si="4"/>
        <v>2550.0000000000005</v>
      </c>
      <c r="L572" s="10">
        <f t="shared" si="5"/>
        <v>892.50000000000023</v>
      </c>
      <c r="M572" s="11">
        <v>0.35000000000000003</v>
      </c>
      <c r="O572" s="16"/>
      <c r="P572" s="14"/>
      <c r="Q572" s="12"/>
      <c r="R572" s="13"/>
    </row>
    <row r="573" spans="1:18" ht="15.75" customHeight="1" x14ac:dyDescent="0.3">
      <c r="A573" s="1"/>
      <c r="B573" s="6" t="s">
        <v>27</v>
      </c>
      <c r="C573" s="6">
        <v>1128299</v>
      </c>
      <c r="D573" s="7">
        <v>44515</v>
      </c>
      <c r="E573" s="6" t="s">
        <v>28</v>
      </c>
      <c r="F573" s="6" t="s">
        <v>40</v>
      </c>
      <c r="G573" s="6" t="s">
        <v>41</v>
      </c>
      <c r="H573" s="6" t="s">
        <v>20</v>
      </c>
      <c r="I573" s="8">
        <v>0.60000000000000009</v>
      </c>
      <c r="J573" s="9">
        <v>4000</v>
      </c>
      <c r="K573" s="10">
        <f t="shared" si="4"/>
        <v>2400.0000000000005</v>
      </c>
      <c r="L573" s="10">
        <f t="shared" si="5"/>
        <v>720.00000000000011</v>
      </c>
      <c r="M573" s="11">
        <v>0.3</v>
      </c>
      <c r="O573" s="16"/>
      <c r="P573" s="14"/>
      <c r="Q573" s="12"/>
      <c r="R573" s="13"/>
    </row>
    <row r="574" spans="1:18" ht="15.75" customHeight="1" x14ac:dyDescent="0.3">
      <c r="A574" s="1"/>
      <c r="B574" s="6" t="s">
        <v>27</v>
      </c>
      <c r="C574" s="6">
        <v>1128299</v>
      </c>
      <c r="D574" s="7">
        <v>44515</v>
      </c>
      <c r="E574" s="6" t="s">
        <v>28</v>
      </c>
      <c r="F574" s="6" t="s">
        <v>40</v>
      </c>
      <c r="G574" s="6" t="s">
        <v>41</v>
      </c>
      <c r="H574" s="6" t="s">
        <v>21</v>
      </c>
      <c r="I574" s="8">
        <v>0.70000000000000007</v>
      </c>
      <c r="J574" s="9">
        <v>3500</v>
      </c>
      <c r="K574" s="10">
        <f t="shared" si="4"/>
        <v>2450.0000000000005</v>
      </c>
      <c r="L574" s="10">
        <f t="shared" si="5"/>
        <v>1225.0000000000005</v>
      </c>
      <c r="M574" s="11">
        <v>0.50000000000000011</v>
      </c>
      <c r="O574" s="16"/>
      <c r="P574" s="14"/>
      <c r="Q574" s="12"/>
      <c r="R574" s="13"/>
    </row>
    <row r="575" spans="1:18" ht="15.75" customHeight="1" x14ac:dyDescent="0.3">
      <c r="A575" s="1"/>
      <c r="B575" s="6" t="s">
        <v>27</v>
      </c>
      <c r="C575" s="6">
        <v>1128299</v>
      </c>
      <c r="D575" s="7">
        <v>44515</v>
      </c>
      <c r="E575" s="6" t="s">
        <v>28</v>
      </c>
      <c r="F575" s="6" t="s">
        <v>40</v>
      </c>
      <c r="G575" s="6" t="s">
        <v>41</v>
      </c>
      <c r="H575" s="6" t="s">
        <v>22</v>
      </c>
      <c r="I575" s="8">
        <v>0.75000000000000011</v>
      </c>
      <c r="J575" s="9">
        <v>4750</v>
      </c>
      <c r="K575" s="10">
        <f t="shared" si="4"/>
        <v>3562.5000000000005</v>
      </c>
      <c r="L575" s="10">
        <f t="shared" si="5"/>
        <v>534.37500000000011</v>
      </c>
      <c r="M575" s="11">
        <v>0.15000000000000002</v>
      </c>
      <c r="O575" s="16"/>
      <c r="P575" s="14"/>
      <c r="Q575" s="12"/>
      <c r="R575" s="13"/>
    </row>
    <row r="576" spans="1:18" ht="15.75" customHeight="1" x14ac:dyDescent="0.3">
      <c r="A576" s="1"/>
      <c r="B576" s="6" t="s">
        <v>27</v>
      </c>
      <c r="C576" s="6">
        <v>1128299</v>
      </c>
      <c r="D576" s="7">
        <v>44544</v>
      </c>
      <c r="E576" s="6" t="s">
        <v>28</v>
      </c>
      <c r="F576" s="6" t="s">
        <v>40</v>
      </c>
      <c r="G576" s="6" t="s">
        <v>41</v>
      </c>
      <c r="H576" s="6" t="s">
        <v>17</v>
      </c>
      <c r="I576" s="8">
        <v>0.60000000000000009</v>
      </c>
      <c r="J576" s="9">
        <v>6750</v>
      </c>
      <c r="K576" s="10">
        <f t="shared" si="4"/>
        <v>4050.0000000000005</v>
      </c>
      <c r="L576" s="10">
        <f t="shared" si="5"/>
        <v>1417.5000000000002</v>
      </c>
      <c r="M576" s="11">
        <v>0.35000000000000003</v>
      </c>
      <c r="O576" s="16"/>
      <c r="P576" s="14"/>
      <c r="Q576" s="12"/>
      <c r="R576" s="13"/>
    </row>
    <row r="577" spans="1:18" ht="15.75" customHeight="1" x14ac:dyDescent="0.3">
      <c r="A577" s="1"/>
      <c r="B577" s="6" t="s">
        <v>27</v>
      </c>
      <c r="C577" s="6">
        <v>1128299</v>
      </c>
      <c r="D577" s="7">
        <v>44544</v>
      </c>
      <c r="E577" s="6" t="s">
        <v>28</v>
      </c>
      <c r="F577" s="6" t="s">
        <v>40</v>
      </c>
      <c r="G577" s="6" t="s">
        <v>41</v>
      </c>
      <c r="H577" s="6" t="s">
        <v>18</v>
      </c>
      <c r="I577" s="8">
        <v>0.65000000000000013</v>
      </c>
      <c r="J577" s="9">
        <v>6750</v>
      </c>
      <c r="K577" s="10">
        <f t="shared" si="4"/>
        <v>4387.5000000000009</v>
      </c>
      <c r="L577" s="10">
        <f t="shared" si="5"/>
        <v>877.50000000000023</v>
      </c>
      <c r="M577" s="11">
        <v>0.2</v>
      </c>
      <c r="O577" s="16"/>
      <c r="P577" s="14"/>
      <c r="Q577" s="12"/>
      <c r="R577" s="13"/>
    </row>
    <row r="578" spans="1:18" ht="15.75" customHeight="1" x14ac:dyDescent="0.3">
      <c r="A578" s="1"/>
      <c r="B578" s="6" t="s">
        <v>27</v>
      </c>
      <c r="C578" s="6">
        <v>1128299</v>
      </c>
      <c r="D578" s="7">
        <v>44544</v>
      </c>
      <c r="E578" s="6" t="s">
        <v>28</v>
      </c>
      <c r="F578" s="6" t="s">
        <v>40</v>
      </c>
      <c r="G578" s="6" t="s">
        <v>41</v>
      </c>
      <c r="H578" s="6" t="s">
        <v>19</v>
      </c>
      <c r="I578" s="8">
        <v>0.60000000000000009</v>
      </c>
      <c r="J578" s="9">
        <v>4750</v>
      </c>
      <c r="K578" s="10">
        <f t="shared" si="4"/>
        <v>2850.0000000000005</v>
      </c>
      <c r="L578" s="10">
        <f t="shared" si="5"/>
        <v>997.50000000000023</v>
      </c>
      <c r="M578" s="11">
        <v>0.35000000000000003</v>
      </c>
      <c r="O578" s="16"/>
      <c r="P578" s="14"/>
      <c r="Q578" s="12"/>
      <c r="R578" s="13"/>
    </row>
    <row r="579" spans="1:18" ht="15.75" customHeight="1" x14ac:dyDescent="0.3">
      <c r="A579" s="1"/>
      <c r="B579" s="6" t="s">
        <v>27</v>
      </c>
      <c r="C579" s="6">
        <v>1128299</v>
      </c>
      <c r="D579" s="7">
        <v>44544</v>
      </c>
      <c r="E579" s="6" t="s">
        <v>28</v>
      </c>
      <c r="F579" s="6" t="s">
        <v>40</v>
      </c>
      <c r="G579" s="6" t="s">
        <v>41</v>
      </c>
      <c r="H579" s="6" t="s">
        <v>20</v>
      </c>
      <c r="I579" s="8">
        <v>0.60000000000000009</v>
      </c>
      <c r="J579" s="9">
        <v>4750</v>
      </c>
      <c r="K579" s="10">
        <f t="shared" si="4"/>
        <v>2850.0000000000005</v>
      </c>
      <c r="L579" s="10">
        <f t="shared" si="5"/>
        <v>855.00000000000011</v>
      </c>
      <c r="M579" s="11">
        <v>0.3</v>
      </c>
      <c r="O579" s="16"/>
      <c r="P579" s="14"/>
      <c r="Q579" s="12"/>
      <c r="R579" s="13"/>
    </row>
    <row r="580" spans="1:18" ht="15.75" customHeight="1" x14ac:dyDescent="0.3">
      <c r="A580" s="1"/>
      <c r="B580" s="6" t="s">
        <v>27</v>
      </c>
      <c r="C580" s="6">
        <v>1128299</v>
      </c>
      <c r="D580" s="7">
        <v>44544</v>
      </c>
      <c r="E580" s="6" t="s">
        <v>28</v>
      </c>
      <c r="F580" s="6" t="s">
        <v>40</v>
      </c>
      <c r="G580" s="6" t="s">
        <v>41</v>
      </c>
      <c r="H580" s="6" t="s">
        <v>21</v>
      </c>
      <c r="I580" s="8">
        <v>0.70000000000000007</v>
      </c>
      <c r="J580" s="9">
        <v>4000</v>
      </c>
      <c r="K580" s="10">
        <f t="shared" si="4"/>
        <v>2800.0000000000005</v>
      </c>
      <c r="L580" s="10">
        <f t="shared" si="5"/>
        <v>1400.0000000000005</v>
      </c>
      <c r="M580" s="11">
        <v>0.50000000000000011</v>
      </c>
      <c r="O580" s="16"/>
      <c r="P580" s="14"/>
      <c r="Q580" s="12"/>
      <c r="R580" s="13"/>
    </row>
    <row r="581" spans="1:18" ht="15.75" customHeight="1" x14ac:dyDescent="0.3">
      <c r="A581" s="1"/>
      <c r="B581" s="6" t="s">
        <v>27</v>
      </c>
      <c r="C581" s="6">
        <v>1128299</v>
      </c>
      <c r="D581" s="7">
        <v>44544</v>
      </c>
      <c r="E581" s="6" t="s">
        <v>28</v>
      </c>
      <c r="F581" s="6" t="s">
        <v>40</v>
      </c>
      <c r="G581" s="6" t="s">
        <v>41</v>
      </c>
      <c r="H581" s="6" t="s">
        <v>22</v>
      </c>
      <c r="I581" s="8">
        <v>0.75000000000000011</v>
      </c>
      <c r="J581" s="9">
        <v>5000</v>
      </c>
      <c r="K581" s="10">
        <f t="shared" si="4"/>
        <v>3750.0000000000005</v>
      </c>
      <c r="L581" s="10">
        <f t="shared" si="5"/>
        <v>562.50000000000011</v>
      </c>
      <c r="M581" s="11">
        <v>0.15000000000000002</v>
      </c>
      <c r="O581" s="16"/>
      <c r="P581" s="14"/>
      <c r="Q581" s="12"/>
      <c r="R581" s="13"/>
    </row>
    <row r="582" spans="1:18" ht="15.75" customHeight="1" x14ac:dyDescent="0.3">
      <c r="A582" s="1" t="s">
        <v>39</v>
      </c>
      <c r="B582" s="6" t="s">
        <v>27</v>
      </c>
      <c r="C582" s="6">
        <v>1128299</v>
      </c>
      <c r="D582" s="7">
        <v>44201</v>
      </c>
      <c r="E582" s="6" t="s">
        <v>28</v>
      </c>
      <c r="F582" s="6" t="s">
        <v>42</v>
      </c>
      <c r="G582" s="6" t="s">
        <v>43</v>
      </c>
      <c r="H582" s="6" t="s">
        <v>17</v>
      </c>
      <c r="I582" s="8">
        <v>0.3</v>
      </c>
      <c r="J582" s="9">
        <v>4250</v>
      </c>
      <c r="K582" s="10">
        <f t="shared" si="4"/>
        <v>1275</v>
      </c>
      <c r="L582" s="10">
        <f t="shared" si="5"/>
        <v>446.25000000000006</v>
      </c>
      <c r="M582" s="11">
        <v>0.35000000000000003</v>
      </c>
      <c r="O582" s="16"/>
      <c r="P582" s="14"/>
      <c r="Q582" s="12"/>
      <c r="R582" s="13"/>
    </row>
    <row r="583" spans="1:18" ht="15.75" customHeight="1" x14ac:dyDescent="0.3">
      <c r="A583" s="1"/>
      <c r="B583" s="6" t="s">
        <v>27</v>
      </c>
      <c r="C583" s="6">
        <v>1128299</v>
      </c>
      <c r="D583" s="7">
        <v>44201</v>
      </c>
      <c r="E583" s="6" t="s">
        <v>28</v>
      </c>
      <c r="F583" s="6" t="s">
        <v>42</v>
      </c>
      <c r="G583" s="6" t="s">
        <v>43</v>
      </c>
      <c r="H583" s="6" t="s">
        <v>18</v>
      </c>
      <c r="I583" s="8">
        <v>0.4</v>
      </c>
      <c r="J583" s="9">
        <v>4250</v>
      </c>
      <c r="K583" s="10">
        <f t="shared" si="4"/>
        <v>1700</v>
      </c>
      <c r="L583" s="10">
        <f t="shared" si="5"/>
        <v>340</v>
      </c>
      <c r="M583" s="11">
        <v>0.2</v>
      </c>
      <c r="O583" s="16"/>
      <c r="P583" s="14"/>
      <c r="Q583" s="12"/>
      <c r="R583" s="13"/>
    </row>
    <row r="584" spans="1:18" ht="15.75" customHeight="1" x14ac:dyDescent="0.3">
      <c r="A584" s="1"/>
      <c r="B584" s="6" t="s">
        <v>27</v>
      </c>
      <c r="C584" s="6">
        <v>1128299</v>
      </c>
      <c r="D584" s="7">
        <v>44201</v>
      </c>
      <c r="E584" s="6" t="s">
        <v>28</v>
      </c>
      <c r="F584" s="6" t="s">
        <v>42</v>
      </c>
      <c r="G584" s="6" t="s">
        <v>43</v>
      </c>
      <c r="H584" s="6" t="s">
        <v>19</v>
      </c>
      <c r="I584" s="8">
        <v>0.4</v>
      </c>
      <c r="J584" s="9">
        <v>4250</v>
      </c>
      <c r="K584" s="10">
        <f t="shared" si="4"/>
        <v>1700</v>
      </c>
      <c r="L584" s="10">
        <f t="shared" si="5"/>
        <v>595</v>
      </c>
      <c r="M584" s="11">
        <v>0.35000000000000003</v>
      </c>
      <c r="O584" s="16"/>
      <c r="P584" s="14"/>
      <c r="Q584" s="12"/>
      <c r="R584" s="13"/>
    </row>
    <row r="585" spans="1:18" ht="15.75" customHeight="1" x14ac:dyDescent="0.3">
      <c r="A585" s="1"/>
      <c r="B585" s="6" t="s">
        <v>27</v>
      </c>
      <c r="C585" s="6">
        <v>1128299</v>
      </c>
      <c r="D585" s="7">
        <v>44201</v>
      </c>
      <c r="E585" s="6" t="s">
        <v>28</v>
      </c>
      <c r="F585" s="6" t="s">
        <v>42</v>
      </c>
      <c r="G585" s="6" t="s">
        <v>43</v>
      </c>
      <c r="H585" s="6" t="s">
        <v>20</v>
      </c>
      <c r="I585" s="8">
        <v>0.4</v>
      </c>
      <c r="J585" s="9">
        <v>2750</v>
      </c>
      <c r="K585" s="10">
        <f t="shared" si="4"/>
        <v>1100</v>
      </c>
      <c r="L585" s="10">
        <f t="shared" si="5"/>
        <v>330</v>
      </c>
      <c r="M585" s="11">
        <v>0.3</v>
      </c>
      <c r="O585" s="16"/>
      <c r="P585" s="14"/>
      <c r="Q585" s="12"/>
      <c r="R585" s="13"/>
    </row>
    <row r="586" spans="1:18" ht="15.75" customHeight="1" x14ac:dyDescent="0.3">
      <c r="A586" s="1"/>
      <c r="B586" s="6" t="s">
        <v>27</v>
      </c>
      <c r="C586" s="6">
        <v>1128299</v>
      </c>
      <c r="D586" s="7">
        <v>44201</v>
      </c>
      <c r="E586" s="6" t="s">
        <v>28</v>
      </c>
      <c r="F586" s="6" t="s">
        <v>42</v>
      </c>
      <c r="G586" s="6" t="s">
        <v>43</v>
      </c>
      <c r="H586" s="6" t="s">
        <v>21</v>
      </c>
      <c r="I586" s="8">
        <v>0.45</v>
      </c>
      <c r="J586" s="9">
        <v>2250</v>
      </c>
      <c r="K586" s="10">
        <f t="shared" si="4"/>
        <v>1012.5</v>
      </c>
      <c r="L586" s="10">
        <f t="shared" si="5"/>
        <v>506.25</v>
      </c>
      <c r="M586" s="11">
        <v>0.5</v>
      </c>
      <c r="O586" s="16"/>
      <c r="P586" s="14"/>
      <c r="Q586" s="12"/>
      <c r="R586" s="13"/>
    </row>
    <row r="587" spans="1:18" ht="15.75" customHeight="1" x14ac:dyDescent="0.3">
      <c r="A587" s="1"/>
      <c r="B587" s="6" t="s">
        <v>27</v>
      </c>
      <c r="C587" s="6">
        <v>1128299</v>
      </c>
      <c r="D587" s="7">
        <v>44201</v>
      </c>
      <c r="E587" s="6" t="s">
        <v>28</v>
      </c>
      <c r="F587" s="6" t="s">
        <v>42</v>
      </c>
      <c r="G587" s="6" t="s">
        <v>43</v>
      </c>
      <c r="H587" s="6" t="s">
        <v>22</v>
      </c>
      <c r="I587" s="8">
        <v>0.4</v>
      </c>
      <c r="J587" s="9">
        <v>4750</v>
      </c>
      <c r="K587" s="10">
        <f t="shared" si="4"/>
        <v>1900</v>
      </c>
      <c r="L587" s="10">
        <f t="shared" si="5"/>
        <v>285.00000000000006</v>
      </c>
      <c r="M587" s="11">
        <v>0.15000000000000002</v>
      </c>
      <c r="O587" s="16"/>
      <c r="P587" s="14"/>
      <c r="Q587" s="12"/>
      <c r="R587" s="13"/>
    </row>
    <row r="588" spans="1:18" ht="15.75" customHeight="1" x14ac:dyDescent="0.3">
      <c r="A588" s="1"/>
      <c r="B588" s="6" t="s">
        <v>27</v>
      </c>
      <c r="C588" s="6">
        <v>1128299</v>
      </c>
      <c r="D588" s="7">
        <v>44232</v>
      </c>
      <c r="E588" s="6" t="s">
        <v>28</v>
      </c>
      <c r="F588" s="6" t="s">
        <v>42</v>
      </c>
      <c r="G588" s="6" t="s">
        <v>43</v>
      </c>
      <c r="H588" s="6" t="s">
        <v>17</v>
      </c>
      <c r="I588" s="8">
        <v>0.3</v>
      </c>
      <c r="J588" s="9">
        <v>5250</v>
      </c>
      <c r="K588" s="10">
        <f t="shared" si="4"/>
        <v>1575</v>
      </c>
      <c r="L588" s="10">
        <f t="shared" si="5"/>
        <v>551.25</v>
      </c>
      <c r="M588" s="11">
        <v>0.35000000000000003</v>
      </c>
      <c r="O588" s="16"/>
      <c r="P588" s="14"/>
      <c r="Q588" s="12"/>
      <c r="R588" s="13"/>
    </row>
    <row r="589" spans="1:18" ht="15.75" customHeight="1" x14ac:dyDescent="0.3">
      <c r="A589" s="1"/>
      <c r="B589" s="6" t="s">
        <v>27</v>
      </c>
      <c r="C589" s="6">
        <v>1128299</v>
      </c>
      <c r="D589" s="7">
        <v>44232</v>
      </c>
      <c r="E589" s="6" t="s">
        <v>28</v>
      </c>
      <c r="F589" s="6" t="s">
        <v>42</v>
      </c>
      <c r="G589" s="6" t="s">
        <v>43</v>
      </c>
      <c r="H589" s="6" t="s">
        <v>18</v>
      </c>
      <c r="I589" s="8">
        <v>0.4</v>
      </c>
      <c r="J589" s="9">
        <v>4250</v>
      </c>
      <c r="K589" s="10">
        <f t="shared" si="4"/>
        <v>1700</v>
      </c>
      <c r="L589" s="10">
        <f t="shared" si="5"/>
        <v>340</v>
      </c>
      <c r="M589" s="11">
        <v>0.2</v>
      </c>
      <c r="O589" s="16"/>
      <c r="P589" s="14"/>
      <c r="Q589" s="12"/>
      <c r="R589" s="13"/>
    </row>
    <row r="590" spans="1:18" ht="15.75" customHeight="1" x14ac:dyDescent="0.3">
      <c r="A590" s="1"/>
      <c r="B590" s="6" t="s">
        <v>27</v>
      </c>
      <c r="C590" s="6">
        <v>1128299</v>
      </c>
      <c r="D590" s="7">
        <v>44232</v>
      </c>
      <c r="E590" s="6" t="s">
        <v>28</v>
      </c>
      <c r="F590" s="6" t="s">
        <v>42</v>
      </c>
      <c r="G590" s="6" t="s">
        <v>43</v>
      </c>
      <c r="H590" s="6" t="s">
        <v>19</v>
      </c>
      <c r="I590" s="8">
        <v>0.4</v>
      </c>
      <c r="J590" s="9">
        <v>4250</v>
      </c>
      <c r="K590" s="10">
        <f t="shared" si="4"/>
        <v>1700</v>
      </c>
      <c r="L590" s="10">
        <f t="shared" si="5"/>
        <v>595</v>
      </c>
      <c r="M590" s="11">
        <v>0.35000000000000003</v>
      </c>
      <c r="O590" s="16"/>
      <c r="P590" s="14"/>
      <c r="Q590" s="12"/>
      <c r="R590" s="13"/>
    </row>
    <row r="591" spans="1:18" ht="15.75" customHeight="1" x14ac:dyDescent="0.3">
      <c r="A591" s="1"/>
      <c r="B591" s="6" t="s">
        <v>27</v>
      </c>
      <c r="C591" s="6">
        <v>1128299</v>
      </c>
      <c r="D591" s="7">
        <v>44232</v>
      </c>
      <c r="E591" s="6" t="s">
        <v>28</v>
      </c>
      <c r="F591" s="6" t="s">
        <v>42</v>
      </c>
      <c r="G591" s="6" t="s">
        <v>43</v>
      </c>
      <c r="H591" s="6" t="s">
        <v>20</v>
      </c>
      <c r="I591" s="8">
        <v>0.4</v>
      </c>
      <c r="J591" s="9">
        <v>2750</v>
      </c>
      <c r="K591" s="10">
        <f t="shared" si="4"/>
        <v>1100</v>
      </c>
      <c r="L591" s="10">
        <f t="shared" si="5"/>
        <v>330</v>
      </c>
      <c r="M591" s="11">
        <v>0.3</v>
      </c>
      <c r="O591" s="16"/>
      <c r="P591" s="14"/>
      <c r="Q591" s="12"/>
      <c r="R591" s="13"/>
    </row>
    <row r="592" spans="1:18" ht="15.75" customHeight="1" x14ac:dyDescent="0.3">
      <c r="A592" s="1"/>
      <c r="B592" s="6" t="s">
        <v>27</v>
      </c>
      <c r="C592" s="6">
        <v>1128299</v>
      </c>
      <c r="D592" s="7">
        <v>44232</v>
      </c>
      <c r="E592" s="6" t="s">
        <v>28</v>
      </c>
      <c r="F592" s="6" t="s">
        <v>42</v>
      </c>
      <c r="G592" s="6" t="s">
        <v>43</v>
      </c>
      <c r="H592" s="6" t="s">
        <v>21</v>
      </c>
      <c r="I592" s="8">
        <v>0.45</v>
      </c>
      <c r="J592" s="9">
        <v>2000</v>
      </c>
      <c r="K592" s="10">
        <f t="shared" si="4"/>
        <v>900</v>
      </c>
      <c r="L592" s="10">
        <f t="shared" si="5"/>
        <v>450</v>
      </c>
      <c r="M592" s="11">
        <v>0.5</v>
      </c>
      <c r="O592" s="16"/>
      <c r="P592" s="14"/>
      <c r="Q592" s="12"/>
      <c r="R592" s="13"/>
    </row>
    <row r="593" spans="1:18" ht="15.75" customHeight="1" x14ac:dyDescent="0.3">
      <c r="A593" s="1"/>
      <c r="B593" s="6" t="s">
        <v>27</v>
      </c>
      <c r="C593" s="6">
        <v>1128299</v>
      </c>
      <c r="D593" s="7">
        <v>44232</v>
      </c>
      <c r="E593" s="6" t="s">
        <v>28</v>
      </c>
      <c r="F593" s="6" t="s">
        <v>42</v>
      </c>
      <c r="G593" s="6" t="s">
        <v>43</v>
      </c>
      <c r="H593" s="6" t="s">
        <v>22</v>
      </c>
      <c r="I593" s="8">
        <v>0.4</v>
      </c>
      <c r="J593" s="9">
        <v>4000</v>
      </c>
      <c r="K593" s="10">
        <f t="shared" si="4"/>
        <v>1600</v>
      </c>
      <c r="L593" s="10">
        <f t="shared" si="5"/>
        <v>240.00000000000003</v>
      </c>
      <c r="M593" s="11">
        <v>0.15000000000000002</v>
      </c>
      <c r="O593" s="16"/>
      <c r="P593" s="14"/>
      <c r="Q593" s="12"/>
      <c r="R593" s="13"/>
    </row>
    <row r="594" spans="1:18" ht="15.75" customHeight="1" x14ac:dyDescent="0.3">
      <c r="A594" s="1"/>
      <c r="B594" s="6" t="s">
        <v>27</v>
      </c>
      <c r="C594" s="6">
        <v>1128299</v>
      </c>
      <c r="D594" s="7">
        <v>44259</v>
      </c>
      <c r="E594" s="6" t="s">
        <v>28</v>
      </c>
      <c r="F594" s="6" t="s">
        <v>42</v>
      </c>
      <c r="G594" s="6" t="s">
        <v>43</v>
      </c>
      <c r="H594" s="6" t="s">
        <v>17</v>
      </c>
      <c r="I594" s="8">
        <v>0.4</v>
      </c>
      <c r="J594" s="9">
        <v>5500</v>
      </c>
      <c r="K594" s="10">
        <f t="shared" si="4"/>
        <v>2200</v>
      </c>
      <c r="L594" s="10">
        <f t="shared" si="5"/>
        <v>770.00000000000011</v>
      </c>
      <c r="M594" s="11">
        <v>0.35000000000000003</v>
      </c>
      <c r="O594" s="16"/>
      <c r="P594" s="14"/>
      <c r="Q594" s="12"/>
      <c r="R594" s="13"/>
    </row>
    <row r="595" spans="1:18" ht="15.75" customHeight="1" x14ac:dyDescent="0.3">
      <c r="A595" s="1"/>
      <c r="B595" s="6" t="s">
        <v>27</v>
      </c>
      <c r="C595" s="6">
        <v>1128299</v>
      </c>
      <c r="D595" s="7">
        <v>44259</v>
      </c>
      <c r="E595" s="6" t="s">
        <v>28</v>
      </c>
      <c r="F595" s="6" t="s">
        <v>42</v>
      </c>
      <c r="G595" s="6" t="s">
        <v>43</v>
      </c>
      <c r="H595" s="6" t="s">
        <v>18</v>
      </c>
      <c r="I595" s="8">
        <v>0.49999999999999994</v>
      </c>
      <c r="J595" s="9">
        <v>4000</v>
      </c>
      <c r="K595" s="10">
        <f t="shared" si="4"/>
        <v>1999.9999999999998</v>
      </c>
      <c r="L595" s="10">
        <f t="shared" si="5"/>
        <v>400</v>
      </c>
      <c r="M595" s="11">
        <v>0.2</v>
      </c>
      <c r="O595" s="16"/>
      <c r="P595" s="14"/>
      <c r="Q595" s="12"/>
      <c r="R595" s="13"/>
    </row>
    <row r="596" spans="1:18" ht="15.75" customHeight="1" x14ac:dyDescent="0.3">
      <c r="A596" s="1"/>
      <c r="B596" s="6" t="s">
        <v>27</v>
      </c>
      <c r="C596" s="6">
        <v>1128299</v>
      </c>
      <c r="D596" s="7">
        <v>44259</v>
      </c>
      <c r="E596" s="6" t="s">
        <v>28</v>
      </c>
      <c r="F596" s="6" t="s">
        <v>42</v>
      </c>
      <c r="G596" s="6" t="s">
        <v>43</v>
      </c>
      <c r="H596" s="6" t="s">
        <v>19</v>
      </c>
      <c r="I596" s="8">
        <v>0.54999999999999993</v>
      </c>
      <c r="J596" s="9">
        <v>4000</v>
      </c>
      <c r="K596" s="10">
        <f t="shared" si="4"/>
        <v>2199.9999999999995</v>
      </c>
      <c r="L596" s="10">
        <f t="shared" si="5"/>
        <v>769.99999999999989</v>
      </c>
      <c r="M596" s="11">
        <v>0.35000000000000003</v>
      </c>
      <c r="O596" s="16"/>
      <c r="P596" s="14"/>
      <c r="Q596" s="12"/>
      <c r="R596" s="13"/>
    </row>
    <row r="597" spans="1:18" ht="15.75" customHeight="1" x14ac:dyDescent="0.3">
      <c r="A597" s="1"/>
      <c r="B597" s="6" t="s">
        <v>27</v>
      </c>
      <c r="C597" s="6">
        <v>1128299</v>
      </c>
      <c r="D597" s="7">
        <v>44259</v>
      </c>
      <c r="E597" s="6" t="s">
        <v>28</v>
      </c>
      <c r="F597" s="6" t="s">
        <v>42</v>
      </c>
      <c r="G597" s="6" t="s">
        <v>43</v>
      </c>
      <c r="H597" s="6" t="s">
        <v>20</v>
      </c>
      <c r="I597" s="8">
        <v>0.54999999999999993</v>
      </c>
      <c r="J597" s="9">
        <v>3000</v>
      </c>
      <c r="K597" s="10">
        <f t="shared" si="4"/>
        <v>1649.9999999999998</v>
      </c>
      <c r="L597" s="10">
        <f t="shared" si="5"/>
        <v>494.99999999999989</v>
      </c>
      <c r="M597" s="11">
        <v>0.3</v>
      </c>
      <c r="O597" s="16"/>
      <c r="P597" s="14"/>
      <c r="Q597" s="12"/>
      <c r="R597" s="13"/>
    </row>
    <row r="598" spans="1:18" ht="15.75" customHeight="1" x14ac:dyDescent="0.3">
      <c r="A598" s="1"/>
      <c r="B598" s="6" t="s">
        <v>27</v>
      </c>
      <c r="C598" s="6">
        <v>1128299</v>
      </c>
      <c r="D598" s="7">
        <v>44259</v>
      </c>
      <c r="E598" s="6" t="s">
        <v>28</v>
      </c>
      <c r="F598" s="6" t="s">
        <v>42</v>
      </c>
      <c r="G598" s="6" t="s">
        <v>43</v>
      </c>
      <c r="H598" s="6" t="s">
        <v>21</v>
      </c>
      <c r="I598" s="8">
        <v>0.6</v>
      </c>
      <c r="J598" s="9">
        <v>1500</v>
      </c>
      <c r="K598" s="10">
        <f t="shared" si="4"/>
        <v>900</v>
      </c>
      <c r="L598" s="10">
        <f t="shared" si="5"/>
        <v>450</v>
      </c>
      <c r="M598" s="11">
        <v>0.5</v>
      </c>
      <c r="O598" s="16"/>
      <c r="P598" s="14"/>
      <c r="Q598" s="12"/>
      <c r="R598" s="13"/>
    </row>
    <row r="599" spans="1:18" ht="15.75" customHeight="1" x14ac:dyDescent="0.3">
      <c r="A599" s="1"/>
      <c r="B599" s="6" t="s">
        <v>27</v>
      </c>
      <c r="C599" s="6">
        <v>1128299</v>
      </c>
      <c r="D599" s="7">
        <v>44259</v>
      </c>
      <c r="E599" s="6" t="s">
        <v>28</v>
      </c>
      <c r="F599" s="6" t="s">
        <v>42</v>
      </c>
      <c r="G599" s="6" t="s">
        <v>43</v>
      </c>
      <c r="H599" s="6" t="s">
        <v>22</v>
      </c>
      <c r="I599" s="8">
        <v>0.54999999999999993</v>
      </c>
      <c r="J599" s="9">
        <v>3500</v>
      </c>
      <c r="K599" s="10">
        <f t="shared" si="4"/>
        <v>1924.9999999999998</v>
      </c>
      <c r="L599" s="10">
        <f t="shared" si="5"/>
        <v>288.75</v>
      </c>
      <c r="M599" s="11">
        <v>0.15000000000000002</v>
      </c>
      <c r="O599" s="16"/>
      <c r="P599" s="14"/>
      <c r="Q599" s="12"/>
      <c r="R599" s="13"/>
    </row>
    <row r="600" spans="1:18" ht="15.75" customHeight="1" x14ac:dyDescent="0.3">
      <c r="A600" s="1"/>
      <c r="B600" s="6" t="s">
        <v>27</v>
      </c>
      <c r="C600" s="6">
        <v>1128299</v>
      </c>
      <c r="D600" s="7">
        <v>44291</v>
      </c>
      <c r="E600" s="6" t="s">
        <v>28</v>
      </c>
      <c r="F600" s="6" t="s">
        <v>42</v>
      </c>
      <c r="G600" s="6" t="s">
        <v>43</v>
      </c>
      <c r="H600" s="6" t="s">
        <v>17</v>
      </c>
      <c r="I600" s="8">
        <v>0.6</v>
      </c>
      <c r="J600" s="9">
        <v>5250</v>
      </c>
      <c r="K600" s="10">
        <f t="shared" si="4"/>
        <v>3150</v>
      </c>
      <c r="L600" s="10">
        <f t="shared" si="5"/>
        <v>1102.5</v>
      </c>
      <c r="M600" s="11">
        <v>0.35000000000000003</v>
      </c>
      <c r="O600" s="16"/>
      <c r="P600" s="14"/>
      <c r="Q600" s="12"/>
      <c r="R600" s="13"/>
    </row>
    <row r="601" spans="1:18" ht="15.75" customHeight="1" x14ac:dyDescent="0.3">
      <c r="A601" s="1"/>
      <c r="B601" s="6" t="s">
        <v>27</v>
      </c>
      <c r="C601" s="6">
        <v>1128299</v>
      </c>
      <c r="D601" s="7">
        <v>44291</v>
      </c>
      <c r="E601" s="6" t="s">
        <v>28</v>
      </c>
      <c r="F601" s="6" t="s">
        <v>42</v>
      </c>
      <c r="G601" s="6" t="s">
        <v>43</v>
      </c>
      <c r="H601" s="6" t="s">
        <v>18</v>
      </c>
      <c r="I601" s="8">
        <v>0.65</v>
      </c>
      <c r="J601" s="9">
        <v>3250</v>
      </c>
      <c r="K601" s="10">
        <f t="shared" si="4"/>
        <v>2112.5</v>
      </c>
      <c r="L601" s="10">
        <f t="shared" si="5"/>
        <v>422.5</v>
      </c>
      <c r="M601" s="11">
        <v>0.2</v>
      </c>
      <c r="O601" s="16"/>
      <c r="P601" s="14"/>
      <c r="Q601" s="12"/>
      <c r="R601" s="13"/>
    </row>
    <row r="602" spans="1:18" ht="15.75" customHeight="1" x14ac:dyDescent="0.3">
      <c r="A602" s="1"/>
      <c r="B602" s="6" t="s">
        <v>27</v>
      </c>
      <c r="C602" s="6">
        <v>1128299</v>
      </c>
      <c r="D602" s="7">
        <v>44291</v>
      </c>
      <c r="E602" s="6" t="s">
        <v>28</v>
      </c>
      <c r="F602" s="6" t="s">
        <v>42</v>
      </c>
      <c r="G602" s="6" t="s">
        <v>43</v>
      </c>
      <c r="H602" s="6" t="s">
        <v>19</v>
      </c>
      <c r="I602" s="8">
        <v>0.65</v>
      </c>
      <c r="J602" s="9">
        <v>3750</v>
      </c>
      <c r="K602" s="10">
        <f t="shared" si="4"/>
        <v>2437.5</v>
      </c>
      <c r="L602" s="10">
        <f t="shared" si="5"/>
        <v>853.12500000000011</v>
      </c>
      <c r="M602" s="11">
        <v>0.35000000000000003</v>
      </c>
      <c r="O602" s="16"/>
      <c r="P602" s="14"/>
      <c r="Q602" s="12"/>
      <c r="R602" s="13"/>
    </row>
    <row r="603" spans="1:18" ht="15.75" customHeight="1" x14ac:dyDescent="0.3">
      <c r="A603" s="1"/>
      <c r="B603" s="6" t="s">
        <v>27</v>
      </c>
      <c r="C603" s="6">
        <v>1128299</v>
      </c>
      <c r="D603" s="7">
        <v>44291</v>
      </c>
      <c r="E603" s="6" t="s">
        <v>28</v>
      </c>
      <c r="F603" s="6" t="s">
        <v>42</v>
      </c>
      <c r="G603" s="6" t="s">
        <v>43</v>
      </c>
      <c r="H603" s="6" t="s">
        <v>20</v>
      </c>
      <c r="I603" s="8">
        <v>0.6</v>
      </c>
      <c r="J603" s="9">
        <v>2750</v>
      </c>
      <c r="K603" s="10">
        <f t="shared" si="4"/>
        <v>1650</v>
      </c>
      <c r="L603" s="10">
        <f t="shared" si="5"/>
        <v>495</v>
      </c>
      <c r="M603" s="11">
        <v>0.3</v>
      </c>
      <c r="O603" s="16"/>
      <c r="P603" s="14"/>
      <c r="Q603" s="12"/>
      <c r="R603" s="13"/>
    </row>
    <row r="604" spans="1:18" ht="15.75" customHeight="1" x14ac:dyDescent="0.3">
      <c r="A604" s="1"/>
      <c r="B604" s="6" t="s">
        <v>27</v>
      </c>
      <c r="C604" s="6">
        <v>1128299</v>
      </c>
      <c r="D604" s="7">
        <v>44291</v>
      </c>
      <c r="E604" s="6" t="s">
        <v>28</v>
      </c>
      <c r="F604" s="6" t="s">
        <v>42</v>
      </c>
      <c r="G604" s="6" t="s">
        <v>43</v>
      </c>
      <c r="H604" s="6" t="s">
        <v>21</v>
      </c>
      <c r="I604" s="8">
        <v>0.65</v>
      </c>
      <c r="J604" s="9">
        <v>1750</v>
      </c>
      <c r="K604" s="10">
        <f t="shared" si="4"/>
        <v>1137.5</v>
      </c>
      <c r="L604" s="10">
        <f t="shared" si="5"/>
        <v>568.75</v>
      </c>
      <c r="M604" s="11">
        <v>0.5</v>
      </c>
      <c r="O604" s="16"/>
      <c r="P604" s="14"/>
      <c r="Q604" s="12"/>
      <c r="R604" s="13"/>
    </row>
    <row r="605" spans="1:18" ht="15.75" customHeight="1" x14ac:dyDescent="0.3">
      <c r="A605" s="1"/>
      <c r="B605" s="6" t="s">
        <v>27</v>
      </c>
      <c r="C605" s="6">
        <v>1128299</v>
      </c>
      <c r="D605" s="7">
        <v>44291</v>
      </c>
      <c r="E605" s="6" t="s">
        <v>28</v>
      </c>
      <c r="F605" s="6" t="s">
        <v>42</v>
      </c>
      <c r="G605" s="6" t="s">
        <v>43</v>
      </c>
      <c r="H605" s="6" t="s">
        <v>22</v>
      </c>
      <c r="I605" s="8">
        <v>0.8</v>
      </c>
      <c r="J605" s="9">
        <v>3250</v>
      </c>
      <c r="K605" s="10">
        <f t="shared" si="4"/>
        <v>2600</v>
      </c>
      <c r="L605" s="10">
        <f t="shared" si="5"/>
        <v>390.00000000000006</v>
      </c>
      <c r="M605" s="11">
        <v>0.15000000000000002</v>
      </c>
      <c r="O605" s="16"/>
      <c r="P605" s="14"/>
      <c r="Q605" s="12"/>
      <c r="R605" s="13"/>
    </row>
    <row r="606" spans="1:18" ht="15.75" customHeight="1" x14ac:dyDescent="0.3">
      <c r="A606" s="1"/>
      <c r="B606" s="6" t="s">
        <v>27</v>
      </c>
      <c r="C606" s="6">
        <v>1128299</v>
      </c>
      <c r="D606" s="7">
        <v>44322</v>
      </c>
      <c r="E606" s="6" t="s">
        <v>28</v>
      </c>
      <c r="F606" s="6" t="s">
        <v>42</v>
      </c>
      <c r="G606" s="6" t="s">
        <v>43</v>
      </c>
      <c r="H606" s="6" t="s">
        <v>17</v>
      </c>
      <c r="I606" s="8">
        <v>0.6</v>
      </c>
      <c r="J606" s="9">
        <v>5250</v>
      </c>
      <c r="K606" s="10">
        <f t="shared" si="4"/>
        <v>3150</v>
      </c>
      <c r="L606" s="10">
        <f t="shared" si="5"/>
        <v>1575</v>
      </c>
      <c r="M606" s="11">
        <v>0.5</v>
      </c>
      <c r="O606" s="16"/>
      <c r="P606" s="14"/>
      <c r="Q606" s="12"/>
      <c r="R606" s="13"/>
    </row>
    <row r="607" spans="1:18" ht="15.75" customHeight="1" x14ac:dyDescent="0.3">
      <c r="A607" s="1"/>
      <c r="B607" s="6" t="s">
        <v>27</v>
      </c>
      <c r="C607" s="6">
        <v>1128299</v>
      </c>
      <c r="D607" s="7">
        <v>44322</v>
      </c>
      <c r="E607" s="6" t="s">
        <v>28</v>
      </c>
      <c r="F607" s="6" t="s">
        <v>42</v>
      </c>
      <c r="G607" s="6" t="s">
        <v>43</v>
      </c>
      <c r="H607" s="6" t="s">
        <v>18</v>
      </c>
      <c r="I607" s="8">
        <v>0.65</v>
      </c>
      <c r="J607" s="9">
        <v>3750</v>
      </c>
      <c r="K607" s="10">
        <f t="shared" si="4"/>
        <v>2437.5</v>
      </c>
      <c r="L607" s="10">
        <f t="shared" si="5"/>
        <v>853.125</v>
      </c>
      <c r="M607" s="11">
        <v>0.35</v>
      </c>
      <c r="O607" s="16"/>
      <c r="P607" s="14"/>
      <c r="Q607" s="12"/>
      <c r="R607" s="13"/>
    </row>
    <row r="608" spans="1:18" ht="15.75" customHeight="1" x14ac:dyDescent="0.3">
      <c r="A608" s="1"/>
      <c r="B608" s="6" t="s">
        <v>27</v>
      </c>
      <c r="C608" s="6">
        <v>1128299</v>
      </c>
      <c r="D608" s="7">
        <v>44322</v>
      </c>
      <c r="E608" s="6" t="s">
        <v>28</v>
      </c>
      <c r="F608" s="6" t="s">
        <v>42</v>
      </c>
      <c r="G608" s="6" t="s">
        <v>43</v>
      </c>
      <c r="H608" s="6" t="s">
        <v>19</v>
      </c>
      <c r="I608" s="8">
        <v>0.65</v>
      </c>
      <c r="J608" s="9">
        <v>3750</v>
      </c>
      <c r="K608" s="10">
        <f t="shared" si="4"/>
        <v>2437.5</v>
      </c>
      <c r="L608" s="10">
        <f t="shared" si="5"/>
        <v>1218.75</v>
      </c>
      <c r="M608" s="11">
        <v>0.5</v>
      </c>
      <c r="O608" s="16"/>
      <c r="P608" s="14"/>
      <c r="Q608" s="12"/>
      <c r="R608" s="13"/>
    </row>
    <row r="609" spans="1:18" ht="15.75" customHeight="1" x14ac:dyDescent="0.3">
      <c r="A609" s="1"/>
      <c r="B609" s="6" t="s">
        <v>27</v>
      </c>
      <c r="C609" s="6">
        <v>1128299</v>
      </c>
      <c r="D609" s="7">
        <v>44322</v>
      </c>
      <c r="E609" s="6" t="s">
        <v>28</v>
      </c>
      <c r="F609" s="6" t="s">
        <v>42</v>
      </c>
      <c r="G609" s="6" t="s">
        <v>43</v>
      </c>
      <c r="H609" s="6" t="s">
        <v>20</v>
      </c>
      <c r="I609" s="8">
        <v>0.6</v>
      </c>
      <c r="J609" s="9">
        <v>2750</v>
      </c>
      <c r="K609" s="10">
        <f t="shared" si="4"/>
        <v>1650</v>
      </c>
      <c r="L609" s="10">
        <f t="shared" si="5"/>
        <v>742.49999999999989</v>
      </c>
      <c r="M609" s="11">
        <v>0.44999999999999996</v>
      </c>
      <c r="O609" s="16"/>
      <c r="P609" s="14"/>
      <c r="Q609" s="12"/>
      <c r="R609" s="13"/>
    </row>
    <row r="610" spans="1:18" ht="15.75" customHeight="1" x14ac:dyDescent="0.3">
      <c r="A610" s="1"/>
      <c r="B610" s="6" t="s">
        <v>27</v>
      </c>
      <c r="C610" s="6">
        <v>1128299</v>
      </c>
      <c r="D610" s="7">
        <v>44322</v>
      </c>
      <c r="E610" s="6" t="s">
        <v>28</v>
      </c>
      <c r="F610" s="6" t="s">
        <v>42</v>
      </c>
      <c r="G610" s="6" t="s">
        <v>43</v>
      </c>
      <c r="H610" s="6" t="s">
        <v>21</v>
      </c>
      <c r="I610" s="8">
        <v>0.65</v>
      </c>
      <c r="J610" s="9">
        <v>1750</v>
      </c>
      <c r="K610" s="10">
        <f t="shared" si="4"/>
        <v>1137.5</v>
      </c>
      <c r="L610" s="10">
        <f t="shared" si="5"/>
        <v>739.37500000000011</v>
      </c>
      <c r="M610" s="11">
        <v>0.65000000000000013</v>
      </c>
      <c r="O610" s="16"/>
      <c r="P610" s="14"/>
      <c r="Q610" s="12"/>
      <c r="R610" s="13"/>
    </row>
    <row r="611" spans="1:18" ht="15.75" customHeight="1" x14ac:dyDescent="0.3">
      <c r="A611" s="1"/>
      <c r="B611" s="6" t="s">
        <v>27</v>
      </c>
      <c r="C611" s="6">
        <v>1128299</v>
      </c>
      <c r="D611" s="7">
        <v>44322</v>
      </c>
      <c r="E611" s="6" t="s">
        <v>28</v>
      </c>
      <c r="F611" s="6" t="s">
        <v>42</v>
      </c>
      <c r="G611" s="6" t="s">
        <v>43</v>
      </c>
      <c r="H611" s="6" t="s">
        <v>22</v>
      </c>
      <c r="I611" s="8">
        <v>0.8</v>
      </c>
      <c r="J611" s="9">
        <v>4750</v>
      </c>
      <c r="K611" s="10">
        <f t="shared" si="4"/>
        <v>3800</v>
      </c>
      <c r="L611" s="10">
        <f t="shared" si="5"/>
        <v>1140</v>
      </c>
      <c r="M611" s="11">
        <v>0.3</v>
      </c>
      <c r="O611" s="16"/>
      <c r="P611" s="14"/>
      <c r="Q611" s="12"/>
      <c r="R611" s="13"/>
    </row>
    <row r="612" spans="1:18" ht="15.75" customHeight="1" x14ac:dyDescent="0.3">
      <c r="A612" s="1"/>
      <c r="B612" s="6" t="s">
        <v>27</v>
      </c>
      <c r="C612" s="6">
        <v>1128299</v>
      </c>
      <c r="D612" s="7">
        <v>44352</v>
      </c>
      <c r="E612" s="6" t="s">
        <v>28</v>
      </c>
      <c r="F612" s="6" t="s">
        <v>42</v>
      </c>
      <c r="G612" s="6" t="s">
        <v>43</v>
      </c>
      <c r="H612" s="6" t="s">
        <v>17</v>
      </c>
      <c r="I612" s="8">
        <v>0.6</v>
      </c>
      <c r="J612" s="9">
        <v>7250</v>
      </c>
      <c r="K612" s="10">
        <f t="shared" si="4"/>
        <v>4350</v>
      </c>
      <c r="L612" s="10">
        <f t="shared" si="5"/>
        <v>2175</v>
      </c>
      <c r="M612" s="11">
        <v>0.5</v>
      </c>
      <c r="O612" s="16"/>
      <c r="P612" s="14"/>
      <c r="Q612" s="12"/>
      <c r="R612" s="13"/>
    </row>
    <row r="613" spans="1:18" ht="15.75" customHeight="1" x14ac:dyDescent="0.3">
      <c r="A613" s="1"/>
      <c r="B613" s="6" t="s">
        <v>27</v>
      </c>
      <c r="C613" s="6">
        <v>1128299</v>
      </c>
      <c r="D613" s="7">
        <v>44352</v>
      </c>
      <c r="E613" s="6" t="s">
        <v>28</v>
      </c>
      <c r="F613" s="6" t="s">
        <v>42</v>
      </c>
      <c r="G613" s="6" t="s">
        <v>43</v>
      </c>
      <c r="H613" s="6" t="s">
        <v>18</v>
      </c>
      <c r="I613" s="8">
        <v>0.65</v>
      </c>
      <c r="J613" s="9">
        <v>5750</v>
      </c>
      <c r="K613" s="10">
        <f t="shared" si="4"/>
        <v>3737.5</v>
      </c>
      <c r="L613" s="10">
        <f t="shared" si="5"/>
        <v>1308.125</v>
      </c>
      <c r="M613" s="11">
        <v>0.35</v>
      </c>
      <c r="O613" s="16"/>
      <c r="P613" s="14"/>
      <c r="Q613" s="12"/>
      <c r="R613" s="13"/>
    </row>
    <row r="614" spans="1:18" ht="15.75" customHeight="1" x14ac:dyDescent="0.3">
      <c r="A614" s="1"/>
      <c r="B614" s="6" t="s">
        <v>27</v>
      </c>
      <c r="C614" s="6">
        <v>1128299</v>
      </c>
      <c r="D614" s="7">
        <v>44352</v>
      </c>
      <c r="E614" s="6" t="s">
        <v>28</v>
      </c>
      <c r="F614" s="6" t="s">
        <v>42</v>
      </c>
      <c r="G614" s="6" t="s">
        <v>43</v>
      </c>
      <c r="H614" s="6" t="s">
        <v>19</v>
      </c>
      <c r="I614" s="8">
        <v>0.65</v>
      </c>
      <c r="J614" s="9">
        <v>5750</v>
      </c>
      <c r="K614" s="10">
        <f t="shared" si="4"/>
        <v>3737.5</v>
      </c>
      <c r="L614" s="10">
        <f t="shared" si="5"/>
        <v>1868.75</v>
      </c>
      <c r="M614" s="11">
        <v>0.5</v>
      </c>
      <c r="O614" s="16"/>
      <c r="P614" s="14"/>
      <c r="Q614" s="12"/>
      <c r="R614" s="13"/>
    </row>
    <row r="615" spans="1:18" ht="15.75" customHeight="1" x14ac:dyDescent="0.3">
      <c r="A615" s="1"/>
      <c r="B615" s="6" t="s">
        <v>27</v>
      </c>
      <c r="C615" s="6">
        <v>1128299</v>
      </c>
      <c r="D615" s="7">
        <v>44352</v>
      </c>
      <c r="E615" s="6" t="s">
        <v>28</v>
      </c>
      <c r="F615" s="6" t="s">
        <v>42</v>
      </c>
      <c r="G615" s="6" t="s">
        <v>43</v>
      </c>
      <c r="H615" s="6" t="s">
        <v>20</v>
      </c>
      <c r="I615" s="8">
        <v>0.65</v>
      </c>
      <c r="J615" s="9">
        <v>4500</v>
      </c>
      <c r="K615" s="10">
        <f t="shared" si="4"/>
        <v>2925</v>
      </c>
      <c r="L615" s="10">
        <f t="shared" si="5"/>
        <v>1316.2499999999998</v>
      </c>
      <c r="M615" s="11">
        <v>0.44999999999999996</v>
      </c>
      <c r="O615" s="16"/>
      <c r="P615" s="14"/>
      <c r="Q615" s="12"/>
      <c r="R615" s="13"/>
    </row>
    <row r="616" spans="1:18" ht="15.75" customHeight="1" x14ac:dyDescent="0.3">
      <c r="A616" s="1"/>
      <c r="B616" s="6" t="s">
        <v>27</v>
      </c>
      <c r="C616" s="6">
        <v>1128299</v>
      </c>
      <c r="D616" s="7">
        <v>44352</v>
      </c>
      <c r="E616" s="6" t="s">
        <v>28</v>
      </c>
      <c r="F616" s="6" t="s">
        <v>42</v>
      </c>
      <c r="G616" s="6" t="s">
        <v>43</v>
      </c>
      <c r="H616" s="6" t="s">
        <v>21</v>
      </c>
      <c r="I616" s="8">
        <v>0.70000000000000007</v>
      </c>
      <c r="J616" s="9">
        <v>3250</v>
      </c>
      <c r="K616" s="10">
        <f t="shared" si="4"/>
        <v>2275</v>
      </c>
      <c r="L616" s="10">
        <f t="shared" si="5"/>
        <v>1478.7500000000002</v>
      </c>
      <c r="M616" s="11">
        <v>0.65000000000000013</v>
      </c>
      <c r="O616" s="16"/>
      <c r="P616" s="14"/>
      <c r="Q616" s="12"/>
      <c r="R616" s="13"/>
    </row>
    <row r="617" spans="1:18" ht="15.75" customHeight="1" x14ac:dyDescent="0.3">
      <c r="A617" s="1"/>
      <c r="B617" s="6" t="s">
        <v>27</v>
      </c>
      <c r="C617" s="6">
        <v>1128299</v>
      </c>
      <c r="D617" s="7">
        <v>44352</v>
      </c>
      <c r="E617" s="6" t="s">
        <v>28</v>
      </c>
      <c r="F617" s="6" t="s">
        <v>42</v>
      </c>
      <c r="G617" s="6" t="s">
        <v>43</v>
      </c>
      <c r="H617" s="6" t="s">
        <v>22</v>
      </c>
      <c r="I617" s="8">
        <v>0.85000000000000009</v>
      </c>
      <c r="J617" s="9">
        <v>6250</v>
      </c>
      <c r="K617" s="10">
        <f t="shared" si="4"/>
        <v>5312.5000000000009</v>
      </c>
      <c r="L617" s="10">
        <f t="shared" si="5"/>
        <v>1593.7500000000002</v>
      </c>
      <c r="M617" s="11">
        <v>0.3</v>
      </c>
      <c r="O617" s="16"/>
      <c r="P617" s="14"/>
      <c r="Q617" s="12"/>
      <c r="R617" s="13"/>
    </row>
    <row r="618" spans="1:18" ht="15.75" customHeight="1" x14ac:dyDescent="0.3">
      <c r="A618" s="1"/>
      <c r="B618" s="6" t="s">
        <v>27</v>
      </c>
      <c r="C618" s="6">
        <v>1128299</v>
      </c>
      <c r="D618" s="7">
        <v>44381</v>
      </c>
      <c r="E618" s="6" t="s">
        <v>28</v>
      </c>
      <c r="F618" s="6" t="s">
        <v>42</v>
      </c>
      <c r="G618" s="6" t="s">
        <v>43</v>
      </c>
      <c r="H618" s="6" t="s">
        <v>17</v>
      </c>
      <c r="I618" s="8">
        <v>0.65</v>
      </c>
      <c r="J618" s="9">
        <v>7750</v>
      </c>
      <c r="K618" s="10">
        <f t="shared" si="4"/>
        <v>5037.5</v>
      </c>
      <c r="L618" s="10">
        <f t="shared" si="5"/>
        <v>2266.875</v>
      </c>
      <c r="M618" s="11">
        <v>0.45</v>
      </c>
      <c r="O618" s="16"/>
      <c r="P618" s="14"/>
      <c r="Q618" s="12"/>
      <c r="R618" s="13"/>
    </row>
    <row r="619" spans="1:18" ht="15.75" customHeight="1" x14ac:dyDescent="0.3">
      <c r="A619" s="1"/>
      <c r="B619" s="6" t="s">
        <v>27</v>
      </c>
      <c r="C619" s="6">
        <v>1128299</v>
      </c>
      <c r="D619" s="7">
        <v>44381</v>
      </c>
      <c r="E619" s="6" t="s">
        <v>28</v>
      </c>
      <c r="F619" s="6" t="s">
        <v>42</v>
      </c>
      <c r="G619" s="6" t="s">
        <v>43</v>
      </c>
      <c r="H619" s="6" t="s">
        <v>18</v>
      </c>
      <c r="I619" s="8">
        <v>0.70000000000000007</v>
      </c>
      <c r="J619" s="9">
        <v>6250</v>
      </c>
      <c r="K619" s="10">
        <f t="shared" si="4"/>
        <v>4375</v>
      </c>
      <c r="L619" s="10">
        <f t="shared" si="5"/>
        <v>1312.5</v>
      </c>
      <c r="M619" s="11">
        <v>0.3</v>
      </c>
      <c r="O619" s="16"/>
      <c r="P619" s="14"/>
      <c r="Q619" s="12"/>
      <c r="R619" s="13"/>
    </row>
    <row r="620" spans="1:18" ht="15.75" customHeight="1" x14ac:dyDescent="0.3">
      <c r="A620" s="1"/>
      <c r="B620" s="6" t="s">
        <v>27</v>
      </c>
      <c r="C620" s="6">
        <v>1128299</v>
      </c>
      <c r="D620" s="7">
        <v>44381</v>
      </c>
      <c r="E620" s="6" t="s">
        <v>28</v>
      </c>
      <c r="F620" s="6" t="s">
        <v>42</v>
      </c>
      <c r="G620" s="6" t="s">
        <v>43</v>
      </c>
      <c r="H620" s="6" t="s">
        <v>19</v>
      </c>
      <c r="I620" s="8">
        <v>0.70000000000000007</v>
      </c>
      <c r="J620" s="9">
        <v>5750</v>
      </c>
      <c r="K620" s="10">
        <f t="shared" si="4"/>
        <v>4025.0000000000005</v>
      </c>
      <c r="L620" s="10">
        <f t="shared" si="5"/>
        <v>1811.2500000000002</v>
      </c>
      <c r="M620" s="11">
        <v>0.45</v>
      </c>
      <c r="O620" s="16"/>
      <c r="P620" s="14"/>
      <c r="Q620" s="12"/>
      <c r="R620" s="13"/>
    </row>
    <row r="621" spans="1:18" ht="15.75" customHeight="1" x14ac:dyDescent="0.3">
      <c r="A621" s="1"/>
      <c r="B621" s="6" t="s">
        <v>27</v>
      </c>
      <c r="C621" s="6">
        <v>1128299</v>
      </c>
      <c r="D621" s="7">
        <v>44381</v>
      </c>
      <c r="E621" s="6" t="s">
        <v>28</v>
      </c>
      <c r="F621" s="6" t="s">
        <v>42</v>
      </c>
      <c r="G621" s="6" t="s">
        <v>43</v>
      </c>
      <c r="H621" s="6" t="s">
        <v>20</v>
      </c>
      <c r="I621" s="8">
        <v>0.65</v>
      </c>
      <c r="J621" s="9">
        <v>4750</v>
      </c>
      <c r="K621" s="10">
        <f t="shared" si="4"/>
        <v>3087.5</v>
      </c>
      <c r="L621" s="10">
        <f t="shared" si="5"/>
        <v>1235</v>
      </c>
      <c r="M621" s="11">
        <v>0.39999999999999997</v>
      </c>
      <c r="O621" s="16"/>
      <c r="P621" s="14"/>
      <c r="Q621" s="12"/>
      <c r="R621" s="13"/>
    </row>
    <row r="622" spans="1:18" ht="15.75" customHeight="1" x14ac:dyDescent="0.3">
      <c r="A622" s="1"/>
      <c r="B622" s="6" t="s">
        <v>27</v>
      </c>
      <c r="C622" s="6">
        <v>1128299</v>
      </c>
      <c r="D622" s="7">
        <v>44381</v>
      </c>
      <c r="E622" s="6" t="s">
        <v>28</v>
      </c>
      <c r="F622" s="6" t="s">
        <v>42</v>
      </c>
      <c r="G622" s="6" t="s">
        <v>43</v>
      </c>
      <c r="H622" s="6" t="s">
        <v>21</v>
      </c>
      <c r="I622" s="8">
        <v>0.70000000000000007</v>
      </c>
      <c r="J622" s="9">
        <v>5250</v>
      </c>
      <c r="K622" s="10">
        <f t="shared" si="4"/>
        <v>3675.0000000000005</v>
      </c>
      <c r="L622" s="10">
        <f t="shared" si="5"/>
        <v>2205.0000000000005</v>
      </c>
      <c r="M622" s="11">
        <v>0.60000000000000009</v>
      </c>
      <c r="O622" s="16"/>
      <c r="P622" s="14"/>
      <c r="Q622" s="12"/>
      <c r="R622" s="13"/>
    </row>
    <row r="623" spans="1:18" ht="15.75" customHeight="1" x14ac:dyDescent="0.3">
      <c r="A623" s="1"/>
      <c r="B623" s="6" t="s">
        <v>27</v>
      </c>
      <c r="C623" s="6">
        <v>1128299</v>
      </c>
      <c r="D623" s="7">
        <v>44381</v>
      </c>
      <c r="E623" s="6" t="s">
        <v>28</v>
      </c>
      <c r="F623" s="6" t="s">
        <v>42</v>
      </c>
      <c r="G623" s="6" t="s">
        <v>43</v>
      </c>
      <c r="H623" s="6" t="s">
        <v>22</v>
      </c>
      <c r="I623" s="8">
        <v>0.85000000000000009</v>
      </c>
      <c r="J623" s="9">
        <v>5250</v>
      </c>
      <c r="K623" s="10">
        <f t="shared" si="4"/>
        <v>4462.5000000000009</v>
      </c>
      <c r="L623" s="10">
        <f t="shared" si="5"/>
        <v>1115.6250000000002</v>
      </c>
      <c r="M623" s="11">
        <v>0.25</v>
      </c>
      <c r="O623" s="16"/>
      <c r="P623" s="14"/>
      <c r="Q623" s="12"/>
      <c r="R623" s="13"/>
    </row>
    <row r="624" spans="1:18" ht="15.75" customHeight="1" x14ac:dyDescent="0.3">
      <c r="A624" s="1"/>
      <c r="B624" s="6" t="s">
        <v>27</v>
      </c>
      <c r="C624" s="6">
        <v>1128299</v>
      </c>
      <c r="D624" s="7">
        <v>44413</v>
      </c>
      <c r="E624" s="6" t="s">
        <v>28</v>
      </c>
      <c r="F624" s="6" t="s">
        <v>42</v>
      </c>
      <c r="G624" s="6" t="s">
        <v>43</v>
      </c>
      <c r="H624" s="6" t="s">
        <v>17</v>
      </c>
      <c r="I624" s="8">
        <v>0.70000000000000007</v>
      </c>
      <c r="J624" s="9">
        <v>7250</v>
      </c>
      <c r="K624" s="10">
        <f t="shared" si="4"/>
        <v>5075.0000000000009</v>
      </c>
      <c r="L624" s="10">
        <f t="shared" si="5"/>
        <v>2283.7500000000005</v>
      </c>
      <c r="M624" s="11">
        <v>0.45</v>
      </c>
      <c r="O624" s="16"/>
      <c r="P624" s="14"/>
      <c r="Q624" s="12"/>
      <c r="R624" s="13"/>
    </row>
    <row r="625" spans="1:18" ht="15.75" customHeight="1" x14ac:dyDescent="0.3">
      <c r="A625" s="1"/>
      <c r="B625" s="6" t="s">
        <v>27</v>
      </c>
      <c r="C625" s="6">
        <v>1128299</v>
      </c>
      <c r="D625" s="7">
        <v>44413</v>
      </c>
      <c r="E625" s="6" t="s">
        <v>28</v>
      </c>
      <c r="F625" s="6" t="s">
        <v>42</v>
      </c>
      <c r="G625" s="6" t="s">
        <v>43</v>
      </c>
      <c r="H625" s="6" t="s">
        <v>18</v>
      </c>
      <c r="I625" s="8">
        <v>0.75000000000000011</v>
      </c>
      <c r="J625" s="9">
        <v>6750</v>
      </c>
      <c r="K625" s="10">
        <f t="shared" si="4"/>
        <v>5062.5000000000009</v>
      </c>
      <c r="L625" s="10">
        <f t="shared" si="5"/>
        <v>1518.7500000000002</v>
      </c>
      <c r="M625" s="11">
        <v>0.3</v>
      </c>
      <c r="O625" s="16"/>
      <c r="P625" s="14"/>
      <c r="Q625" s="12"/>
      <c r="R625" s="13"/>
    </row>
    <row r="626" spans="1:18" ht="15.75" customHeight="1" x14ac:dyDescent="0.3">
      <c r="A626" s="1"/>
      <c r="B626" s="6" t="s">
        <v>27</v>
      </c>
      <c r="C626" s="6">
        <v>1128299</v>
      </c>
      <c r="D626" s="7">
        <v>44413</v>
      </c>
      <c r="E626" s="6" t="s">
        <v>28</v>
      </c>
      <c r="F626" s="6" t="s">
        <v>42</v>
      </c>
      <c r="G626" s="6" t="s">
        <v>43</v>
      </c>
      <c r="H626" s="6" t="s">
        <v>19</v>
      </c>
      <c r="I626" s="8">
        <v>0.70000000000000007</v>
      </c>
      <c r="J626" s="9">
        <v>5500</v>
      </c>
      <c r="K626" s="10">
        <f t="shared" si="4"/>
        <v>3850.0000000000005</v>
      </c>
      <c r="L626" s="10">
        <f t="shared" si="5"/>
        <v>1732.5000000000002</v>
      </c>
      <c r="M626" s="11">
        <v>0.45</v>
      </c>
      <c r="O626" s="16"/>
      <c r="P626" s="14"/>
      <c r="Q626" s="12"/>
      <c r="R626" s="13"/>
    </row>
    <row r="627" spans="1:18" ht="15.75" customHeight="1" x14ac:dyDescent="0.3">
      <c r="A627" s="1"/>
      <c r="B627" s="6" t="s">
        <v>27</v>
      </c>
      <c r="C627" s="6">
        <v>1128299</v>
      </c>
      <c r="D627" s="7">
        <v>44413</v>
      </c>
      <c r="E627" s="6" t="s">
        <v>28</v>
      </c>
      <c r="F627" s="6" t="s">
        <v>42</v>
      </c>
      <c r="G627" s="6" t="s">
        <v>43</v>
      </c>
      <c r="H627" s="6" t="s">
        <v>20</v>
      </c>
      <c r="I627" s="8">
        <v>0.70000000000000007</v>
      </c>
      <c r="J627" s="9">
        <v>5000</v>
      </c>
      <c r="K627" s="10">
        <f t="shared" si="4"/>
        <v>3500.0000000000005</v>
      </c>
      <c r="L627" s="10">
        <f t="shared" si="5"/>
        <v>1400</v>
      </c>
      <c r="M627" s="11">
        <v>0.39999999999999997</v>
      </c>
      <c r="O627" s="16"/>
      <c r="P627" s="14"/>
      <c r="Q627" s="12"/>
      <c r="R627" s="13"/>
    </row>
    <row r="628" spans="1:18" ht="15.75" customHeight="1" x14ac:dyDescent="0.3">
      <c r="A628" s="1"/>
      <c r="B628" s="6" t="s">
        <v>27</v>
      </c>
      <c r="C628" s="6">
        <v>1128299</v>
      </c>
      <c r="D628" s="7">
        <v>44413</v>
      </c>
      <c r="E628" s="6" t="s">
        <v>28</v>
      </c>
      <c r="F628" s="6" t="s">
        <v>42</v>
      </c>
      <c r="G628" s="6" t="s">
        <v>43</v>
      </c>
      <c r="H628" s="6" t="s">
        <v>21</v>
      </c>
      <c r="I628" s="8">
        <v>0.75</v>
      </c>
      <c r="J628" s="9">
        <v>5000</v>
      </c>
      <c r="K628" s="10">
        <f t="shared" si="4"/>
        <v>3750</v>
      </c>
      <c r="L628" s="10">
        <f t="shared" si="5"/>
        <v>2250.0000000000005</v>
      </c>
      <c r="M628" s="11">
        <v>0.60000000000000009</v>
      </c>
      <c r="O628" s="16"/>
      <c r="P628" s="14"/>
      <c r="Q628" s="12"/>
      <c r="R628" s="13"/>
    </row>
    <row r="629" spans="1:18" ht="15.75" customHeight="1" x14ac:dyDescent="0.3">
      <c r="A629" s="1"/>
      <c r="B629" s="6" t="s">
        <v>27</v>
      </c>
      <c r="C629" s="6">
        <v>1128299</v>
      </c>
      <c r="D629" s="7">
        <v>44413</v>
      </c>
      <c r="E629" s="6" t="s">
        <v>28</v>
      </c>
      <c r="F629" s="6" t="s">
        <v>42</v>
      </c>
      <c r="G629" s="6" t="s">
        <v>43</v>
      </c>
      <c r="H629" s="6" t="s">
        <v>22</v>
      </c>
      <c r="I629" s="8">
        <v>0.8</v>
      </c>
      <c r="J629" s="9">
        <v>4000</v>
      </c>
      <c r="K629" s="10">
        <f t="shared" si="4"/>
        <v>3200</v>
      </c>
      <c r="L629" s="10">
        <f t="shared" si="5"/>
        <v>800</v>
      </c>
      <c r="M629" s="11">
        <v>0.25</v>
      </c>
      <c r="O629" s="16"/>
      <c r="P629" s="14"/>
      <c r="Q629" s="12"/>
      <c r="R629" s="13"/>
    </row>
    <row r="630" spans="1:18" ht="15.75" customHeight="1" x14ac:dyDescent="0.3">
      <c r="A630" s="1"/>
      <c r="B630" s="6" t="s">
        <v>27</v>
      </c>
      <c r="C630" s="6">
        <v>1128299</v>
      </c>
      <c r="D630" s="7">
        <v>44445</v>
      </c>
      <c r="E630" s="6" t="s">
        <v>28</v>
      </c>
      <c r="F630" s="6" t="s">
        <v>42</v>
      </c>
      <c r="G630" s="6" t="s">
        <v>43</v>
      </c>
      <c r="H630" s="6" t="s">
        <v>17</v>
      </c>
      <c r="I630" s="8">
        <v>0.65000000000000013</v>
      </c>
      <c r="J630" s="9">
        <v>6000</v>
      </c>
      <c r="K630" s="10">
        <f t="shared" si="4"/>
        <v>3900.0000000000009</v>
      </c>
      <c r="L630" s="10">
        <f t="shared" si="5"/>
        <v>1560.0000000000005</v>
      </c>
      <c r="M630" s="11">
        <v>0.4</v>
      </c>
      <c r="O630" s="16"/>
      <c r="P630" s="14"/>
      <c r="Q630" s="12"/>
      <c r="R630" s="13"/>
    </row>
    <row r="631" spans="1:18" ht="15.75" customHeight="1" x14ac:dyDescent="0.3">
      <c r="A631" s="1"/>
      <c r="B631" s="6" t="s">
        <v>27</v>
      </c>
      <c r="C631" s="6">
        <v>1128299</v>
      </c>
      <c r="D631" s="7">
        <v>44445</v>
      </c>
      <c r="E631" s="6" t="s">
        <v>28</v>
      </c>
      <c r="F631" s="6" t="s">
        <v>42</v>
      </c>
      <c r="G631" s="6" t="s">
        <v>43</v>
      </c>
      <c r="H631" s="6" t="s">
        <v>18</v>
      </c>
      <c r="I631" s="8">
        <v>0.70000000000000018</v>
      </c>
      <c r="J631" s="9">
        <v>6000</v>
      </c>
      <c r="K631" s="10">
        <f t="shared" si="4"/>
        <v>4200.0000000000009</v>
      </c>
      <c r="L631" s="10">
        <f t="shared" si="5"/>
        <v>1050.0000000000002</v>
      </c>
      <c r="M631" s="11">
        <v>0.25</v>
      </c>
      <c r="O631" s="16"/>
      <c r="P631" s="14"/>
      <c r="Q631" s="12"/>
      <c r="R631" s="13"/>
    </row>
    <row r="632" spans="1:18" ht="15.75" customHeight="1" x14ac:dyDescent="0.3">
      <c r="A632" s="1"/>
      <c r="B632" s="6" t="s">
        <v>27</v>
      </c>
      <c r="C632" s="6">
        <v>1128299</v>
      </c>
      <c r="D632" s="7">
        <v>44445</v>
      </c>
      <c r="E632" s="6" t="s">
        <v>28</v>
      </c>
      <c r="F632" s="6" t="s">
        <v>42</v>
      </c>
      <c r="G632" s="6" t="s">
        <v>43</v>
      </c>
      <c r="H632" s="6" t="s">
        <v>19</v>
      </c>
      <c r="I632" s="8">
        <v>0.65000000000000013</v>
      </c>
      <c r="J632" s="9">
        <v>4500</v>
      </c>
      <c r="K632" s="10">
        <f t="shared" si="4"/>
        <v>2925.0000000000005</v>
      </c>
      <c r="L632" s="10">
        <f t="shared" si="5"/>
        <v>1170.0000000000002</v>
      </c>
      <c r="M632" s="11">
        <v>0.4</v>
      </c>
      <c r="O632" s="16"/>
      <c r="P632" s="14"/>
      <c r="Q632" s="12"/>
      <c r="R632" s="13"/>
    </row>
    <row r="633" spans="1:18" ht="15.75" customHeight="1" x14ac:dyDescent="0.3">
      <c r="A633" s="1"/>
      <c r="B633" s="6" t="s">
        <v>27</v>
      </c>
      <c r="C633" s="6">
        <v>1128299</v>
      </c>
      <c r="D633" s="7">
        <v>44445</v>
      </c>
      <c r="E633" s="6" t="s">
        <v>28</v>
      </c>
      <c r="F633" s="6" t="s">
        <v>42</v>
      </c>
      <c r="G633" s="6" t="s">
        <v>43</v>
      </c>
      <c r="H633" s="6" t="s">
        <v>20</v>
      </c>
      <c r="I633" s="8">
        <v>0.65000000000000013</v>
      </c>
      <c r="J633" s="9">
        <v>4000</v>
      </c>
      <c r="K633" s="10">
        <f t="shared" si="4"/>
        <v>2600.0000000000005</v>
      </c>
      <c r="L633" s="10">
        <f t="shared" si="5"/>
        <v>910.00000000000011</v>
      </c>
      <c r="M633" s="11">
        <v>0.35</v>
      </c>
      <c r="O633" s="16"/>
      <c r="P633" s="14"/>
      <c r="Q633" s="12"/>
      <c r="R633" s="13"/>
    </row>
    <row r="634" spans="1:18" ht="15.75" customHeight="1" x14ac:dyDescent="0.3">
      <c r="A634" s="1"/>
      <c r="B634" s="6" t="s">
        <v>27</v>
      </c>
      <c r="C634" s="6">
        <v>1128299</v>
      </c>
      <c r="D634" s="7">
        <v>44445</v>
      </c>
      <c r="E634" s="6" t="s">
        <v>28</v>
      </c>
      <c r="F634" s="6" t="s">
        <v>42</v>
      </c>
      <c r="G634" s="6" t="s">
        <v>43</v>
      </c>
      <c r="H634" s="6" t="s">
        <v>21</v>
      </c>
      <c r="I634" s="8">
        <v>0.75000000000000011</v>
      </c>
      <c r="J634" s="9">
        <v>4000</v>
      </c>
      <c r="K634" s="10">
        <f t="shared" si="4"/>
        <v>3000.0000000000005</v>
      </c>
      <c r="L634" s="10">
        <f t="shared" si="5"/>
        <v>1650.0000000000007</v>
      </c>
      <c r="M634" s="11">
        <v>0.55000000000000016</v>
      </c>
      <c r="O634" s="16"/>
      <c r="P634" s="14"/>
      <c r="Q634" s="12"/>
      <c r="R634" s="13"/>
    </row>
    <row r="635" spans="1:18" ht="15.75" customHeight="1" x14ac:dyDescent="0.3">
      <c r="A635" s="1"/>
      <c r="B635" s="6" t="s">
        <v>27</v>
      </c>
      <c r="C635" s="6">
        <v>1128299</v>
      </c>
      <c r="D635" s="7">
        <v>44445</v>
      </c>
      <c r="E635" s="6" t="s">
        <v>28</v>
      </c>
      <c r="F635" s="6" t="s">
        <v>42</v>
      </c>
      <c r="G635" s="6" t="s">
        <v>43</v>
      </c>
      <c r="H635" s="6" t="s">
        <v>22</v>
      </c>
      <c r="I635" s="8">
        <v>0.70000000000000007</v>
      </c>
      <c r="J635" s="9">
        <v>4250</v>
      </c>
      <c r="K635" s="10">
        <f t="shared" si="4"/>
        <v>2975.0000000000005</v>
      </c>
      <c r="L635" s="10">
        <f t="shared" si="5"/>
        <v>595.00000000000011</v>
      </c>
      <c r="M635" s="11">
        <v>0.2</v>
      </c>
      <c r="O635" s="16"/>
      <c r="P635" s="14"/>
      <c r="Q635" s="12"/>
      <c r="R635" s="13"/>
    </row>
    <row r="636" spans="1:18" ht="15.75" customHeight="1" x14ac:dyDescent="0.3">
      <c r="A636" s="1"/>
      <c r="B636" s="6" t="s">
        <v>27</v>
      </c>
      <c r="C636" s="6">
        <v>1128299</v>
      </c>
      <c r="D636" s="7">
        <v>44474</v>
      </c>
      <c r="E636" s="6" t="s">
        <v>28</v>
      </c>
      <c r="F636" s="6" t="s">
        <v>42</v>
      </c>
      <c r="G636" s="6" t="s">
        <v>43</v>
      </c>
      <c r="H636" s="6" t="s">
        <v>17</v>
      </c>
      <c r="I636" s="8">
        <v>0.55000000000000004</v>
      </c>
      <c r="J636" s="9">
        <v>5250</v>
      </c>
      <c r="K636" s="10">
        <f t="shared" si="4"/>
        <v>2887.5000000000005</v>
      </c>
      <c r="L636" s="10">
        <f t="shared" si="5"/>
        <v>1155.0000000000002</v>
      </c>
      <c r="M636" s="11">
        <v>0.4</v>
      </c>
      <c r="O636" s="16"/>
      <c r="P636" s="14"/>
      <c r="Q636" s="12"/>
      <c r="R636" s="13"/>
    </row>
    <row r="637" spans="1:18" ht="15.75" customHeight="1" x14ac:dyDescent="0.3">
      <c r="A637" s="1"/>
      <c r="B637" s="6" t="s">
        <v>27</v>
      </c>
      <c r="C637" s="6">
        <v>1128299</v>
      </c>
      <c r="D637" s="7">
        <v>44474</v>
      </c>
      <c r="E637" s="6" t="s">
        <v>28</v>
      </c>
      <c r="F637" s="6" t="s">
        <v>42</v>
      </c>
      <c r="G637" s="6" t="s">
        <v>43</v>
      </c>
      <c r="H637" s="6" t="s">
        <v>18</v>
      </c>
      <c r="I637" s="8">
        <v>0.60000000000000009</v>
      </c>
      <c r="J637" s="9">
        <v>5250</v>
      </c>
      <c r="K637" s="10">
        <f t="shared" si="4"/>
        <v>3150.0000000000005</v>
      </c>
      <c r="L637" s="10">
        <f t="shared" si="5"/>
        <v>787.50000000000011</v>
      </c>
      <c r="M637" s="11">
        <v>0.25</v>
      </c>
      <c r="O637" s="16"/>
      <c r="P637" s="14"/>
      <c r="Q637" s="12"/>
      <c r="R637" s="13"/>
    </row>
    <row r="638" spans="1:18" ht="15.75" customHeight="1" x14ac:dyDescent="0.3">
      <c r="A638" s="1"/>
      <c r="B638" s="6" t="s">
        <v>27</v>
      </c>
      <c r="C638" s="6">
        <v>1128299</v>
      </c>
      <c r="D638" s="7">
        <v>44474</v>
      </c>
      <c r="E638" s="6" t="s">
        <v>28</v>
      </c>
      <c r="F638" s="6" t="s">
        <v>42</v>
      </c>
      <c r="G638" s="6" t="s">
        <v>43</v>
      </c>
      <c r="H638" s="6" t="s">
        <v>19</v>
      </c>
      <c r="I638" s="8">
        <v>0.55000000000000004</v>
      </c>
      <c r="J638" s="9">
        <v>3500</v>
      </c>
      <c r="K638" s="10">
        <f t="shared" si="4"/>
        <v>1925.0000000000002</v>
      </c>
      <c r="L638" s="10">
        <f t="shared" si="5"/>
        <v>770.00000000000011</v>
      </c>
      <c r="M638" s="11">
        <v>0.4</v>
      </c>
      <c r="O638" s="16"/>
      <c r="P638" s="14"/>
      <c r="Q638" s="12"/>
      <c r="R638" s="13"/>
    </row>
    <row r="639" spans="1:18" ht="15.75" customHeight="1" x14ac:dyDescent="0.3">
      <c r="A639" s="1"/>
      <c r="B639" s="6" t="s">
        <v>27</v>
      </c>
      <c r="C639" s="6">
        <v>1128299</v>
      </c>
      <c r="D639" s="7">
        <v>44474</v>
      </c>
      <c r="E639" s="6" t="s">
        <v>28</v>
      </c>
      <c r="F639" s="6" t="s">
        <v>42</v>
      </c>
      <c r="G639" s="6" t="s">
        <v>43</v>
      </c>
      <c r="H639" s="6" t="s">
        <v>20</v>
      </c>
      <c r="I639" s="8">
        <v>0.55000000000000004</v>
      </c>
      <c r="J639" s="9">
        <v>3250</v>
      </c>
      <c r="K639" s="10">
        <f t="shared" si="4"/>
        <v>1787.5000000000002</v>
      </c>
      <c r="L639" s="10">
        <f t="shared" si="5"/>
        <v>625.625</v>
      </c>
      <c r="M639" s="11">
        <v>0.35</v>
      </c>
      <c r="O639" s="16"/>
      <c r="P639" s="14"/>
      <c r="Q639" s="12"/>
      <c r="R639" s="13"/>
    </row>
    <row r="640" spans="1:18" ht="15.75" customHeight="1" x14ac:dyDescent="0.3">
      <c r="A640" s="1"/>
      <c r="B640" s="6" t="s">
        <v>27</v>
      </c>
      <c r="C640" s="6">
        <v>1128299</v>
      </c>
      <c r="D640" s="7">
        <v>44474</v>
      </c>
      <c r="E640" s="6" t="s">
        <v>28</v>
      </c>
      <c r="F640" s="6" t="s">
        <v>42</v>
      </c>
      <c r="G640" s="6" t="s">
        <v>43</v>
      </c>
      <c r="H640" s="6" t="s">
        <v>21</v>
      </c>
      <c r="I640" s="8">
        <v>0.65</v>
      </c>
      <c r="J640" s="9">
        <v>3000</v>
      </c>
      <c r="K640" s="10">
        <f t="shared" si="4"/>
        <v>1950</v>
      </c>
      <c r="L640" s="10">
        <f t="shared" si="5"/>
        <v>1072.5000000000002</v>
      </c>
      <c r="M640" s="11">
        <v>0.55000000000000016</v>
      </c>
      <c r="O640" s="16"/>
      <c r="P640" s="14"/>
      <c r="Q640" s="12"/>
      <c r="R640" s="13"/>
    </row>
    <row r="641" spans="1:18" ht="15.75" customHeight="1" x14ac:dyDescent="0.3">
      <c r="A641" s="1"/>
      <c r="B641" s="6" t="s">
        <v>27</v>
      </c>
      <c r="C641" s="6">
        <v>1128299</v>
      </c>
      <c r="D641" s="7">
        <v>44474</v>
      </c>
      <c r="E641" s="6" t="s">
        <v>28</v>
      </c>
      <c r="F641" s="6" t="s">
        <v>42</v>
      </c>
      <c r="G641" s="6" t="s">
        <v>43</v>
      </c>
      <c r="H641" s="6" t="s">
        <v>22</v>
      </c>
      <c r="I641" s="8">
        <v>0.70000000000000007</v>
      </c>
      <c r="J641" s="9">
        <v>3500</v>
      </c>
      <c r="K641" s="10">
        <f t="shared" si="4"/>
        <v>2450.0000000000005</v>
      </c>
      <c r="L641" s="10">
        <f t="shared" si="5"/>
        <v>490.00000000000011</v>
      </c>
      <c r="M641" s="11">
        <v>0.2</v>
      </c>
      <c r="O641" s="16"/>
      <c r="P641" s="14"/>
      <c r="Q641" s="12"/>
      <c r="R641" s="13"/>
    </row>
    <row r="642" spans="1:18" ht="15.75" customHeight="1" x14ac:dyDescent="0.3">
      <c r="A642" s="1"/>
      <c r="B642" s="6" t="s">
        <v>27</v>
      </c>
      <c r="C642" s="6">
        <v>1128299</v>
      </c>
      <c r="D642" s="7">
        <v>44505</v>
      </c>
      <c r="E642" s="6" t="s">
        <v>28</v>
      </c>
      <c r="F642" s="6" t="s">
        <v>42</v>
      </c>
      <c r="G642" s="6" t="s">
        <v>43</v>
      </c>
      <c r="H642" s="6" t="s">
        <v>17</v>
      </c>
      <c r="I642" s="8">
        <v>0.55000000000000004</v>
      </c>
      <c r="J642" s="9">
        <v>5750</v>
      </c>
      <c r="K642" s="10">
        <f t="shared" si="4"/>
        <v>3162.5000000000005</v>
      </c>
      <c r="L642" s="10">
        <f t="shared" si="5"/>
        <v>1265.0000000000002</v>
      </c>
      <c r="M642" s="11">
        <v>0.4</v>
      </c>
      <c r="O642" s="16"/>
      <c r="P642" s="14"/>
      <c r="Q642" s="12"/>
      <c r="R642" s="13"/>
    </row>
    <row r="643" spans="1:18" ht="15.75" customHeight="1" x14ac:dyDescent="0.3">
      <c r="A643" s="1"/>
      <c r="B643" s="6" t="s">
        <v>27</v>
      </c>
      <c r="C643" s="6">
        <v>1128299</v>
      </c>
      <c r="D643" s="7">
        <v>44505</v>
      </c>
      <c r="E643" s="6" t="s">
        <v>28</v>
      </c>
      <c r="F643" s="6" t="s">
        <v>42</v>
      </c>
      <c r="G643" s="6" t="s">
        <v>43</v>
      </c>
      <c r="H643" s="6" t="s">
        <v>18</v>
      </c>
      <c r="I643" s="8">
        <v>0.60000000000000009</v>
      </c>
      <c r="J643" s="9">
        <v>5750</v>
      </c>
      <c r="K643" s="10">
        <f t="shared" si="4"/>
        <v>3450.0000000000005</v>
      </c>
      <c r="L643" s="10">
        <f t="shared" si="5"/>
        <v>862.50000000000011</v>
      </c>
      <c r="M643" s="11">
        <v>0.25</v>
      </c>
      <c r="O643" s="16"/>
      <c r="P643" s="14"/>
      <c r="Q643" s="12"/>
      <c r="R643" s="13"/>
    </row>
    <row r="644" spans="1:18" ht="15.75" customHeight="1" x14ac:dyDescent="0.3">
      <c r="A644" s="1"/>
      <c r="B644" s="6" t="s">
        <v>27</v>
      </c>
      <c r="C644" s="6">
        <v>1128299</v>
      </c>
      <c r="D644" s="7">
        <v>44505</v>
      </c>
      <c r="E644" s="6" t="s">
        <v>28</v>
      </c>
      <c r="F644" s="6" t="s">
        <v>42</v>
      </c>
      <c r="G644" s="6" t="s">
        <v>43</v>
      </c>
      <c r="H644" s="6" t="s">
        <v>19</v>
      </c>
      <c r="I644" s="8">
        <v>0.55000000000000004</v>
      </c>
      <c r="J644" s="9">
        <v>4250</v>
      </c>
      <c r="K644" s="10">
        <f t="shared" si="4"/>
        <v>2337.5</v>
      </c>
      <c r="L644" s="10">
        <f t="shared" si="5"/>
        <v>935</v>
      </c>
      <c r="M644" s="11">
        <v>0.4</v>
      </c>
      <c r="O644" s="16"/>
      <c r="P644" s="14"/>
      <c r="Q644" s="12"/>
      <c r="R644" s="13"/>
    </row>
    <row r="645" spans="1:18" ht="15.75" customHeight="1" x14ac:dyDescent="0.3">
      <c r="A645" s="1"/>
      <c r="B645" s="6" t="s">
        <v>27</v>
      </c>
      <c r="C645" s="6">
        <v>1128299</v>
      </c>
      <c r="D645" s="7">
        <v>44505</v>
      </c>
      <c r="E645" s="6" t="s">
        <v>28</v>
      </c>
      <c r="F645" s="6" t="s">
        <v>42</v>
      </c>
      <c r="G645" s="6" t="s">
        <v>43</v>
      </c>
      <c r="H645" s="6" t="s">
        <v>20</v>
      </c>
      <c r="I645" s="8">
        <v>0.65000000000000013</v>
      </c>
      <c r="J645" s="9">
        <v>4000</v>
      </c>
      <c r="K645" s="10">
        <f t="shared" si="4"/>
        <v>2600.0000000000005</v>
      </c>
      <c r="L645" s="10">
        <f t="shared" si="5"/>
        <v>910.00000000000011</v>
      </c>
      <c r="M645" s="11">
        <v>0.35</v>
      </c>
      <c r="O645" s="16"/>
      <c r="P645" s="14"/>
      <c r="Q645" s="12"/>
      <c r="R645" s="13"/>
    </row>
    <row r="646" spans="1:18" ht="15.75" customHeight="1" x14ac:dyDescent="0.3">
      <c r="A646" s="1"/>
      <c r="B646" s="6" t="s">
        <v>27</v>
      </c>
      <c r="C646" s="6">
        <v>1128299</v>
      </c>
      <c r="D646" s="7">
        <v>44505</v>
      </c>
      <c r="E646" s="6" t="s">
        <v>28</v>
      </c>
      <c r="F646" s="6" t="s">
        <v>42</v>
      </c>
      <c r="G646" s="6" t="s">
        <v>43</v>
      </c>
      <c r="H646" s="6" t="s">
        <v>21</v>
      </c>
      <c r="I646" s="8">
        <v>0.75000000000000011</v>
      </c>
      <c r="J646" s="9">
        <v>3750</v>
      </c>
      <c r="K646" s="10">
        <f t="shared" si="4"/>
        <v>2812.5000000000005</v>
      </c>
      <c r="L646" s="10">
        <f t="shared" si="5"/>
        <v>1546.8750000000007</v>
      </c>
      <c r="M646" s="11">
        <v>0.55000000000000016</v>
      </c>
      <c r="O646" s="16"/>
      <c r="P646" s="14"/>
      <c r="Q646" s="12"/>
      <c r="R646" s="13"/>
    </row>
    <row r="647" spans="1:18" ht="15.75" customHeight="1" x14ac:dyDescent="0.3">
      <c r="A647" s="1"/>
      <c r="B647" s="6" t="s">
        <v>27</v>
      </c>
      <c r="C647" s="6">
        <v>1128299</v>
      </c>
      <c r="D647" s="7">
        <v>44505</v>
      </c>
      <c r="E647" s="6" t="s">
        <v>28</v>
      </c>
      <c r="F647" s="6" t="s">
        <v>42</v>
      </c>
      <c r="G647" s="6" t="s">
        <v>43</v>
      </c>
      <c r="H647" s="6" t="s">
        <v>22</v>
      </c>
      <c r="I647" s="8">
        <v>0.80000000000000016</v>
      </c>
      <c r="J647" s="9">
        <v>5000</v>
      </c>
      <c r="K647" s="10">
        <f t="shared" si="4"/>
        <v>4000.0000000000009</v>
      </c>
      <c r="L647" s="10">
        <f t="shared" si="5"/>
        <v>800.00000000000023</v>
      </c>
      <c r="M647" s="11">
        <v>0.2</v>
      </c>
      <c r="O647" s="16"/>
      <c r="P647" s="14"/>
      <c r="Q647" s="12"/>
      <c r="R647" s="13"/>
    </row>
    <row r="648" spans="1:18" ht="15.75" customHeight="1" x14ac:dyDescent="0.3">
      <c r="A648" s="1"/>
      <c r="B648" s="6" t="s">
        <v>27</v>
      </c>
      <c r="C648" s="6">
        <v>1128299</v>
      </c>
      <c r="D648" s="7">
        <v>44534</v>
      </c>
      <c r="E648" s="6" t="s">
        <v>28</v>
      </c>
      <c r="F648" s="6" t="s">
        <v>42</v>
      </c>
      <c r="G648" s="6" t="s">
        <v>43</v>
      </c>
      <c r="H648" s="6" t="s">
        <v>17</v>
      </c>
      <c r="I648" s="8">
        <v>0.65000000000000013</v>
      </c>
      <c r="J648" s="9">
        <v>7000</v>
      </c>
      <c r="K648" s="10">
        <f t="shared" si="4"/>
        <v>4550.0000000000009</v>
      </c>
      <c r="L648" s="10">
        <f t="shared" si="5"/>
        <v>1820.0000000000005</v>
      </c>
      <c r="M648" s="11">
        <v>0.4</v>
      </c>
      <c r="O648" s="16"/>
      <c r="P648" s="14"/>
      <c r="Q648" s="12"/>
      <c r="R648" s="13"/>
    </row>
    <row r="649" spans="1:18" ht="15.75" customHeight="1" x14ac:dyDescent="0.3">
      <c r="A649" s="1"/>
      <c r="B649" s="6" t="s">
        <v>27</v>
      </c>
      <c r="C649" s="6">
        <v>1128299</v>
      </c>
      <c r="D649" s="7">
        <v>44534</v>
      </c>
      <c r="E649" s="6" t="s">
        <v>28</v>
      </c>
      <c r="F649" s="6" t="s">
        <v>42</v>
      </c>
      <c r="G649" s="6" t="s">
        <v>43</v>
      </c>
      <c r="H649" s="6" t="s">
        <v>18</v>
      </c>
      <c r="I649" s="8">
        <v>0.70000000000000018</v>
      </c>
      <c r="J649" s="9">
        <v>7000</v>
      </c>
      <c r="K649" s="10">
        <f t="shared" si="4"/>
        <v>4900.0000000000009</v>
      </c>
      <c r="L649" s="10">
        <f t="shared" si="5"/>
        <v>1225.0000000000002</v>
      </c>
      <c r="M649" s="11">
        <v>0.25</v>
      </c>
      <c r="O649" s="16"/>
      <c r="P649" s="14"/>
      <c r="Q649" s="12"/>
      <c r="R649" s="13"/>
    </row>
    <row r="650" spans="1:18" ht="15.75" customHeight="1" x14ac:dyDescent="0.3">
      <c r="A650" s="1"/>
      <c r="B650" s="6" t="s">
        <v>27</v>
      </c>
      <c r="C650" s="6">
        <v>1128299</v>
      </c>
      <c r="D650" s="7">
        <v>44534</v>
      </c>
      <c r="E650" s="6" t="s">
        <v>28</v>
      </c>
      <c r="F650" s="6" t="s">
        <v>42</v>
      </c>
      <c r="G650" s="6" t="s">
        <v>43</v>
      </c>
      <c r="H650" s="6" t="s">
        <v>19</v>
      </c>
      <c r="I650" s="8">
        <v>0.65000000000000013</v>
      </c>
      <c r="J650" s="9">
        <v>5000</v>
      </c>
      <c r="K650" s="10">
        <f t="shared" si="4"/>
        <v>3250.0000000000005</v>
      </c>
      <c r="L650" s="10">
        <f t="shared" si="5"/>
        <v>1300.0000000000002</v>
      </c>
      <c r="M650" s="11">
        <v>0.4</v>
      </c>
      <c r="O650" s="16"/>
      <c r="P650" s="14"/>
      <c r="Q650" s="12"/>
      <c r="R650" s="13"/>
    </row>
    <row r="651" spans="1:18" ht="15.75" customHeight="1" x14ac:dyDescent="0.3">
      <c r="A651" s="1"/>
      <c r="B651" s="6" t="s">
        <v>27</v>
      </c>
      <c r="C651" s="6">
        <v>1128299</v>
      </c>
      <c r="D651" s="7">
        <v>44534</v>
      </c>
      <c r="E651" s="6" t="s">
        <v>28</v>
      </c>
      <c r="F651" s="6" t="s">
        <v>42</v>
      </c>
      <c r="G651" s="6" t="s">
        <v>43</v>
      </c>
      <c r="H651" s="6" t="s">
        <v>20</v>
      </c>
      <c r="I651" s="8">
        <v>0.65000000000000013</v>
      </c>
      <c r="J651" s="9">
        <v>5000</v>
      </c>
      <c r="K651" s="10">
        <f t="shared" si="4"/>
        <v>3250.0000000000005</v>
      </c>
      <c r="L651" s="10">
        <f t="shared" si="5"/>
        <v>1137.5</v>
      </c>
      <c r="M651" s="11">
        <v>0.35</v>
      </c>
      <c r="O651" s="16"/>
      <c r="P651" s="14"/>
      <c r="Q651" s="12"/>
      <c r="R651" s="13"/>
    </row>
    <row r="652" spans="1:18" ht="15.75" customHeight="1" x14ac:dyDescent="0.3">
      <c r="A652" s="1"/>
      <c r="B652" s="6" t="s">
        <v>27</v>
      </c>
      <c r="C652" s="6">
        <v>1128299</v>
      </c>
      <c r="D652" s="7">
        <v>44534</v>
      </c>
      <c r="E652" s="6" t="s">
        <v>28</v>
      </c>
      <c r="F652" s="6" t="s">
        <v>42</v>
      </c>
      <c r="G652" s="6" t="s">
        <v>43</v>
      </c>
      <c r="H652" s="6" t="s">
        <v>21</v>
      </c>
      <c r="I652" s="8">
        <v>0.75000000000000011</v>
      </c>
      <c r="J652" s="9">
        <v>4250</v>
      </c>
      <c r="K652" s="10">
        <f t="shared" si="4"/>
        <v>3187.5000000000005</v>
      </c>
      <c r="L652" s="10">
        <f t="shared" si="5"/>
        <v>1753.1250000000007</v>
      </c>
      <c r="M652" s="11">
        <v>0.55000000000000016</v>
      </c>
      <c r="O652" s="16"/>
      <c r="P652" s="14"/>
      <c r="Q652" s="12"/>
      <c r="R652" s="13"/>
    </row>
    <row r="653" spans="1:18" ht="15.75" customHeight="1" x14ac:dyDescent="0.3">
      <c r="A653" s="1"/>
      <c r="B653" s="6" t="s">
        <v>27</v>
      </c>
      <c r="C653" s="6">
        <v>1128299</v>
      </c>
      <c r="D653" s="7">
        <v>44534</v>
      </c>
      <c r="E653" s="6" t="s">
        <v>28</v>
      </c>
      <c r="F653" s="6" t="s">
        <v>42</v>
      </c>
      <c r="G653" s="6" t="s">
        <v>43</v>
      </c>
      <c r="H653" s="6" t="s">
        <v>22</v>
      </c>
      <c r="I653" s="8">
        <v>0.80000000000000016</v>
      </c>
      <c r="J653" s="9">
        <v>5250</v>
      </c>
      <c r="K653" s="10">
        <f t="shared" si="4"/>
        <v>4200.0000000000009</v>
      </c>
      <c r="L653" s="10">
        <f t="shared" si="5"/>
        <v>840.00000000000023</v>
      </c>
      <c r="M653" s="11">
        <v>0.2</v>
      </c>
      <c r="O653" s="16"/>
      <c r="P653" s="14"/>
      <c r="Q653" s="12"/>
      <c r="R653" s="13"/>
    </row>
    <row r="654" spans="1:18" ht="15.75" customHeight="1" x14ac:dyDescent="0.3">
      <c r="A654" s="1" t="s">
        <v>39</v>
      </c>
      <c r="B654" s="6" t="s">
        <v>27</v>
      </c>
      <c r="C654" s="6">
        <v>1128299</v>
      </c>
      <c r="D654" s="7">
        <v>44199</v>
      </c>
      <c r="E654" s="6" t="s">
        <v>28</v>
      </c>
      <c r="F654" s="6" t="s">
        <v>44</v>
      </c>
      <c r="G654" s="6" t="s">
        <v>45</v>
      </c>
      <c r="H654" s="6" t="s">
        <v>17</v>
      </c>
      <c r="I654" s="8">
        <v>0.4</v>
      </c>
      <c r="J654" s="9">
        <v>4500</v>
      </c>
      <c r="K654" s="10">
        <f t="shared" si="4"/>
        <v>1800</v>
      </c>
      <c r="L654" s="10">
        <f t="shared" si="5"/>
        <v>540</v>
      </c>
      <c r="M654" s="11">
        <v>0.3</v>
      </c>
      <c r="O654" s="16"/>
      <c r="P654" s="14"/>
      <c r="Q654" s="12"/>
      <c r="R654" s="13"/>
    </row>
    <row r="655" spans="1:18" ht="15.75" customHeight="1" x14ac:dyDescent="0.3">
      <c r="A655" s="1"/>
      <c r="B655" s="6" t="s">
        <v>27</v>
      </c>
      <c r="C655" s="6">
        <v>1128299</v>
      </c>
      <c r="D655" s="7">
        <v>44199</v>
      </c>
      <c r="E655" s="6" t="s">
        <v>28</v>
      </c>
      <c r="F655" s="6" t="s">
        <v>44</v>
      </c>
      <c r="G655" s="6" t="s">
        <v>45</v>
      </c>
      <c r="H655" s="6" t="s">
        <v>18</v>
      </c>
      <c r="I655" s="8">
        <v>0.5</v>
      </c>
      <c r="J655" s="9">
        <v>4500</v>
      </c>
      <c r="K655" s="10">
        <f t="shared" si="4"/>
        <v>2250</v>
      </c>
      <c r="L655" s="10">
        <f t="shared" si="5"/>
        <v>562.5</v>
      </c>
      <c r="M655" s="11">
        <v>0.25</v>
      </c>
      <c r="O655" s="16"/>
      <c r="P655" s="14"/>
      <c r="Q655" s="12"/>
      <c r="R655" s="13"/>
    </row>
    <row r="656" spans="1:18" ht="15.75" customHeight="1" x14ac:dyDescent="0.3">
      <c r="A656" s="1"/>
      <c r="B656" s="6" t="s">
        <v>27</v>
      </c>
      <c r="C656" s="6">
        <v>1128299</v>
      </c>
      <c r="D656" s="7">
        <v>44199</v>
      </c>
      <c r="E656" s="6" t="s">
        <v>28</v>
      </c>
      <c r="F656" s="6" t="s">
        <v>44</v>
      </c>
      <c r="G656" s="6" t="s">
        <v>45</v>
      </c>
      <c r="H656" s="6" t="s">
        <v>19</v>
      </c>
      <c r="I656" s="8">
        <v>0.5</v>
      </c>
      <c r="J656" s="9">
        <v>4500</v>
      </c>
      <c r="K656" s="10">
        <f t="shared" si="4"/>
        <v>2250</v>
      </c>
      <c r="L656" s="10">
        <f t="shared" si="5"/>
        <v>562.5</v>
      </c>
      <c r="M656" s="11">
        <v>0.25</v>
      </c>
      <c r="O656" s="16"/>
      <c r="P656" s="14"/>
      <c r="Q656" s="12"/>
      <c r="R656" s="13"/>
    </row>
    <row r="657" spans="1:18" ht="15.75" customHeight="1" x14ac:dyDescent="0.3">
      <c r="A657" s="1"/>
      <c r="B657" s="6" t="s">
        <v>27</v>
      </c>
      <c r="C657" s="6">
        <v>1128299</v>
      </c>
      <c r="D657" s="7">
        <v>44199</v>
      </c>
      <c r="E657" s="6" t="s">
        <v>28</v>
      </c>
      <c r="F657" s="6" t="s">
        <v>44</v>
      </c>
      <c r="G657" s="6" t="s">
        <v>45</v>
      </c>
      <c r="H657" s="6" t="s">
        <v>20</v>
      </c>
      <c r="I657" s="8">
        <v>0.5</v>
      </c>
      <c r="J657" s="9">
        <v>3000</v>
      </c>
      <c r="K657" s="10">
        <f t="shared" si="4"/>
        <v>1500</v>
      </c>
      <c r="L657" s="10">
        <f t="shared" si="5"/>
        <v>450</v>
      </c>
      <c r="M657" s="11">
        <v>0.3</v>
      </c>
      <c r="O657" s="16"/>
      <c r="P657" s="14"/>
      <c r="Q657" s="12"/>
      <c r="R657" s="13"/>
    </row>
    <row r="658" spans="1:18" ht="15.75" customHeight="1" x14ac:dyDescent="0.3">
      <c r="A658" s="1"/>
      <c r="B658" s="6" t="s">
        <v>27</v>
      </c>
      <c r="C658" s="6">
        <v>1128299</v>
      </c>
      <c r="D658" s="7">
        <v>44199</v>
      </c>
      <c r="E658" s="6" t="s">
        <v>28</v>
      </c>
      <c r="F658" s="6" t="s">
        <v>44</v>
      </c>
      <c r="G658" s="6" t="s">
        <v>45</v>
      </c>
      <c r="H658" s="6" t="s">
        <v>21</v>
      </c>
      <c r="I658" s="8">
        <v>0.55000000000000004</v>
      </c>
      <c r="J658" s="9">
        <v>2500</v>
      </c>
      <c r="K658" s="10">
        <f t="shared" si="4"/>
        <v>1375</v>
      </c>
      <c r="L658" s="10">
        <f t="shared" si="5"/>
        <v>343.75</v>
      </c>
      <c r="M658" s="11">
        <v>0.25</v>
      </c>
      <c r="O658" s="16"/>
      <c r="P658" s="14"/>
      <c r="Q658" s="12"/>
      <c r="R658" s="13"/>
    </row>
    <row r="659" spans="1:18" ht="15.75" customHeight="1" x14ac:dyDescent="0.3">
      <c r="A659" s="1"/>
      <c r="B659" s="6" t="s">
        <v>27</v>
      </c>
      <c r="C659" s="6">
        <v>1128299</v>
      </c>
      <c r="D659" s="7">
        <v>44199</v>
      </c>
      <c r="E659" s="6" t="s">
        <v>28</v>
      </c>
      <c r="F659" s="6" t="s">
        <v>44</v>
      </c>
      <c r="G659" s="6" t="s">
        <v>45</v>
      </c>
      <c r="H659" s="6" t="s">
        <v>22</v>
      </c>
      <c r="I659" s="8">
        <v>0.5</v>
      </c>
      <c r="J659" s="9">
        <v>5000</v>
      </c>
      <c r="K659" s="10">
        <f t="shared" si="4"/>
        <v>2500</v>
      </c>
      <c r="L659" s="10">
        <f t="shared" si="5"/>
        <v>500</v>
      </c>
      <c r="M659" s="11">
        <v>0.2</v>
      </c>
      <c r="O659" s="16"/>
      <c r="P659" s="14"/>
      <c r="Q659" s="12"/>
      <c r="R659" s="13"/>
    </row>
    <row r="660" spans="1:18" ht="15.75" customHeight="1" x14ac:dyDescent="0.3">
      <c r="A660" s="1"/>
      <c r="B660" s="6" t="s">
        <v>27</v>
      </c>
      <c r="C660" s="6">
        <v>1128299</v>
      </c>
      <c r="D660" s="7">
        <v>44230</v>
      </c>
      <c r="E660" s="6" t="s">
        <v>28</v>
      </c>
      <c r="F660" s="6" t="s">
        <v>44</v>
      </c>
      <c r="G660" s="6" t="s">
        <v>45</v>
      </c>
      <c r="H660" s="6" t="s">
        <v>17</v>
      </c>
      <c r="I660" s="8">
        <v>0.4</v>
      </c>
      <c r="J660" s="9">
        <v>5500</v>
      </c>
      <c r="K660" s="10">
        <f t="shared" si="4"/>
        <v>2200</v>
      </c>
      <c r="L660" s="10">
        <f t="shared" si="5"/>
        <v>660</v>
      </c>
      <c r="M660" s="11">
        <v>0.3</v>
      </c>
      <c r="O660" s="16"/>
      <c r="P660" s="14"/>
      <c r="Q660" s="12"/>
      <c r="R660" s="13"/>
    </row>
    <row r="661" spans="1:18" ht="15.75" customHeight="1" x14ac:dyDescent="0.3">
      <c r="A661" s="1"/>
      <c r="B661" s="6" t="s">
        <v>27</v>
      </c>
      <c r="C661" s="6">
        <v>1128299</v>
      </c>
      <c r="D661" s="7">
        <v>44230</v>
      </c>
      <c r="E661" s="6" t="s">
        <v>28</v>
      </c>
      <c r="F661" s="6" t="s">
        <v>44</v>
      </c>
      <c r="G661" s="6" t="s">
        <v>45</v>
      </c>
      <c r="H661" s="6" t="s">
        <v>18</v>
      </c>
      <c r="I661" s="8">
        <v>0.5</v>
      </c>
      <c r="J661" s="9">
        <v>4500</v>
      </c>
      <c r="K661" s="10">
        <f t="shared" si="4"/>
        <v>2250</v>
      </c>
      <c r="L661" s="10">
        <f t="shared" si="5"/>
        <v>562.5</v>
      </c>
      <c r="M661" s="11">
        <v>0.25</v>
      </c>
      <c r="O661" s="16"/>
      <c r="P661" s="14"/>
      <c r="Q661" s="12"/>
      <c r="R661" s="13"/>
    </row>
    <row r="662" spans="1:18" ht="15.75" customHeight="1" x14ac:dyDescent="0.3">
      <c r="A662" s="1"/>
      <c r="B662" s="6" t="s">
        <v>27</v>
      </c>
      <c r="C662" s="6">
        <v>1128299</v>
      </c>
      <c r="D662" s="7">
        <v>44230</v>
      </c>
      <c r="E662" s="6" t="s">
        <v>28</v>
      </c>
      <c r="F662" s="6" t="s">
        <v>44</v>
      </c>
      <c r="G662" s="6" t="s">
        <v>45</v>
      </c>
      <c r="H662" s="6" t="s">
        <v>19</v>
      </c>
      <c r="I662" s="8">
        <v>0.5</v>
      </c>
      <c r="J662" s="9">
        <v>4500</v>
      </c>
      <c r="K662" s="10">
        <f t="shared" si="4"/>
        <v>2250</v>
      </c>
      <c r="L662" s="10">
        <f t="shared" si="5"/>
        <v>562.5</v>
      </c>
      <c r="M662" s="11">
        <v>0.25</v>
      </c>
      <c r="O662" s="16"/>
      <c r="P662" s="14"/>
      <c r="Q662" s="12"/>
      <c r="R662" s="13"/>
    </row>
    <row r="663" spans="1:18" ht="15.75" customHeight="1" x14ac:dyDescent="0.3">
      <c r="A663" s="1"/>
      <c r="B663" s="6" t="s">
        <v>27</v>
      </c>
      <c r="C663" s="6">
        <v>1128299</v>
      </c>
      <c r="D663" s="7">
        <v>44230</v>
      </c>
      <c r="E663" s="6" t="s">
        <v>28</v>
      </c>
      <c r="F663" s="6" t="s">
        <v>44</v>
      </c>
      <c r="G663" s="6" t="s">
        <v>45</v>
      </c>
      <c r="H663" s="6" t="s">
        <v>20</v>
      </c>
      <c r="I663" s="8">
        <v>0.5</v>
      </c>
      <c r="J663" s="9">
        <v>3000</v>
      </c>
      <c r="K663" s="10">
        <f t="shared" si="4"/>
        <v>1500</v>
      </c>
      <c r="L663" s="10">
        <f t="shared" si="5"/>
        <v>450</v>
      </c>
      <c r="M663" s="11">
        <v>0.3</v>
      </c>
      <c r="O663" s="16"/>
      <c r="P663" s="14"/>
      <c r="Q663" s="12"/>
      <c r="R663" s="13"/>
    </row>
    <row r="664" spans="1:18" ht="15.75" customHeight="1" x14ac:dyDescent="0.3">
      <c r="A664" s="1"/>
      <c r="B664" s="6" t="s">
        <v>27</v>
      </c>
      <c r="C664" s="6">
        <v>1128299</v>
      </c>
      <c r="D664" s="7">
        <v>44230</v>
      </c>
      <c r="E664" s="6" t="s">
        <v>28</v>
      </c>
      <c r="F664" s="6" t="s">
        <v>44</v>
      </c>
      <c r="G664" s="6" t="s">
        <v>45</v>
      </c>
      <c r="H664" s="6" t="s">
        <v>21</v>
      </c>
      <c r="I664" s="8">
        <v>0.55000000000000004</v>
      </c>
      <c r="J664" s="9">
        <v>2250</v>
      </c>
      <c r="K664" s="10">
        <f t="shared" si="4"/>
        <v>1237.5</v>
      </c>
      <c r="L664" s="10">
        <f t="shared" si="5"/>
        <v>309.375</v>
      </c>
      <c r="M664" s="11">
        <v>0.25</v>
      </c>
      <c r="O664" s="16"/>
      <c r="P664" s="14"/>
      <c r="Q664" s="12"/>
      <c r="R664" s="13"/>
    </row>
    <row r="665" spans="1:18" ht="15.75" customHeight="1" x14ac:dyDescent="0.3">
      <c r="A665" s="1"/>
      <c r="B665" s="6" t="s">
        <v>27</v>
      </c>
      <c r="C665" s="6">
        <v>1128299</v>
      </c>
      <c r="D665" s="7">
        <v>44230</v>
      </c>
      <c r="E665" s="6" t="s">
        <v>28</v>
      </c>
      <c r="F665" s="6" t="s">
        <v>44</v>
      </c>
      <c r="G665" s="6" t="s">
        <v>45</v>
      </c>
      <c r="H665" s="6" t="s">
        <v>22</v>
      </c>
      <c r="I665" s="8">
        <v>0.5</v>
      </c>
      <c r="J665" s="9">
        <v>4250</v>
      </c>
      <c r="K665" s="10">
        <f t="shared" si="4"/>
        <v>2125</v>
      </c>
      <c r="L665" s="10">
        <f t="shared" si="5"/>
        <v>425</v>
      </c>
      <c r="M665" s="11">
        <v>0.2</v>
      </c>
      <c r="O665" s="16"/>
      <c r="P665" s="14"/>
      <c r="Q665" s="12"/>
      <c r="R665" s="13"/>
    </row>
    <row r="666" spans="1:18" ht="15.75" customHeight="1" x14ac:dyDescent="0.3">
      <c r="A666" s="1"/>
      <c r="B666" s="6" t="s">
        <v>27</v>
      </c>
      <c r="C666" s="6">
        <v>1128299</v>
      </c>
      <c r="D666" s="7">
        <v>44257</v>
      </c>
      <c r="E666" s="6" t="s">
        <v>28</v>
      </c>
      <c r="F666" s="6" t="s">
        <v>44</v>
      </c>
      <c r="G666" s="6" t="s">
        <v>45</v>
      </c>
      <c r="H666" s="6" t="s">
        <v>17</v>
      </c>
      <c r="I666" s="8">
        <v>0.5</v>
      </c>
      <c r="J666" s="9">
        <v>5750</v>
      </c>
      <c r="K666" s="10">
        <f t="shared" si="4"/>
        <v>2875</v>
      </c>
      <c r="L666" s="10">
        <f t="shared" si="5"/>
        <v>862.5</v>
      </c>
      <c r="M666" s="11">
        <v>0.3</v>
      </c>
      <c r="O666" s="16"/>
      <c r="P666" s="14"/>
      <c r="Q666" s="12"/>
      <c r="R666" s="13"/>
    </row>
    <row r="667" spans="1:18" ht="15.75" customHeight="1" x14ac:dyDescent="0.3">
      <c r="A667" s="1"/>
      <c r="B667" s="6" t="s">
        <v>27</v>
      </c>
      <c r="C667" s="6">
        <v>1128299</v>
      </c>
      <c r="D667" s="7">
        <v>44257</v>
      </c>
      <c r="E667" s="6" t="s">
        <v>28</v>
      </c>
      <c r="F667" s="6" t="s">
        <v>44</v>
      </c>
      <c r="G667" s="6" t="s">
        <v>45</v>
      </c>
      <c r="H667" s="6" t="s">
        <v>18</v>
      </c>
      <c r="I667" s="8">
        <v>0.6</v>
      </c>
      <c r="J667" s="9">
        <v>4250</v>
      </c>
      <c r="K667" s="10">
        <f t="shared" si="4"/>
        <v>2550</v>
      </c>
      <c r="L667" s="10">
        <f t="shared" si="5"/>
        <v>637.5</v>
      </c>
      <c r="M667" s="11">
        <v>0.25</v>
      </c>
      <c r="O667" s="16"/>
      <c r="P667" s="14"/>
      <c r="Q667" s="12"/>
      <c r="R667" s="13"/>
    </row>
    <row r="668" spans="1:18" ht="15.75" customHeight="1" x14ac:dyDescent="0.3">
      <c r="A668" s="1"/>
      <c r="B668" s="6" t="s">
        <v>27</v>
      </c>
      <c r="C668" s="6">
        <v>1128299</v>
      </c>
      <c r="D668" s="7">
        <v>44257</v>
      </c>
      <c r="E668" s="6" t="s">
        <v>28</v>
      </c>
      <c r="F668" s="6" t="s">
        <v>44</v>
      </c>
      <c r="G668" s="6" t="s">
        <v>45</v>
      </c>
      <c r="H668" s="6" t="s">
        <v>19</v>
      </c>
      <c r="I668" s="8">
        <v>0.64999999999999991</v>
      </c>
      <c r="J668" s="9">
        <v>4250</v>
      </c>
      <c r="K668" s="10">
        <f t="shared" si="4"/>
        <v>2762.4999999999995</v>
      </c>
      <c r="L668" s="10">
        <f t="shared" si="5"/>
        <v>690.62499999999989</v>
      </c>
      <c r="M668" s="11">
        <v>0.25</v>
      </c>
      <c r="O668" s="16"/>
      <c r="P668" s="14"/>
      <c r="Q668" s="12"/>
      <c r="R668" s="13"/>
    </row>
    <row r="669" spans="1:18" ht="15.75" customHeight="1" x14ac:dyDescent="0.3">
      <c r="A669" s="1"/>
      <c r="B669" s="6" t="s">
        <v>27</v>
      </c>
      <c r="C669" s="6">
        <v>1128299</v>
      </c>
      <c r="D669" s="7">
        <v>44257</v>
      </c>
      <c r="E669" s="6" t="s">
        <v>28</v>
      </c>
      <c r="F669" s="6" t="s">
        <v>44</v>
      </c>
      <c r="G669" s="6" t="s">
        <v>45</v>
      </c>
      <c r="H669" s="6" t="s">
        <v>20</v>
      </c>
      <c r="I669" s="8">
        <v>0.64999999999999991</v>
      </c>
      <c r="J669" s="9">
        <v>3250</v>
      </c>
      <c r="K669" s="10">
        <f t="shared" si="4"/>
        <v>2112.4999999999995</v>
      </c>
      <c r="L669" s="10">
        <f t="shared" si="5"/>
        <v>633.74999999999989</v>
      </c>
      <c r="M669" s="11">
        <v>0.3</v>
      </c>
      <c r="O669" s="16"/>
      <c r="P669" s="14"/>
      <c r="Q669" s="12"/>
      <c r="R669" s="13"/>
    </row>
    <row r="670" spans="1:18" ht="15.75" customHeight="1" x14ac:dyDescent="0.3">
      <c r="A670" s="1"/>
      <c r="B670" s="6" t="s">
        <v>27</v>
      </c>
      <c r="C670" s="6">
        <v>1128299</v>
      </c>
      <c r="D670" s="7">
        <v>44257</v>
      </c>
      <c r="E670" s="6" t="s">
        <v>28</v>
      </c>
      <c r="F670" s="6" t="s">
        <v>44</v>
      </c>
      <c r="G670" s="6" t="s">
        <v>45</v>
      </c>
      <c r="H670" s="6" t="s">
        <v>21</v>
      </c>
      <c r="I670" s="8">
        <v>0.7</v>
      </c>
      <c r="J670" s="9">
        <v>1750</v>
      </c>
      <c r="K670" s="10">
        <f t="shared" si="4"/>
        <v>1225</v>
      </c>
      <c r="L670" s="10">
        <f t="shared" si="5"/>
        <v>306.25</v>
      </c>
      <c r="M670" s="11">
        <v>0.25</v>
      </c>
      <c r="O670" s="16"/>
      <c r="P670" s="14"/>
      <c r="Q670" s="12"/>
      <c r="R670" s="13"/>
    </row>
    <row r="671" spans="1:18" ht="15.75" customHeight="1" x14ac:dyDescent="0.3">
      <c r="A671" s="1"/>
      <c r="B671" s="6" t="s">
        <v>27</v>
      </c>
      <c r="C671" s="6">
        <v>1128299</v>
      </c>
      <c r="D671" s="7">
        <v>44257</v>
      </c>
      <c r="E671" s="6" t="s">
        <v>28</v>
      </c>
      <c r="F671" s="6" t="s">
        <v>44</v>
      </c>
      <c r="G671" s="6" t="s">
        <v>45</v>
      </c>
      <c r="H671" s="6" t="s">
        <v>22</v>
      </c>
      <c r="I671" s="8">
        <v>0.64999999999999991</v>
      </c>
      <c r="J671" s="9">
        <v>3750</v>
      </c>
      <c r="K671" s="10">
        <f t="shared" si="4"/>
        <v>2437.4999999999995</v>
      </c>
      <c r="L671" s="10">
        <f t="shared" si="5"/>
        <v>487.49999999999994</v>
      </c>
      <c r="M671" s="11">
        <v>0.2</v>
      </c>
      <c r="O671" s="16"/>
      <c r="P671" s="14"/>
      <c r="Q671" s="12"/>
      <c r="R671" s="13"/>
    </row>
    <row r="672" spans="1:18" ht="15.75" customHeight="1" x14ac:dyDescent="0.3">
      <c r="A672" s="1"/>
      <c r="B672" s="6" t="s">
        <v>27</v>
      </c>
      <c r="C672" s="6">
        <v>1128299</v>
      </c>
      <c r="D672" s="7">
        <v>44289</v>
      </c>
      <c r="E672" s="6" t="s">
        <v>28</v>
      </c>
      <c r="F672" s="6" t="s">
        <v>44</v>
      </c>
      <c r="G672" s="6" t="s">
        <v>45</v>
      </c>
      <c r="H672" s="6" t="s">
        <v>17</v>
      </c>
      <c r="I672" s="8">
        <v>0.7</v>
      </c>
      <c r="J672" s="9">
        <v>5500</v>
      </c>
      <c r="K672" s="10">
        <f t="shared" si="4"/>
        <v>3849.9999999999995</v>
      </c>
      <c r="L672" s="10">
        <f t="shared" si="5"/>
        <v>1154.9999999999998</v>
      </c>
      <c r="M672" s="11">
        <v>0.3</v>
      </c>
      <c r="O672" s="16"/>
      <c r="P672" s="14"/>
      <c r="Q672" s="12"/>
      <c r="R672" s="13"/>
    </row>
    <row r="673" spans="1:18" ht="15.75" customHeight="1" x14ac:dyDescent="0.3">
      <c r="A673" s="1"/>
      <c r="B673" s="6" t="s">
        <v>27</v>
      </c>
      <c r="C673" s="6">
        <v>1128299</v>
      </c>
      <c r="D673" s="7">
        <v>44289</v>
      </c>
      <c r="E673" s="6" t="s">
        <v>28</v>
      </c>
      <c r="F673" s="6" t="s">
        <v>44</v>
      </c>
      <c r="G673" s="6" t="s">
        <v>45</v>
      </c>
      <c r="H673" s="6" t="s">
        <v>18</v>
      </c>
      <c r="I673" s="8">
        <v>0.75</v>
      </c>
      <c r="J673" s="9">
        <v>3500</v>
      </c>
      <c r="K673" s="10">
        <f t="shared" si="4"/>
        <v>2625</v>
      </c>
      <c r="L673" s="10">
        <f t="shared" si="5"/>
        <v>656.25</v>
      </c>
      <c r="M673" s="11">
        <v>0.25</v>
      </c>
      <c r="O673" s="16"/>
      <c r="P673" s="14"/>
      <c r="Q673" s="12"/>
      <c r="R673" s="13"/>
    </row>
    <row r="674" spans="1:18" ht="15.75" customHeight="1" x14ac:dyDescent="0.3">
      <c r="A674" s="1"/>
      <c r="B674" s="6" t="s">
        <v>27</v>
      </c>
      <c r="C674" s="6">
        <v>1128299</v>
      </c>
      <c r="D674" s="7">
        <v>44289</v>
      </c>
      <c r="E674" s="6" t="s">
        <v>28</v>
      </c>
      <c r="F674" s="6" t="s">
        <v>44</v>
      </c>
      <c r="G674" s="6" t="s">
        <v>45</v>
      </c>
      <c r="H674" s="6" t="s">
        <v>19</v>
      </c>
      <c r="I674" s="8">
        <v>0.75</v>
      </c>
      <c r="J674" s="9">
        <v>4000</v>
      </c>
      <c r="K674" s="10">
        <f t="shared" si="4"/>
        <v>3000</v>
      </c>
      <c r="L674" s="10">
        <f t="shared" si="5"/>
        <v>750</v>
      </c>
      <c r="M674" s="11">
        <v>0.25</v>
      </c>
      <c r="O674" s="16"/>
      <c r="P674" s="14"/>
      <c r="Q674" s="12"/>
      <c r="R674" s="13"/>
    </row>
    <row r="675" spans="1:18" ht="15.75" customHeight="1" x14ac:dyDescent="0.3">
      <c r="A675" s="1"/>
      <c r="B675" s="6" t="s">
        <v>27</v>
      </c>
      <c r="C675" s="6">
        <v>1128299</v>
      </c>
      <c r="D675" s="7">
        <v>44289</v>
      </c>
      <c r="E675" s="6" t="s">
        <v>28</v>
      </c>
      <c r="F675" s="6" t="s">
        <v>44</v>
      </c>
      <c r="G675" s="6" t="s">
        <v>45</v>
      </c>
      <c r="H675" s="6" t="s">
        <v>20</v>
      </c>
      <c r="I675" s="8">
        <v>0.6</v>
      </c>
      <c r="J675" s="9">
        <v>3000</v>
      </c>
      <c r="K675" s="10">
        <f t="shared" si="4"/>
        <v>1800</v>
      </c>
      <c r="L675" s="10">
        <f t="shared" si="5"/>
        <v>540</v>
      </c>
      <c r="M675" s="11">
        <v>0.3</v>
      </c>
      <c r="O675" s="16"/>
      <c r="P675" s="14"/>
      <c r="Q675" s="12"/>
      <c r="R675" s="13"/>
    </row>
    <row r="676" spans="1:18" ht="15.75" customHeight="1" x14ac:dyDescent="0.3">
      <c r="A676" s="1"/>
      <c r="B676" s="6" t="s">
        <v>27</v>
      </c>
      <c r="C676" s="6">
        <v>1128299</v>
      </c>
      <c r="D676" s="7">
        <v>44289</v>
      </c>
      <c r="E676" s="6" t="s">
        <v>28</v>
      </c>
      <c r="F676" s="6" t="s">
        <v>44</v>
      </c>
      <c r="G676" s="6" t="s">
        <v>45</v>
      </c>
      <c r="H676" s="6" t="s">
        <v>21</v>
      </c>
      <c r="I676" s="8">
        <v>0.65</v>
      </c>
      <c r="J676" s="9">
        <v>2000</v>
      </c>
      <c r="K676" s="10">
        <f t="shared" si="4"/>
        <v>1300</v>
      </c>
      <c r="L676" s="10">
        <f t="shared" si="5"/>
        <v>325</v>
      </c>
      <c r="M676" s="11">
        <v>0.25</v>
      </c>
      <c r="O676" s="16"/>
      <c r="P676" s="14"/>
      <c r="Q676" s="12"/>
      <c r="R676" s="13"/>
    </row>
    <row r="677" spans="1:18" ht="15.75" customHeight="1" x14ac:dyDescent="0.3">
      <c r="A677" s="1"/>
      <c r="B677" s="6" t="s">
        <v>27</v>
      </c>
      <c r="C677" s="6">
        <v>1128299</v>
      </c>
      <c r="D677" s="7">
        <v>44289</v>
      </c>
      <c r="E677" s="6" t="s">
        <v>28</v>
      </c>
      <c r="F677" s="6" t="s">
        <v>44</v>
      </c>
      <c r="G677" s="6" t="s">
        <v>45</v>
      </c>
      <c r="H677" s="6" t="s">
        <v>22</v>
      </c>
      <c r="I677" s="8">
        <v>0.8</v>
      </c>
      <c r="J677" s="9">
        <v>3500</v>
      </c>
      <c r="K677" s="10">
        <f t="shared" si="4"/>
        <v>2800</v>
      </c>
      <c r="L677" s="10">
        <f t="shared" si="5"/>
        <v>560</v>
      </c>
      <c r="M677" s="11">
        <v>0.2</v>
      </c>
      <c r="O677" s="16"/>
      <c r="P677" s="14"/>
      <c r="Q677" s="12"/>
      <c r="R677" s="13"/>
    </row>
    <row r="678" spans="1:18" ht="15.75" customHeight="1" x14ac:dyDescent="0.3">
      <c r="A678" s="1"/>
      <c r="B678" s="6" t="s">
        <v>27</v>
      </c>
      <c r="C678" s="6">
        <v>1128299</v>
      </c>
      <c r="D678" s="7">
        <v>44320</v>
      </c>
      <c r="E678" s="6" t="s">
        <v>28</v>
      </c>
      <c r="F678" s="6" t="s">
        <v>44</v>
      </c>
      <c r="G678" s="6" t="s">
        <v>45</v>
      </c>
      <c r="H678" s="6" t="s">
        <v>17</v>
      </c>
      <c r="I678" s="8">
        <v>0.6</v>
      </c>
      <c r="J678" s="9">
        <v>5500</v>
      </c>
      <c r="K678" s="10">
        <f t="shared" si="4"/>
        <v>3300</v>
      </c>
      <c r="L678" s="10">
        <f t="shared" si="5"/>
        <v>990</v>
      </c>
      <c r="M678" s="11">
        <v>0.3</v>
      </c>
      <c r="O678" s="16"/>
      <c r="P678" s="14"/>
      <c r="Q678" s="12"/>
      <c r="R678" s="13"/>
    </row>
    <row r="679" spans="1:18" ht="15.75" customHeight="1" x14ac:dyDescent="0.3">
      <c r="A679" s="1"/>
      <c r="B679" s="6" t="s">
        <v>27</v>
      </c>
      <c r="C679" s="6">
        <v>1128299</v>
      </c>
      <c r="D679" s="7">
        <v>44320</v>
      </c>
      <c r="E679" s="6" t="s">
        <v>28</v>
      </c>
      <c r="F679" s="6" t="s">
        <v>44</v>
      </c>
      <c r="G679" s="6" t="s">
        <v>45</v>
      </c>
      <c r="H679" s="6" t="s">
        <v>18</v>
      </c>
      <c r="I679" s="8">
        <v>0.65</v>
      </c>
      <c r="J679" s="9">
        <v>4000</v>
      </c>
      <c r="K679" s="10">
        <f t="shared" si="4"/>
        <v>2600</v>
      </c>
      <c r="L679" s="10">
        <f t="shared" si="5"/>
        <v>650</v>
      </c>
      <c r="M679" s="11">
        <v>0.25</v>
      </c>
      <c r="O679" s="16"/>
      <c r="P679" s="14"/>
      <c r="Q679" s="12"/>
      <c r="R679" s="13"/>
    </row>
    <row r="680" spans="1:18" ht="15.75" customHeight="1" x14ac:dyDescent="0.3">
      <c r="A680" s="1"/>
      <c r="B680" s="6" t="s">
        <v>27</v>
      </c>
      <c r="C680" s="6">
        <v>1128299</v>
      </c>
      <c r="D680" s="7">
        <v>44320</v>
      </c>
      <c r="E680" s="6" t="s">
        <v>28</v>
      </c>
      <c r="F680" s="6" t="s">
        <v>44</v>
      </c>
      <c r="G680" s="6" t="s">
        <v>45</v>
      </c>
      <c r="H680" s="6" t="s">
        <v>19</v>
      </c>
      <c r="I680" s="8">
        <v>0.65</v>
      </c>
      <c r="J680" s="9">
        <v>4000</v>
      </c>
      <c r="K680" s="10">
        <f t="shared" si="4"/>
        <v>2600</v>
      </c>
      <c r="L680" s="10">
        <f t="shared" si="5"/>
        <v>650</v>
      </c>
      <c r="M680" s="11">
        <v>0.25</v>
      </c>
      <c r="O680" s="16"/>
      <c r="P680" s="14"/>
      <c r="Q680" s="12"/>
      <c r="R680" s="13"/>
    </row>
    <row r="681" spans="1:18" ht="15.75" customHeight="1" x14ac:dyDescent="0.3">
      <c r="A681" s="1"/>
      <c r="B681" s="6" t="s">
        <v>27</v>
      </c>
      <c r="C681" s="6">
        <v>1128299</v>
      </c>
      <c r="D681" s="7">
        <v>44320</v>
      </c>
      <c r="E681" s="6" t="s">
        <v>28</v>
      </c>
      <c r="F681" s="6" t="s">
        <v>44</v>
      </c>
      <c r="G681" s="6" t="s">
        <v>45</v>
      </c>
      <c r="H681" s="6" t="s">
        <v>20</v>
      </c>
      <c r="I681" s="8">
        <v>0.6</v>
      </c>
      <c r="J681" s="9">
        <v>3000</v>
      </c>
      <c r="K681" s="10">
        <f t="shared" si="4"/>
        <v>1800</v>
      </c>
      <c r="L681" s="10">
        <f t="shared" si="5"/>
        <v>540</v>
      </c>
      <c r="M681" s="11">
        <v>0.3</v>
      </c>
      <c r="O681" s="16"/>
      <c r="P681" s="14"/>
      <c r="Q681" s="12"/>
      <c r="R681" s="13"/>
    </row>
    <row r="682" spans="1:18" ht="15.75" customHeight="1" x14ac:dyDescent="0.3">
      <c r="A682" s="1"/>
      <c r="B682" s="6" t="s">
        <v>27</v>
      </c>
      <c r="C682" s="6">
        <v>1128299</v>
      </c>
      <c r="D682" s="7">
        <v>44320</v>
      </c>
      <c r="E682" s="6" t="s">
        <v>28</v>
      </c>
      <c r="F682" s="6" t="s">
        <v>44</v>
      </c>
      <c r="G682" s="6" t="s">
        <v>45</v>
      </c>
      <c r="H682" s="6" t="s">
        <v>21</v>
      </c>
      <c r="I682" s="8">
        <v>0.65</v>
      </c>
      <c r="J682" s="9">
        <v>2000</v>
      </c>
      <c r="K682" s="10">
        <f t="shared" si="4"/>
        <v>1300</v>
      </c>
      <c r="L682" s="10">
        <f t="shared" si="5"/>
        <v>325</v>
      </c>
      <c r="M682" s="11">
        <v>0.25</v>
      </c>
      <c r="O682" s="16"/>
      <c r="P682" s="14"/>
      <c r="Q682" s="12"/>
      <c r="R682" s="13"/>
    </row>
    <row r="683" spans="1:18" ht="15.75" customHeight="1" x14ac:dyDescent="0.3">
      <c r="A683" s="1"/>
      <c r="B683" s="6" t="s">
        <v>27</v>
      </c>
      <c r="C683" s="6">
        <v>1128299</v>
      </c>
      <c r="D683" s="7">
        <v>44320</v>
      </c>
      <c r="E683" s="6" t="s">
        <v>28</v>
      </c>
      <c r="F683" s="6" t="s">
        <v>44</v>
      </c>
      <c r="G683" s="6" t="s">
        <v>45</v>
      </c>
      <c r="H683" s="6" t="s">
        <v>22</v>
      </c>
      <c r="I683" s="8">
        <v>0.8</v>
      </c>
      <c r="J683" s="9">
        <v>5000</v>
      </c>
      <c r="K683" s="10">
        <f t="shared" si="4"/>
        <v>4000</v>
      </c>
      <c r="L683" s="10">
        <f t="shared" si="5"/>
        <v>800</v>
      </c>
      <c r="M683" s="11">
        <v>0.2</v>
      </c>
      <c r="O683" s="16"/>
      <c r="P683" s="14"/>
      <c r="Q683" s="12"/>
      <c r="R683" s="13"/>
    </row>
    <row r="684" spans="1:18" ht="15.75" customHeight="1" x14ac:dyDescent="0.3">
      <c r="A684" s="1"/>
      <c r="B684" s="6" t="s">
        <v>27</v>
      </c>
      <c r="C684" s="6">
        <v>1128299</v>
      </c>
      <c r="D684" s="7">
        <v>44350</v>
      </c>
      <c r="E684" s="6" t="s">
        <v>28</v>
      </c>
      <c r="F684" s="6" t="s">
        <v>44</v>
      </c>
      <c r="G684" s="6" t="s">
        <v>45</v>
      </c>
      <c r="H684" s="6" t="s">
        <v>17</v>
      </c>
      <c r="I684" s="8">
        <v>0.75</v>
      </c>
      <c r="J684" s="9">
        <v>7500</v>
      </c>
      <c r="K684" s="10">
        <f t="shared" si="4"/>
        <v>5625</v>
      </c>
      <c r="L684" s="10">
        <f t="shared" si="5"/>
        <v>1687.5</v>
      </c>
      <c r="M684" s="11">
        <v>0.3</v>
      </c>
      <c r="O684" s="16"/>
      <c r="P684" s="14"/>
      <c r="Q684" s="12"/>
      <c r="R684" s="13"/>
    </row>
    <row r="685" spans="1:18" ht="15.75" customHeight="1" x14ac:dyDescent="0.3">
      <c r="A685" s="1"/>
      <c r="B685" s="6" t="s">
        <v>27</v>
      </c>
      <c r="C685" s="6">
        <v>1128299</v>
      </c>
      <c r="D685" s="7">
        <v>44350</v>
      </c>
      <c r="E685" s="6" t="s">
        <v>28</v>
      </c>
      <c r="F685" s="6" t="s">
        <v>44</v>
      </c>
      <c r="G685" s="6" t="s">
        <v>45</v>
      </c>
      <c r="H685" s="6" t="s">
        <v>18</v>
      </c>
      <c r="I685" s="8">
        <v>0.8</v>
      </c>
      <c r="J685" s="9">
        <v>6250</v>
      </c>
      <c r="K685" s="10">
        <f t="shared" si="4"/>
        <v>5000</v>
      </c>
      <c r="L685" s="10">
        <f t="shared" si="5"/>
        <v>1250</v>
      </c>
      <c r="M685" s="11">
        <v>0.25</v>
      </c>
      <c r="O685" s="16"/>
      <c r="P685" s="14"/>
      <c r="Q685" s="12"/>
      <c r="R685" s="13"/>
    </row>
    <row r="686" spans="1:18" ht="15.75" customHeight="1" x14ac:dyDescent="0.3">
      <c r="A686" s="1"/>
      <c r="B686" s="6" t="s">
        <v>27</v>
      </c>
      <c r="C686" s="6">
        <v>1128299</v>
      </c>
      <c r="D686" s="7">
        <v>44350</v>
      </c>
      <c r="E686" s="6" t="s">
        <v>28</v>
      </c>
      <c r="F686" s="6" t="s">
        <v>44</v>
      </c>
      <c r="G686" s="6" t="s">
        <v>45</v>
      </c>
      <c r="H686" s="6" t="s">
        <v>19</v>
      </c>
      <c r="I686" s="8">
        <v>0.8</v>
      </c>
      <c r="J686" s="9">
        <v>6250</v>
      </c>
      <c r="K686" s="10">
        <f t="shared" si="4"/>
        <v>5000</v>
      </c>
      <c r="L686" s="10">
        <f t="shared" si="5"/>
        <v>1250</v>
      </c>
      <c r="M686" s="11">
        <v>0.25</v>
      </c>
      <c r="O686" s="16"/>
      <c r="P686" s="14"/>
      <c r="Q686" s="12"/>
      <c r="R686" s="13"/>
    </row>
    <row r="687" spans="1:18" ht="15.75" customHeight="1" x14ac:dyDescent="0.3">
      <c r="A687" s="1"/>
      <c r="B687" s="6" t="s">
        <v>27</v>
      </c>
      <c r="C687" s="6">
        <v>1128299</v>
      </c>
      <c r="D687" s="7">
        <v>44350</v>
      </c>
      <c r="E687" s="6" t="s">
        <v>28</v>
      </c>
      <c r="F687" s="6" t="s">
        <v>44</v>
      </c>
      <c r="G687" s="6" t="s">
        <v>45</v>
      </c>
      <c r="H687" s="6" t="s">
        <v>20</v>
      </c>
      <c r="I687" s="8">
        <v>0.8</v>
      </c>
      <c r="J687" s="9">
        <v>5000</v>
      </c>
      <c r="K687" s="10">
        <f t="shared" si="4"/>
        <v>4000</v>
      </c>
      <c r="L687" s="10">
        <f t="shared" si="5"/>
        <v>1200</v>
      </c>
      <c r="M687" s="11">
        <v>0.3</v>
      </c>
      <c r="O687" s="16"/>
      <c r="P687" s="14"/>
      <c r="Q687" s="12"/>
      <c r="R687" s="13"/>
    </row>
    <row r="688" spans="1:18" ht="15.75" customHeight="1" x14ac:dyDescent="0.3">
      <c r="A688" s="1"/>
      <c r="B688" s="6" t="s">
        <v>27</v>
      </c>
      <c r="C688" s="6">
        <v>1128299</v>
      </c>
      <c r="D688" s="7">
        <v>44350</v>
      </c>
      <c r="E688" s="6" t="s">
        <v>28</v>
      </c>
      <c r="F688" s="6" t="s">
        <v>44</v>
      </c>
      <c r="G688" s="6" t="s">
        <v>45</v>
      </c>
      <c r="H688" s="6" t="s">
        <v>21</v>
      </c>
      <c r="I688" s="8">
        <v>0.85000000000000009</v>
      </c>
      <c r="J688" s="9">
        <v>3750</v>
      </c>
      <c r="K688" s="10">
        <f t="shared" si="4"/>
        <v>3187.5000000000005</v>
      </c>
      <c r="L688" s="10">
        <f t="shared" si="5"/>
        <v>796.87500000000011</v>
      </c>
      <c r="M688" s="11">
        <v>0.25</v>
      </c>
      <c r="O688" s="16"/>
      <c r="P688" s="14"/>
      <c r="Q688" s="12"/>
      <c r="R688" s="13"/>
    </row>
    <row r="689" spans="1:18" ht="15.75" customHeight="1" x14ac:dyDescent="0.3">
      <c r="A689" s="1"/>
      <c r="B689" s="6" t="s">
        <v>27</v>
      </c>
      <c r="C689" s="6">
        <v>1128299</v>
      </c>
      <c r="D689" s="7">
        <v>44350</v>
      </c>
      <c r="E689" s="6" t="s">
        <v>28</v>
      </c>
      <c r="F689" s="6" t="s">
        <v>44</v>
      </c>
      <c r="G689" s="6" t="s">
        <v>45</v>
      </c>
      <c r="H689" s="6" t="s">
        <v>22</v>
      </c>
      <c r="I689" s="8">
        <v>1</v>
      </c>
      <c r="J689" s="9">
        <v>6750</v>
      </c>
      <c r="K689" s="10">
        <f t="shared" si="4"/>
        <v>6750</v>
      </c>
      <c r="L689" s="10">
        <f t="shared" si="5"/>
        <v>1350</v>
      </c>
      <c r="M689" s="11">
        <v>0.2</v>
      </c>
      <c r="O689" s="16"/>
      <c r="P689" s="14"/>
      <c r="Q689" s="12"/>
      <c r="R689" s="13"/>
    </row>
    <row r="690" spans="1:18" ht="15.75" customHeight="1" x14ac:dyDescent="0.3">
      <c r="A690" s="1"/>
      <c r="B690" s="6" t="s">
        <v>27</v>
      </c>
      <c r="C690" s="6">
        <v>1128299</v>
      </c>
      <c r="D690" s="7">
        <v>44379</v>
      </c>
      <c r="E690" s="6" t="s">
        <v>28</v>
      </c>
      <c r="F690" s="6" t="s">
        <v>44</v>
      </c>
      <c r="G690" s="6" t="s">
        <v>45</v>
      </c>
      <c r="H690" s="6" t="s">
        <v>17</v>
      </c>
      <c r="I690" s="8">
        <v>0.8</v>
      </c>
      <c r="J690" s="9">
        <v>8250</v>
      </c>
      <c r="K690" s="10">
        <f t="shared" si="4"/>
        <v>6600</v>
      </c>
      <c r="L690" s="10">
        <f t="shared" si="5"/>
        <v>1980</v>
      </c>
      <c r="M690" s="11">
        <v>0.3</v>
      </c>
      <c r="O690" s="16"/>
      <c r="P690" s="14"/>
      <c r="Q690" s="12"/>
      <c r="R690" s="13"/>
    </row>
    <row r="691" spans="1:18" ht="15.75" customHeight="1" x14ac:dyDescent="0.3">
      <c r="A691" s="1"/>
      <c r="B691" s="6" t="s">
        <v>27</v>
      </c>
      <c r="C691" s="6">
        <v>1128299</v>
      </c>
      <c r="D691" s="7">
        <v>44379</v>
      </c>
      <c r="E691" s="6" t="s">
        <v>28</v>
      </c>
      <c r="F691" s="6" t="s">
        <v>44</v>
      </c>
      <c r="G691" s="6" t="s">
        <v>45</v>
      </c>
      <c r="H691" s="6" t="s">
        <v>18</v>
      </c>
      <c r="I691" s="8">
        <v>0.85000000000000009</v>
      </c>
      <c r="J691" s="9">
        <v>6750</v>
      </c>
      <c r="K691" s="10">
        <f t="shared" si="4"/>
        <v>5737.5000000000009</v>
      </c>
      <c r="L691" s="10">
        <f t="shared" si="5"/>
        <v>1434.3750000000002</v>
      </c>
      <c r="M691" s="11">
        <v>0.25</v>
      </c>
      <c r="O691" s="16"/>
      <c r="P691" s="14"/>
      <c r="Q691" s="12"/>
      <c r="R691" s="13"/>
    </row>
    <row r="692" spans="1:18" ht="15.75" customHeight="1" x14ac:dyDescent="0.3">
      <c r="A692" s="1"/>
      <c r="B692" s="6" t="s">
        <v>27</v>
      </c>
      <c r="C692" s="6">
        <v>1128299</v>
      </c>
      <c r="D692" s="7">
        <v>44379</v>
      </c>
      <c r="E692" s="6" t="s">
        <v>28</v>
      </c>
      <c r="F692" s="6" t="s">
        <v>44</v>
      </c>
      <c r="G692" s="6" t="s">
        <v>45</v>
      </c>
      <c r="H692" s="6" t="s">
        <v>19</v>
      </c>
      <c r="I692" s="8">
        <v>0.85000000000000009</v>
      </c>
      <c r="J692" s="9">
        <v>6250</v>
      </c>
      <c r="K692" s="10">
        <f t="shared" si="4"/>
        <v>5312.5000000000009</v>
      </c>
      <c r="L692" s="10">
        <f t="shared" si="5"/>
        <v>1328.1250000000002</v>
      </c>
      <c r="M692" s="11">
        <v>0.25</v>
      </c>
      <c r="O692" s="16"/>
      <c r="P692" s="14"/>
      <c r="Q692" s="12"/>
      <c r="R692" s="13"/>
    </row>
    <row r="693" spans="1:18" ht="15.75" customHeight="1" x14ac:dyDescent="0.3">
      <c r="A693" s="1"/>
      <c r="B693" s="6" t="s">
        <v>27</v>
      </c>
      <c r="C693" s="6">
        <v>1128299</v>
      </c>
      <c r="D693" s="7">
        <v>44379</v>
      </c>
      <c r="E693" s="6" t="s">
        <v>28</v>
      </c>
      <c r="F693" s="6" t="s">
        <v>44</v>
      </c>
      <c r="G693" s="6" t="s">
        <v>45</v>
      </c>
      <c r="H693" s="6" t="s">
        <v>20</v>
      </c>
      <c r="I693" s="8">
        <v>0.8</v>
      </c>
      <c r="J693" s="9">
        <v>5250</v>
      </c>
      <c r="K693" s="10">
        <f t="shared" si="4"/>
        <v>4200</v>
      </c>
      <c r="L693" s="10">
        <f t="shared" si="5"/>
        <v>1260</v>
      </c>
      <c r="M693" s="11">
        <v>0.3</v>
      </c>
      <c r="O693" s="16"/>
      <c r="P693" s="14"/>
      <c r="Q693" s="12"/>
      <c r="R693" s="13"/>
    </row>
    <row r="694" spans="1:18" ht="15.75" customHeight="1" x14ac:dyDescent="0.3">
      <c r="A694" s="1"/>
      <c r="B694" s="6" t="s">
        <v>27</v>
      </c>
      <c r="C694" s="6">
        <v>1128299</v>
      </c>
      <c r="D694" s="7">
        <v>44379</v>
      </c>
      <c r="E694" s="6" t="s">
        <v>28</v>
      </c>
      <c r="F694" s="6" t="s">
        <v>44</v>
      </c>
      <c r="G694" s="6" t="s">
        <v>45</v>
      </c>
      <c r="H694" s="6" t="s">
        <v>21</v>
      </c>
      <c r="I694" s="8">
        <v>0.85000000000000009</v>
      </c>
      <c r="J694" s="9">
        <v>5750</v>
      </c>
      <c r="K694" s="10">
        <f t="shared" si="4"/>
        <v>4887.5000000000009</v>
      </c>
      <c r="L694" s="10">
        <f t="shared" si="5"/>
        <v>1221.8750000000002</v>
      </c>
      <c r="M694" s="11">
        <v>0.25</v>
      </c>
      <c r="O694" s="16"/>
      <c r="P694" s="14"/>
      <c r="Q694" s="12"/>
      <c r="R694" s="13"/>
    </row>
    <row r="695" spans="1:18" ht="15.75" customHeight="1" x14ac:dyDescent="0.3">
      <c r="A695" s="1"/>
      <c r="B695" s="6" t="s">
        <v>27</v>
      </c>
      <c r="C695" s="6">
        <v>1128299</v>
      </c>
      <c r="D695" s="7">
        <v>44379</v>
      </c>
      <c r="E695" s="6" t="s">
        <v>28</v>
      </c>
      <c r="F695" s="6" t="s">
        <v>44</v>
      </c>
      <c r="G695" s="6" t="s">
        <v>45</v>
      </c>
      <c r="H695" s="6" t="s">
        <v>22</v>
      </c>
      <c r="I695" s="8">
        <v>1</v>
      </c>
      <c r="J695" s="9">
        <v>5750</v>
      </c>
      <c r="K695" s="10">
        <f t="shared" si="4"/>
        <v>5750</v>
      </c>
      <c r="L695" s="10">
        <f t="shared" si="5"/>
        <v>1150</v>
      </c>
      <c r="M695" s="11">
        <v>0.2</v>
      </c>
      <c r="O695" s="16"/>
      <c r="P695" s="14"/>
      <c r="Q695" s="12"/>
      <c r="R695" s="13"/>
    </row>
    <row r="696" spans="1:18" ht="15.75" customHeight="1" x14ac:dyDescent="0.3">
      <c r="A696" s="1"/>
      <c r="B696" s="6" t="s">
        <v>27</v>
      </c>
      <c r="C696" s="6">
        <v>1128299</v>
      </c>
      <c r="D696" s="7">
        <v>44411</v>
      </c>
      <c r="E696" s="6" t="s">
        <v>28</v>
      </c>
      <c r="F696" s="6" t="s">
        <v>44</v>
      </c>
      <c r="G696" s="6" t="s">
        <v>45</v>
      </c>
      <c r="H696" s="6" t="s">
        <v>17</v>
      </c>
      <c r="I696" s="8">
        <v>0.85000000000000009</v>
      </c>
      <c r="J696" s="9">
        <v>7750</v>
      </c>
      <c r="K696" s="10">
        <f t="shared" si="4"/>
        <v>6587.5000000000009</v>
      </c>
      <c r="L696" s="10">
        <f t="shared" si="5"/>
        <v>1976.2500000000002</v>
      </c>
      <c r="M696" s="11">
        <v>0.3</v>
      </c>
      <c r="O696" s="16"/>
      <c r="P696" s="14"/>
      <c r="Q696" s="12"/>
      <c r="R696" s="13"/>
    </row>
    <row r="697" spans="1:18" ht="15.75" customHeight="1" x14ac:dyDescent="0.3">
      <c r="A697" s="1"/>
      <c r="B697" s="6" t="s">
        <v>27</v>
      </c>
      <c r="C697" s="6">
        <v>1128299</v>
      </c>
      <c r="D697" s="7">
        <v>44411</v>
      </c>
      <c r="E697" s="6" t="s">
        <v>28</v>
      </c>
      <c r="F697" s="6" t="s">
        <v>44</v>
      </c>
      <c r="G697" s="6" t="s">
        <v>45</v>
      </c>
      <c r="H697" s="6" t="s">
        <v>18</v>
      </c>
      <c r="I697" s="8">
        <v>0.80000000000000016</v>
      </c>
      <c r="J697" s="9">
        <v>7500</v>
      </c>
      <c r="K697" s="10">
        <f t="shared" si="4"/>
        <v>6000.0000000000009</v>
      </c>
      <c r="L697" s="10">
        <f t="shared" si="5"/>
        <v>1500.0000000000002</v>
      </c>
      <c r="M697" s="11">
        <v>0.25</v>
      </c>
      <c r="O697" s="16"/>
      <c r="P697" s="14"/>
      <c r="Q697" s="12"/>
      <c r="R697" s="13"/>
    </row>
    <row r="698" spans="1:18" ht="15.75" customHeight="1" x14ac:dyDescent="0.3">
      <c r="A698" s="1"/>
      <c r="B698" s="6" t="s">
        <v>27</v>
      </c>
      <c r="C698" s="6">
        <v>1128299</v>
      </c>
      <c r="D698" s="7">
        <v>44411</v>
      </c>
      <c r="E698" s="6" t="s">
        <v>28</v>
      </c>
      <c r="F698" s="6" t="s">
        <v>44</v>
      </c>
      <c r="G698" s="6" t="s">
        <v>45</v>
      </c>
      <c r="H698" s="6" t="s">
        <v>19</v>
      </c>
      <c r="I698" s="8">
        <v>0.75000000000000011</v>
      </c>
      <c r="J698" s="9">
        <v>6250</v>
      </c>
      <c r="K698" s="10">
        <f t="shared" si="4"/>
        <v>4687.5000000000009</v>
      </c>
      <c r="L698" s="10">
        <f t="shared" si="5"/>
        <v>1171.8750000000002</v>
      </c>
      <c r="M698" s="11">
        <v>0.25</v>
      </c>
      <c r="O698" s="16"/>
      <c r="P698" s="14"/>
      <c r="Q698" s="12"/>
      <c r="R698" s="13"/>
    </row>
    <row r="699" spans="1:18" ht="15.75" customHeight="1" x14ac:dyDescent="0.3">
      <c r="A699" s="1"/>
      <c r="B699" s="6" t="s">
        <v>27</v>
      </c>
      <c r="C699" s="6">
        <v>1128299</v>
      </c>
      <c r="D699" s="7">
        <v>44411</v>
      </c>
      <c r="E699" s="6" t="s">
        <v>28</v>
      </c>
      <c r="F699" s="6" t="s">
        <v>44</v>
      </c>
      <c r="G699" s="6" t="s">
        <v>45</v>
      </c>
      <c r="H699" s="6" t="s">
        <v>20</v>
      </c>
      <c r="I699" s="8">
        <v>0.75000000000000011</v>
      </c>
      <c r="J699" s="9">
        <v>5750</v>
      </c>
      <c r="K699" s="10">
        <f t="shared" si="4"/>
        <v>4312.5000000000009</v>
      </c>
      <c r="L699" s="10">
        <f t="shared" si="5"/>
        <v>1293.7500000000002</v>
      </c>
      <c r="M699" s="11">
        <v>0.3</v>
      </c>
      <c r="O699" s="16"/>
      <c r="P699" s="14"/>
      <c r="Q699" s="12"/>
      <c r="R699" s="13"/>
    </row>
    <row r="700" spans="1:18" ht="15.75" customHeight="1" x14ac:dyDescent="0.3">
      <c r="A700" s="1"/>
      <c r="B700" s="6" t="s">
        <v>27</v>
      </c>
      <c r="C700" s="6">
        <v>1128299</v>
      </c>
      <c r="D700" s="7">
        <v>44411</v>
      </c>
      <c r="E700" s="6" t="s">
        <v>28</v>
      </c>
      <c r="F700" s="6" t="s">
        <v>44</v>
      </c>
      <c r="G700" s="6" t="s">
        <v>45</v>
      </c>
      <c r="H700" s="6" t="s">
        <v>21</v>
      </c>
      <c r="I700" s="8">
        <v>0.75</v>
      </c>
      <c r="J700" s="9">
        <v>5750</v>
      </c>
      <c r="K700" s="10">
        <f t="shared" si="4"/>
        <v>4312.5</v>
      </c>
      <c r="L700" s="10">
        <f t="shared" si="5"/>
        <v>1078.125</v>
      </c>
      <c r="M700" s="11">
        <v>0.25</v>
      </c>
      <c r="O700" s="16"/>
      <c r="P700" s="14"/>
      <c r="Q700" s="12"/>
      <c r="R700" s="13"/>
    </row>
    <row r="701" spans="1:18" ht="15.75" customHeight="1" x14ac:dyDescent="0.3">
      <c r="A701" s="1"/>
      <c r="B701" s="6" t="s">
        <v>27</v>
      </c>
      <c r="C701" s="6">
        <v>1128299</v>
      </c>
      <c r="D701" s="7">
        <v>44411</v>
      </c>
      <c r="E701" s="6" t="s">
        <v>28</v>
      </c>
      <c r="F701" s="6" t="s">
        <v>44</v>
      </c>
      <c r="G701" s="6" t="s">
        <v>45</v>
      </c>
      <c r="H701" s="6" t="s">
        <v>22</v>
      </c>
      <c r="I701" s="8">
        <v>0.8</v>
      </c>
      <c r="J701" s="9">
        <v>4000</v>
      </c>
      <c r="K701" s="10">
        <f t="shared" si="4"/>
        <v>3200</v>
      </c>
      <c r="L701" s="10">
        <f t="shared" si="5"/>
        <v>640</v>
      </c>
      <c r="M701" s="11">
        <v>0.2</v>
      </c>
      <c r="O701" s="16"/>
      <c r="P701" s="14"/>
      <c r="Q701" s="12"/>
      <c r="R701" s="13"/>
    </row>
    <row r="702" spans="1:18" ht="15.75" customHeight="1" x14ac:dyDescent="0.3">
      <c r="A702" s="1"/>
      <c r="B702" s="6" t="s">
        <v>27</v>
      </c>
      <c r="C702" s="6">
        <v>1128299</v>
      </c>
      <c r="D702" s="7">
        <v>44443</v>
      </c>
      <c r="E702" s="6" t="s">
        <v>28</v>
      </c>
      <c r="F702" s="6" t="s">
        <v>44</v>
      </c>
      <c r="G702" s="6" t="s">
        <v>45</v>
      </c>
      <c r="H702" s="6" t="s">
        <v>17</v>
      </c>
      <c r="I702" s="8">
        <v>0.70000000000000018</v>
      </c>
      <c r="J702" s="9">
        <v>6000</v>
      </c>
      <c r="K702" s="10">
        <f t="shared" si="4"/>
        <v>4200.0000000000009</v>
      </c>
      <c r="L702" s="10">
        <f t="shared" si="5"/>
        <v>1260.0000000000002</v>
      </c>
      <c r="M702" s="11">
        <v>0.3</v>
      </c>
      <c r="O702" s="16"/>
      <c r="P702" s="14"/>
      <c r="Q702" s="12"/>
      <c r="R702" s="13"/>
    </row>
    <row r="703" spans="1:18" ht="15.75" customHeight="1" x14ac:dyDescent="0.3">
      <c r="A703" s="1"/>
      <c r="B703" s="6" t="s">
        <v>27</v>
      </c>
      <c r="C703" s="6">
        <v>1128299</v>
      </c>
      <c r="D703" s="7">
        <v>44443</v>
      </c>
      <c r="E703" s="6" t="s">
        <v>28</v>
      </c>
      <c r="F703" s="6" t="s">
        <v>44</v>
      </c>
      <c r="G703" s="6" t="s">
        <v>45</v>
      </c>
      <c r="H703" s="6" t="s">
        <v>18</v>
      </c>
      <c r="I703" s="8">
        <v>0.75000000000000022</v>
      </c>
      <c r="J703" s="9">
        <v>6000</v>
      </c>
      <c r="K703" s="10">
        <f t="shared" si="4"/>
        <v>4500.0000000000009</v>
      </c>
      <c r="L703" s="10">
        <f t="shared" si="5"/>
        <v>1125.0000000000002</v>
      </c>
      <c r="M703" s="11">
        <v>0.25</v>
      </c>
      <c r="O703" s="16"/>
      <c r="P703" s="14"/>
      <c r="Q703" s="12"/>
      <c r="R703" s="13"/>
    </row>
    <row r="704" spans="1:18" ht="15.75" customHeight="1" x14ac:dyDescent="0.3">
      <c r="A704" s="1"/>
      <c r="B704" s="6" t="s">
        <v>27</v>
      </c>
      <c r="C704" s="6">
        <v>1128299</v>
      </c>
      <c r="D704" s="7">
        <v>44443</v>
      </c>
      <c r="E704" s="6" t="s">
        <v>28</v>
      </c>
      <c r="F704" s="6" t="s">
        <v>44</v>
      </c>
      <c r="G704" s="6" t="s">
        <v>45</v>
      </c>
      <c r="H704" s="6" t="s">
        <v>19</v>
      </c>
      <c r="I704" s="8">
        <v>0.70000000000000018</v>
      </c>
      <c r="J704" s="9">
        <v>4500</v>
      </c>
      <c r="K704" s="10">
        <f t="shared" si="4"/>
        <v>3150.0000000000009</v>
      </c>
      <c r="L704" s="10">
        <f t="shared" si="5"/>
        <v>787.50000000000023</v>
      </c>
      <c r="M704" s="11">
        <v>0.25</v>
      </c>
      <c r="O704" s="16"/>
      <c r="P704" s="14"/>
      <c r="Q704" s="12"/>
      <c r="R704" s="13"/>
    </row>
    <row r="705" spans="1:18" ht="15.75" customHeight="1" x14ac:dyDescent="0.3">
      <c r="A705" s="1"/>
      <c r="B705" s="6" t="s">
        <v>27</v>
      </c>
      <c r="C705" s="6">
        <v>1128299</v>
      </c>
      <c r="D705" s="7">
        <v>44443</v>
      </c>
      <c r="E705" s="6" t="s">
        <v>28</v>
      </c>
      <c r="F705" s="6" t="s">
        <v>44</v>
      </c>
      <c r="G705" s="6" t="s">
        <v>45</v>
      </c>
      <c r="H705" s="6" t="s">
        <v>20</v>
      </c>
      <c r="I705" s="8">
        <v>0.70000000000000018</v>
      </c>
      <c r="J705" s="9">
        <v>4000</v>
      </c>
      <c r="K705" s="10">
        <f t="shared" si="4"/>
        <v>2800.0000000000009</v>
      </c>
      <c r="L705" s="10">
        <f t="shared" si="5"/>
        <v>840.00000000000023</v>
      </c>
      <c r="M705" s="11">
        <v>0.3</v>
      </c>
      <c r="O705" s="16"/>
      <c r="P705" s="14"/>
      <c r="Q705" s="12"/>
      <c r="R705" s="13"/>
    </row>
    <row r="706" spans="1:18" ht="15.75" customHeight="1" x14ac:dyDescent="0.3">
      <c r="A706" s="1"/>
      <c r="B706" s="6" t="s">
        <v>27</v>
      </c>
      <c r="C706" s="6">
        <v>1128299</v>
      </c>
      <c r="D706" s="7">
        <v>44443</v>
      </c>
      <c r="E706" s="6" t="s">
        <v>28</v>
      </c>
      <c r="F706" s="6" t="s">
        <v>44</v>
      </c>
      <c r="G706" s="6" t="s">
        <v>45</v>
      </c>
      <c r="H706" s="6" t="s">
        <v>21</v>
      </c>
      <c r="I706" s="8">
        <v>0.80000000000000016</v>
      </c>
      <c r="J706" s="9">
        <v>4250</v>
      </c>
      <c r="K706" s="10">
        <f t="shared" si="4"/>
        <v>3400.0000000000005</v>
      </c>
      <c r="L706" s="10">
        <f t="shared" si="5"/>
        <v>850.00000000000011</v>
      </c>
      <c r="M706" s="11">
        <v>0.25</v>
      </c>
      <c r="O706" s="16"/>
      <c r="P706" s="14"/>
      <c r="Q706" s="12"/>
      <c r="R706" s="13"/>
    </row>
    <row r="707" spans="1:18" ht="15.75" customHeight="1" x14ac:dyDescent="0.3">
      <c r="A707" s="1"/>
      <c r="B707" s="6" t="s">
        <v>27</v>
      </c>
      <c r="C707" s="6">
        <v>1128299</v>
      </c>
      <c r="D707" s="7">
        <v>44443</v>
      </c>
      <c r="E707" s="6" t="s">
        <v>28</v>
      </c>
      <c r="F707" s="6" t="s">
        <v>44</v>
      </c>
      <c r="G707" s="6" t="s">
        <v>45</v>
      </c>
      <c r="H707" s="6" t="s">
        <v>22</v>
      </c>
      <c r="I707" s="8">
        <v>0.65</v>
      </c>
      <c r="J707" s="9">
        <v>4500</v>
      </c>
      <c r="K707" s="10">
        <f t="shared" si="4"/>
        <v>2925</v>
      </c>
      <c r="L707" s="10">
        <f t="shared" si="5"/>
        <v>585</v>
      </c>
      <c r="M707" s="11">
        <v>0.2</v>
      </c>
      <c r="O707" s="16"/>
      <c r="P707" s="14"/>
      <c r="Q707" s="12"/>
      <c r="R707" s="13"/>
    </row>
    <row r="708" spans="1:18" ht="15.75" customHeight="1" x14ac:dyDescent="0.3">
      <c r="A708" s="1"/>
      <c r="B708" s="6" t="s">
        <v>27</v>
      </c>
      <c r="C708" s="6">
        <v>1128299</v>
      </c>
      <c r="D708" s="7">
        <v>44472</v>
      </c>
      <c r="E708" s="6" t="s">
        <v>28</v>
      </c>
      <c r="F708" s="6" t="s">
        <v>44</v>
      </c>
      <c r="G708" s="6" t="s">
        <v>45</v>
      </c>
      <c r="H708" s="6" t="s">
        <v>17</v>
      </c>
      <c r="I708" s="8">
        <v>0.60000000000000009</v>
      </c>
      <c r="J708" s="9">
        <v>5500</v>
      </c>
      <c r="K708" s="10">
        <f t="shared" si="4"/>
        <v>3300.0000000000005</v>
      </c>
      <c r="L708" s="10">
        <f t="shared" si="5"/>
        <v>990.00000000000011</v>
      </c>
      <c r="M708" s="11">
        <v>0.3</v>
      </c>
      <c r="O708" s="16"/>
      <c r="P708" s="14"/>
      <c r="Q708" s="12"/>
      <c r="R708" s="13"/>
    </row>
    <row r="709" spans="1:18" ht="15.75" customHeight="1" x14ac:dyDescent="0.3">
      <c r="A709" s="1"/>
      <c r="B709" s="6" t="s">
        <v>27</v>
      </c>
      <c r="C709" s="6">
        <v>1128299</v>
      </c>
      <c r="D709" s="7">
        <v>44472</v>
      </c>
      <c r="E709" s="6" t="s">
        <v>28</v>
      </c>
      <c r="F709" s="6" t="s">
        <v>44</v>
      </c>
      <c r="G709" s="6" t="s">
        <v>45</v>
      </c>
      <c r="H709" s="6" t="s">
        <v>18</v>
      </c>
      <c r="I709" s="8">
        <v>0.65000000000000013</v>
      </c>
      <c r="J709" s="9">
        <v>5500</v>
      </c>
      <c r="K709" s="10">
        <f t="shared" si="4"/>
        <v>3575.0000000000009</v>
      </c>
      <c r="L709" s="10">
        <f t="shared" si="5"/>
        <v>893.75000000000023</v>
      </c>
      <c r="M709" s="11">
        <v>0.25</v>
      </c>
      <c r="O709" s="16"/>
      <c r="P709" s="14"/>
      <c r="Q709" s="12"/>
      <c r="R709" s="13"/>
    </row>
    <row r="710" spans="1:18" ht="15.75" customHeight="1" x14ac:dyDescent="0.3">
      <c r="A710" s="1"/>
      <c r="B710" s="6" t="s">
        <v>27</v>
      </c>
      <c r="C710" s="6">
        <v>1128299</v>
      </c>
      <c r="D710" s="7">
        <v>44472</v>
      </c>
      <c r="E710" s="6" t="s">
        <v>28</v>
      </c>
      <c r="F710" s="6" t="s">
        <v>44</v>
      </c>
      <c r="G710" s="6" t="s">
        <v>45</v>
      </c>
      <c r="H710" s="6" t="s">
        <v>19</v>
      </c>
      <c r="I710" s="8">
        <v>0.60000000000000009</v>
      </c>
      <c r="J710" s="9">
        <v>3750</v>
      </c>
      <c r="K710" s="10">
        <f t="shared" si="4"/>
        <v>2250.0000000000005</v>
      </c>
      <c r="L710" s="10">
        <f t="shared" si="5"/>
        <v>562.50000000000011</v>
      </c>
      <c r="M710" s="11">
        <v>0.25</v>
      </c>
      <c r="O710" s="16"/>
      <c r="P710" s="14"/>
      <c r="Q710" s="12"/>
      <c r="R710" s="13"/>
    </row>
    <row r="711" spans="1:18" ht="15.75" customHeight="1" x14ac:dyDescent="0.3">
      <c r="A711" s="1"/>
      <c r="B711" s="6" t="s">
        <v>27</v>
      </c>
      <c r="C711" s="6">
        <v>1128299</v>
      </c>
      <c r="D711" s="7">
        <v>44472</v>
      </c>
      <c r="E711" s="6" t="s">
        <v>28</v>
      </c>
      <c r="F711" s="6" t="s">
        <v>44</v>
      </c>
      <c r="G711" s="6" t="s">
        <v>45</v>
      </c>
      <c r="H711" s="6" t="s">
        <v>20</v>
      </c>
      <c r="I711" s="8">
        <v>0.60000000000000009</v>
      </c>
      <c r="J711" s="9">
        <v>3500</v>
      </c>
      <c r="K711" s="10">
        <f t="shared" si="4"/>
        <v>2100.0000000000005</v>
      </c>
      <c r="L711" s="10">
        <f t="shared" si="5"/>
        <v>630.00000000000011</v>
      </c>
      <c r="M711" s="11">
        <v>0.3</v>
      </c>
      <c r="O711" s="16"/>
      <c r="P711" s="14"/>
      <c r="Q711" s="12"/>
      <c r="R711" s="13"/>
    </row>
    <row r="712" spans="1:18" ht="15.75" customHeight="1" x14ac:dyDescent="0.3">
      <c r="A712" s="1"/>
      <c r="B712" s="6" t="s">
        <v>27</v>
      </c>
      <c r="C712" s="6">
        <v>1128299</v>
      </c>
      <c r="D712" s="7">
        <v>44472</v>
      </c>
      <c r="E712" s="6" t="s">
        <v>28</v>
      </c>
      <c r="F712" s="6" t="s">
        <v>44</v>
      </c>
      <c r="G712" s="6" t="s">
        <v>45</v>
      </c>
      <c r="H712" s="6" t="s">
        <v>21</v>
      </c>
      <c r="I712" s="8">
        <v>0.70000000000000007</v>
      </c>
      <c r="J712" s="9">
        <v>3250</v>
      </c>
      <c r="K712" s="10">
        <f t="shared" si="4"/>
        <v>2275</v>
      </c>
      <c r="L712" s="10">
        <f t="shared" si="5"/>
        <v>568.75</v>
      </c>
      <c r="M712" s="11">
        <v>0.25</v>
      </c>
      <c r="O712" s="16"/>
      <c r="P712" s="14"/>
      <c r="Q712" s="12"/>
      <c r="R712" s="13"/>
    </row>
    <row r="713" spans="1:18" ht="15.75" customHeight="1" x14ac:dyDescent="0.3">
      <c r="A713" s="1"/>
      <c r="B713" s="6" t="s">
        <v>27</v>
      </c>
      <c r="C713" s="6">
        <v>1128299</v>
      </c>
      <c r="D713" s="7">
        <v>44472</v>
      </c>
      <c r="E713" s="6" t="s">
        <v>28</v>
      </c>
      <c r="F713" s="6" t="s">
        <v>44</v>
      </c>
      <c r="G713" s="6" t="s">
        <v>45</v>
      </c>
      <c r="H713" s="6" t="s">
        <v>22</v>
      </c>
      <c r="I713" s="8">
        <v>0.75000000000000011</v>
      </c>
      <c r="J713" s="9">
        <v>3750</v>
      </c>
      <c r="K713" s="10">
        <f t="shared" si="4"/>
        <v>2812.5000000000005</v>
      </c>
      <c r="L713" s="10">
        <f t="shared" si="5"/>
        <v>562.50000000000011</v>
      </c>
      <c r="M713" s="11">
        <v>0.2</v>
      </c>
      <c r="O713" s="16"/>
      <c r="P713" s="14"/>
      <c r="Q713" s="12"/>
      <c r="R713" s="13"/>
    </row>
    <row r="714" spans="1:18" ht="15.75" customHeight="1" x14ac:dyDescent="0.3">
      <c r="A714" s="1"/>
      <c r="B714" s="6" t="s">
        <v>27</v>
      </c>
      <c r="C714" s="6">
        <v>1128299</v>
      </c>
      <c r="D714" s="7">
        <v>44503</v>
      </c>
      <c r="E714" s="6" t="s">
        <v>28</v>
      </c>
      <c r="F714" s="6" t="s">
        <v>44</v>
      </c>
      <c r="G714" s="6" t="s">
        <v>45</v>
      </c>
      <c r="H714" s="6" t="s">
        <v>17</v>
      </c>
      <c r="I714" s="8">
        <v>0.60000000000000009</v>
      </c>
      <c r="J714" s="9">
        <v>6000</v>
      </c>
      <c r="K714" s="10">
        <f t="shared" si="4"/>
        <v>3600.0000000000005</v>
      </c>
      <c r="L714" s="10">
        <f t="shared" si="5"/>
        <v>1080</v>
      </c>
      <c r="M714" s="11">
        <v>0.3</v>
      </c>
      <c r="O714" s="16"/>
      <c r="P714" s="14"/>
      <c r="Q714" s="12"/>
      <c r="R714" s="13"/>
    </row>
    <row r="715" spans="1:18" ht="15.75" customHeight="1" x14ac:dyDescent="0.3">
      <c r="A715" s="1"/>
      <c r="B715" s="6" t="s">
        <v>27</v>
      </c>
      <c r="C715" s="6">
        <v>1128299</v>
      </c>
      <c r="D715" s="7">
        <v>44503</v>
      </c>
      <c r="E715" s="6" t="s">
        <v>28</v>
      </c>
      <c r="F715" s="6" t="s">
        <v>44</v>
      </c>
      <c r="G715" s="6" t="s">
        <v>45</v>
      </c>
      <c r="H715" s="6" t="s">
        <v>18</v>
      </c>
      <c r="I715" s="8">
        <v>0.65000000000000013</v>
      </c>
      <c r="J715" s="9">
        <v>6250</v>
      </c>
      <c r="K715" s="10">
        <f t="shared" si="4"/>
        <v>4062.5000000000009</v>
      </c>
      <c r="L715" s="10">
        <f t="shared" si="5"/>
        <v>1015.6250000000002</v>
      </c>
      <c r="M715" s="11">
        <v>0.25</v>
      </c>
      <c r="O715" s="16"/>
      <c r="P715" s="14"/>
      <c r="Q715" s="12"/>
      <c r="R715" s="13"/>
    </row>
    <row r="716" spans="1:18" ht="15.75" customHeight="1" x14ac:dyDescent="0.3">
      <c r="A716" s="1"/>
      <c r="B716" s="6" t="s">
        <v>27</v>
      </c>
      <c r="C716" s="6">
        <v>1128299</v>
      </c>
      <c r="D716" s="7">
        <v>44503</v>
      </c>
      <c r="E716" s="6" t="s">
        <v>28</v>
      </c>
      <c r="F716" s="6" t="s">
        <v>44</v>
      </c>
      <c r="G716" s="6" t="s">
        <v>45</v>
      </c>
      <c r="H716" s="6" t="s">
        <v>19</v>
      </c>
      <c r="I716" s="8">
        <v>0.60000000000000009</v>
      </c>
      <c r="J716" s="9">
        <v>4750</v>
      </c>
      <c r="K716" s="10">
        <f t="shared" si="4"/>
        <v>2850.0000000000005</v>
      </c>
      <c r="L716" s="10">
        <f t="shared" si="5"/>
        <v>712.50000000000011</v>
      </c>
      <c r="M716" s="11">
        <v>0.25</v>
      </c>
      <c r="O716" s="16"/>
      <c r="P716" s="14"/>
      <c r="Q716" s="12"/>
      <c r="R716" s="13"/>
    </row>
    <row r="717" spans="1:18" ht="15.75" customHeight="1" x14ac:dyDescent="0.3">
      <c r="A717" s="1"/>
      <c r="B717" s="6" t="s">
        <v>27</v>
      </c>
      <c r="C717" s="6">
        <v>1128299</v>
      </c>
      <c r="D717" s="7">
        <v>44503</v>
      </c>
      <c r="E717" s="6" t="s">
        <v>28</v>
      </c>
      <c r="F717" s="6" t="s">
        <v>44</v>
      </c>
      <c r="G717" s="6" t="s">
        <v>45</v>
      </c>
      <c r="H717" s="6" t="s">
        <v>20</v>
      </c>
      <c r="I717" s="8">
        <v>0.70000000000000018</v>
      </c>
      <c r="J717" s="9">
        <v>4500</v>
      </c>
      <c r="K717" s="10">
        <f t="shared" si="4"/>
        <v>3150.0000000000009</v>
      </c>
      <c r="L717" s="10">
        <f t="shared" si="5"/>
        <v>945.00000000000023</v>
      </c>
      <c r="M717" s="11">
        <v>0.3</v>
      </c>
      <c r="O717" s="16"/>
      <c r="P717" s="14"/>
      <c r="Q717" s="12"/>
      <c r="R717" s="13"/>
    </row>
    <row r="718" spans="1:18" ht="15.75" customHeight="1" x14ac:dyDescent="0.3">
      <c r="A718" s="1"/>
      <c r="B718" s="6" t="s">
        <v>27</v>
      </c>
      <c r="C718" s="6">
        <v>1128299</v>
      </c>
      <c r="D718" s="7">
        <v>44503</v>
      </c>
      <c r="E718" s="6" t="s">
        <v>28</v>
      </c>
      <c r="F718" s="6" t="s">
        <v>44</v>
      </c>
      <c r="G718" s="6" t="s">
        <v>45</v>
      </c>
      <c r="H718" s="6" t="s">
        <v>21</v>
      </c>
      <c r="I718" s="8">
        <v>0.90000000000000013</v>
      </c>
      <c r="J718" s="9">
        <v>4250</v>
      </c>
      <c r="K718" s="10">
        <f t="shared" si="4"/>
        <v>3825.0000000000005</v>
      </c>
      <c r="L718" s="10">
        <f t="shared" si="5"/>
        <v>956.25000000000011</v>
      </c>
      <c r="M718" s="11">
        <v>0.25</v>
      </c>
      <c r="O718" s="16"/>
      <c r="P718" s="14"/>
      <c r="Q718" s="12"/>
      <c r="R718" s="13"/>
    </row>
    <row r="719" spans="1:18" ht="15.75" customHeight="1" x14ac:dyDescent="0.3">
      <c r="A719" s="1"/>
      <c r="B719" s="6" t="s">
        <v>27</v>
      </c>
      <c r="C719" s="6">
        <v>1128299</v>
      </c>
      <c r="D719" s="7">
        <v>44503</v>
      </c>
      <c r="E719" s="6" t="s">
        <v>28</v>
      </c>
      <c r="F719" s="6" t="s">
        <v>44</v>
      </c>
      <c r="G719" s="6" t="s">
        <v>45</v>
      </c>
      <c r="H719" s="6" t="s">
        <v>22</v>
      </c>
      <c r="I719" s="8">
        <v>0.95000000000000018</v>
      </c>
      <c r="J719" s="9">
        <v>5500</v>
      </c>
      <c r="K719" s="10">
        <f t="shared" si="4"/>
        <v>5225.0000000000009</v>
      </c>
      <c r="L719" s="10">
        <f t="shared" si="5"/>
        <v>1045.0000000000002</v>
      </c>
      <c r="M719" s="11">
        <v>0.2</v>
      </c>
      <c r="O719" s="16"/>
      <c r="P719" s="14"/>
      <c r="Q719" s="12"/>
      <c r="R719" s="13"/>
    </row>
    <row r="720" spans="1:18" ht="15.75" customHeight="1" x14ac:dyDescent="0.3">
      <c r="A720" s="1"/>
      <c r="B720" s="6" t="s">
        <v>27</v>
      </c>
      <c r="C720" s="6">
        <v>1128299</v>
      </c>
      <c r="D720" s="7">
        <v>44532</v>
      </c>
      <c r="E720" s="6" t="s">
        <v>28</v>
      </c>
      <c r="F720" s="6" t="s">
        <v>44</v>
      </c>
      <c r="G720" s="6" t="s">
        <v>45</v>
      </c>
      <c r="H720" s="6" t="s">
        <v>17</v>
      </c>
      <c r="I720" s="8">
        <v>0.80000000000000016</v>
      </c>
      <c r="J720" s="9">
        <v>7500</v>
      </c>
      <c r="K720" s="10">
        <f t="shared" si="4"/>
        <v>6000.0000000000009</v>
      </c>
      <c r="L720" s="10">
        <f t="shared" si="5"/>
        <v>1800.0000000000002</v>
      </c>
      <c r="M720" s="11">
        <v>0.3</v>
      </c>
      <c r="O720" s="16"/>
      <c r="P720" s="14"/>
      <c r="Q720" s="12"/>
      <c r="R720" s="13"/>
    </row>
    <row r="721" spans="1:18" ht="15.75" customHeight="1" x14ac:dyDescent="0.3">
      <c r="A721" s="1"/>
      <c r="B721" s="6" t="s">
        <v>27</v>
      </c>
      <c r="C721" s="6">
        <v>1128299</v>
      </c>
      <c r="D721" s="7">
        <v>44532</v>
      </c>
      <c r="E721" s="6" t="s">
        <v>28</v>
      </c>
      <c r="F721" s="6" t="s">
        <v>44</v>
      </c>
      <c r="G721" s="6" t="s">
        <v>45</v>
      </c>
      <c r="H721" s="6" t="s">
        <v>18</v>
      </c>
      <c r="I721" s="8">
        <v>0.8500000000000002</v>
      </c>
      <c r="J721" s="9">
        <v>7500</v>
      </c>
      <c r="K721" s="10">
        <f t="shared" si="4"/>
        <v>6375.0000000000018</v>
      </c>
      <c r="L721" s="10">
        <f t="shared" si="5"/>
        <v>1593.7500000000005</v>
      </c>
      <c r="M721" s="11">
        <v>0.25</v>
      </c>
      <c r="O721" s="16"/>
      <c r="P721" s="14"/>
      <c r="Q721" s="12"/>
      <c r="R721" s="13"/>
    </row>
    <row r="722" spans="1:18" ht="15.75" customHeight="1" x14ac:dyDescent="0.3">
      <c r="A722" s="1"/>
      <c r="B722" s="6" t="s">
        <v>27</v>
      </c>
      <c r="C722" s="6">
        <v>1128299</v>
      </c>
      <c r="D722" s="7">
        <v>44532</v>
      </c>
      <c r="E722" s="6" t="s">
        <v>28</v>
      </c>
      <c r="F722" s="6" t="s">
        <v>44</v>
      </c>
      <c r="G722" s="6" t="s">
        <v>45</v>
      </c>
      <c r="H722" s="6" t="s">
        <v>19</v>
      </c>
      <c r="I722" s="8">
        <v>0.80000000000000016</v>
      </c>
      <c r="J722" s="9">
        <v>5500</v>
      </c>
      <c r="K722" s="10">
        <f t="shared" si="4"/>
        <v>4400.0000000000009</v>
      </c>
      <c r="L722" s="10">
        <f t="shared" si="5"/>
        <v>1100.0000000000002</v>
      </c>
      <c r="M722" s="11">
        <v>0.25</v>
      </c>
      <c r="O722" s="16"/>
      <c r="P722" s="14"/>
      <c r="Q722" s="12"/>
      <c r="R722" s="13"/>
    </row>
    <row r="723" spans="1:18" ht="15.75" customHeight="1" x14ac:dyDescent="0.3">
      <c r="A723" s="1"/>
      <c r="B723" s="6" t="s">
        <v>27</v>
      </c>
      <c r="C723" s="6">
        <v>1128299</v>
      </c>
      <c r="D723" s="7">
        <v>44532</v>
      </c>
      <c r="E723" s="6" t="s">
        <v>28</v>
      </c>
      <c r="F723" s="6" t="s">
        <v>44</v>
      </c>
      <c r="G723" s="6" t="s">
        <v>45</v>
      </c>
      <c r="H723" s="6" t="s">
        <v>20</v>
      </c>
      <c r="I723" s="8">
        <v>0.80000000000000016</v>
      </c>
      <c r="J723" s="9">
        <v>5500</v>
      </c>
      <c r="K723" s="10">
        <f t="shared" si="4"/>
        <v>4400.0000000000009</v>
      </c>
      <c r="L723" s="10">
        <f t="shared" si="5"/>
        <v>1320.0000000000002</v>
      </c>
      <c r="M723" s="11">
        <v>0.3</v>
      </c>
      <c r="O723" s="16"/>
      <c r="P723" s="14"/>
      <c r="Q723" s="12"/>
      <c r="R723" s="13"/>
    </row>
    <row r="724" spans="1:18" ht="15.75" customHeight="1" x14ac:dyDescent="0.3">
      <c r="A724" s="1"/>
      <c r="B724" s="6" t="s">
        <v>27</v>
      </c>
      <c r="C724" s="6">
        <v>1128299</v>
      </c>
      <c r="D724" s="7">
        <v>44532</v>
      </c>
      <c r="E724" s="6" t="s">
        <v>28</v>
      </c>
      <c r="F724" s="6" t="s">
        <v>44</v>
      </c>
      <c r="G724" s="6" t="s">
        <v>45</v>
      </c>
      <c r="H724" s="6" t="s">
        <v>21</v>
      </c>
      <c r="I724" s="8">
        <v>0.90000000000000013</v>
      </c>
      <c r="J724" s="9">
        <v>4750</v>
      </c>
      <c r="K724" s="10">
        <f t="shared" si="4"/>
        <v>4275.0000000000009</v>
      </c>
      <c r="L724" s="10">
        <f t="shared" si="5"/>
        <v>1068.7500000000002</v>
      </c>
      <c r="M724" s="11">
        <v>0.25</v>
      </c>
      <c r="O724" s="16"/>
      <c r="P724" s="14"/>
      <c r="Q724" s="12"/>
      <c r="R724" s="13"/>
    </row>
    <row r="725" spans="1:18" ht="15.75" customHeight="1" x14ac:dyDescent="0.3">
      <c r="A725" s="1"/>
      <c r="B725" s="6" t="s">
        <v>27</v>
      </c>
      <c r="C725" s="6">
        <v>1128299</v>
      </c>
      <c r="D725" s="7">
        <v>44532</v>
      </c>
      <c r="E725" s="6" t="s">
        <v>28</v>
      </c>
      <c r="F725" s="6" t="s">
        <v>44</v>
      </c>
      <c r="G725" s="6" t="s">
        <v>45</v>
      </c>
      <c r="H725" s="6" t="s">
        <v>22</v>
      </c>
      <c r="I725" s="8">
        <v>0.95000000000000018</v>
      </c>
      <c r="J725" s="9">
        <v>5750</v>
      </c>
      <c r="K725" s="10">
        <f t="shared" si="4"/>
        <v>5462.5000000000009</v>
      </c>
      <c r="L725" s="10">
        <f t="shared" si="5"/>
        <v>1092.5000000000002</v>
      </c>
      <c r="M725" s="11">
        <v>0.2</v>
      </c>
      <c r="O725" s="16"/>
      <c r="P725" s="14"/>
      <c r="Q725" s="12"/>
      <c r="R725" s="13"/>
    </row>
    <row r="726" spans="1:18" ht="15.75" customHeight="1" x14ac:dyDescent="0.3">
      <c r="A726" s="1" t="s">
        <v>39</v>
      </c>
      <c r="B726" s="6" t="s">
        <v>14</v>
      </c>
      <c r="C726" s="6">
        <v>1185732</v>
      </c>
      <c r="D726" s="7">
        <v>44208</v>
      </c>
      <c r="E726" s="6" t="s">
        <v>46</v>
      </c>
      <c r="F726" s="6" t="s">
        <v>47</v>
      </c>
      <c r="G726" s="6" t="s">
        <v>48</v>
      </c>
      <c r="H726" s="6" t="s">
        <v>17</v>
      </c>
      <c r="I726" s="8">
        <v>0.45</v>
      </c>
      <c r="J726" s="9">
        <v>10500</v>
      </c>
      <c r="K726" s="10">
        <f t="shared" si="4"/>
        <v>4725</v>
      </c>
      <c r="L726" s="10">
        <f t="shared" si="5"/>
        <v>2126.25</v>
      </c>
      <c r="M726" s="11">
        <v>0.45</v>
      </c>
      <c r="O726" s="12"/>
      <c r="P726" s="17">
        <f>Data!$I726+0.05</f>
        <v>0.5</v>
      </c>
      <c r="Q726" s="12"/>
      <c r="R726" s="13"/>
    </row>
    <row r="727" spans="1:18" ht="15.75" customHeight="1" x14ac:dyDescent="0.3">
      <c r="A727" s="1"/>
      <c r="B727" s="6" t="s">
        <v>14</v>
      </c>
      <c r="C727" s="6">
        <v>1185732</v>
      </c>
      <c r="D727" s="7">
        <v>44208</v>
      </c>
      <c r="E727" s="6" t="s">
        <v>46</v>
      </c>
      <c r="F727" s="6" t="s">
        <v>47</v>
      </c>
      <c r="G727" s="6" t="s">
        <v>48</v>
      </c>
      <c r="H727" s="6" t="s">
        <v>18</v>
      </c>
      <c r="I727" s="8">
        <v>0.45</v>
      </c>
      <c r="J727" s="9">
        <v>8500</v>
      </c>
      <c r="K727" s="10">
        <f t="shared" si="4"/>
        <v>3825</v>
      </c>
      <c r="L727" s="10">
        <f t="shared" si="5"/>
        <v>1338.75</v>
      </c>
      <c r="M727" s="11">
        <v>0.35</v>
      </c>
      <c r="O727" s="12"/>
      <c r="P727" s="17">
        <f>Data!$I727+0.05</f>
        <v>0.5</v>
      </c>
      <c r="Q727" s="12"/>
      <c r="R727" s="13"/>
    </row>
    <row r="728" spans="1:18" ht="15.75" customHeight="1" x14ac:dyDescent="0.3">
      <c r="A728" s="1"/>
      <c r="B728" s="6" t="s">
        <v>14</v>
      </c>
      <c r="C728" s="6">
        <v>1185732</v>
      </c>
      <c r="D728" s="7">
        <v>44208</v>
      </c>
      <c r="E728" s="6" t="s">
        <v>46</v>
      </c>
      <c r="F728" s="6" t="s">
        <v>47</v>
      </c>
      <c r="G728" s="6" t="s">
        <v>48</v>
      </c>
      <c r="H728" s="6" t="s">
        <v>19</v>
      </c>
      <c r="I728" s="8">
        <v>0.35000000000000003</v>
      </c>
      <c r="J728" s="9">
        <v>8500</v>
      </c>
      <c r="K728" s="10">
        <f t="shared" si="4"/>
        <v>2975.0000000000005</v>
      </c>
      <c r="L728" s="10">
        <f t="shared" si="5"/>
        <v>743.75000000000011</v>
      </c>
      <c r="M728" s="11">
        <v>0.25</v>
      </c>
      <c r="O728" s="12"/>
      <c r="P728" s="17">
        <f>Data!$I728+0.05</f>
        <v>0.4</v>
      </c>
      <c r="Q728" s="12"/>
      <c r="R728" s="13"/>
    </row>
    <row r="729" spans="1:18" ht="15.75" customHeight="1" x14ac:dyDescent="0.3">
      <c r="A729" s="1"/>
      <c r="B729" s="6" t="s">
        <v>14</v>
      </c>
      <c r="C729" s="6">
        <v>1185732</v>
      </c>
      <c r="D729" s="7">
        <v>44208</v>
      </c>
      <c r="E729" s="6" t="s">
        <v>46</v>
      </c>
      <c r="F729" s="6" t="s">
        <v>47</v>
      </c>
      <c r="G729" s="6" t="s">
        <v>48</v>
      </c>
      <c r="H729" s="6" t="s">
        <v>20</v>
      </c>
      <c r="I729" s="8">
        <v>0.39999999999999997</v>
      </c>
      <c r="J729" s="9">
        <v>7000</v>
      </c>
      <c r="K729" s="10">
        <f t="shared" si="4"/>
        <v>2799.9999999999995</v>
      </c>
      <c r="L729" s="10">
        <f t="shared" si="5"/>
        <v>839.99999999999989</v>
      </c>
      <c r="M729" s="11">
        <v>0.3</v>
      </c>
      <c r="O729" s="12"/>
      <c r="P729" s="17">
        <f>Data!$I729+0.05</f>
        <v>0.44999999999999996</v>
      </c>
      <c r="Q729" s="12"/>
      <c r="R729" s="13"/>
    </row>
    <row r="730" spans="1:18" ht="15.75" customHeight="1" x14ac:dyDescent="0.3">
      <c r="A730" s="1"/>
      <c r="B730" s="6" t="s">
        <v>14</v>
      </c>
      <c r="C730" s="6">
        <v>1185732</v>
      </c>
      <c r="D730" s="7">
        <v>44208</v>
      </c>
      <c r="E730" s="6" t="s">
        <v>46</v>
      </c>
      <c r="F730" s="6" t="s">
        <v>47</v>
      </c>
      <c r="G730" s="6" t="s">
        <v>48</v>
      </c>
      <c r="H730" s="6" t="s">
        <v>21</v>
      </c>
      <c r="I730" s="8">
        <v>0.55000000000000004</v>
      </c>
      <c r="J730" s="9">
        <v>7500</v>
      </c>
      <c r="K730" s="10">
        <f t="shared" si="4"/>
        <v>4125</v>
      </c>
      <c r="L730" s="10">
        <f t="shared" si="5"/>
        <v>1443.75</v>
      </c>
      <c r="M730" s="11">
        <v>0.35</v>
      </c>
      <c r="O730" s="12"/>
      <c r="P730" s="17">
        <f>Data!$I730+0.05</f>
        <v>0.60000000000000009</v>
      </c>
      <c r="Q730" s="12"/>
      <c r="R730" s="13"/>
    </row>
    <row r="731" spans="1:18" ht="15.75" customHeight="1" x14ac:dyDescent="0.3">
      <c r="A731" s="1"/>
      <c r="B731" s="6" t="s">
        <v>14</v>
      </c>
      <c r="C731" s="6">
        <v>1185732</v>
      </c>
      <c r="D731" s="7">
        <v>44208</v>
      </c>
      <c r="E731" s="6" t="s">
        <v>46</v>
      </c>
      <c r="F731" s="6" t="s">
        <v>47</v>
      </c>
      <c r="G731" s="6" t="s">
        <v>48</v>
      </c>
      <c r="H731" s="6" t="s">
        <v>22</v>
      </c>
      <c r="I731" s="8">
        <v>0.45</v>
      </c>
      <c r="J731" s="9">
        <v>8500</v>
      </c>
      <c r="K731" s="10">
        <f t="shared" si="4"/>
        <v>3825</v>
      </c>
      <c r="L731" s="10">
        <f t="shared" si="5"/>
        <v>1912.5</v>
      </c>
      <c r="M731" s="11">
        <v>0.5</v>
      </c>
      <c r="O731" s="12"/>
      <c r="P731" s="17">
        <f>Data!$I731+0.05</f>
        <v>0.5</v>
      </c>
      <c r="Q731" s="12"/>
      <c r="R731" s="13"/>
    </row>
    <row r="732" spans="1:18" ht="15.75" customHeight="1" x14ac:dyDescent="0.3">
      <c r="A732" s="1"/>
      <c r="B732" s="6" t="s">
        <v>14</v>
      </c>
      <c r="C732" s="6">
        <v>1185732</v>
      </c>
      <c r="D732" s="7">
        <v>44237</v>
      </c>
      <c r="E732" s="6" t="s">
        <v>46</v>
      </c>
      <c r="F732" s="6" t="s">
        <v>47</v>
      </c>
      <c r="G732" s="6" t="s">
        <v>48</v>
      </c>
      <c r="H732" s="6" t="s">
        <v>17</v>
      </c>
      <c r="I732" s="8">
        <v>0.45</v>
      </c>
      <c r="J732" s="9">
        <v>11000</v>
      </c>
      <c r="K732" s="10">
        <f t="shared" si="4"/>
        <v>4950</v>
      </c>
      <c r="L732" s="10">
        <f t="shared" si="5"/>
        <v>2227.5</v>
      </c>
      <c r="M732" s="11">
        <v>0.45</v>
      </c>
      <c r="O732" s="12"/>
      <c r="P732" s="17">
        <f>Data!$I732+0.05</f>
        <v>0.5</v>
      </c>
      <c r="Q732" s="12"/>
      <c r="R732" s="13"/>
    </row>
    <row r="733" spans="1:18" ht="15.75" customHeight="1" x14ac:dyDescent="0.3">
      <c r="A733" s="1"/>
      <c r="B733" s="6" t="s">
        <v>14</v>
      </c>
      <c r="C733" s="6">
        <v>1185732</v>
      </c>
      <c r="D733" s="7">
        <v>44237</v>
      </c>
      <c r="E733" s="6" t="s">
        <v>46</v>
      </c>
      <c r="F733" s="6" t="s">
        <v>47</v>
      </c>
      <c r="G733" s="6" t="s">
        <v>48</v>
      </c>
      <c r="H733" s="6" t="s">
        <v>18</v>
      </c>
      <c r="I733" s="8">
        <v>0.45</v>
      </c>
      <c r="J733" s="9">
        <v>7500</v>
      </c>
      <c r="K733" s="10">
        <f t="shared" si="4"/>
        <v>3375</v>
      </c>
      <c r="L733" s="10">
        <f t="shared" si="5"/>
        <v>1181.25</v>
      </c>
      <c r="M733" s="11">
        <v>0.35</v>
      </c>
      <c r="O733" s="12"/>
      <c r="P733" s="17">
        <f>Data!$I733+0.05</f>
        <v>0.5</v>
      </c>
      <c r="Q733" s="12"/>
      <c r="R733" s="13"/>
    </row>
    <row r="734" spans="1:18" ht="15.75" customHeight="1" x14ac:dyDescent="0.3">
      <c r="A734" s="1"/>
      <c r="B734" s="6" t="s">
        <v>14</v>
      </c>
      <c r="C734" s="6">
        <v>1185732</v>
      </c>
      <c r="D734" s="7">
        <v>44237</v>
      </c>
      <c r="E734" s="6" t="s">
        <v>46</v>
      </c>
      <c r="F734" s="6" t="s">
        <v>47</v>
      </c>
      <c r="G734" s="6" t="s">
        <v>48</v>
      </c>
      <c r="H734" s="6" t="s">
        <v>19</v>
      </c>
      <c r="I734" s="8">
        <v>0.35000000000000003</v>
      </c>
      <c r="J734" s="9">
        <v>8000</v>
      </c>
      <c r="K734" s="10">
        <f t="shared" si="4"/>
        <v>2800.0000000000005</v>
      </c>
      <c r="L734" s="10">
        <f t="shared" si="5"/>
        <v>700.00000000000011</v>
      </c>
      <c r="M734" s="11">
        <v>0.25</v>
      </c>
      <c r="O734" s="12"/>
      <c r="P734" s="17">
        <f>Data!$I734+0.05</f>
        <v>0.4</v>
      </c>
      <c r="Q734" s="12"/>
      <c r="R734" s="13"/>
    </row>
    <row r="735" spans="1:18" ht="15.75" customHeight="1" x14ac:dyDescent="0.3">
      <c r="A735" s="1"/>
      <c r="B735" s="6" t="s">
        <v>14</v>
      </c>
      <c r="C735" s="6">
        <v>1185732</v>
      </c>
      <c r="D735" s="7">
        <v>44237</v>
      </c>
      <c r="E735" s="6" t="s">
        <v>46</v>
      </c>
      <c r="F735" s="6" t="s">
        <v>47</v>
      </c>
      <c r="G735" s="6" t="s">
        <v>48</v>
      </c>
      <c r="H735" s="6" t="s">
        <v>20</v>
      </c>
      <c r="I735" s="8">
        <v>0.39999999999999997</v>
      </c>
      <c r="J735" s="9">
        <v>6750</v>
      </c>
      <c r="K735" s="10">
        <f t="shared" si="4"/>
        <v>2700</v>
      </c>
      <c r="L735" s="10">
        <f t="shared" si="5"/>
        <v>810</v>
      </c>
      <c r="M735" s="11">
        <v>0.3</v>
      </c>
      <c r="O735" s="12"/>
      <c r="P735" s="17">
        <f>Data!$I735+0.05</f>
        <v>0.44999999999999996</v>
      </c>
      <c r="Q735" s="12"/>
      <c r="R735" s="13"/>
    </row>
    <row r="736" spans="1:18" ht="15.75" customHeight="1" x14ac:dyDescent="0.3">
      <c r="A736" s="1"/>
      <c r="B736" s="6" t="s">
        <v>14</v>
      </c>
      <c r="C736" s="6">
        <v>1185732</v>
      </c>
      <c r="D736" s="7">
        <v>44237</v>
      </c>
      <c r="E736" s="6" t="s">
        <v>46</v>
      </c>
      <c r="F736" s="6" t="s">
        <v>47</v>
      </c>
      <c r="G736" s="6" t="s">
        <v>48</v>
      </c>
      <c r="H736" s="6" t="s">
        <v>21</v>
      </c>
      <c r="I736" s="8">
        <v>0.55000000000000004</v>
      </c>
      <c r="J736" s="9">
        <v>7500</v>
      </c>
      <c r="K736" s="10">
        <f t="shared" si="4"/>
        <v>4125</v>
      </c>
      <c r="L736" s="10">
        <f t="shared" si="5"/>
        <v>1443.75</v>
      </c>
      <c r="M736" s="11">
        <v>0.35</v>
      </c>
      <c r="O736" s="12"/>
      <c r="P736" s="17">
        <f>Data!$I736+0.05</f>
        <v>0.60000000000000009</v>
      </c>
      <c r="Q736" s="12"/>
      <c r="R736" s="13"/>
    </row>
    <row r="737" spans="1:18" ht="15.75" customHeight="1" x14ac:dyDescent="0.3">
      <c r="A737" s="1"/>
      <c r="B737" s="6" t="s">
        <v>14</v>
      </c>
      <c r="C737" s="6">
        <v>1185732</v>
      </c>
      <c r="D737" s="7">
        <v>44237</v>
      </c>
      <c r="E737" s="6" t="s">
        <v>46</v>
      </c>
      <c r="F737" s="6" t="s">
        <v>47</v>
      </c>
      <c r="G737" s="6" t="s">
        <v>48</v>
      </c>
      <c r="H737" s="6" t="s">
        <v>22</v>
      </c>
      <c r="I737" s="8">
        <v>0.45</v>
      </c>
      <c r="J737" s="9">
        <v>8500</v>
      </c>
      <c r="K737" s="10">
        <f t="shared" si="4"/>
        <v>3825</v>
      </c>
      <c r="L737" s="10">
        <f t="shared" si="5"/>
        <v>1912.5</v>
      </c>
      <c r="M737" s="11">
        <v>0.5</v>
      </c>
      <c r="O737" s="12"/>
      <c r="P737" s="17">
        <f>Data!$I737+0.05</f>
        <v>0.5</v>
      </c>
      <c r="Q737" s="12"/>
      <c r="R737" s="13"/>
    </row>
    <row r="738" spans="1:18" ht="15.75" customHeight="1" x14ac:dyDescent="0.3">
      <c r="A738" s="1"/>
      <c r="B738" s="6" t="s">
        <v>14</v>
      </c>
      <c r="C738" s="6">
        <v>1185732</v>
      </c>
      <c r="D738" s="7">
        <v>44263</v>
      </c>
      <c r="E738" s="6" t="s">
        <v>46</v>
      </c>
      <c r="F738" s="6" t="s">
        <v>47</v>
      </c>
      <c r="G738" s="6" t="s">
        <v>48</v>
      </c>
      <c r="H738" s="6" t="s">
        <v>17</v>
      </c>
      <c r="I738" s="8">
        <v>0.45</v>
      </c>
      <c r="J738" s="9">
        <v>10700</v>
      </c>
      <c r="K738" s="10">
        <f t="shared" si="4"/>
        <v>4815</v>
      </c>
      <c r="L738" s="10">
        <f t="shared" si="5"/>
        <v>2166.75</v>
      </c>
      <c r="M738" s="11">
        <v>0.45</v>
      </c>
      <c r="O738" s="12"/>
      <c r="P738" s="17">
        <f>Data!$I738+0.05</f>
        <v>0.5</v>
      </c>
      <c r="Q738" s="12"/>
      <c r="R738" s="13"/>
    </row>
    <row r="739" spans="1:18" ht="15.75" customHeight="1" x14ac:dyDescent="0.3">
      <c r="A739" s="1"/>
      <c r="B739" s="6" t="s">
        <v>14</v>
      </c>
      <c r="C739" s="6">
        <v>1185732</v>
      </c>
      <c r="D739" s="7">
        <v>44263</v>
      </c>
      <c r="E739" s="6" t="s">
        <v>46</v>
      </c>
      <c r="F739" s="6" t="s">
        <v>47</v>
      </c>
      <c r="G739" s="6" t="s">
        <v>48</v>
      </c>
      <c r="H739" s="6" t="s">
        <v>18</v>
      </c>
      <c r="I739" s="8">
        <v>0.45</v>
      </c>
      <c r="J739" s="9">
        <v>7500</v>
      </c>
      <c r="K739" s="10">
        <f t="shared" si="4"/>
        <v>3375</v>
      </c>
      <c r="L739" s="10">
        <f t="shared" si="5"/>
        <v>1181.25</v>
      </c>
      <c r="M739" s="11">
        <v>0.35</v>
      </c>
      <c r="O739" s="12"/>
      <c r="P739" s="17">
        <f>Data!$I739+0.05</f>
        <v>0.5</v>
      </c>
      <c r="Q739" s="12"/>
      <c r="R739" s="13"/>
    </row>
    <row r="740" spans="1:18" ht="15.75" customHeight="1" x14ac:dyDescent="0.3">
      <c r="A740" s="1"/>
      <c r="B740" s="6" t="s">
        <v>14</v>
      </c>
      <c r="C740" s="6">
        <v>1185732</v>
      </c>
      <c r="D740" s="7">
        <v>44263</v>
      </c>
      <c r="E740" s="6" t="s">
        <v>46</v>
      </c>
      <c r="F740" s="6" t="s">
        <v>47</v>
      </c>
      <c r="G740" s="6" t="s">
        <v>48</v>
      </c>
      <c r="H740" s="6" t="s">
        <v>19</v>
      </c>
      <c r="I740" s="8">
        <v>0.35000000000000003</v>
      </c>
      <c r="J740" s="9">
        <v>7750</v>
      </c>
      <c r="K740" s="10">
        <f t="shared" si="4"/>
        <v>2712.5000000000005</v>
      </c>
      <c r="L740" s="10">
        <f t="shared" si="5"/>
        <v>678.12500000000011</v>
      </c>
      <c r="M740" s="11">
        <v>0.25</v>
      </c>
      <c r="O740" s="12"/>
      <c r="P740" s="17">
        <f>Data!$I740+0.05</f>
        <v>0.4</v>
      </c>
      <c r="Q740" s="12"/>
      <c r="R740" s="13"/>
    </row>
    <row r="741" spans="1:18" ht="15.75" customHeight="1" x14ac:dyDescent="0.3">
      <c r="A741" s="1"/>
      <c r="B741" s="6" t="s">
        <v>14</v>
      </c>
      <c r="C741" s="6">
        <v>1185732</v>
      </c>
      <c r="D741" s="7">
        <v>44263</v>
      </c>
      <c r="E741" s="6" t="s">
        <v>46</v>
      </c>
      <c r="F741" s="6" t="s">
        <v>47</v>
      </c>
      <c r="G741" s="6" t="s">
        <v>48</v>
      </c>
      <c r="H741" s="6" t="s">
        <v>20</v>
      </c>
      <c r="I741" s="8">
        <v>0.39999999999999997</v>
      </c>
      <c r="J741" s="9">
        <v>6250</v>
      </c>
      <c r="K741" s="10">
        <f t="shared" si="4"/>
        <v>2500</v>
      </c>
      <c r="L741" s="10">
        <f t="shared" si="5"/>
        <v>750</v>
      </c>
      <c r="M741" s="11">
        <v>0.3</v>
      </c>
      <c r="O741" s="12"/>
      <c r="P741" s="17">
        <f>Data!$I741+0.05</f>
        <v>0.44999999999999996</v>
      </c>
      <c r="Q741" s="12"/>
      <c r="R741" s="13"/>
    </row>
    <row r="742" spans="1:18" ht="15.75" customHeight="1" x14ac:dyDescent="0.3">
      <c r="A742" s="1"/>
      <c r="B742" s="6" t="s">
        <v>14</v>
      </c>
      <c r="C742" s="6">
        <v>1185732</v>
      </c>
      <c r="D742" s="7">
        <v>44263</v>
      </c>
      <c r="E742" s="6" t="s">
        <v>46</v>
      </c>
      <c r="F742" s="6" t="s">
        <v>47</v>
      </c>
      <c r="G742" s="6" t="s">
        <v>48</v>
      </c>
      <c r="H742" s="6" t="s">
        <v>21</v>
      </c>
      <c r="I742" s="8">
        <v>0.55000000000000004</v>
      </c>
      <c r="J742" s="9">
        <v>6750</v>
      </c>
      <c r="K742" s="10">
        <f t="shared" si="4"/>
        <v>3712.5000000000005</v>
      </c>
      <c r="L742" s="10">
        <f t="shared" si="5"/>
        <v>1299.375</v>
      </c>
      <c r="M742" s="11">
        <v>0.35</v>
      </c>
      <c r="O742" s="12"/>
      <c r="P742" s="17">
        <f>Data!$I742+0.05</f>
        <v>0.60000000000000009</v>
      </c>
      <c r="Q742" s="12"/>
      <c r="R742" s="13"/>
    </row>
    <row r="743" spans="1:18" ht="15.75" customHeight="1" x14ac:dyDescent="0.3">
      <c r="A743" s="1"/>
      <c r="B743" s="6" t="s">
        <v>14</v>
      </c>
      <c r="C743" s="6">
        <v>1185732</v>
      </c>
      <c r="D743" s="7">
        <v>44263</v>
      </c>
      <c r="E743" s="6" t="s">
        <v>46</v>
      </c>
      <c r="F743" s="6" t="s">
        <v>47</v>
      </c>
      <c r="G743" s="6" t="s">
        <v>48</v>
      </c>
      <c r="H743" s="6" t="s">
        <v>22</v>
      </c>
      <c r="I743" s="8">
        <v>0.45</v>
      </c>
      <c r="J743" s="9">
        <v>7750</v>
      </c>
      <c r="K743" s="10">
        <f t="shared" si="4"/>
        <v>3487.5</v>
      </c>
      <c r="L743" s="10">
        <f t="shared" si="5"/>
        <v>1743.75</v>
      </c>
      <c r="M743" s="11">
        <v>0.5</v>
      </c>
      <c r="O743" s="12"/>
      <c r="P743" s="17">
        <f>Data!$I743+0.05</f>
        <v>0.5</v>
      </c>
      <c r="Q743" s="12"/>
      <c r="R743" s="13"/>
    </row>
    <row r="744" spans="1:18" ht="15.75" customHeight="1" x14ac:dyDescent="0.3">
      <c r="A744" s="1"/>
      <c r="B744" s="6" t="s">
        <v>14</v>
      </c>
      <c r="C744" s="6">
        <v>1185732</v>
      </c>
      <c r="D744" s="7">
        <v>44295</v>
      </c>
      <c r="E744" s="6" t="s">
        <v>46</v>
      </c>
      <c r="F744" s="6" t="s">
        <v>47</v>
      </c>
      <c r="G744" s="6" t="s">
        <v>48</v>
      </c>
      <c r="H744" s="6" t="s">
        <v>17</v>
      </c>
      <c r="I744" s="8">
        <v>0.45</v>
      </c>
      <c r="J744" s="9">
        <v>10250</v>
      </c>
      <c r="K744" s="10">
        <f t="shared" si="4"/>
        <v>4612.5</v>
      </c>
      <c r="L744" s="10">
        <f t="shared" si="5"/>
        <v>2075.625</v>
      </c>
      <c r="M744" s="11">
        <v>0.45</v>
      </c>
      <c r="O744" s="12"/>
      <c r="P744" s="17">
        <f>Data!$I744+0.05</f>
        <v>0.5</v>
      </c>
      <c r="Q744" s="12"/>
      <c r="R744" s="13"/>
    </row>
    <row r="745" spans="1:18" ht="15.75" customHeight="1" x14ac:dyDescent="0.3">
      <c r="A745" s="1"/>
      <c r="B745" s="6" t="s">
        <v>14</v>
      </c>
      <c r="C745" s="6">
        <v>1185732</v>
      </c>
      <c r="D745" s="7">
        <v>44295</v>
      </c>
      <c r="E745" s="6" t="s">
        <v>46</v>
      </c>
      <c r="F745" s="6" t="s">
        <v>47</v>
      </c>
      <c r="G745" s="6" t="s">
        <v>48</v>
      </c>
      <c r="H745" s="6" t="s">
        <v>18</v>
      </c>
      <c r="I745" s="8">
        <v>0.45</v>
      </c>
      <c r="J745" s="9">
        <v>7250</v>
      </c>
      <c r="K745" s="10">
        <f t="shared" si="4"/>
        <v>3262.5</v>
      </c>
      <c r="L745" s="10">
        <f t="shared" si="5"/>
        <v>1141.875</v>
      </c>
      <c r="M745" s="11">
        <v>0.35</v>
      </c>
      <c r="O745" s="12"/>
      <c r="P745" s="17">
        <f>Data!$I745+0.05</f>
        <v>0.5</v>
      </c>
      <c r="Q745" s="12"/>
      <c r="R745" s="13"/>
    </row>
    <row r="746" spans="1:18" ht="15.75" customHeight="1" x14ac:dyDescent="0.3">
      <c r="A746" s="1"/>
      <c r="B746" s="6" t="s">
        <v>14</v>
      </c>
      <c r="C746" s="6">
        <v>1185732</v>
      </c>
      <c r="D746" s="7">
        <v>44295</v>
      </c>
      <c r="E746" s="6" t="s">
        <v>46</v>
      </c>
      <c r="F746" s="6" t="s">
        <v>47</v>
      </c>
      <c r="G746" s="6" t="s">
        <v>48</v>
      </c>
      <c r="H746" s="6" t="s">
        <v>19</v>
      </c>
      <c r="I746" s="8">
        <v>0.35000000000000003</v>
      </c>
      <c r="J746" s="9">
        <v>7250</v>
      </c>
      <c r="K746" s="10">
        <f t="shared" si="4"/>
        <v>2537.5000000000005</v>
      </c>
      <c r="L746" s="10">
        <f t="shared" si="5"/>
        <v>634.37500000000011</v>
      </c>
      <c r="M746" s="11">
        <v>0.25</v>
      </c>
      <c r="O746" s="12"/>
      <c r="P746" s="17">
        <f>Data!$I746+0.05</f>
        <v>0.4</v>
      </c>
      <c r="Q746" s="12"/>
      <c r="R746" s="13"/>
    </row>
    <row r="747" spans="1:18" ht="15.75" customHeight="1" x14ac:dyDescent="0.3">
      <c r="A747" s="1"/>
      <c r="B747" s="6" t="s">
        <v>14</v>
      </c>
      <c r="C747" s="6">
        <v>1185732</v>
      </c>
      <c r="D747" s="7">
        <v>44295</v>
      </c>
      <c r="E747" s="6" t="s">
        <v>46</v>
      </c>
      <c r="F747" s="6" t="s">
        <v>47</v>
      </c>
      <c r="G747" s="6" t="s">
        <v>48</v>
      </c>
      <c r="H747" s="6" t="s">
        <v>20</v>
      </c>
      <c r="I747" s="8">
        <v>0.39999999999999997</v>
      </c>
      <c r="J747" s="9">
        <v>6500</v>
      </c>
      <c r="K747" s="10">
        <f t="shared" si="4"/>
        <v>2600</v>
      </c>
      <c r="L747" s="10">
        <f t="shared" si="5"/>
        <v>780</v>
      </c>
      <c r="M747" s="11">
        <v>0.3</v>
      </c>
      <c r="O747" s="12"/>
      <c r="P747" s="17">
        <f>Data!$I747+0.05</f>
        <v>0.44999999999999996</v>
      </c>
      <c r="Q747" s="12"/>
      <c r="R747" s="13"/>
    </row>
    <row r="748" spans="1:18" ht="15.75" customHeight="1" x14ac:dyDescent="0.3">
      <c r="A748" s="1"/>
      <c r="B748" s="6" t="s">
        <v>14</v>
      </c>
      <c r="C748" s="6">
        <v>1185732</v>
      </c>
      <c r="D748" s="7">
        <v>44295</v>
      </c>
      <c r="E748" s="6" t="s">
        <v>46</v>
      </c>
      <c r="F748" s="6" t="s">
        <v>47</v>
      </c>
      <c r="G748" s="6" t="s">
        <v>48</v>
      </c>
      <c r="H748" s="6" t="s">
        <v>21</v>
      </c>
      <c r="I748" s="8">
        <v>0.55000000000000004</v>
      </c>
      <c r="J748" s="9">
        <v>6750</v>
      </c>
      <c r="K748" s="10">
        <f t="shared" si="4"/>
        <v>3712.5000000000005</v>
      </c>
      <c r="L748" s="10">
        <f t="shared" si="5"/>
        <v>1299.375</v>
      </c>
      <c r="M748" s="11">
        <v>0.35</v>
      </c>
      <c r="O748" s="12"/>
      <c r="P748" s="17">
        <f>Data!$I748+0.05</f>
        <v>0.60000000000000009</v>
      </c>
      <c r="Q748" s="12"/>
      <c r="R748" s="13"/>
    </row>
    <row r="749" spans="1:18" ht="15.75" customHeight="1" x14ac:dyDescent="0.3">
      <c r="A749" s="1"/>
      <c r="B749" s="6" t="s">
        <v>14</v>
      </c>
      <c r="C749" s="6">
        <v>1185732</v>
      </c>
      <c r="D749" s="7">
        <v>44295</v>
      </c>
      <c r="E749" s="6" t="s">
        <v>46</v>
      </c>
      <c r="F749" s="6" t="s">
        <v>47</v>
      </c>
      <c r="G749" s="6" t="s">
        <v>48</v>
      </c>
      <c r="H749" s="6" t="s">
        <v>22</v>
      </c>
      <c r="I749" s="8">
        <v>0.45</v>
      </c>
      <c r="J749" s="9">
        <v>8000</v>
      </c>
      <c r="K749" s="10">
        <f t="shared" si="4"/>
        <v>3600</v>
      </c>
      <c r="L749" s="10">
        <f t="shared" si="5"/>
        <v>1800</v>
      </c>
      <c r="M749" s="11">
        <v>0.5</v>
      </c>
      <c r="O749" s="12"/>
      <c r="P749" s="17">
        <f>Data!$I749+0.05</f>
        <v>0.5</v>
      </c>
      <c r="Q749" s="12"/>
      <c r="R749" s="13"/>
    </row>
    <row r="750" spans="1:18" ht="15.75" customHeight="1" x14ac:dyDescent="0.3">
      <c r="A750" s="1"/>
      <c r="B750" s="6" t="s">
        <v>14</v>
      </c>
      <c r="C750" s="6">
        <v>1185732</v>
      </c>
      <c r="D750" s="7">
        <v>44324</v>
      </c>
      <c r="E750" s="6" t="s">
        <v>46</v>
      </c>
      <c r="F750" s="6" t="s">
        <v>47</v>
      </c>
      <c r="G750" s="6" t="s">
        <v>48</v>
      </c>
      <c r="H750" s="6" t="s">
        <v>17</v>
      </c>
      <c r="I750" s="8">
        <v>0.55000000000000004</v>
      </c>
      <c r="J750" s="9">
        <v>10700</v>
      </c>
      <c r="K750" s="10">
        <f t="shared" si="4"/>
        <v>5885.0000000000009</v>
      </c>
      <c r="L750" s="10">
        <f t="shared" si="5"/>
        <v>2648.2500000000005</v>
      </c>
      <c r="M750" s="11">
        <v>0.45</v>
      </c>
      <c r="O750" s="12"/>
      <c r="P750" s="17">
        <f>Data!$I750+0.05</f>
        <v>0.60000000000000009</v>
      </c>
      <c r="Q750" s="12"/>
      <c r="R750" s="13"/>
    </row>
    <row r="751" spans="1:18" ht="15.75" customHeight="1" x14ac:dyDescent="0.3">
      <c r="A751" s="1"/>
      <c r="B751" s="6" t="s">
        <v>14</v>
      </c>
      <c r="C751" s="6">
        <v>1185732</v>
      </c>
      <c r="D751" s="7">
        <v>44324</v>
      </c>
      <c r="E751" s="6" t="s">
        <v>46</v>
      </c>
      <c r="F751" s="6" t="s">
        <v>47</v>
      </c>
      <c r="G751" s="6" t="s">
        <v>48</v>
      </c>
      <c r="H751" s="6" t="s">
        <v>18</v>
      </c>
      <c r="I751" s="8">
        <v>0.55000000000000004</v>
      </c>
      <c r="J751" s="9">
        <v>7750</v>
      </c>
      <c r="K751" s="10">
        <f t="shared" si="4"/>
        <v>4262.5</v>
      </c>
      <c r="L751" s="10">
        <f t="shared" si="5"/>
        <v>1491.875</v>
      </c>
      <c r="M751" s="11">
        <v>0.35</v>
      </c>
      <c r="O751" s="12"/>
      <c r="P751" s="17">
        <f>Data!$I751+0.05</f>
        <v>0.60000000000000009</v>
      </c>
      <c r="Q751" s="12"/>
      <c r="R751" s="13"/>
    </row>
    <row r="752" spans="1:18" ht="15.75" customHeight="1" x14ac:dyDescent="0.3">
      <c r="A752" s="1"/>
      <c r="B752" s="6" t="s">
        <v>14</v>
      </c>
      <c r="C752" s="6">
        <v>1185732</v>
      </c>
      <c r="D752" s="7">
        <v>44324</v>
      </c>
      <c r="E752" s="6" t="s">
        <v>46</v>
      </c>
      <c r="F752" s="6" t="s">
        <v>47</v>
      </c>
      <c r="G752" s="6" t="s">
        <v>48</v>
      </c>
      <c r="H752" s="6" t="s">
        <v>19</v>
      </c>
      <c r="I752" s="8">
        <v>0.5</v>
      </c>
      <c r="J752" s="9">
        <v>7500</v>
      </c>
      <c r="K752" s="10">
        <f t="shared" si="4"/>
        <v>3750</v>
      </c>
      <c r="L752" s="10">
        <f t="shared" si="5"/>
        <v>937.5</v>
      </c>
      <c r="M752" s="11">
        <v>0.25</v>
      </c>
      <c r="O752" s="12"/>
      <c r="P752" s="17">
        <f>Data!$I752+0.05</f>
        <v>0.55000000000000004</v>
      </c>
      <c r="Q752" s="12"/>
      <c r="R752" s="13"/>
    </row>
    <row r="753" spans="1:18" ht="15.75" customHeight="1" x14ac:dyDescent="0.3">
      <c r="A753" s="1"/>
      <c r="B753" s="6" t="s">
        <v>14</v>
      </c>
      <c r="C753" s="6">
        <v>1185732</v>
      </c>
      <c r="D753" s="7">
        <v>44324</v>
      </c>
      <c r="E753" s="6" t="s">
        <v>46</v>
      </c>
      <c r="F753" s="6" t="s">
        <v>47</v>
      </c>
      <c r="G753" s="6" t="s">
        <v>48</v>
      </c>
      <c r="H753" s="6" t="s">
        <v>20</v>
      </c>
      <c r="I753" s="8">
        <v>0.5</v>
      </c>
      <c r="J753" s="9">
        <v>7000</v>
      </c>
      <c r="K753" s="10">
        <f t="shared" si="4"/>
        <v>3500</v>
      </c>
      <c r="L753" s="10">
        <f t="shared" si="5"/>
        <v>1050</v>
      </c>
      <c r="M753" s="11">
        <v>0.3</v>
      </c>
      <c r="O753" s="12"/>
      <c r="P753" s="17">
        <f>Data!$I753+0.05</f>
        <v>0.55000000000000004</v>
      </c>
      <c r="Q753" s="12"/>
      <c r="R753" s="13"/>
    </row>
    <row r="754" spans="1:18" ht="15.75" customHeight="1" x14ac:dyDescent="0.3">
      <c r="A754" s="1"/>
      <c r="B754" s="6" t="s">
        <v>14</v>
      </c>
      <c r="C754" s="6">
        <v>1185732</v>
      </c>
      <c r="D754" s="7">
        <v>44324</v>
      </c>
      <c r="E754" s="6" t="s">
        <v>46</v>
      </c>
      <c r="F754" s="6" t="s">
        <v>47</v>
      </c>
      <c r="G754" s="6" t="s">
        <v>48</v>
      </c>
      <c r="H754" s="6" t="s">
        <v>21</v>
      </c>
      <c r="I754" s="8">
        <v>0.6</v>
      </c>
      <c r="J754" s="9">
        <v>7250</v>
      </c>
      <c r="K754" s="10">
        <f t="shared" si="4"/>
        <v>4350</v>
      </c>
      <c r="L754" s="10">
        <f t="shared" si="5"/>
        <v>1522.5</v>
      </c>
      <c r="M754" s="11">
        <v>0.35</v>
      </c>
      <c r="O754" s="12"/>
      <c r="P754" s="17">
        <f>Data!$I754+0.05</f>
        <v>0.65</v>
      </c>
      <c r="Q754" s="12"/>
      <c r="R754" s="13"/>
    </row>
    <row r="755" spans="1:18" ht="15.75" customHeight="1" x14ac:dyDescent="0.3">
      <c r="A755" s="1"/>
      <c r="B755" s="6" t="s">
        <v>14</v>
      </c>
      <c r="C755" s="6">
        <v>1185732</v>
      </c>
      <c r="D755" s="7">
        <v>44324</v>
      </c>
      <c r="E755" s="6" t="s">
        <v>46</v>
      </c>
      <c r="F755" s="6" t="s">
        <v>47</v>
      </c>
      <c r="G755" s="6" t="s">
        <v>48</v>
      </c>
      <c r="H755" s="6" t="s">
        <v>22</v>
      </c>
      <c r="I755" s="8">
        <v>0.65</v>
      </c>
      <c r="J755" s="9">
        <v>8250</v>
      </c>
      <c r="K755" s="10">
        <f t="shared" si="4"/>
        <v>5362.5</v>
      </c>
      <c r="L755" s="10">
        <f t="shared" si="5"/>
        <v>2681.25</v>
      </c>
      <c r="M755" s="11">
        <v>0.5</v>
      </c>
      <c r="O755" s="12"/>
      <c r="P755" s="17">
        <f>Data!$I755+0.05</f>
        <v>0.70000000000000007</v>
      </c>
      <c r="Q755" s="12"/>
      <c r="R755" s="13"/>
    </row>
    <row r="756" spans="1:18" ht="15.75" customHeight="1" x14ac:dyDescent="0.3">
      <c r="A756" s="1"/>
      <c r="B756" s="6" t="s">
        <v>14</v>
      </c>
      <c r="C756" s="6">
        <v>1185732</v>
      </c>
      <c r="D756" s="7">
        <v>44357</v>
      </c>
      <c r="E756" s="6" t="s">
        <v>46</v>
      </c>
      <c r="F756" s="6" t="s">
        <v>47</v>
      </c>
      <c r="G756" s="6" t="s">
        <v>48</v>
      </c>
      <c r="H756" s="6" t="s">
        <v>17</v>
      </c>
      <c r="I756" s="8">
        <v>0.6</v>
      </c>
      <c r="J756" s="9">
        <v>10750</v>
      </c>
      <c r="K756" s="10">
        <f t="shared" si="4"/>
        <v>6450</v>
      </c>
      <c r="L756" s="10">
        <f t="shared" si="5"/>
        <v>2902.5</v>
      </c>
      <c r="M756" s="11">
        <v>0.45</v>
      </c>
      <c r="O756" s="12"/>
      <c r="P756" s="17">
        <f>Data!$I756+0.05</f>
        <v>0.65</v>
      </c>
      <c r="Q756" s="12"/>
      <c r="R756" s="13"/>
    </row>
    <row r="757" spans="1:18" ht="15.75" customHeight="1" x14ac:dyDescent="0.3">
      <c r="A757" s="1"/>
      <c r="B757" s="6" t="s">
        <v>14</v>
      </c>
      <c r="C757" s="6">
        <v>1185732</v>
      </c>
      <c r="D757" s="7">
        <v>44357</v>
      </c>
      <c r="E757" s="6" t="s">
        <v>46</v>
      </c>
      <c r="F757" s="6" t="s">
        <v>47</v>
      </c>
      <c r="G757" s="6" t="s">
        <v>48</v>
      </c>
      <c r="H757" s="6" t="s">
        <v>18</v>
      </c>
      <c r="I757" s="8">
        <v>0.55000000000000004</v>
      </c>
      <c r="J757" s="9">
        <v>8250</v>
      </c>
      <c r="K757" s="10">
        <f t="shared" si="4"/>
        <v>4537.5</v>
      </c>
      <c r="L757" s="10">
        <f t="shared" si="5"/>
        <v>1588.125</v>
      </c>
      <c r="M757" s="11">
        <v>0.35</v>
      </c>
      <c r="O757" s="12"/>
      <c r="P757" s="17">
        <f>Data!$I757+0.05</f>
        <v>0.60000000000000009</v>
      </c>
      <c r="Q757" s="12"/>
      <c r="R757" s="13"/>
    </row>
    <row r="758" spans="1:18" ht="15.75" customHeight="1" x14ac:dyDescent="0.3">
      <c r="A758" s="1"/>
      <c r="B758" s="6" t="s">
        <v>14</v>
      </c>
      <c r="C758" s="6">
        <v>1185732</v>
      </c>
      <c r="D758" s="7">
        <v>44357</v>
      </c>
      <c r="E758" s="6" t="s">
        <v>46</v>
      </c>
      <c r="F758" s="6" t="s">
        <v>47</v>
      </c>
      <c r="G758" s="6" t="s">
        <v>48</v>
      </c>
      <c r="H758" s="6" t="s">
        <v>19</v>
      </c>
      <c r="I758" s="8">
        <v>0.5</v>
      </c>
      <c r="J758" s="9">
        <v>8000</v>
      </c>
      <c r="K758" s="10">
        <f t="shared" si="4"/>
        <v>4000</v>
      </c>
      <c r="L758" s="10">
        <f t="shared" si="5"/>
        <v>1000</v>
      </c>
      <c r="M758" s="11">
        <v>0.25</v>
      </c>
      <c r="O758" s="12"/>
      <c r="P758" s="17">
        <f>Data!$I758+0.05</f>
        <v>0.55000000000000004</v>
      </c>
      <c r="Q758" s="12"/>
      <c r="R758" s="13"/>
    </row>
    <row r="759" spans="1:18" ht="15.75" customHeight="1" x14ac:dyDescent="0.3">
      <c r="A759" s="1"/>
      <c r="B759" s="6" t="s">
        <v>14</v>
      </c>
      <c r="C759" s="6">
        <v>1185732</v>
      </c>
      <c r="D759" s="7">
        <v>44357</v>
      </c>
      <c r="E759" s="6" t="s">
        <v>46</v>
      </c>
      <c r="F759" s="6" t="s">
        <v>47</v>
      </c>
      <c r="G759" s="6" t="s">
        <v>48</v>
      </c>
      <c r="H759" s="6" t="s">
        <v>20</v>
      </c>
      <c r="I759" s="8">
        <v>0.5</v>
      </c>
      <c r="J759" s="9">
        <v>7750</v>
      </c>
      <c r="K759" s="10">
        <f t="shared" si="4"/>
        <v>3875</v>
      </c>
      <c r="L759" s="10">
        <f t="shared" si="5"/>
        <v>1162.5</v>
      </c>
      <c r="M759" s="11">
        <v>0.3</v>
      </c>
      <c r="O759" s="12"/>
      <c r="P759" s="17">
        <f>Data!$I759+0.05</f>
        <v>0.55000000000000004</v>
      </c>
      <c r="Q759" s="12"/>
      <c r="R759" s="13"/>
    </row>
    <row r="760" spans="1:18" ht="15.75" customHeight="1" x14ac:dyDescent="0.3">
      <c r="A760" s="1"/>
      <c r="B760" s="6" t="s">
        <v>14</v>
      </c>
      <c r="C760" s="6">
        <v>1185732</v>
      </c>
      <c r="D760" s="7">
        <v>44357</v>
      </c>
      <c r="E760" s="6" t="s">
        <v>46</v>
      </c>
      <c r="F760" s="6" t="s">
        <v>47</v>
      </c>
      <c r="G760" s="6" t="s">
        <v>48</v>
      </c>
      <c r="H760" s="6" t="s">
        <v>21</v>
      </c>
      <c r="I760" s="8">
        <v>0.65</v>
      </c>
      <c r="J760" s="9">
        <v>7750</v>
      </c>
      <c r="K760" s="10">
        <f t="shared" si="4"/>
        <v>5037.5</v>
      </c>
      <c r="L760" s="10">
        <f t="shared" si="5"/>
        <v>1763.125</v>
      </c>
      <c r="M760" s="11">
        <v>0.35</v>
      </c>
      <c r="O760" s="12"/>
      <c r="P760" s="17">
        <f>Data!$I760+0.05</f>
        <v>0.70000000000000007</v>
      </c>
      <c r="Q760" s="12"/>
      <c r="R760" s="13"/>
    </row>
    <row r="761" spans="1:18" ht="15.75" customHeight="1" x14ac:dyDescent="0.3">
      <c r="A761" s="1"/>
      <c r="B761" s="6" t="s">
        <v>14</v>
      </c>
      <c r="C761" s="6">
        <v>1185732</v>
      </c>
      <c r="D761" s="7">
        <v>44357</v>
      </c>
      <c r="E761" s="6" t="s">
        <v>46</v>
      </c>
      <c r="F761" s="6" t="s">
        <v>47</v>
      </c>
      <c r="G761" s="6" t="s">
        <v>48</v>
      </c>
      <c r="H761" s="6" t="s">
        <v>22</v>
      </c>
      <c r="I761" s="8">
        <v>0.70000000000000007</v>
      </c>
      <c r="J761" s="9">
        <v>9250</v>
      </c>
      <c r="K761" s="10">
        <f t="shared" si="4"/>
        <v>6475.0000000000009</v>
      </c>
      <c r="L761" s="10">
        <f t="shared" si="5"/>
        <v>3237.5000000000005</v>
      </c>
      <c r="M761" s="11">
        <v>0.5</v>
      </c>
      <c r="O761" s="12"/>
      <c r="P761" s="17">
        <f>Data!$I761+0.05</f>
        <v>0.75000000000000011</v>
      </c>
      <c r="Q761" s="12"/>
      <c r="R761" s="13"/>
    </row>
    <row r="762" spans="1:18" ht="15.75" customHeight="1" x14ac:dyDescent="0.3">
      <c r="A762" s="1"/>
      <c r="B762" s="6" t="s">
        <v>14</v>
      </c>
      <c r="C762" s="6">
        <v>1185732</v>
      </c>
      <c r="D762" s="7">
        <v>44385</v>
      </c>
      <c r="E762" s="6" t="s">
        <v>46</v>
      </c>
      <c r="F762" s="6" t="s">
        <v>47</v>
      </c>
      <c r="G762" s="6" t="s">
        <v>48</v>
      </c>
      <c r="H762" s="6" t="s">
        <v>17</v>
      </c>
      <c r="I762" s="8">
        <v>0.65</v>
      </c>
      <c r="J762" s="9">
        <v>11500</v>
      </c>
      <c r="K762" s="10">
        <f t="shared" si="4"/>
        <v>7475</v>
      </c>
      <c r="L762" s="10">
        <f t="shared" si="5"/>
        <v>3363.75</v>
      </c>
      <c r="M762" s="11">
        <v>0.45</v>
      </c>
      <c r="O762" s="12"/>
      <c r="P762" s="17">
        <f>Data!$I762+0.05</f>
        <v>0.70000000000000007</v>
      </c>
      <c r="Q762" s="12"/>
      <c r="R762" s="13"/>
    </row>
    <row r="763" spans="1:18" ht="15.75" customHeight="1" x14ac:dyDescent="0.3">
      <c r="A763" s="1"/>
      <c r="B763" s="6" t="s">
        <v>14</v>
      </c>
      <c r="C763" s="6">
        <v>1185732</v>
      </c>
      <c r="D763" s="7">
        <v>44385</v>
      </c>
      <c r="E763" s="6" t="s">
        <v>46</v>
      </c>
      <c r="F763" s="6" t="s">
        <v>47</v>
      </c>
      <c r="G763" s="6" t="s">
        <v>48</v>
      </c>
      <c r="H763" s="6" t="s">
        <v>18</v>
      </c>
      <c r="I763" s="8">
        <v>0.60000000000000009</v>
      </c>
      <c r="J763" s="9">
        <v>9000</v>
      </c>
      <c r="K763" s="10">
        <f t="shared" si="4"/>
        <v>5400.0000000000009</v>
      </c>
      <c r="L763" s="10">
        <f t="shared" si="5"/>
        <v>1890.0000000000002</v>
      </c>
      <c r="M763" s="11">
        <v>0.35</v>
      </c>
      <c r="O763" s="12"/>
      <c r="P763" s="17">
        <f>Data!$I763+0.05</f>
        <v>0.65000000000000013</v>
      </c>
      <c r="Q763" s="12"/>
      <c r="R763" s="13"/>
    </row>
    <row r="764" spans="1:18" ht="15.75" customHeight="1" x14ac:dyDescent="0.3">
      <c r="A764" s="1"/>
      <c r="B764" s="6" t="s">
        <v>14</v>
      </c>
      <c r="C764" s="6">
        <v>1185732</v>
      </c>
      <c r="D764" s="7">
        <v>44385</v>
      </c>
      <c r="E764" s="6" t="s">
        <v>46</v>
      </c>
      <c r="F764" s="6" t="s">
        <v>47</v>
      </c>
      <c r="G764" s="6" t="s">
        <v>48</v>
      </c>
      <c r="H764" s="6" t="s">
        <v>19</v>
      </c>
      <c r="I764" s="8">
        <v>0.55000000000000004</v>
      </c>
      <c r="J764" s="9">
        <v>8250</v>
      </c>
      <c r="K764" s="10">
        <f t="shared" si="4"/>
        <v>4537.5</v>
      </c>
      <c r="L764" s="10">
        <f t="shared" si="5"/>
        <v>1134.375</v>
      </c>
      <c r="M764" s="11">
        <v>0.25</v>
      </c>
      <c r="O764" s="12"/>
      <c r="P764" s="17">
        <f>Data!$I764+0.05</f>
        <v>0.60000000000000009</v>
      </c>
      <c r="Q764" s="12"/>
      <c r="R764" s="13"/>
    </row>
    <row r="765" spans="1:18" ht="15.75" customHeight="1" x14ac:dyDescent="0.3">
      <c r="A765" s="1"/>
      <c r="B765" s="6" t="s">
        <v>14</v>
      </c>
      <c r="C765" s="6">
        <v>1185732</v>
      </c>
      <c r="D765" s="7">
        <v>44385</v>
      </c>
      <c r="E765" s="6" t="s">
        <v>46</v>
      </c>
      <c r="F765" s="6" t="s">
        <v>47</v>
      </c>
      <c r="G765" s="6" t="s">
        <v>48</v>
      </c>
      <c r="H765" s="6" t="s">
        <v>20</v>
      </c>
      <c r="I765" s="8">
        <v>0.55000000000000004</v>
      </c>
      <c r="J765" s="9">
        <v>7750</v>
      </c>
      <c r="K765" s="10">
        <f t="shared" si="4"/>
        <v>4262.5</v>
      </c>
      <c r="L765" s="10">
        <f t="shared" si="5"/>
        <v>1278.75</v>
      </c>
      <c r="M765" s="11">
        <v>0.3</v>
      </c>
      <c r="O765" s="12"/>
      <c r="P765" s="17">
        <f>Data!$I765+0.05</f>
        <v>0.60000000000000009</v>
      </c>
      <c r="Q765" s="12"/>
      <c r="R765" s="13"/>
    </row>
    <row r="766" spans="1:18" ht="15.75" customHeight="1" x14ac:dyDescent="0.3">
      <c r="A766" s="1"/>
      <c r="B766" s="6" t="s">
        <v>14</v>
      </c>
      <c r="C766" s="6">
        <v>1185732</v>
      </c>
      <c r="D766" s="7">
        <v>44385</v>
      </c>
      <c r="E766" s="6" t="s">
        <v>46</v>
      </c>
      <c r="F766" s="6" t="s">
        <v>47</v>
      </c>
      <c r="G766" s="6" t="s">
        <v>48</v>
      </c>
      <c r="H766" s="6" t="s">
        <v>21</v>
      </c>
      <c r="I766" s="8">
        <v>0.65</v>
      </c>
      <c r="J766" s="9">
        <v>8000</v>
      </c>
      <c r="K766" s="10">
        <f t="shared" si="4"/>
        <v>5200</v>
      </c>
      <c r="L766" s="10">
        <f t="shared" si="5"/>
        <v>1819.9999999999998</v>
      </c>
      <c r="M766" s="11">
        <v>0.35</v>
      </c>
      <c r="O766" s="12"/>
      <c r="P766" s="17">
        <f>Data!$I766+0.05</f>
        <v>0.70000000000000007</v>
      </c>
      <c r="Q766" s="12"/>
      <c r="R766" s="13"/>
    </row>
    <row r="767" spans="1:18" ht="15.75" customHeight="1" x14ac:dyDescent="0.3">
      <c r="A767" s="1"/>
      <c r="B767" s="6" t="s">
        <v>14</v>
      </c>
      <c r="C767" s="6">
        <v>1185732</v>
      </c>
      <c r="D767" s="7">
        <v>44385</v>
      </c>
      <c r="E767" s="6" t="s">
        <v>46</v>
      </c>
      <c r="F767" s="6" t="s">
        <v>47</v>
      </c>
      <c r="G767" s="6" t="s">
        <v>48</v>
      </c>
      <c r="H767" s="6" t="s">
        <v>22</v>
      </c>
      <c r="I767" s="8">
        <v>0.70000000000000007</v>
      </c>
      <c r="J767" s="9">
        <v>9750</v>
      </c>
      <c r="K767" s="10">
        <f t="shared" si="4"/>
        <v>6825.0000000000009</v>
      </c>
      <c r="L767" s="10">
        <f t="shared" si="5"/>
        <v>3412.5000000000005</v>
      </c>
      <c r="M767" s="11">
        <v>0.5</v>
      </c>
      <c r="O767" s="12"/>
      <c r="P767" s="17">
        <f>Data!$I767+0.05</f>
        <v>0.75000000000000011</v>
      </c>
      <c r="Q767" s="12"/>
      <c r="R767" s="13"/>
    </row>
    <row r="768" spans="1:18" ht="15.75" customHeight="1" x14ac:dyDescent="0.3">
      <c r="A768" s="1"/>
      <c r="B768" s="6" t="s">
        <v>14</v>
      </c>
      <c r="C768" s="6">
        <v>1185732</v>
      </c>
      <c r="D768" s="7">
        <v>44417</v>
      </c>
      <c r="E768" s="6" t="s">
        <v>46</v>
      </c>
      <c r="F768" s="6" t="s">
        <v>47</v>
      </c>
      <c r="G768" s="6" t="s">
        <v>48</v>
      </c>
      <c r="H768" s="6" t="s">
        <v>17</v>
      </c>
      <c r="I768" s="8">
        <v>0.65</v>
      </c>
      <c r="J768" s="9">
        <v>11250</v>
      </c>
      <c r="K768" s="10">
        <f t="shared" si="4"/>
        <v>7312.5</v>
      </c>
      <c r="L768" s="10">
        <f t="shared" si="5"/>
        <v>3290.625</v>
      </c>
      <c r="M768" s="11">
        <v>0.45</v>
      </c>
      <c r="O768" s="12"/>
      <c r="P768" s="17">
        <f>Data!$I768+0.05</f>
        <v>0.70000000000000007</v>
      </c>
      <c r="Q768" s="12"/>
      <c r="R768" s="13"/>
    </row>
    <row r="769" spans="1:18" ht="15.75" customHeight="1" x14ac:dyDescent="0.3">
      <c r="A769" s="1"/>
      <c r="B769" s="6" t="s">
        <v>14</v>
      </c>
      <c r="C769" s="6">
        <v>1185732</v>
      </c>
      <c r="D769" s="7">
        <v>44417</v>
      </c>
      <c r="E769" s="6" t="s">
        <v>46</v>
      </c>
      <c r="F769" s="6" t="s">
        <v>47</v>
      </c>
      <c r="G769" s="6" t="s">
        <v>48</v>
      </c>
      <c r="H769" s="6" t="s">
        <v>18</v>
      </c>
      <c r="I769" s="8">
        <v>0.60000000000000009</v>
      </c>
      <c r="J769" s="9">
        <v>9000</v>
      </c>
      <c r="K769" s="10">
        <f t="shared" si="4"/>
        <v>5400.0000000000009</v>
      </c>
      <c r="L769" s="10">
        <f t="shared" si="5"/>
        <v>1890.0000000000002</v>
      </c>
      <c r="M769" s="11">
        <v>0.35</v>
      </c>
      <c r="O769" s="12"/>
      <c r="P769" s="17">
        <f>Data!$I769+0.05</f>
        <v>0.65000000000000013</v>
      </c>
      <c r="Q769" s="12"/>
      <c r="R769" s="13"/>
    </row>
    <row r="770" spans="1:18" ht="15.75" customHeight="1" x14ac:dyDescent="0.3">
      <c r="A770" s="1"/>
      <c r="B770" s="6" t="s">
        <v>14</v>
      </c>
      <c r="C770" s="6">
        <v>1185732</v>
      </c>
      <c r="D770" s="7">
        <v>44417</v>
      </c>
      <c r="E770" s="6" t="s">
        <v>46</v>
      </c>
      <c r="F770" s="6" t="s">
        <v>47</v>
      </c>
      <c r="G770" s="6" t="s">
        <v>48</v>
      </c>
      <c r="H770" s="6" t="s">
        <v>19</v>
      </c>
      <c r="I770" s="8">
        <v>0.55000000000000004</v>
      </c>
      <c r="J770" s="9">
        <v>8250</v>
      </c>
      <c r="K770" s="10">
        <f t="shared" si="4"/>
        <v>4537.5</v>
      </c>
      <c r="L770" s="10">
        <f t="shared" si="5"/>
        <v>1134.375</v>
      </c>
      <c r="M770" s="11">
        <v>0.25</v>
      </c>
      <c r="O770" s="12"/>
      <c r="P770" s="17">
        <f>Data!$I770+0.05</f>
        <v>0.60000000000000009</v>
      </c>
      <c r="Q770" s="12"/>
      <c r="R770" s="13"/>
    </row>
    <row r="771" spans="1:18" ht="15.75" customHeight="1" x14ac:dyDescent="0.3">
      <c r="A771" s="1"/>
      <c r="B771" s="6" t="s">
        <v>14</v>
      </c>
      <c r="C771" s="6">
        <v>1185732</v>
      </c>
      <c r="D771" s="7">
        <v>44417</v>
      </c>
      <c r="E771" s="6" t="s">
        <v>46</v>
      </c>
      <c r="F771" s="6" t="s">
        <v>47</v>
      </c>
      <c r="G771" s="6" t="s">
        <v>48</v>
      </c>
      <c r="H771" s="6" t="s">
        <v>20</v>
      </c>
      <c r="I771" s="8">
        <v>0.45</v>
      </c>
      <c r="J771" s="9">
        <v>7750</v>
      </c>
      <c r="K771" s="10">
        <f t="shared" ref="K771:K1025" si="6">I771*J771</f>
        <v>3487.5</v>
      </c>
      <c r="L771" s="10">
        <f t="shared" ref="L771:L1025" si="7">K771*M771</f>
        <v>1046.25</v>
      </c>
      <c r="M771" s="11">
        <v>0.3</v>
      </c>
      <c r="O771" s="12"/>
      <c r="P771" s="17">
        <f>Data!$I771+0.05</f>
        <v>0.5</v>
      </c>
      <c r="Q771" s="12"/>
      <c r="R771" s="13"/>
    </row>
    <row r="772" spans="1:18" ht="15.75" customHeight="1" x14ac:dyDescent="0.3">
      <c r="A772" s="1"/>
      <c r="B772" s="6" t="s">
        <v>14</v>
      </c>
      <c r="C772" s="6">
        <v>1185732</v>
      </c>
      <c r="D772" s="7">
        <v>44417</v>
      </c>
      <c r="E772" s="6" t="s">
        <v>46</v>
      </c>
      <c r="F772" s="6" t="s">
        <v>47</v>
      </c>
      <c r="G772" s="6" t="s">
        <v>48</v>
      </c>
      <c r="H772" s="6" t="s">
        <v>21</v>
      </c>
      <c r="I772" s="8">
        <v>0.55000000000000004</v>
      </c>
      <c r="J772" s="9">
        <v>7500</v>
      </c>
      <c r="K772" s="10">
        <f t="shared" si="6"/>
        <v>4125</v>
      </c>
      <c r="L772" s="10">
        <f t="shared" si="7"/>
        <v>1443.75</v>
      </c>
      <c r="M772" s="11">
        <v>0.35</v>
      </c>
      <c r="O772" s="12"/>
      <c r="P772" s="17">
        <f>Data!$I772+0.05</f>
        <v>0.60000000000000009</v>
      </c>
      <c r="Q772" s="12"/>
      <c r="R772" s="13"/>
    </row>
    <row r="773" spans="1:18" ht="15.75" customHeight="1" x14ac:dyDescent="0.3">
      <c r="A773" s="1"/>
      <c r="B773" s="6" t="s">
        <v>14</v>
      </c>
      <c r="C773" s="6">
        <v>1185732</v>
      </c>
      <c r="D773" s="7">
        <v>44417</v>
      </c>
      <c r="E773" s="6" t="s">
        <v>46</v>
      </c>
      <c r="F773" s="6" t="s">
        <v>47</v>
      </c>
      <c r="G773" s="6" t="s">
        <v>48</v>
      </c>
      <c r="H773" s="6" t="s">
        <v>22</v>
      </c>
      <c r="I773" s="8">
        <v>0.60000000000000009</v>
      </c>
      <c r="J773" s="9">
        <v>9250</v>
      </c>
      <c r="K773" s="10">
        <f t="shared" si="6"/>
        <v>5550.0000000000009</v>
      </c>
      <c r="L773" s="10">
        <f t="shared" si="7"/>
        <v>2775.0000000000005</v>
      </c>
      <c r="M773" s="11">
        <v>0.5</v>
      </c>
      <c r="O773" s="12"/>
      <c r="P773" s="17">
        <f>Data!$I773+0.05</f>
        <v>0.65000000000000013</v>
      </c>
      <c r="Q773" s="12"/>
      <c r="R773" s="13"/>
    </row>
    <row r="774" spans="1:18" ht="15.75" customHeight="1" x14ac:dyDescent="0.3">
      <c r="A774" s="1"/>
      <c r="B774" s="6" t="s">
        <v>14</v>
      </c>
      <c r="C774" s="6">
        <v>1185732</v>
      </c>
      <c r="D774" s="7">
        <v>44447</v>
      </c>
      <c r="E774" s="6" t="s">
        <v>46</v>
      </c>
      <c r="F774" s="6" t="s">
        <v>47</v>
      </c>
      <c r="G774" s="6" t="s">
        <v>48</v>
      </c>
      <c r="H774" s="6" t="s">
        <v>17</v>
      </c>
      <c r="I774" s="8">
        <v>0.55000000000000004</v>
      </c>
      <c r="J774" s="9">
        <v>10500</v>
      </c>
      <c r="K774" s="10">
        <f t="shared" si="6"/>
        <v>5775.0000000000009</v>
      </c>
      <c r="L774" s="10">
        <f t="shared" si="7"/>
        <v>2598.7500000000005</v>
      </c>
      <c r="M774" s="11">
        <v>0.45</v>
      </c>
      <c r="O774" s="12"/>
      <c r="P774" s="17">
        <f>Data!$I774+0.05</f>
        <v>0.60000000000000009</v>
      </c>
      <c r="Q774" s="12"/>
      <c r="R774" s="13"/>
    </row>
    <row r="775" spans="1:18" ht="15.75" customHeight="1" x14ac:dyDescent="0.3">
      <c r="A775" s="1"/>
      <c r="B775" s="6" t="s">
        <v>14</v>
      </c>
      <c r="C775" s="6">
        <v>1185732</v>
      </c>
      <c r="D775" s="7">
        <v>44447</v>
      </c>
      <c r="E775" s="6" t="s">
        <v>46</v>
      </c>
      <c r="F775" s="6" t="s">
        <v>47</v>
      </c>
      <c r="G775" s="6" t="s">
        <v>48</v>
      </c>
      <c r="H775" s="6" t="s">
        <v>18</v>
      </c>
      <c r="I775" s="8">
        <v>0.50000000000000011</v>
      </c>
      <c r="J775" s="9">
        <v>8500</v>
      </c>
      <c r="K775" s="10">
        <f t="shared" si="6"/>
        <v>4250.0000000000009</v>
      </c>
      <c r="L775" s="10">
        <f t="shared" si="7"/>
        <v>1487.5000000000002</v>
      </c>
      <c r="M775" s="11">
        <v>0.35</v>
      </c>
      <c r="O775" s="12"/>
      <c r="P775" s="17">
        <f>Data!$I775+0.05</f>
        <v>0.55000000000000016</v>
      </c>
      <c r="Q775" s="12"/>
      <c r="R775" s="13"/>
    </row>
    <row r="776" spans="1:18" ht="15.75" customHeight="1" x14ac:dyDescent="0.3">
      <c r="A776" s="1"/>
      <c r="B776" s="6" t="s">
        <v>14</v>
      </c>
      <c r="C776" s="6">
        <v>1185732</v>
      </c>
      <c r="D776" s="7">
        <v>44447</v>
      </c>
      <c r="E776" s="6" t="s">
        <v>46</v>
      </c>
      <c r="F776" s="6" t="s">
        <v>47</v>
      </c>
      <c r="G776" s="6" t="s">
        <v>48</v>
      </c>
      <c r="H776" s="6" t="s">
        <v>19</v>
      </c>
      <c r="I776" s="8">
        <v>0.45</v>
      </c>
      <c r="J776" s="9">
        <v>7500</v>
      </c>
      <c r="K776" s="10">
        <f t="shared" si="6"/>
        <v>3375</v>
      </c>
      <c r="L776" s="10">
        <f t="shared" si="7"/>
        <v>843.75</v>
      </c>
      <c r="M776" s="11">
        <v>0.25</v>
      </c>
      <c r="O776" s="12"/>
      <c r="P776" s="17">
        <f>Data!$I776+0.05</f>
        <v>0.5</v>
      </c>
      <c r="Q776" s="12"/>
      <c r="R776" s="13"/>
    </row>
    <row r="777" spans="1:18" ht="15.75" customHeight="1" x14ac:dyDescent="0.3">
      <c r="A777" s="1"/>
      <c r="B777" s="6" t="s">
        <v>14</v>
      </c>
      <c r="C777" s="6">
        <v>1185732</v>
      </c>
      <c r="D777" s="7">
        <v>44447</v>
      </c>
      <c r="E777" s="6" t="s">
        <v>46</v>
      </c>
      <c r="F777" s="6" t="s">
        <v>47</v>
      </c>
      <c r="G777" s="6" t="s">
        <v>48</v>
      </c>
      <c r="H777" s="6" t="s">
        <v>20</v>
      </c>
      <c r="I777" s="8">
        <v>0.45</v>
      </c>
      <c r="J777" s="9">
        <v>7250</v>
      </c>
      <c r="K777" s="10">
        <f t="shared" si="6"/>
        <v>3262.5</v>
      </c>
      <c r="L777" s="10">
        <f t="shared" si="7"/>
        <v>978.75</v>
      </c>
      <c r="M777" s="11">
        <v>0.3</v>
      </c>
      <c r="O777" s="12"/>
      <c r="P777" s="17">
        <f>Data!$I777+0.05</f>
        <v>0.5</v>
      </c>
      <c r="Q777" s="12"/>
      <c r="R777" s="13"/>
    </row>
    <row r="778" spans="1:18" ht="15.75" customHeight="1" x14ac:dyDescent="0.3">
      <c r="A778" s="1"/>
      <c r="B778" s="6" t="s">
        <v>14</v>
      </c>
      <c r="C778" s="6">
        <v>1185732</v>
      </c>
      <c r="D778" s="7">
        <v>44447</v>
      </c>
      <c r="E778" s="6" t="s">
        <v>46</v>
      </c>
      <c r="F778" s="6" t="s">
        <v>47</v>
      </c>
      <c r="G778" s="6" t="s">
        <v>48</v>
      </c>
      <c r="H778" s="6" t="s">
        <v>21</v>
      </c>
      <c r="I778" s="8">
        <v>0.55000000000000004</v>
      </c>
      <c r="J778" s="9">
        <v>7250</v>
      </c>
      <c r="K778" s="10">
        <f t="shared" si="6"/>
        <v>3987.5000000000005</v>
      </c>
      <c r="L778" s="10">
        <f t="shared" si="7"/>
        <v>1395.625</v>
      </c>
      <c r="M778" s="11">
        <v>0.35</v>
      </c>
      <c r="O778" s="12"/>
      <c r="P778" s="17">
        <f>Data!$I778+0.05</f>
        <v>0.60000000000000009</v>
      </c>
      <c r="Q778" s="12"/>
      <c r="R778" s="13"/>
    </row>
    <row r="779" spans="1:18" ht="15.75" customHeight="1" x14ac:dyDescent="0.3">
      <c r="A779" s="1"/>
      <c r="B779" s="6" t="s">
        <v>14</v>
      </c>
      <c r="C779" s="6">
        <v>1185732</v>
      </c>
      <c r="D779" s="7">
        <v>44447</v>
      </c>
      <c r="E779" s="6" t="s">
        <v>46</v>
      </c>
      <c r="F779" s="6" t="s">
        <v>47</v>
      </c>
      <c r="G779" s="6" t="s">
        <v>48</v>
      </c>
      <c r="H779" s="6" t="s">
        <v>22</v>
      </c>
      <c r="I779" s="8">
        <v>0.60000000000000009</v>
      </c>
      <c r="J779" s="9">
        <v>8250</v>
      </c>
      <c r="K779" s="10">
        <f t="shared" si="6"/>
        <v>4950.0000000000009</v>
      </c>
      <c r="L779" s="10">
        <f t="shared" si="7"/>
        <v>2475.0000000000005</v>
      </c>
      <c r="M779" s="11">
        <v>0.5</v>
      </c>
      <c r="O779" s="12"/>
      <c r="P779" s="17">
        <f>Data!$I779+0.05</f>
        <v>0.65000000000000013</v>
      </c>
      <c r="Q779" s="12"/>
      <c r="R779" s="13"/>
    </row>
    <row r="780" spans="1:18" ht="15.75" customHeight="1" x14ac:dyDescent="0.3">
      <c r="A780" s="1"/>
      <c r="B780" s="6" t="s">
        <v>14</v>
      </c>
      <c r="C780" s="6">
        <v>1185732</v>
      </c>
      <c r="D780" s="7">
        <v>44479</v>
      </c>
      <c r="E780" s="6" t="s">
        <v>46</v>
      </c>
      <c r="F780" s="6" t="s">
        <v>47</v>
      </c>
      <c r="G780" s="6" t="s">
        <v>48</v>
      </c>
      <c r="H780" s="6" t="s">
        <v>17</v>
      </c>
      <c r="I780" s="8">
        <v>0.60000000000000009</v>
      </c>
      <c r="J780" s="9">
        <v>10000</v>
      </c>
      <c r="K780" s="10">
        <f t="shared" si="6"/>
        <v>6000.0000000000009</v>
      </c>
      <c r="L780" s="10">
        <f t="shared" si="7"/>
        <v>2700.0000000000005</v>
      </c>
      <c r="M780" s="11">
        <v>0.45</v>
      </c>
      <c r="O780" s="12"/>
      <c r="P780" s="17">
        <f>Data!$I780+0.05</f>
        <v>0.65000000000000013</v>
      </c>
      <c r="Q780" s="12"/>
      <c r="R780" s="13"/>
    </row>
    <row r="781" spans="1:18" ht="15.75" customHeight="1" x14ac:dyDescent="0.3">
      <c r="A781" s="1"/>
      <c r="B781" s="6" t="s">
        <v>14</v>
      </c>
      <c r="C781" s="6">
        <v>1185732</v>
      </c>
      <c r="D781" s="7">
        <v>44479</v>
      </c>
      <c r="E781" s="6" t="s">
        <v>46</v>
      </c>
      <c r="F781" s="6" t="s">
        <v>47</v>
      </c>
      <c r="G781" s="6" t="s">
        <v>48</v>
      </c>
      <c r="H781" s="6" t="s">
        <v>18</v>
      </c>
      <c r="I781" s="8">
        <v>0.50000000000000011</v>
      </c>
      <c r="J781" s="9">
        <v>8250</v>
      </c>
      <c r="K781" s="10">
        <f t="shared" si="6"/>
        <v>4125.0000000000009</v>
      </c>
      <c r="L781" s="10">
        <f t="shared" si="7"/>
        <v>1443.7500000000002</v>
      </c>
      <c r="M781" s="11">
        <v>0.35</v>
      </c>
      <c r="O781" s="12"/>
      <c r="P781" s="17">
        <f>Data!$I781+0.05</f>
        <v>0.55000000000000016</v>
      </c>
      <c r="Q781" s="12"/>
      <c r="R781" s="13"/>
    </row>
    <row r="782" spans="1:18" ht="15.75" customHeight="1" x14ac:dyDescent="0.3">
      <c r="A782" s="1"/>
      <c r="B782" s="6" t="s">
        <v>14</v>
      </c>
      <c r="C782" s="6">
        <v>1185732</v>
      </c>
      <c r="D782" s="7">
        <v>44479</v>
      </c>
      <c r="E782" s="6" t="s">
        <v>46</v>
      </c>
      <c r="F782" s="6" t="s">
        <v>47</v>
      </c>
      <c r="G782" s="6" t="s">
        <v>48</v>
      </c>
      <c r="H782" s="6" t="s">
        <v>19</v>
      </c>
      <c r="I782" s="8">
        <v>0.50000000000000011</v>
      </c>
      <c r="J782" s="9">
        <v>7250</v>
      </c>
      <c r="K782" s="10">
        <f t="shared" si="6"/>
        <v>3625.0000000000009</v>
      </c>
      <c r="L782" s="10">
        <f t="shared" si="7"/>
        <v>906.25000000000023</v>
      </c>
      <c r="M782" s="11">
        <v>0.25</v>
      </c>
      <c r="O782" s="12"/>
      <c r="P782" s="17">
        <f>Data!$I782+0.05</f>
        <v>0.55000000000000016</v>
      </c>
      <c r="Q782" s="12"/>
      <c r="R782" s="13"/>
    </row>
    <row r="783" spans="1:18" ht="15.75" customHeight="1" x14ac:dyDescent="0.3">
      <c r="A783" s="1"/>
      <c r="B783" s="6" t="s">
        <v>14</v>
      </c>
      <c r="C783" s="6">
        <v>1185732</v>
      </c>
      <c r="D783" s="7">
        <v>44479</v>
      </c>
      <c r="E783" s="6" t="s">
        <v>46</v>
      </c>
      <c r="F783" s="6" t="s">
        <v>47</v>
      </c>
      <c r="G783" s="6" t="s">
        <v>48</v>
      </c>
      <c r="H783" s="6" t="s">
        <v>20</v>
      </c>
      <c r="I783" s="8">
        <v>0.50000000000000011</v>
      </c>
      <c r="J783" s="9">
        <v>7000</v>
      </c>
      <c r="K783" s="10">
        <f t="shared" si="6"/>
        <v>3500.0000000000009</v>
      </c>
      <c r="L783" s="10">
        <f t="shared" si="7"/>
        <v>1050.0000000000002</v>
      </c>
      <c r="M783" s="11">
        <v>0.3</v>
      </c>
      <c r="O783" s="12"/>
      <c r="P783" s="17">
        <f>Data!$I783+0.05</f>
        <v>0.55000000000000016</v>
      </c>
      <c r="Q783" s="12"/>
      <c r="R783" s="13"/>
    </row>
    <row r="784" spans="1:18" ht="15.75" customHeight="1" x14ac:dyDescent="0.3">
      <c r="A784" s="1"/>
      <c r="B784" s="6" t="s">
        <v>14</v>
      </c>
      <c r="C784" s="6">
        <v>1185732</v>
      </c>
      <c r="D784" s="7">
        <v>44479</v>
      </c>
      <c r="E784" s="6" t="s">
        <v>46</v>
      </c>
      <c r="F784" s="6" t="s">
        <v>47</v>
      </c>
      <c r="G784" s="6" t="s">
        <v>48</v>
      </c>
      <c r="H784" s="6" t="s">
        <v>21</v>
      </c>
      <c r="I784" s="8">
        <v>0.60000000000000009</v>
      </c>
      <c r="J784" s="9">
        <v>7000</v>
      </c>
      <c r="K784" s="10">
        <f t="shared" si="6"/>
        <v>4200.0000000000009</v>
      </c>
      <c r="L784" s="10">
        <f t="shared" si="7"/>
        <v>1470.0000000000002</v>
      </c>
      <c r="M784" s="11">
        <v>0.35</v>
      </c>
      <c r="O784" s="12"/>
      <c r="P784" s="17">
        <f>Data!$I784+0.05</f>
        <v>0.65000000000000013</v>
      </c>
      <c r="Q784" s="12"/>
      <c r="R784" s="13"/>
    </row>
    <row r="785" spans="1:18" ht="15.75" customHeight="1" x14ac:dyDescent="0.3">
      <c r="A785" s="1"/>
      <c r="B785" s="6" t="s">
        <v>14</v>
      </c>
      <c r="C785" s="6">
        <v>1185732</v>
      </c>
      <c r="D785" s="7">
        <v>44479</v>
      </c>
      <c r="E785" s="6" t="s">
        <v>46</v>
      </c>
      <c r="F785" s="6" t="s">
        <v>47</v>
      </c>
      <c r="G785" s="6" t="s">
        <v>48</v>
      </c>
      <c r="H785" s="6" t="s">
        <v>22</v>
      </c>
      <c r="I785" s="8">
        <v>0.65</v>
      </c>
      <c r="J785" s="9">
        <v>8250</v>
      </c>
      <c r="K785" s="10">
        <f t="shared" si="6"/>
        <v>5362.5</v>
      </c>
      <c r="L785" s="10">
        <f t="shared" si="7"/>
        <v>2681.25</v>
      </c>
      <c r="M785" s="11">
        <v>0.5</v>
      </c>
      <c r="O785" s="12"/>
      <c r="P785" s="17">
        <f>Data!$I785+0.05</f>
        <v>0.70000000000000007</v>
      </c>
      <c r="Q785" s="12"/>
      <c r="R785" s="13"/>
    </row>
    <row r="786" spans="1:18" ht="15.75" customHeight="1" x14ac:dyDescent="0.3">
      <c r="A786" s="1"/>
      <c r="B786" s="6" t="s">
        <v>14</v>
      </c>
      <c r="C786" s="6">
        <v>1185732</v>
      </c>
      <c r="D786" s="7">
        <v>44509</v>
      </c>
      <c r="E786" s="6" t="s">
        <v>46</v>
      </c>
      <c r="F786" s="6" t="s">
        <v>47</v>
      </c>
      <c r="G786" s="6" t="s">
        <v>48</v>
      </c>
      <c r="H786" s="6" t="s">
        <v>17</v>
      </c>
      <c r="I786" s="8">
        <v>0.60000000000000009</v>
      </c>
      <c r="J786" s="9">
        <v>9750</v>
      </c>
      <c r="K786" s="10">
        <f t="shared" si="6"/>
        <v>5850.0000000000009</v>
      </c>
      <c r="L786" s="10">
        <f t="shared" si="7"/>
        <v>2632.5000000000005</v>
      </c>
      <c r="M786" s="11">
        <v>0.45</v>
      </c>
      <c r="O786" s="12"/>
      <c r="P786" s="17">
        <f>Data!$I786+0.05</f>
        <v>0.65000000000000013</v>
      </c>
      <c r="Q786" s="12"/>
      <c r="R786" s="13"/>
    </row>
    <row r="787" spans="1:18" ht="15.75" customHeight="1" x14ac:dyDescent="0.3">
      <c r="A787" s="1"/>
      <c r="B787" s="6" t="s">
        <v>14</v>
      </c>
      <c r="C787" s="6">
        <v>1185732</v>
      </c>
      <c r="D787" s="7">
        <v>44509</v>
      </c>
      <c r="E787" s="6" t="s">
        <v>46</v>
      </c>
      <c r="F787" s="6" t="s">
        <v>47</v>
      </c>
      <c r="G787" s="6" t="s">
        <v>48</v>
      </c>
      <c r="H787" s="6" t="s">
        <v>18</v>
      </c>
      <c r="I787" s="8">
        <v>0.50000000000000011</v>
      </c>
      <c r="J787" s="9">
        <v>8000</v>
      </c>
      <c r="K787" s="10">
        <f t="shared" si="6"/>
        <v>4000.0000000000009</v>
      </c>
      <c r="L787" s="10">
        <f t="shared" si="7"/>
        <v>1400.0000000000002</v>
      </c>
      <c r="M787" s="11">
        <v>0.35</v>
      </c>
      <c r="O787" s="12"/>
      <c r="P787" s="17">
        <f>Data!$I787+0.05</f>
        <v>0.55000000000000016</v>
      </c>
      <c r="Q787" s="12"/>
      <c r="R787" s="13"/>
    </row>
    <row r="788" spans="1:18" ht="15.75" customHeight="1" x14ac:dyDescent="0.3">
      <c r="A788" s="1"/>
      <c r="B788" s="6" t="s">
        <v>14</v>
      </c>
      <c r="C788" s="6">
        <v>1185732</v>
      </c>
      <c r="D788" s="7">
        <v>44509</v>
      </c>
      <c r="E788" s="6" t="s">
        <v>46</v>
      </c>
      <c r="F788" s="6" t="s">
        <v>47</v>
      </c>
      <c r="G788" s="6" t="s">
        <v>48</v>
      </c>
      <c r="H788" s="6" t="s">
        <v>19</v>
      </c>
      <c r="I788" s="8">
        <v>0.50000000000000011</v>
      </c>
      <c r="J788" s="9">
        <v>7450</v>
      </c>
      <c r="K788" s="10">
        <f t="shared" si="6"/>
        <v>3725.0000000000009</v>
      </c>
      <c r="L788" s="10">
        <f t="shared" si="7"/>
        <v>931.25000000000023</v>
      </c>
      <c r="M788" s="11">
        <v>0.25</v>
      </c>
      <c r="O788" s="12"/>
      <c r="P788" s="17">
        <f>Data!$I788+0.05</f>
        <v>0.55000000000000016</v>
      </c>
      <c r="Q788" s="12"/>
      <c r="R788" s="13"/>
    </row>
    <row r="789" spans="1:18" ht="15.75" customHeight="1" x14ac:dyDescent="0.3">
      <c r="A789" s="1"/>
      <c r="B789" s="6" t="s">
        <v>14</v>
      </c>
      <c r="C789" s="6">
        <v>1185732</v>
      </c>
      <c r="D789" s="7">
        <v>44509</v>
      </c>
      <c r="E789" s="6" t="s">
        <v>46</v>
      </c>
      <c r="F789" s="6" t="s">
        <v>47</v>
      </c>
      <c r="G789" s="6" t="s">
        <v>48</v>
      </c>
      <c r="H789" s="6" t="s">
        <v>20</v>
      </c>
      <c r="I789" s="8">
        <v>0.50000000000000011</v>
      </c>
      <c r="J789" s="9">
        <v>7750</v>
      </c>
      <c r="K789" s="10">
        <f t="shared" si="6"/>
        <v>3875.0000000000009</v>
      </c>
      <c r="L789" s="10">
        <f t="shared" si="7"/>
        <v>1162.5000000000002</v>
      </c>
      <c r="M789" s="11">
        <v>0.3</v>
      </c>
      <c r="O789" s="12"/>
      <c r="P789" s="17">
        <f>Data!$I789+0.05</f>
        <v>0.55000000000000016</v>
      </c>
      <c r="Q789" s="12"/>
      <c r="R789" s="13"/>
    </row>
    <row r="790" spans="1:18" ht="15.75" customHeight="1" x14ac:dyDescent="0.3">
      <c r="A790" s="1"/>
      <c r="B790" s="6" t="s">
        <v>14</v>
      </c>
      <c r="C790" s="6">
        <v>1185732</v>
      </c>
      <c r="D790" s="7">
        <v>44509</v>
      </c>
      <c r="E790" s="6" t="s">
        <v>46</v>
      </c>
      <c r="F790" s="6" t="s">
        <v>47</v>
      </c>
      <c r="G790" s="6" t="s">
        <v>48</v>
      </c>
      <c r="H790" s="6" t="s">
        <v>21</v>
      </c>
      <c r="I790" s="8">
        <v>0.65</v>
      </c>
      <c r="J790" s="9">
        <v>7500</v>
      </c>
      <c r="K790" s="10">
        <f t="shared" si="6"/>
        <v>4875</v>
      </c>
      <c r="L790" s="10">
        <f t="shared" si="7"/>
        <v>1706.25</v>
      </c>
      <c r="M790" s="11">
        <v>0.35</v>
      </c>
      <c r="O790" s="12"/>
      <c r="P790" s="17">
        <f>Data!$I790+0.05</f>
        <v>0.70000000000000007</v>
      </c>
      <c r="Q790" s="12"/>
      <c r="R790" s="13"/>
    </row>
    <row r="791" spans="1:18" ht="15.75" customHeight="1" x14ac:dyDescent="0.3">
      <c r="A791" s="1"/>
      <c r="B791" s="6" t="s">
        <v>14</v>
      </c>
      <c r="C791" s="6">
        <v>1185732</v>
      </c>
      <c r="D791" s="7">
        <v>44509</v>
      </c>
      <c r="E791" s="6" t="s">
        <v>46</v>
      </c>
      <c r="F791" s="6" t="s">
        <v>47</v>
      </c>
      <c r="G791" s="6" t="s">
        <v>48</v>
      </c>
      <c r="H791" s="6" t="s">
        <v>22</v>
      </c>
      <c r="I791" s="8">
        <v>0.7</v>
      </c>
      <c r="J791" s="9">
        <v>8500</v>
      </c>
      <c r="K791" s="10">
        <f t="shared" si="6"/>
        <v>5950</v>
      </c>
      <c r="L791" s="10">
        <f t="shared" si="7"/>
        <v>2975</v>
      </c>
      <c r="M791" s="11">
        <v>0.5</v>
      </c>
      <c r="O791" s="12"/>
      <c r="P791" s="17">
        <f>Data!$I791+0.05</f>
        <v>0.75</v>
      </c>
      <c r="Q791" s="12"/>
      <c r="R791" s="13"/>
    </row>
    <row r="792" spans="1:18" ht="15.75" customHeight="1" x14ac:dyDescent="0.3">
      <c r="A792" s="1"/>
      <c r="B792" s="6" t="s">
        <v>14</v>
      </c>
      <c r="C792" s="6">
        <v>1185732</v>
      </c>
      <c r="D792" s="7">
        <v>44538</v>
      </c>
      <c r="E792" s="6" t="s">
        <v>46</v>
      </c>
      <c r="F792" s="6" t="s">
        <v>47</v>
      </c>
      <c r="G792" s="6" t="s">
        <v>48</v>
      </c>
      <c r="H792" s="6" t="s">
        <v>17</v>
      </c>
      <c r="I792" s="8">
        <v>0.65</v>
      </c>
      <c r="J792" s="9">
        <v>10750</v>
      </c>
      <c r="K792" s="10">
        <f t="shared" si="6"/>
        <v>6987.5</v>
      </c>
      <c r="L792" s="10">
        <f t="shared" si="7"/>
        <v>3144.375</v>
      </c>
      <c r="M792" s="11">
        <v>0.45</v>
      </c>
      <c r="O792" s="12"/>
      <c r="P792" s="17">
        <f>Data!$I792+0.05</f>
        <v>0.70000000000000007</v>
      </c>
      <c r="Q792" s="12"/>
      <c r="R792" s="13"/>
    </row>
    <row r="793" spans="1:18" ht="15.75" customHeight="1" x14ac:dyDescent="0.3">
      <c r="A793" s="1"/>
      <c r="B793" s="6" t="s">
        <v>14</v>
      </c>
      <c r="C793" s="6">
        <v>1185732</v>
      </c>
      <c r="D793" s="7">
        <v>44538</v>
      </c>
      <c r="E793" s="6" t="s">
        <v>46</v>
      </c>
      <c r="F793" s="6" t="s">
        <v>47</v>
      </c>
      <c r="G793" s="6" t="s">
        <v>48</v>
      </c>
      <c r="H793" s="6" t="s">
        <v>18</v>
      </c>
      <c r="I793" s="8">
        <v>0.55000000000000004</v>
      </c>
      <c r="J793" s="9">
        <v>8750</v>
      </c>
      <c r="K793" s="10">
        <f t="shared" si="6"/>
        <v>4812.5</v>
      </c>
      <c r="L793" s="10">
        <f t="shared" si="7"/>
        <v>1684.375</v>
      </c>
      <c r="M793" s="11">
        <v>0.35</v>
      </c>
      <c r="O793" s="12"/>
      <c r="P793" s="17">
        <f>Data!$I793+0.05</f>
        <v>0.60000000000000009</v>
      </c>
      <c r="Q793" s="12"/>
      <c r="R793" s="13"/>
    </row>
    <row r="794" spans="1:18" ht="15.75" customHeight="1" x14ac:dyDescent="0.3">
      <c r="A794" s="1"/>
      <c r="B794" s="6" t="s">
        <v>14</v>
      </c>
      <c r="C794" s="6">
        <v>1185732</v>
      </c>
      <c r="D794" s="7">
        <v>44538</v>
      </c>
      <c r="E794" s="6" t="s">
        <v>46</v>
      </c>
      <c r="F794" s="6" t="s">
        <v>47</v>
      </c>
      <c r="G794" s="6" t="s">
        <v>48</v>
      </c>
      <c r="H794" s="6" t="s">
        <v>19</v>
      </c>
      <c r="I794" s="8">
        <v>0.55000000000000004</v>
      </c>
      <c r="J794" s="9">
        <v>8250</v>
      </c>
      <c r="K794" s="10">
        <f t="shared" si="6"/>
        <v>4537.5</v>
      </c>
      <c r="L794" s="10">
        <f t="shared" si="7"/>
        <v>1134.375</v>
      </c>
      <c r="M794" s="11">
        <v>0.25</v>
      </c>
      <c r="O794" s="12"/>
      <c r="P794" s="17">
        <f>Data!$I794+0.05</f>
        <v>0.60000000000000009</v>
      </c>
      <c r="Q794" s="12"/>
      <c r="R794" s="13"/>
    </row>
    <row r="795" spans="1:18" ht="15.75" customHeight="1" x14ac:dyDescent="0.3">
      <c r="A795" s="1"/>
      <c r="B795" s="6" t="s">
        <v>14</v>
      </c>
      <c r="C795" s="6">
        <v>1185732</v>
      </c>
      <c r="D795" s="7">
        <v>44538</v>
      </c>
      <c r="E795" s="6" t="s">
        <v>46</v>
      </c>
      <c r="F795" s="6" t="s">
        <v>47</v>
      </c>
      <c r="G795" s="6" t="s">
        <v>48</v>
      </c>
      <c r="H795" s="6" t="s">
        <v>20</v>
      </c>
      <c r="I795" s="8">
        <v>0.55000000000000004</v>
      </c>
      <c r="J795" s="9">
        <v>7750</v>
      </c>
      <c r="K795" s="10">
        <f t="shared" si="6"/>
        <v>4262.5</v>
      </c>
      <c r="L795" s="10">
        <f t="shared" si="7"/>
        <v>1278.75</v>
      </c>
      <c r="M795" s="11">
        <v>0.3</v>
      </c>
      <c r="O795" s="12"/>
      <c r="P795" s="17">
        <f>Data!$I795+0.05</f>
        <v>0.60000000000000009</v>
      </c>
      <c r="Q795" s="12"/>
      <c r="R795" s="13"/>
    </row>
    <row r="796" spans="1:18" ht="15.75" customHeight="1" x14ac:dyDescent="0.3">
      <c r="A796" s="1"/>
      <c r="B796" s="6" t="s">
        <v>14</v>
      </c>
      <c r="C796" s="6">
        <v>1185732</v>
      </c>
      <c r="D796" s="7">
        <v>44538</v>
      </c>
      <c r="E796" s="6" t="s">
        <v>46</v>
      </c>
      <c r="F796" s="6" t="s">
        <v>47</v>
      </c>
      <c r="G796" s="6" t="s">
        <v>48</v>
      </c>
      <c r="H796" s="6" t="s">
        <v>21</v>
      </c>
      <c r="I796" s="8">
        <v>0.65</v>
      </c>
      <c r="J796" s="9">
        <v>7750</v>
      </c>
      <c r="K796" s="10">
        <f t="shared" si="6"/>
        <v>5037.5</v>
      </c>
      <c r="L796" s="10">
        <f t="shared" si="7"/>
        <v>1763.125</v>
      </c>
      <c r="M796" s="11">
        <v>0.35</v>
      </c>
      <c r="O796" s="12"/>
      <c r="P796" s="17">
        <f>Data!$I796+0.05</f>
        <v>0.70000000000000007</v>
      </c>
      <c r="Q796" s="12"/>
      <c r="R796" s="13"/>
    </row>
    <row r="797" spans="1:18" ht="15.75" customHeight="1" x14ac:dyDescent="0.3">
      <c r="A797" s="1"/>
      <c r="B797" s="6" t="s">
        <v>14</v>
      </c>
      <c r="C797" s="6">
        <v>1185732</v>
      </c>
      <c r="D797" s="7">
        <v>44538</v>
      </c>
      <c r="E797" s="6" t="s">
        <v>46</v>
      </c>
      <c r="F797" s="6" t="s">
        <v>47</v>
      </c>
      <c r="G797" s="6" t="s">
        <v>48</v>
      </c>
      <c r="H797" s="6" t="s">
        <v>22</v>
      </c>
      <c r="I797" s="8">
        <v>0.7</v>
      </c>
      <c r="J797" s="9">
        <v>8750</v>
      </c>
      <c r="K797" s="10">
        <f t="shared" si="6"/>
        <v>6125</v>
      </c>
      <c r="L797" s="10">
        <f t="shared" si="7"/>
        <v>3062.5</v>
      </c>
      <c r="M797" s="11">
        <v>0.5</v>
      </c>
      <c r="O797" s="12"/>
      <c r="P797" s="17">
        <f>Data!$I797+0.05</f>
        <v>0.75</v>
      </c>
      <c r="Q797" s="12"/>
      <c r="R797" s="13"/>
    </row>
    <row r="798" spans="1:18" ht="15.75" customHeight="1" x14ac:dyDescent="0.3">
      <c r="A798" s="1" t="s">
        <v>39</v>
      </c>
      <c r="B798" s="6" t="s">
        <v>14</v>
      </c>
      <c r="C798" s="6">
        <v>1185732</v>
      </c>
      <c r="D798" s="7">
        <v>44209</v>
      </c>
      <c r="E798" s="6" t="s">
        <v>33</v>
      </c>
      <c r="F798" s="6" t="s">
        <v>49</v>
      </c>
      <c r="G798" s="6" t="s">
        <v>50</v>
      </c>
      <c r="H798" s="6" t="s">
        <v>17</v>
      </c>
      <c r="I798" s="8">
        <v>0.35</v>
      </c>
      <c r="J798" s="9">
        <v>4500</v>
      </c>
      <c r="K798" s="10">
        <f t="shared" si="6"/>
        <v>1575</v>
      </c>
      <c r="L798" s="10">
        <f t="shared" si="7"/>
        <v>551.25</v>
      </c>
      <c r="M798" s="11">
        <v>0.35000000000000003</v>
      </c>
      <c r="O798" s="16"/>
      <c r="P798" s="17"/>
      <c r="Q798" s="12"/>
      <c r="R798" s="13"/>
    </row>
    <row r="799" spans="1:18" ht="15.75" customHeight="1" x14ac:dyDescent="0.3">
      <c r="A799" s="1"/>
      <c r="B799" s="6" t="s">
        <v>14</v>
      </c>
      <c r="C799" s="6">
        <v>1185732</v>
      </c>
      <c r="D799" s="7">
        <v>44209</v>
      </c>
      <c r="E799" s="6" t="s">
        <v>33</v>
      </c>
      <c r="F799" s="6" t="s">
        <v>49</v>
      </c>
      <c r="G799" s="6" t="s">
        <v>50</v>
      </c>
      <c r="H799" s="6" t="s">
        <v>18</v>
      </c>
      <c r="I799" s="8">
        <v>0.35</v>
      </c>
      <c r="J799" s="9">
        <v>2500</v>
      </c>
      <c r="K799" s="10">
        <f t="shared" si="6"/>
        <v>875</v>
      </c>
      <c r="L799" s="10">
        <f t="shared" si="7"/>
        <v>262.5</v>
      </c>
      <c r="M799" s="11">
        <v>0.3</v>
      </c>
      <c r="O799" s="16"/>
      <c r="P799" s="17"/>
      <c r="Q799" s="12"/>
      <c r="R799" s="13"/>
    </row>
    <row r="800" spans="1:18" ht="15.75" customHeight="1" x14ac:dyDescent="0.3">
      <c r="A800" s="1"/>
      <c r="B800" s="6" t="s">
        <v>14</v>
      </c>
      <c r="C800" s="6">
        <v>1185732</v>
      </c>
      <c r="D800" s="7">
        <v>44209</v>
      </c>
      <c r="E800" s="6" t="s">
        <v>33</v>
      </c>
      <c r="F800" s="6" t="s">
        <v>49</v>
      </c>
      <c r="G800" s="6" t="s">
        <v>50</v>
      </c>
      <c r="H800" s="6" t="s">
        <v>19</v>
      </c>
      <c r="I800" s="8">
        <v>0.25</v>
      </c>
      <c r="J800" s="9">
        <v>2500</v>
      </c>
      <c r="K800" s="10">
        <f t="shared" si="6"/>
        <v>625</v>
      </c>
      <c r="L800" s="10">
        <f t="shared" si="7"/>
        <v>187.5</v>
      </c>
      <c r="M800" s="11">
        <v>0.3</v>
      </c>
      <c r="O800" s="16"/>
      <c r="P800" s="17"/>
      <c r="Q800" s="12"/>
      <c r="R800" s="13"/>
    </row>
    <row r="801" spans="1:18" ht="15.75" customHeight="1" x14ac:dyDescent="0.3">
      <c r="A801" s="1"/>
      <c r="B801" s="6" t="s">
        <v>14</v>
      </c>
      <c r="C801" s="6">
        <v>1185732</v>
      </c>
      <c r="D801" s="7">
        <v>44209</v>
      </c>
      <c r="E801" s="6" t="s">
        <v>33</v>
      </c>
      <c r="F801" s="6" t="s">
        <v>49</v>
      </c>
      <c r="G801" s="6" t="s">
        <v>50</v>
      </c>
      <c r="H801" s="6" t="s">
        <v>20</v>
      </c>
      <c r="I801" s="8">
        <v>0.30000000000000004</v>
      </c>
      <c r="J801" s="9">
        <v>1000</v>
      </c>
      <c r="K801" s="10">
        <f t="shared" si="6"/>
        <v>300.00000000000006</v>
      </c>
      <c r="L801" s="10">
        <f t="shared" si="7"/>
        <v>105.00000000000003</v>
      </c>
      <c r="M801" s="11">
        <v>0.35000000000000003</v>
      </c>
      <c r="O801" s="16"/>
      <c r="P801" s="17"/>
      <c r="Q801" s="12"/>
      <c r="R801" s="13"/>
    </row>
    <row r="802" spans="1:18" ht="15.75" customHeight="1" x14ac:dyDescent="0.3">
      <c r="A802" s="1"/>
      <c r="B802" s="6" t="s">
        <v>14</v>
      </c>
      <c r="C802" s="6">
        <v>1185732</v>
      </c>
      <c r="D802" s="7">
        <v>44209</v>
      </c>
      <c r="E802" s="6" t="s">
        <v>33</v>
      </c>
      <c r="F802" s="6" t="s">
        <v>49</v>
      </c>
      <c r="G802" s="6" t="s">
        <v>50</v>
      </c>
      <c r="H802" s="6" t="s">
        <v>21</v>
      </c>
      <c r="I802" s="8">
        <v>0.44999999999999996</v>
      </c>
      <c r="J802" s="9">
        <v>1500</v>
      </c>
      <c r="K802" s="10">
        <f t="shared" si="6"/>
        <v>674.99999999999989</v>
      </c>
      <c r="L802" s="10">
        <f t="shared" si="7"/>
        <v>202.49999999999997</v>
      </c>
      <c r="M802" s="11">
        <v>0.3</v>
      </c>
      <c r="O802" s="16"/>
      <c r="P802" s="17"/>
      <c r="Q802" s="12"/>
      <c r="R802" s="13"/>
    </row>
    <row r="803" spans="1:18" ht="15.75" customHeight="1" x14ac:dyDescent="0.3">
      <c r="A803" s="1"/>
      <c r="B803" s="6" t="s">
        <v>14</v>
      </c>
      <c r="C803" s="6">
        <v>1185732</v>
      </c>
      <c r="D803" s="7">
        <v>44209</v>
      </c>
      <c r="E803" s="6" t="s">
        <v>33</v>
      </c>
      <c r="F803" s="6" t="s">
        <v>49</v>
      </c>
      <c r="G803" s="6" t="s">
        <v>50</v>
      </c>
      <c r="H803" s="6" t="s">
        <v>22</v>
      </c>
      <c r="I803" s="8">
        <v>0.35</v>
      </c>
      <c r="J803" s="9">
        <v>2500</v>
      </c>
      <c r="K803" s="10">
        <f t="shared" si="6"/>
        <v>875</v>
      </c>
      <c r="L803" s="10">
        <f t="shared" si="7"/>
        <v>393.75</v>
      </c>
      <c r="M803" s="11">
        <v>0.45</v>
      </c>
      <c r="O803" s="16"/>
      <c r="P803" s="17"/>
      <c r="Q803" s="12"/>
      <c r="R803" s="13"/>
    </row>
    <row r="804" spans="1:18" ht="15.75" customHeight="1" x14ac:dyDescent="0.3">
      <c r="A804" s="1"/>
      <c r="B804" s="6" t="s">
        <v>14</v>
      </c>
      <c r="C804" s="6">
        <v>1185732</v>
      </c>
      <c r="D804" s="7">
        <v>44240</v>
      </c>
      <c r="E804" s="6" t="s">
        <v>33</v>
      </c>
      <c r="F804" s="6" t="s">
        <v>49</v>
      </c>
      <c r="G804" s="6" t="s">
        <v>50</v>
      </c>
      <c r="H804" s="6" t="s">
        <v>17</v>
      </c>
      <c r="I804" s="8">
        <v>0.35</v>
      </c>
      <c r="J804" s="9">
        <v>5000</v>
      </c>
      <c r="K804" s="10">
        <f t="shared" si="6"/>
        <v>1750</v>
      </c>
      <c r="L804" s="10">
        <f t="shared" si="7"/>
        <v>612.50000000000011</v>
      </c>
      <c r="M804" s="11">
        <v>0.35000000000000003</v>
      </c>
      <c r="O804" s="16"/>
      <c r="P804" s="17"/>
      <c r="Q804" s="12"/>
      <c r="R804" s="13"/>
    </row>
    <row r="805" spans="1:18" ht="15.75" customHeight="1" x14ac:dyDescent="0.3">
      <c r="A805" s="1"/>
      <c r="B805" s="6" t="s">
        <v>14</v>
      </c>
      <c r="C805" s="6">
        <v>1185732</v>
      </c>
      <c r="D805" s="7">
        <v>44240</v>
      </c>
      <c r="E805" s="6" t="s">
        <v>33</v>
      </c>
      <c r="F805" s="6" t="s">
        <v>49</v>
      </c>
      <c r="G805" s="6" t="s">
        <v>50</v>
      </c>
      <c r="H805" s="6" t="s">
        <v>18</v>
      </c>
      <c r="I805" s="8">
        <v>0.35</v>
      </c>
      <c r="J805" s="9">
        <v>1500</v>
      </c>
      <c r="K805" s="10">
        <f t="shared" si="6"/>
        <v>525</v>
      </c>
      <c r="L805" s="10">
        <f t="shared" si="7"/>
        <v>157.5</v>
      </c>
      <c r="M805" s="11">
        <v>0.3</v>
      </c>
      <c r="O805" s="16"/>
      <c r="P805" s="17"/>
      <c r="Q805" s="12"/>
      <c r="R805" s="13"/>
    </row>
    <row r="806" spans="1:18" ht="15.75" customHeight="1" x14ac:dyDescent="0.3">
      <c r="A806" s="1"/>
      <c r="B806" s="6" t="s">
        <v>14</v>
      </c>
      <c r="C806" s="6">
        <v>1185732</v>
      </c>
      <c r="D806" s="7">
        <v>44240</v>
      </c>
      <c r="E806" s="6" t="s">
        <v>33</v>
      </c>
      <c r="F806" s="6" t="s">
        <v>49</v>
      </c>
      <c r="G806" s="6" t="s">
        <v>50</v>
      </c>
      <c r="H806" s="6" t="s">
        <v>19</v>
      </c>
      <c r="I806" s="8">
        <v>0.25</v>
      </c>
      <c r="J806" s="9">
        <v>2000</v>
      </c>
      <c r="K806" s="10">
        <f t="shared" si="6"/>
        <v>500</v>
      </c>
      <c r="L806" s="10">
        <f t="shared" si="7"/>
        <v>150</v>
      </c>
      <c r="M806" s="11">
        <v>0.3</v>
      </c>
      <c r="O806" s="16"/>
      <c r="P806" s="17"/>
      <c r="Q806" s="12"/>
      <c r="R806" s="13"/>
    </row>
    <row r="807" spans="1:18" ht="15.75" customHeight="1" x14ac:dyDescent="0.3">
      <c r="A807" s="1"/>
      <c r="B807" s="6" t="s">
        <v>14</v>
      </c>
      <c r="C807" s="6">
        <v>1185732</v>
      </c>
      <c r="D807" s="7">
        <v>44240</v>
      </c>
      <c r="E807" s="6" t="s">
        <v>33</v>
      </c>
      <c r="F807" s="6" t="s">
        <v>49</v>
      </c>
      <c r="G807" s="6" t="s">
        <v>50</v>
      </c>
      <c r="H807" s="6" t="s">
        <v>20</v>
      </c>
      <c r="I807" s="8">
        <v>0.30000000000000004</v>
      </c>
      <c r="J807" s="9">
        <v>750</v>
      </c>
      <c r="K807" s="10">
        <f t="shared" si="6"/>
        <v>225.00000000000003</v>
      </c>
      <c r="L807" s="10">
        <f t="shared" si="7"/>
        <v>78.750000000000014</v>
      </c>
      <c r="M807" s="11">
        <v>0.35000000000000003</v>
      </c>
      <c r="O807" s="16"/>
      <c r="P807" s="17"/>
      <c r="Q807" s="12"/>
      <c r="R807" s="13"/>
    </row>
    <row r="808" spans="1:18" ht="15.75" customHeight="1" x14ac:dyDescent="0.3">
      <c r="A808" s="1"/>
      <c r="B808" s="6" t="s">
        <v>14</v>
      </c>
      <c r="C808" s="6">
        <v>1185732</v>
      </c>
      <c r="D808" s="7">
        <v>44240</v>
      </c>
      <c r="E808" s="6" t="s">
        <v>33</v>
      </c>
      <c r="F808" s="6" t="s">
        <v>49</v>
      </c>
      <c r="G808" s="6" t="s">
        <v>50</v>
      </c>
      <c r="H808" s="6" t="s">
        <v>21</v>
      </c>
      <c r="I808" s="8">
        <v>0.44999999999999996</v>
      </c>
      <c r="J808" s="9">
        <v>1500</v>
      </c>
      <c r="K808" s="10">
        <f t="shared" si="6"/>
        <v>674.99999999999989</v>
      </c>
      <c r="L808" s="10">
        <f t="shared" si="7"/>
        <v>202.49999999999997</v>
      </c>
      <c r="M808" s="11">
        <v>0.3</v>
      </c>
      <c r="O808" s="16"/>
      <c r="P808" s="17"/>
      <c r="Q808" s="12"/>
      <c r="R808" s="13"/>
    </row>
    <row r="809" spans="1:18" ht="15.75" customHeight="1" x14ac:dyDescent="0.3">
      <c r="A809" s="1"/>
      <c r="B809" s="6" t="s">
        <v>14</v>
      </c>
      <c r="C809" s="6">
        <v>1185732</v>
      </c>
      <c r="D809" s="7">
        <v>44240</v>
      </c>
      <c r="E809" s="6" t="s">
        <v>33</v>
      </c>
      <c r="F809" s="6" t="s">
        <v>49</v>
      </c>
      <c r="G809" s="6" t="s">
        <v>50</v>
      </c>
      <c r="H809" s="6" t="s">
        <v>22</v>
      </c>
      <c r="I809" s="8">
        <v>0.35</v>
      </c>
      <c r="J809" s="9">
        <v>2250</v>
      </c>
      <c r="K809" s="10">
        <f t="shared" si="6"/>
        <v>787.5</v>
      </c>
      <c r="L809" s="10">
        <f t="shared" si="7"/>
        <v>354.375</v>
      </c>
      <c r="M809" s="11">
        <v>0.45</v>
      </c>
      <c r="O809" s="16"/>
      <c r="P809" s="17"/>
      <c r="Q809" s="12"/>
      <c r="R809" s="13"/>
    </row>
    <row r="810" spans="1:18" ht="15.75" customHeight="1" x14ac:dyDescent="0.3">
      <c r="A810" s="1"/>
      <c r="B810" s="6" t="s">
        <v>14</v>
      </c>
      <c r="C810" s="6">
        <v>1185732</v>
      </c>
      <c r="D810" s="7">
        <v>44267</v>
      </c>
      <c r="E810" s="6" t="s">
        <v>33</v>
      </c>
      <c r="F810" s="6" t="s">
        <v>49</v>
      </c>
      <c r="G810" s="6" t="s">
        <v>50</v>
      </c>
      <c r="H810" s="6" t="s">
        <v>17</v>
      </c>
      <c r="I810" s="8">
        <v>0.4</v>
      </c>
      <c r="J810" s="9">
        <v>4450</v>
      </c>
      <c r="K810" s="10">
        <f t="shared" si="6"/>
        <v>1780</v>
      </c>
      <c r="L810" s="10">
        <f t="shared" si="7"/>
        <v>623.00000000000011</v>
      </c>
      <c r="M810" s="11">
        <v>0.35000000000000003</v>
      </c>
      <c r="O810" s="16"/>
      <c r="P810" s="17"/>
      <c r="Q810" s="12"/>
      <c r="R810" s="13"/>
    </row>
    <row r="811" spans="1:18" ht="15.75" customHeight="1" x14ac:dyDescent="0.3">
      <c r="A811" s="1"/>
      <c r="B811" s="6" t="s">
        <v>14</v>
      </c>
      <c r="C811" s="6">
        <v>1185732</v>
      </c>
      <c r="D811" s="7">
        <v>44267</v>
      </c>
      <c r="E811" s="6" t="s">
        <v>33</v>
      </c>
      <c r="F811" s="6" t="s">
        <v>49</v>
      </c>
      <c r="G811" s="6" t="s">
        <v>50</v>
      </c>
      <c r="H811" s="6" t="s">
        <v>18</v>
      </c>
      <c r="I811" s="8">
        <v>0.4</v>
      </c>
      <c r="J811" s="9">
        <v>1250</v>
      </c>
      <c r="K811" s="10">
        <f t="shared" si="6"/>
        <v>500</v>
      </c>
      <c r="L811" s="10">
        <f t="shared" si="7"/>
        <v>150</v>
      </c>
      <c r="M811" s="11">
        <v>0.3</v>
      </c>
      <c r="O811" s="16"/>
      <c r="P811" s="17"/>
      <c r="Q811" s="12"/>
      <c r="R811" s="13"/>
    </row>
    <row r="812" spans="1:18" ht="15.75" customHeight="1" x14ac:dyDescent="0.3">
      <c r="A812" s="1"/>
      <c r="B812" s="6" t="s">
        <v>14</v>
      </c>
      <c r="C812" s="6">
        <v>1185732</v>
      </c>
      <c r="D812" s="7">
        <v>44267</v>
      </c>
      <c r="E812" s="6" t="s">
        <v>33</v>
      </c>
      <c r="F812" s="6" t="s">
        <v>49</v>
      </c>
      <c r="G812" s="6" t="s">
        <v>50</v>
      </c>
      <c r="H812" s="6" t="s">
        <v>19</v>
      </c>
      <c r="I812" s="8">
        <v>0.30000000000000004</v>
      </c>
      <c r="J812" s="9">
        <v>1750</v>
      </c>
      <c r="K812" s="10">
        <f t="shared" si="6"/>
        <v>525.00000000000011</v>
      </c>
      <c r="L812" s="10">
        <f t="shared" si="7"/>
        <v>157.50000000000003</v>
      </c>
      <c r="M812" s="11">
        <v>0.3</v>
      </c>
      <c r="O812" s="16"/>
      <c r="P812" s="17"/>
      <c r="Q812" s="12"/>
      <c r="R812" s="13"/>
    </row>
    <row r="813" spans="1:18" ht="15.75" customHeight="1" x14ac:dyDescent="0.3">
      <c r="A813" s="1"/>
      <c r="B813" s="6" t="s">
        <v>14</v>
      </c>
      <c r="C813" s="6">
        <v>1185732</v>
      </c>
      <c r="D813" s="7">
        <v>44267</v>
      </c>
      <c r="E813" s="6" t="s">
        <v>33</v>
      </c>
      <c r="F813" s="6" t="s">
        <v>49</v>
      </c>
      <c r="G813" s="6" t="s">
        <v>50</v>
      </c>
      <c r="H813" s="6" t="s">
        <v>20</v>
      </c>
      <c r="I813" s="8">
        <v>0.35</v>
      </c>
      <c r="J813" s="9">
        <v>250</v>
      </c>
      <c r="K813" s="10">
        <f t="shared" si="6"/>
        <v>87.5</v>
      </c>
      <c r="L813" s="10">
        <f t="shared" si="7"/>
        <v>30.625000000000004</v>
      </c>
      <c r="M813" s="11">
        <v>0.35000000000000003</v>
      </c>
      <c r="O813" s="16"/>
      <c r="P813" s="17"/>
      <c r="Q813" s="12"/>
      <c r="R813" s="13"/>
    </row>
    <row r="814" spans="1:18" ht="15.75" customHeight="1" x14ac:dyDescent="0.3">
      <c r="A814" s="1"/>
      <c r="B814" s="6" t="s">
        <v>14</v>
      </c>
      <c r="C814" s="6">
        <v>1185732</v>
      </c>
      <c r="D814" s="7">
        <v>44267</v>
      </c>
      <c r="E814" s="6" t="s">
        <v>33</v>
      </c>
      <c r="F814" s="6" t="s">
        <v>49</v>
      </c>
      <c r="G814" s="6" t="s">
        <v>50</v>
      </c>
      <c r="H814" s="6" t="s">
        <v>21</v>
      </c>
      <c r="I814" s="8">
        <v>0.5</v>
      </c>
      <c r="J814" s="9">
        <v>750</v>
      </c>
      <c r="K814" s="10">
        <f t="shared" si="6"/>
        <v>375</v>
      </c>
      <c r="L814" s="10">
        <f t="shared" si="7"/>
        <v>112.5</v>
      </c>
      <c r="M814" s="11">
        <v>0.3</v>
      </c>
      <c r="O814" s="16"/>
      <c r="P814" s="17"/>
      <c r="Q814" s="12"/>
      <c r="R814" s="13"/>
    </row>
    <row r="815" spans="1:18" ht="15.75" customHeight="1" x14ac:dyDescent="0.3">
      <c r="A815" s="1"/>
      <c r="B815" s="6" t="s">
        <v>14</v>
      </c>
      <c r="C815" s="6">
        <v>1185732</v>
      </c>
      <c r="D815" s="7">
        <v>44267</v>
      </c>
      <c r="E815" s="6" t="s">
        <v>33</v>
      </c>
      <c r="F815" s="6" t="s">
        <v>49</v>
      </c>
      <c r="G815" s="6" t="s">
        <v>50</v>
      </c>
      <c r="H815" s="6" t="s">
        <v>22</v>
      </c>
      <c r="I815" s="8">
        <v>0.4</v>
      </c>
      <c r="J815" s="9">
        <v>1750</v>
      </c>
      <c r="K815" s="10">
        <f t="shared" si="6"/>
        <v>700</v>
      </c>
      <c r="L815" s="10">
        <f t="shared" si="7"/>
        <v>315</v>
      </c>
      <c r="M815" s="11">
        <v>0.45</v>
      </c>
      <c r="O815" s="16"/>
      <c r="P815" s="17"/>
      <c r="Q815" s="12"/>
      <c r="R815" s="13"/>
    </row>
    <row r="816" spans="1:18" ht="15.75" customHeight="1" x14ac:dyDescent="0.3">
      <c r="A816" s="1"/>
      <c r="B816" s="6" t="s">
        <v>14</v>
      </c>
      <c r="C816" s="6">
        <v>1185732</v>
      </c>
      <c r="D816" s="7">
        <v>44299</v>
      </c>
      <c r="E816" s="6" t="s">
        <v>33</v>
      </c>
      <c r="F816" s="6" t="s">
        <v>49</v>
      </c>
      <c r="G816" s="6" t="s">
        <v>50</v>
      </c>
      <c r="H816" s="6" t="s">
        <v>17</v>
      </c>
      <c r="I816" s="8">
        <v>0.4</v>
      </c>
      <c r="J816" s="9">
        <v>4000</v>
      </c>
      <c r="K816" s="10">
        <f t="shared" si="6"/>
        <v>1600</v>
      </c>
      <c r="L816" s="10">
        <f t="shared" si="7"/>
        <v>560</v>
      </c>
      <c r="M816" s="11">
        <v>0.35000000000000003</v>
      </c>
      <c r="O816" s="16"/>
      <c r="P816" s="17"/>
      <c r="Q816" s="12"/>
      <c r="R816" s="13"/>
    </row>
    <row r="817" spans="1:18" ht="15.75" customHeight="1" x14ac:dyDescent="0.3">
      <c r="A817" s="1"/>
      <c r="B817" s="6" t="s">
        <v>14</v>
      </c>
      <c r="C817" s="6">
        <v>1185732</v>
      </c>
      <c r="D817" s="7">
        <v>44299</v>
      </c>
      <c r="E817" s="6" t="s">
        <v>33</v>
      </c>
      <c r="F817" s="6" t="s">
        <v>49</v>
      </c>
      <c r="G817" s="6" t="s">
        <v>50</v>
      </c>
      <c r="H817" s="6" t="s">
        <v>18</v>
      </c>
      <c r="I817" s="8">
        <v>0.4</v>
      </c>
      <c r="J817" s="9">
        <v>1000</v>
      </c>
      <c r="K817" s="10">
        <f t="shared" si="6"/>
        <v>400</v>
      </c>
      <c r="L817" s="10">
        <f t="shared" si="7"/>
        <v>120</v>
      </c>
      <c r="M817" s="11">
        <v>0.3</v>
      </c>
      <c r="O817" s="16"/>
      <c r="P817" s="17"/>
      <c r="Q817" s="12"/>
      <c r="R817" s="13"/>
    </row>
    <row r="818" spans="1:18" ht="15.75" customHeight="1" x14ac:dyDescent="0.3">
      <c r="A818" s="1"/>
      <c r="B818" s="6" t="s">
        <v>14</v>
      </c>
      <c r="C818" s="6">
        <v>1185732</v>
      </c>
      <c r="D818" s="7">
        <v>44299</v>
      </c>
      <c r="E818" s="6" t="s">
        <v>33</v>
      </c>
      <c r="F818" s="6" t="s">
        <v>49</v>
      </c>
      <c r="G818" s="6" t="s">
        <v>50</v>
      </c>
      <c r="H818" s="6" t="s">
        <v>19</v>
      </c>
      <c r="I818" s="8">
        <v>0.30000000000000004</v>
      </c>
      <c r="J818" s="9">
        <v>1000</v>
      </c>
      <c r="K818" s="10">
        <f t="shared" si="6"/>
        <v>300.00000000000006</v>
      </c>
      <c r="L818" s="10">
        <f t="shared" si="7"/>
        <v>90.000000000000014</v>
      </c>
      <c r="M818" s="11">
        <v>0.3</v>
      </c>
      <c r="O818" s="16"/>
      <c r="P818" s="17"/>
      <c r="Q818" s="12"/>
      <c r="R818" s="13"/>
    </row>
    <row r="819" spans="1:18" ht="15.75" customHeight="1" x14ac:dyDescent="0.3">
      <c r="A819" s="1"/>
      <c r="B819" s="6" t="s">
        <v>14</v>
      </c>
      <c r="C819" s="6">
        <v>1185732</v>
      </c>
      <c r="D819" s="7">
        <v>44299</v>
      </c>
      <c r="E819" s="6" t="s">
        <v>33</v>
      </c>
      <c r="F819" s="6" t="s">
        <v>49</v>
      </c>
      <c r="G819" s="6" t="s">
        <v>50</v>
      </c>
      <c r="H819" s="6" t="s">
        <v>20</v>
      </c>
      <c r="I819" s="8">
        <v>0.35</v>
      </c>
      <c r="J819" s="9">
        <v>250</v>
      </c>
      <c r="K819" s="10">
        <f t="shared" si="6"/>
        <v>87.5</v>
      </c>
      <c r="L819" s="10">
        <f t="shared" si="7"/>
        <v>30.625000000000004</v>
      </c>
      <c r="M819" s="11">
        <v>0.35000000000000003</v>
      </c>
      <c r="O819" s="16"/>
      <c r="P819" s="17"/>
      <c r="Q819" s="12"/>
      <c r="R819" s="13"/>
    </row>
    <row r="820" spans="1:18" ht="15.75" customHeight="1" x14ac:dyDescent="0.3">
      <c r="A820" s="1"/>
      <c r="B820" s="6" t="s">
        <v>14</v>
      </c>
      <c r="C820" s="6">
        <v>1185732</v>
      </c>
      <c r="D820" s="7">
        <v>44299</v>
      </c>
      <c r="E820" s="6" t="s">
        <v>33</v>
      </c>
      <c r="F820" s="6" t="s">
        <v>49</v>
      </c>
      <c r="G820" s="6" t="s">
        <v>50</v>
      </c>
      <c r="H820" s="6" t="s">
        <v>21</v>
      </c>
      <c r="I820" s="8">
        <v>0.5</v>
      </c>
      <c r="J820" s="9">
        <v>500</v>
      </c>
      <c r="K820" s="10">
        <f t="shared" si="6"/>
        <v>250</v>
      </c>
      <c r="L820" s="10">
        <f t="shared" si="7"/>
        <v>75</v>
      </c>
      <c r="M820" s="11">
        <v>0.3</v>
      </c>
      <c r="O820" s="16"/>
      <c r="P820" s="17"/>
      <c r="Q820" s="12"/>
      <c r="R820" s="13"/>
    </row>
    <row r="821" spans="1:18" ht="15.75" customHeight="1" x14ac:dyDescent="0.3">
      <c r="A821" s="1"/>
      <c r="B821" s="6" t="s">
        <v>14</v>
      </c>
      <c r="C821" s="6">
        <v>1185732</v>
      </c>
      <c r="D821" s="7">
        <v>44299</v>
      </c>
      <c r="E821" s="6" t="s">
        <v>33</v>
      </c>
      <c r="F821" s="6" t="s">
        <v>49</v>
      </c>
      <c r="G821" s="6" t="s">
        <v>50</v>
      </c>
      <c r="H821" s="6" t="s">
        <v>22</v>
      </c>
      <c r="I821" s="8">
        <v>0.4</v>
      </c>
      <c r="J821" s="9">
        <v>1750</v>
      </c>
      <c r="K821" s="10">
        <f t="shared" si="6"/>
        <v>700</v>
      </c>
      <c r="L821" s="10">
        <f t="shared" si="7"/>
        <v>315</v>
      </c>
      <c r="M821" s="11">
        <v>0.45</v>
      </c>
      <c r="O821" s="16"/>
      <c r="P821" s="17"/>
      <c r="Q821" s="12"/>
      <c r="R821" s="13"/>
    </row>
    <row r="822" spans="1:18" ht="15.75" customHeight="1" x14ac:dyDescent="0.3">
      <c r="A822" s="1"/>
      <c r="B822" s="6" t="s">
        <v>14</v>
      </c>
      <c r="C822" s="6">
        <v>1185732</v>
      </c>
      <c r="D822" s="7">
        <v>44330</v>
      </c>
      <c r="E822" s="6" t="s">
        <v>33</v>
      </c>
      <c r="F822" s="6" t="s">
        <v>49</v>
      </c>
      <c r="G822" s="6" t="s">
        <v>50</v>
      </c>
      <c r="H822" s="6" t="s">
        <v>17</v>
      </c>
      <c r="I822" s="8">
        <v>0.5</v>
      </c>
      <c r="J822" s="9">
        <v>4450</v>
      </c>
      <c r="K822" s="10">
        <f t="shared" si="6"/>
        <v>2225</v>
      </c>
      <c r="L822" s="10">
        <f t="shared" si="7"/>
        <v>778.75000000000011</v>
      </c>
      <c r="M822" s="11">
        <v>0.35000000000000003</v>
      </c>
      <c r="O822" s="16"/>
      <c r="P822" s="17"/>
      <c r="Q822" s="12"/>
      <c r="R822" s="13"/>
    </row>
    <row r="823" spans="1:18" ht="15.75" customHeight="1" x14ac:dyDescent="0.3">
      <c r="A823" s="1"/>
      <c r="B823" s="6" t="s">
        <v>14</v>
      </c>
      <c r="C823" s="6">
        <v>1185732</v>
      </c>
      <c r="D823" s="7">
        <v>44330</v>
      </c>
      <c r="E823" s="6" t="s">
        <v>33</v>
      </c>
      <c r="F823" s="6" t="s">
        <v>49</v>
      </c>
      <c r="G823" s="6" t="s">
        <v>50</v>
      </c>
      <c r="H823" s="6" t="s">
        <v>18</v>
      </c>
      <c r="I823" s="8">
        <v>0.45000000000000007</v>
      </c>
      <c r="J823" s="9">
        <v>1500</v>
      </c>
      <c r="K823" s="10">
        <f t="shared" si="6"/>
        <v>675.00000000000011</v>
      </c>
      <c r="L823" s="10">
        <f t="shared" si="7"/>
        <v>202.50000000000003</v>
      </c>
      <c r="M823" s="11">
        <v>0.3</v>
      </c>
      <c r="O823" s="16"/>
      <c r="P823" s="17"/>
      <c r="Q823" s="12"/>
      <c r="R823" s="13"/>
    </row>
    <row r="824" spans="1:18" ht="15.75" customHeight="1" x14ac:dyDescent="0.3">
      <c r="A824" s="1"/>
      <c r="B824" s="6" t="s">
        <v>14</v>
      </c>
      <c r="C824" s="6">
        <v>1185732</v>
      </c>
      <c r="D824" s="7">
        <v>44330</v>
      </c>
      <c r="E824" s="6" t="s">
        <v>33</v>
      </c>
      <c r="F824" s="6" t="s">
        <v>49</v>
      </c>
      <c r="G824" s="6" t="s">
        <v>50</v>
      </c>
      <c r="H824" s="6" t="s">
        <v>19</v>
      </c>
      <c r="I824" s="8">
        <v>0.4</v>
      </c>
      <c r="J824" s="9">
        <v>1250</v>
      </c>
      <c r="K824" s="10">
        <f t="shared" si="6"/>
        <v>500</v>
      </c>
      <c r="L824" s="10">
        <f t="shared" si="7"/>
        <v>150</v>
      </c>
      <c r="M824" s="11">
        <v>0.3</v>
      </c>
      <c r="O824" s="16"/>
      <c r="P824" s="17"/>
      <c r="Q824" s="12"/>
      <c r="R824" s="13"/>
    </row>
    <row r="825" spans="1:18" ht="15.75" customHeight="1" x14ac:dyDescent="0.3">
      <c r="A825" s="1"/>
      <c r="B825" s="6" t="s">
        <v>14</v>
      </c>
      <c r="C825" s="6">
        <v>1185732</v>
      </c>
      <c r="D825" s="7">
        <v>44330</v>
      </c>
      <c r="E825" s="6" t="s">
        <v>33</v>
      </c>
      <c r="F825" s="6" t="s">
        <v>49</v>
      </c>
      <c r="G825" s="6" t="s">
        <v>50</v>
      </c>
      <c r="H825" s="6" t="s">
        <v>20</v>
      </c>
      <c r="I825" s="8">
        <v>0.4</v>
      </c>
      <c r="J825" s="9">
        <v>500</v>
      </c>
      <c r="K825" s="10">
        <f t="shared" si="6"/>
        <v>200</v>
      </c>
      <c r="L825" s="10">
        <f t="shared" si="7"/>
        <v>70</v>
      </c>
      <c r="M825" s="11">
        <v>0.35000000000000003</v>
      </c>
      <c r="O825" s="16"/>
      <c r="P825" s="17"/>
      <c r="Q825" s="12"/>
      <c r="R825" s="13"/>
    </row>
    <row r="826" spans="1:18" ht="15.75" customHeight="1" x14ac:dyDescent="0.3">
      <c r="A826" s="1"/>
      <c r="B826" s="6" t="s">
        <v>14</v>
      </c>
      <c r="C826" s="6">
        <v>1185732</v>
      </c>
      <c r="D826" s="7">
        <v>44330</v>
      </c>
      <c r="E826" s="6" t="s">
        <v>33</v>
      </c>
      <c r="F826" s="6" t="s">
        <v>49</v>
      </c>
      <c r="G826" s="6" t="s">
        <v>50</v>
      </c>
      <c r="H826" s="6" t="s">
        <v>21</v>
      </c>
      <c r="I826" s="8">
        <v>0.54999999999999993</v>
      </c>
      <c r="J826" s="9">
        <v>750</v>
      </c>
      <c r="K826" s="10">
        <f t="shared" si="6"/>
        <v>412.49999999999994</v>
      </c>
      <c r="L826" s="10">
        <f t="shared" si="7"/>
        <v>123.74999999999997</v>
      </c>
      <c r="M826" s="11">
        <v>0.3</v>
      </c>
      <c r="O826" s="16"/>
      <c r="P826" s="17"/>
      <c r="Q826" s="12"/>
      <c r="R826" s="13"/>
    </row>
    <row r="827" spans="1:18" ht="15.75" customHeight="1" x14ac:dyDescent="0.3">
      <c r="A827" s="1"/>
      <c r="B827" s="6" t="s">
        <v>14</v>
      </c>
      <c r="C827" s="6">
        <v>1185732</v>
      </c>
      <c r="D827" s="7">
        <v>44330</v>
      </c>
      <c r="E827" s="6" t="s">
        <v>33</v>
      </c>
      <c r="F827" s="6" t="s">
        <v>49</v>
      </c>
      <c r="G827" s="6" t="s">
        <v>50</v>
      </c>
      <c r="H827" s="6" t="s">
        <v>22</v>
      </c>
      <c r="I827" s="8">
        <v>0.6</v>
      </c>
      <c r="J827" s="9">
        <v>1750</v>
      </c>
      <c r="K827" s="10">
        <f t="shared" si="6"/>
        <v>1050</v>
      </c>
      <c r="L827" s="10">
        <f t="shared" si="7"/>
        <v>472.5</v>
      </c>
      <c r="M827" s="11">
        <v>0.45</v>
      </c>
      <c r="O827" s="16"/>
      <c r="P827" s="17"/>
      <c r="Q827" s="12"/>
      <c r="R827" s="13"/>
    </row>
    <row r="828" spans="1:18" ht="15.75" customHeight="1" x14ac:dyDescent="0.3">
      <c r="A828" s="1"/>
      <c r="B828" s="6" t="s">
        <v>14</v>
      </c>
      <c r="C828" s="6">
        <v>1185732</v>
      </c>
      <c r="D828" s="7">
        <v>44360</v>
      </c>
      <c r="E828" s="6" t="s">
        <v>33</v>
      </c>
      <c r="F828" s="6" t="s">
        <v>49</v>
      </c>
      <c r="G828" s="6" t="s">
        <v>50</v>
      </c>
      <c r="H828" s="6" t="s">
        <v>17</v>
      </c>
      <c r="I828" s="8">
        <v>0.45</v>
      </c>
      <c r="J828" s="9">
        <v>4250</v>
      </c>
      <c r="K828" s="10">
        <f t="shared" si="6"/>
        <v>1912.5</v>
      </c>
      <c r="L828" s="10">
        <f t="shared" si="7"/>
        <v>669.37500000000011</v>
      </c>
      <c r="M828" s="11">
        <v>0.35000000000000003</v>
      </c>
      <c r="O828" s="16"/>
      <c r="P828" s="17"/>
      <c r="Q828" s="12"/>
      <c r="R828" s="13"/>
    </row>
    <row r="829" spans="1:18" ht="15.75" customHeight="1" x14ac:dyDescent="0.3">
      <c r="A829" s="1"/>
      <c r="B829" s="6" t="s">
        <v>14</v>
      </c>
      <c r="C829" s="6">
        <v>1185732</v>
      </c>
      <c r="D829" s="7">
        <v>44360</v>
      </c>
      <c r="E829" s="6" t="s">
        <v>33</v>
      </c>
      <c r="F829" s="6" t="s">
        <v>49</v>
      </c>
      <c r="G829" s="6" t="s">
        <v>50</v>
      </c>
      <c r="H829" s="6" t="s">
        <v>18</v>
      </c>
      <c r="I829" s="8">
        <v>0.40000000000000008</v>
      </c>
      <c r="J829" s="9">
        <v>1750</v>
      </c>
      <c r="K829" s="10">
        <f t="shared" si="6"/>
        <v>700.00000000000011</v>
      </c>
      <c r="L829" s="10">
        <f t="shared" si="7"/>
        <v>210.00000000000003</v>
      </c>
      <c r="M829" s="11">
        <v>0.3</v>
      </c>
      <c r="O829" s="16"/>
      <c r="P829" s="17"/>
      <c r="Q829" s="12"/>
      <c r="R829" s="13"/>
    </row>
    <row r="830" spans="1:18" ht="15.75" customHeight="1" x14ac:dyDescent="0.3">
      <c r="A830" s="1"/>
      <c r="B830" s="6" t="s">
        <v>14</v>
      </c>
      <c r="C830" s="6">
        <v>1185732</v>
      </c>
      <c r="D830" s="7">
        <v>44360</v>
      </c>
      <c r="E830" s="6" t="s">
        <v>33</v>
      </c>
      <c r="F830" s="6" t="s">
        <v>49</v>
      </c>
      <c r="G830" s="6" t="s">
        <v>50</v>
      </c>
      <c r="H830" s="6" t="s">
        <v>19</v>
      </c>
      <c r="I830" s="8">
        <v>0.35000000000000003</v>
      </c>
      <c r="J830" s="9">
        <v>1750</v>
      </c>
      <c r="K830" s="10">
        <f t="shared" si="6"/>
        <v>612.50000000000011</v>
      </c>
      <c r="L830" s="10">
        <f t="shared" si="7"/>
        <v>183.75000000000003</v>
      </c>
      <c r="M830" s="11">
        <v>0.3</v>
      </c>
      <c r="O830" s="16"/>
      <c r="P830" s="17"/>
      <c r="Q830" s="12"/>
      <c r="R830" s="13"/>
    </row>
    <row r="831" spans="1:18" ht="15.75" customHeight="1" x14ac:dyDescent="0.3">
      <c r="A831" s="1"/>
      <c r="B831" s="6" t="s">
        <v>14</v>
      </c>
      <c r="C831" s="6">
        <v>1185732</v>
      </c>
      <c r="D831" s="7">
        <v>44360</v>
      </c>
      <c r="E831" s="6" t="s">
        <v>33</v>
      </c>
      <c r="F831" s="6" t="s">
        <v>49</v>
      </c>
      <c r="G831" s="6" t="s">
        <v>50</v>
      </c>
      <c r="H831" s="6" t="s">
        <v>20</v>
      </c>
      <c r="I831" s="8">
        <v>0.35000000000000003</v>
      </c>
      <c r="J831" s="9">
        <v>1500</v>
      </c>
      <c r="K831" s="10">
        <f t="shared" si="6"/>
        <v>525</v>
      </c>
      <c r="L831" s="10">
        <f t="shared" si="7"/>
        <v>183.75000000000003</v>
      </c>
      <c r="M831" s="11">
        <v>0.35000000000000003</v>
      </c>
      <c r="O831" s="16"/>
      <c r="P831" s="17"/>
      <c r="Q831" s="12"/>
      <c r="R831" s="13"/>
    </row>
    <row r="832" spans="1:18" ht="15.75" customHeight="1" x14ac:dyDescent="0.3">
      <c r="A832" s="1"/>
      <c r="B832" s="6" t="s">
        <v>14</v>
      </c>
      <c r="C832" s="6">
        <v>1185732</v>
      </c>
      <c r="D832" s="7">
        <v>44360</v>
      </c>
      <c r="E832" s="6" t="s">
        <v>33</v>
      </c>
      <c r="F832" s="6" t="s">
        <v>49</v>
      </c>
      <c r="G832" s="6" t="s">
        <v>50</v>
      </c>
      <c r="H832" s="6" t="s">
        <v>21</v>
      </c>
      <c r="I832" s="8">
        <v>0.5</v>
      </c>
      <c r="J832" s="9">
        <v>1500</v>
      </c>
      <c r="K832" s="10">
        <f t="shared" si="6"/>
        <v>750</v>
      </c>
      <c r="L832" s="10">
        <f t="shared" si="7"/>
        <v>225</v>
      </c>
      <c r="M832" s="11">
        <v>0.3</v>
      </c>
      <c r="O832" s="16"/>
      <c r="P832" s="17"/>
      <c r="Q832" s="12"/>
      <c r="R832" s="13"/>
    </row>
    <row r="833" spans="1:18" ht="15.75" customHeight="1" x14ac:dyDescent="0.3">
      <c r="A833" s="1"/>
      <c r="B833" s="6" t="s">
        <v>14</v>
      </c>
      <c r="C833" s="6">
        <v>1185732</v>
      </c>
      <c r="D833" s="7">
        <v>44360</v>
      </c>
      <c r="E833" s="6" t="s">
        <v>33</v>
      </c>
      <c r="F833" s="6" t="s">
        <v>49</v>
      </c>
      <c r="G833" s="6" t="s">
        <v>50</v>
      </c>
      <c r="H833" s="6" t="s">
        <v>22</v>
      </c>
      <c r="I833" s="8">
        <v>0.55000000000000004</v>
      </c>
      <c r="J833" s="9">
        <v>3250</v>
      </c>
      <c r="K833" s="10">
        <f t="shared" si="6"/>
        <v>1787.5000000000002</v>
      </c>
      <c r="L833" s="10">
        <f t="shared" si="7"/>
        <v>804.37500000000011</v>
      </c>
      <c r="M833" s="11">
        <v>0.45</v>
      </c>
      <c r="O833" s="16"/>
      <c r="P833" s="17"/>
      <c r="Q833" s="12"/>
      <c r="R833" s="13"/>
    </row>
    <row r="834" spans="1:18" ht="15.75" customHeight="1" x14ac:dyDescent="0.3">
      <c r="A834" s="1"/>
      <c r="B834" s="6" t="s">
        <v>14</v>
      </c>
      <c r="C834" s="6">
        <v>1185732</v>
      </c>
      <c r="D834" s="7">
        <v>44389</v>
      </c>
      <c r="E834" s="6" t="s">
        <v>33</v>
      </c>
      <c r="F834" s="6" t="s">
        <v>49</v>
      </c>
      <c r="G834" s="6" t="s">
        <v>50</v>
      </c>
      <c r="H834" s="6" t="s">
        <v>17</v>
      </c>
      <c r="I834" s="8">
        <v>0.5</v>
      </c>
      <c r="J834" s="9">
        <v>5500</v>
      </c>
      <c r="K834" s="10">
        <f t="shared" si="6"/>
        <v>2750</v>
      </c>
      <c r="L834" s="10">
        <f t="shared" si="7"/>
        <v>962.50000000000011</v>
      </c>
      <c r="M834" s="11">
        <v>0.35000000000000003</v>
      </c>
      <c r="O834" s="16"/>
      <c r="P834" s="17"/>
      <c r="Q834" s="12"/>
      <c r="R834" s="13"/>
    </row>
    <row r="835" spans="1:18" ht="15.75" customHeight="1" x14ac:dyDescent="0.3">
      <c r="A835" s="1"/>
      <c r="B835" s="6" t="s">
        <v>14</v>
      </c>
      <c r="C835" s="6">
        <v>1185732</v>
      </c>
      <c r="D835" s="7">
        <v>44389</v>
      </c>
      <c r="E835" s="6" t="s">
        <v>33</v>
      </c>
      <c r="F835" s="6" t="s">
        <v>49</v>
      </c>
      <c r="G835" s="6" t="s">
        <v>50</v>
      </c>
      <c r="H835" s="6" t="s">
        <v>18</v>
      </c>
      <c r="I835" s="8">
        <v>0.45000000000000007</v>
      </c>
      <c r="J835" s="9">
        <v>3000</v>
      </c>
      <c r="K835" s="10">
        <f t="shared" si="6"/>
        <v>1350.0000000000002</v>
      </c>
      <c r="L835" s="10">
        <f t="shared" si="7"/>
        <v>405.00000000000006</v>
      </c>
      <c r="M835" s="11">
        <v>0.3</v>
      </c>
      <c r="O835" s="16"/>
      <c r="P835" s="17"/>
      <c r="Q835" s="12"/>
      <c r="R835" s="13"/>
    </row>
    <row r="836" spans="1:18" ht="15.75" customHeight="1" x14ac:dyDescent="0.3">
      <c r="A836" s="1"/>
      <c r="B836" s="6" t="s">
        <v>14</v>
      </c>
      <c r="C836" s="6">
        <v>1185732</v>
      </c>
      <c r="D836" s="7">
        <v>44389</v>
      </c>
      <c r="E836" s="6" t="s">
        <v>33</v>
      </c>
      <c r="F836" s="6" t="s">
        <v>49</v>
      </c>
      <c r="G836" s="6" t="s">
        <v>50</v>
      </c>
      <c r="H836" s="6" t="s">
        <v>19</v>
      </c>
      <c r="I836" s="8">
        <v>0.4</v>
      </c>
      <c r="J836" s="9">
        <v>2250</v>
      </c>
      <c r="K836" s="10">
        <f t="shared" si="6"/>
        <v>900</v>
      </c>
      <c r="L836" s="10">
        <f t="shared" si="7"/>
        <v>270</v>
      </c>
      <c r="M836" s="11">
        <v>0.3</v>
      </c>
      <c r="O836" s="16"/>
      <c r="P836" s="17"/>
      <c r="Q836" s="12"/>
      <c r="R836" s="13"/>
    </row>
    <row r="837" spans="1:18" ht="15.75" customHeight="1" x14ac:dyDescent="0.3">
      <c r="A837" s="1"/>
      <c r="B837" s="6" t="s">
        <v>14</v>
      </c>
      <c r="C837" s="6">
        <v>1185732</v>
      </c>
      <c r="D837" s="7">
        <v>44389</v>
      </c>
      <c r="E837" s="6" t="s">
        <v>33</v>
      </c>
      <c r="F837" s="6" t="s">
        <v>49</v>
      </c>
      <c r="G837" s="6" t="s">
        <v>50</v>
      </c>
      <c r="H837" s="6" t="s">
        <v>20</v>
      </c>
      <c r="I837" s="8">
        <v>0.4</v>
      </c>
      <c r="J837" s="9">
        <v>1750</v>
      </c>
      <c r="K837" s="10">
        <f t="shared" si="6"/>
        <v>700</v>
      </c>
      <c r="L837" s="10">
        <f t="shared" si="7"/>
        <v>245.00000000000003</v>
      </c>
      <c r="M837" s="11">
        <v>0.35000000000000003</v>
      </c>
      <c r="O837" s="16"/>
      <c r="P837" s="17"/>
      <c r="Q837" s="12"/>
      <c r="R837" s="13"/>
    </row>
    <row r="838" spans="1:18" ht="15.75" customHeight="1" x14ac:dyDescent="0.3">
      <c r="A838" s="1"/>
      <c r="B838" s="6" t="s">
        <v>14</v>
      </c>
      <c r="C838" s="6">
        <v>1185732</v>
      </c>
      <c r="D838" s="7">
        <v>44389</v>
      </c>
      <c r="E838" s="6" t="s">
        <v>33</v>
      </c>
      <c r="F838" s="6" t="s">
        <v>49</v>
      </c>
      <c r="G838" s="6" t="s">
        <v>50</v>
      </c>
      <c r="H838" s="6" t="s">
        <v>21</v>
      </c>
      <c r="I838" s="8">
        <v>0.5</v>
      </c>
      <c r="J838" s="9">
        <v>2000</v>
      </c>
      <c r="K838" s="10">
        <f t="shared" si="6"/>
        <v>1000</v>
      </c>
      <c r="L838" s="10">
        <f t="shared" si="7"/>
        <v>300</v>
      </c>
      <c r="M838" s="11">
        <v>0.3</v>
      </c>
      <c r="O838" s="16"/>
      <c r="P838" s="17"/>
      <c r="Q838" s="12"/>
      <c r="R838" s="13"/>
    </row>
    <row r="839" spans="1:18" ht="15.75" customHeight="1" x14ac:dyDescent="0.3">
      <c r="A839" s="1"/>
      <c r="B839" s="6" t="s">
        <v>14</v>
      </c>
      <c r="C839" s="6">
        <v>1185732</v>
      </c>
      <c r="D839" s="7">
        <v>44389</v>
      </c>
      <c r="E839" s="6" t="s">
        <v>33</v>
      </c>
      <c r="F839" s="6" t="s">
        <v>49</v>
      </c>
      <c r="G839" s="6" t="s">
        <v>50</v>
      </c>
      <c r="H839" s="6" t="s">
        <v>22</v>
      </c>
      <c r="I839" s="8">
        <v>0.55000000000000004</v>
      </c>
      <c r="J839" s="9">
        <v>3750</v>
      </c>
      <c r="K839" s="10">
        <f t="shared" si="6"/>
        <v>2062.5</v>
      </c>
      <c r="L839" s="10">
        <f t="shared" si="7"/>
        <v>928.125</v>
      </c>
      <c r="M839" s="11">
        <v>0.45</v>
      </c>
      <c r="O839" s="16"/>
      <c r="P839" s="17"/>
      <c r="Q839" s="12"/>
      <c r="R839" s="13"/>
    </row>
    <row r="840" spans="1:18" ht="15.75" customHeight="1" x14ac:dyDescent="0.3">
      <c r="A840" s="1"/>
      <c r="B840" s="6" t="s">
        <v>14</v>
      </c>
      <c r="C840" s="6">
        <v>1185732</v>
      </c>
      <c r="D840" s="7">
        <v>44421</v>
      </c>
      <c r="E840" s="6" t="s">
        <v>33</v>
      </c>
      <c r="F840" s="6" t="s">
        <v>49</v>
      </c>
      <c r="G840" s="6" t="s">
        <v>50</v>
      </c>
      <c r="H840" s="6" t="s">
        <v>17</v>
      </c>
      <c r="I840" s="8">
        <v>0.5</v>
      </c>
      <c r="J840" s="9">
        <v>5250</v>
      </c>
      <c r="K840" s="10">
        <f t="shared" si="6"/>
        <v>2625</v>
      </c>
      <c r="L840" s="10">
        <f t="shared" si="7"/>
        <v>918.75000000000011</v>
      </c>
      <c r="M840" s="11">
        <v>0.35000000000000003</v>
      </c>
      <c r="O840" s="16"/>
      <c r="P840" s="17"/>
      <c r="Q840" s="12"/>
      <c r="R840" s="13"/>
    </row>
    <row r="841" spans="1:18" ht="15.75" customHeight="1" x14ac:dyDescent="0.3">
      <c r="A841" s="1"/>
      <c r="B841" s="6" t="s">
        <v>14</v>
      </c>
      <c r="C841" s="6">
        <v>1185732</v>
      </c>
      <c r="D841" s="7">
        <v>44421</v>
      </c>
      <c r="E841" s="6" t="s">
        <v>33</v>
      </c>
      <c r="F841" s="6" t="s">
        <v>49</v>
      </c>
      <c r="G841" s="6" t="s">
        <v>50</v>
      </c>
      <c r="H841" s="6" t="s">
        <v>18</v>
      </c>
      <c r="I841" s="8">
        <v>0.45000000000000007</v>
      </c>
      <c r="J841" s="9">
        <v>3000</v>
      </c>
      <c r="K841" s="10">
        <f t="shared" si="6"/>
        <v>1350.0000000000002</v>
      </c>
      <c r="L841" s="10">
        <f t="shared" si="7"/>
        <v>405.00000000000006</v>
      </c>
      <c r="M841" s="11">
        <v>0.3</v>
      </c>
      <c r="O841" s="16"/>
      <c r="P841" s="17"/>
      <c r="Q841" s="12"/>
      <c r="R841" s="13"/>
    </row>
    <row r="842" spans="1:18" ht="15.75" customHeight="1" x14ac:dyDescent="0.3">
      <c r="A842" s="1"/>
      <c r="B842" s="6" t="s">
        <v>14</v>
      </c>
      <c r="C842" s="6">
        <v>1185732</v>
      </c>
      <c r="D842" s="7">
        <v>44421</v>
      </c>
      <c r="E842" s="6" t="s">
        <v>33</v>
      </c>
      <c r="F842" s="6" t="s">
        <v>49</v>
      </c>
      <c r="G842" s="6" t="s">
        <v>50</v>
      </c>
      <c r="H842" s="6" t="s">
        <v>19</v>
      </c>
      <c r="I842" s="8">
        <v>0.4</v>
      </c>
      <c r="J842" s="9">
        <v>2250</v>
      </c>
      <c r="K842" s="10">
        <f t="shared" si="6"/>
        <v>900</v>
      </c>
      <c r="L842" s="10">
        <f t="shared" si="7"/>
        <v>270</v>
      </c>
      <c r="M842" s="11">
        <v>0.3</v>
      </c>
      <c r="O842" s="16"/>
      <c r="P842" s="17"/>
      <c r="Q842" s="12"/>
      <c r="R842" s="13"/>
    </row>
    <row r="843" spans="1:18" ht="15.75" customHeight="1" x14ac:dyDescent="0.3">
      <c r="A843" s="1"/>
      <c r="B843" s="6" t="s">
        <v>14</v>
      </c>
      <c r="C843" s="6">
        <v>1185732</v>
      </c>
      <c r="D843" s="7">
        <v>44421</v>
      </c>
      <c r="E843" s="6" t="s">
        <v>33</v>
      </c>
      <c r="F843" s="6" t="s">
        <v>49</v>
      </c>
      <c r="G843" s="6" t="s">
        <v>50</v>
      </c>
      <c r="H843" s="6" t="s">
        <v>20</v>
      </c>
      <c r="I843" s="8">
        <v>0.35000000000000003</v>
      </c>
      <c r="J843" s="9">
        <v>1750</v>
      </c>
      <c r="K843" s="10">
        <f t="shared" si="6"/>
        <v>612.50000000000011</v>
      </c>
      <c r="L843" s="10">
        <f t="shared" si="7"/>
        <v>214.37500000000006</v>
      </c>
      <c r="M843" s="11">
        <v>0.35000000000000003</v>
      </c>
      <c r="O843" s="16"/>
      <c r="P843" s="17"/>
      <c r="Q843" s="12"/>
      <c r="R843" s="13"/>
    </row>
    <row r="844" spans="1:18" ht="15.75" customHeight="1" x14ac:dyDescent="0.3">
      <c r="A844" s="1"/>
      <c r="B844" s="6" t="s">
        <v>14</v>
      </c>
      <c r="C844" s="6">
        <v>1185732</v>
      </c>
      <c r="D844" s="7">
        <v>44421</v>
      </c>
      <c r="E844" s="6" t="s">
        <v>33</v>
      </c>
      <c r="F844" s="6" t="s">
        <v>49</v>
      </c>
      <c r="G844" s="6" t="s">
        <v>50</v>
      </c>
      <c r="H844" s="6" t="s">
        <v>21</v>
      </c>
      <c r="I844" s="8">
        <v>0.45</v>
      </c>
      <c r="J844" s="9">
        <v>1500</v>
      </c>
      <c r="K844" s="10">
        <f t="shared" si="6"/>
        <v>675</v>
      </c>
      <c r="L844" s="10">
        <f t="shared" si="7"/>
        <v>202.5</v>
      </c>
      <c r="M844" s="11">
        <v>0.3</v>
      </c>
      <c r="O844" s="16"/>
      <c r="P844" s="17"/>
      <c r="Q844" s="12"/>
      <c r="R844" s="13"/>
    </row>
    <row r="845" spans="1:18" ht="15.75" customHeight="1" x14ac:dyDescent="0.3">
      <c r="A845" s="1"/>
      <c r="B845" s="6" t="s">
        <v>14</v>
      </c>
      <c r="C845" s="6">
        <v>1185732</v>
      </c>
      <c r="D845" s="7">
        <v>44421</v>
      </c>
      <c r="E845" s="6" t="s">
        <v>33</v>
      </c>
      <c r="F845" s="6" t="s">
        <v>49</v>
      </c>
      <c r="G845" s="6" t="s">
        <v>50</v>
      </c>
      <c r="H845" s="6" t="s">
        <v>22</v>
      </c>
      <c r="I845" s="8">
        <v>0.5</v>
      </c>
      <c r="J845" s="9">
        <v>3250</v>
      </c>
      <c r="K845" s="10">
        <f t="shared" si="6"/>
        <v>1625</v>
      </c>
      <c r="L845" s="10">
        <f t="shared" si="7"/>
        <v>731.25</v>
      </c>
      <c r="M845" s="11">
        <v>0.45</v>
      </c>
      <c r="O845" s="16"/>
      <c r="P845" s="17"/>
      <c r="Q845" s="12"/>
      <c r="R845" s="13"/>
    </row>
    <row r="846" spans="1:18" ht="15.75" customHeight="1" x14ac:dyDescent="0.3">
      <c r="A846" s="1"/>
      <c r="B846" s="6" t="s">
        <v>14</v>
      </c>
      <c r="C846" s="6">
        <v>1185732</v>
      </c>
      <c r="D846" s="7">
        <v>44453</v>
      </c>
      <c r="E846" s="6" t="s">
        <v>33</v>
      </c>
      <c r="F846" s="6" t="s">
        <v>49</v>
      </c>
      <c r="G846" s="6" t="s">
        <v>50</v>
      </c>
      <c r="H846" s="6" t="s">
        <v>17</v>
      </c>
      <c r="I846" s="8">
        <v>0.45</v>
      </c>
      <c r="J846" s="9">
        <v>4500</v>
      </c>
      <c r="K846" s="10">
        <f t="shared" si="6"/>
        <v>2025</v>
      </c>
      <c r="L846" s="10">
        <f t="shared" si="7"/>
        <v>708.75000000000011</v>
      </c>
      <c r="M846" s="11">
        <v>0.35000000000000003</v>
      </c>
      <c r="O846" s="16"/>
      <c r="P846" s="17"/>
      <c r="Q846" s="12"/>
      <c r="R846" s="13"/>
    </row>
    <row r="847" spans="1:18" ht="15.75" customHeight="1" x14ac:dyDescent="0.3">
      <c r="A847" s="1"/>
      <c r="B847" s="6" t="s">
        <v>14</v>
      </c>
      <c r="C847" s="6">
        <v>1185732</v>
      </c>
      <c r="D847" s="7">
        <v>44453</v>
      </c>
      <c r="E847" s="6" t="s">
        <v>33</v>
      </c>
      <c r="F847" s="6" t="s">
        <v>49</v>
      </c>
      <c r="G847" s="6" t="s">
        <v>50</v>
      </c>
      <c r="H847" s="6" t="s">
        <v>18</v>
      </c>
      <c r="I847" s="8">
        <v>0.40000000000000008</v>
      </c>
      <c r="J847" s="9">
        <v>2500</v>
      </c>
      <c r="K847" s="10">
        <f t="shared" si="6"/>
        <v>1000.0000000000002</v>
      </c>
      <c r="L847" s="10">
        <f t="shared" si="7"/>
        <v>300.00000000000006</v>
      </c>
      <c r="M847" s="11">
        <v>0.3</v>
      </c>
      <c r="O847" s="16"/>
      <c r="P847" s="17"/>
      <c r="Q847" s="12"/>
      <c r="R847" s="13"/>
    </row>
    <row r="848" spans="1:18" ht="15.75" customHeight="1" x14ac:dyDescent="0.3">
      <c r="A848" s="1"/>
      <c r="B848" s="6" t="s">
        <v>14</v>
      </c>
      <c r="C848" s="6">
        <v>1185732</v>
      </c>
      <c r="D848" s="7">
        <v>44453</v>
      </c>
      <c r="E848" s="6" t="s">
        <v>33</v>
      </c>
      <c r="F848" s="6" t="s">
        <v>49</v>
      </c>
      <c r="G848" s="6" t="s">
        <v>50</v>
      </c>
      <c r="H848" s="6" t="s">
        <v>19</v>
      </c>
      <c r="I848" s="8">
        <v>0.25</v>
      </c>
      <c r="J848" s="9">
        <v>1500</v>
      </c>
      <c r="K848" s="10">
        <f t="shared" si="6"/>
        <v>375</v>
      </c>
      <c r="L848" s="10">
        <f t="shared" si="7"/>
        <v>112.5</v>
      </c>
      <c r="M848" s="11">
        <v>0.3</v>
      </c>
      <c r="O848" s="16"/>
      <c r="P848" s="17"/>
      <c r="Q848" s="12"/>
      <c r="R848" s="13"/>
    </row>
    <row r="849" spans="1:18" ht="15.75" customHeight="1" x14ac:dyDescent="0.3">
      <c r="A849" s="1"/>
      <c r="B849" s="6" t="s">
        <v>14</v>
      </c>
      <c r="C849" s="6">
        <v>1185732</v>
      </c>
      <c r="D849" s="7">
        <v>44453</v>
      </c>
      <c r="E849" s="6" t="s">
        <v>33</v>
      </c>
      <c r="F849" s="6" t="s">
        <v>49</v>
      </c>
      <c r="G849" s="6" t="s">
        <v>50</v>
      </c>
      <c r="H849" s="6" t="s">
        <v>20</v>
      </c>
      <c r="I849" s="8">
        <v>0.25</v>
      </c>
      <c r="J849" s="9">
        <v>1250</v>
      </c>
      <c r="K849" s="10">
        <f t="shared" si="6"/>
        <v>312.5</v>
      </c>
      <c r="L849" s="10">
        <f t="shared" si="7"/>
        <v>109.37500000000001</v>
      </c>
      <c r="M849" s="11">
        <v>0.35000000000000003</v>
      </c>
      <c r="O849" s="16"/>
      <c r="P849" s="17"/>
      <c r="Q849" s="12"/>
      <c r="R849" s="13"/>
    </row>
    <row r="850" spans="1:18" ht="15.75" customHeight="1" x14ac:dyDescent="0.3">
      <c r="A850" s="1"/>
      <c r="B850" s="6" t="s">
        <v>14</v>
      </c>
      <c r="C850" s="6">
        <v>1185732</v>
      </c>
      <c r="D850" s="7">
        <v>44453</v>
      </c>
      <c r="E850" s="6" t="s">
        <v>33</v>
      </c>
      <c r="F850" s="6" t="s">
        <v>49</v>
      </c>
      <c r="G850" s="6" t="s">
        <v>50</v>
      </c>
      <c r="H850" s="6" t="s">
        <v>21</v>
      </c>
      <c r="I850" s="8">
        <v>0.35</v>
      </c>
      <c r="J850" s="9">
        <v>1250</v>
      </c>
      <c r="K850" s="10">
        <f t="shared" si="6"/>
        <v>437.5</v>
      </c>
      <c r="L850" s="10">
        <f t="shared" si="7"/>
        <v>131.25</v>
      </c>
      <c r="M850" s="11">
        <v>0.3</v>
      </c>
      <c r="O850" s="16"/>
      <c r="P850" s="17"/>
      <c r="Q850" s="12"/>
      <c r="R850" s="13"/>
    </row>
    <row r="851" spans="1:18" ht="15.75" customHeight="1" x14ac:dyDescent="0.3">
      <c r="A851" s="1"/>
      <c r="B851" s="6" t="s">
        <v>14</v>
      </c>
      <c r="C851" s="6">
        <v>1185732</v>
      </c>
      <c r="D851" s="7">
        <v>44453</v>
      </c>
      <c r="E851" s="6" t="s">
        <v>33</v>
      </c>
      <c r="F851" s="6" t="s">
        <v>49</v>
      </c>
      <c r="G851" s="6" t="s">
        <v>50</v>
      </c>
      <c r="H851" s="6" t="s">
        <v>22</v>
      </c>
      <c r="I851" s="8">
        <v>0.4</v>
      </c>
      <c r="J851" s="9">
        <v>2000</v>
      </c>
      <c r="K851" s="10">
        <f t="shared" si="6"/>
        <v>800</v>
      </c>
      <c r="L851" s="10">
        <f t="shared" si="7"/>
        <v>360</v>
      </c>
      <c r="M851" s="11">
        <v>0.45</v>
      </c>
      <c r="O851" s="16"/>
      <c r="P851" s="17"/>
      <c r="Q851" s="12"/>
      <c r="R851" s="13"/>
    </row>
    <row r="852" spans="1:18" ht="15.75" customHeight="1" x14ac:dyDescent="0.3">
      <c r="A852" s="1"/>
      <c r="B852" s="6" t="s">
        <v>14</v>
      </c>
      <c r="C852" s="6">
        <v>1185732</v>
      </c>
      <c r="D852" s="7">
        <v>44482</v>
      </c>
      <c r="E852" s="6" t="s">
        <v>33</v>
      </c>
      <c r="F852" s="6" t="s">
        <v>49</v>
      </c>
      <c r="G852" s="6" t="s">
        <v>50</v>
      </c>
      <c r="H852" s="6" t="s">
        <v>17</v>
      </c>
      <c r="I852" s="8">
        <v>0.44999999999999996</v>
      </c>
      <c r="J852" s="9">
        <v>3750</v>
      </c>
      <c r="K852" s="10">
        <f t="shared" si="6"/>
        <v>1687.4999999999998</v>
      </c>
      <c r="L852" s="10">
        <f t="shared" si="7"/>
        <v>590.625</v>
      </c>
      <c r="M852" s="11">
        <v>0.35000000000000003</v>
      </c>
      <c r="O852" s="16"/>
      <c r="P852" s="17"/>
      <c r="Q852" s="12"/>
      <c r="R852" s="13"/>
    </row>
    <row r="853" spans="1:18" ht="15.75" customHeight="1" x14ac:dyDescent="0.3">
      <c r="A853" s="1"/>
      <c r="B853" s="6" t="s">
        <v>14</v>
      </c>
      <c r="C853" s="6">
        <v>1185732</v>
      </c>
      <c r="D853" s="7">
        <v>44482</v>
      </c>
      <c r="E853" s="6" t="s">
        <v>33</v>
      </c>
      <c r="F853" s="6" t="s">
        <v>49</v>
      </c>
      <c r="G853" s="6" t="s">
        <v>50</v>
      </c>
      <c r="H853" s="6" t="s">
        <v>18</v>
      </c>
      <c r="I853" s="8">
        <v>0.35</v>
      </c>
      <c r="J853" s="9">
        <v>2000</v>
      </c>
      <c r="K853" s="10">
        <f t="shared" si="6"/>
        <v>700</v>
      </c>
      <c r="L853" s="10">
        <f t="shared" si="7"/>
        <v>210</v>
      </c>
      <c r="M853" s="11">
        <v>0.3</v>
      </c>
      <c r="O853" s="16"/>
      <c r="P853" s="17"/>
      <c r="Q853" s="12"/>
      <c r="R853" s="13"/>
    </row>
    <row r="854" spans="1:18" ht="15.75" customHeight="1" x14ac:dyDescent="0.3">
      <c r="A854" s="1"/>
      <c r="B854" s="6" t="s">
        <v>14</v>
      </c>
      <c r="C854" s="6">
        <v>1185732</v>
      </c>
      <c r="D854" s="7">
        <v>44482</v>
      </c>
      <c r="E854" s="6" t="s">
        <v>33</v>
      </c>
      <c r="F854" s="6" t="s">
        <v>49</v>
      </c>
      <c r="G854" s="6" t="s">
        <v>50</v>
      </c>
      <c r="H854" s="6" t="s">
        <v>19</v>
      </c>
      <c r="I854" s="8">
        <v>0.35</v>
      </c>
      <c r="J854" s="9">
        <v>1000</v>
      </c>
      <c r="K854" s="10">
        <f t="shared" si="6"/>
        <v>350</v>
      </c>
      <c r="L854" s="10">
        <f t="shared" si="7"/>
        <v>105</v>
      </c>
      <c r="M854" s="11">
        <v>0.3</v>
      </c>
      <c r="O854" s="16"/>
      <c r="P854" s="17"/>
      <c r="Q854" s="12"/>
      <c r="R854" s="13"/>
    </row>
    <row r="855" spans="1:18" ht="15.75" customHeight="1" x14ac:dyDescent="0.3">
      <c r="A855" s="1"/>
      <c r="B855" s="6" t="s">
        <v>14</v>
      </c>
      <c r="C855" s="6">
        <v>1185732</v>
      </c>
      <c r="D855" s="7">
        <v>44482</v>
      </c>
      <c r="E855" s="6" t="s">
        <v>33</v>
      </c>
      <c r="F855" s="6" t="s">
        <v>49</v>
      </c>
      <c r="G855" s="6" t="s">
        <v>50</v>
      </c>
      <c r="H855" s="6" t="s">
        <v>20</v>
      </c>
      <c r="I855" s="8">
        <v>0.35</v>
      </c>
      <c r="J855" s="9">
        <v>750</v>
      </c>
      <c r="K855" s="10">
        <f t="shared" si="6"/>
        <v>262.5</v>
      </c>
      <c r="L855" s="10">
        <f t="shared" si="7"/>
        <v>91.875000000000014</v>
      </c>
      <c r="M855" s="11">
        <v>0.35000000000000003</v>
      </c>
      <c r="O855" s="16"/>
      <c r="P855" s="17"/>
      <c r="Q855" s="12"/>
      <c r="R855" s="13"/>
    </row>
    <row r="856" spans="1:18" ht="15.75" customHeight="1" x14ac:dyDescent="0.3">
      <c r="A856" s="1"/>
      <c r="B856" s="6" t="s">
        <v>14</v>
      </c>
      <c r="C856" s="6">
        <v>1185732</v>
      </c>
      <c r="D856" s="7">
        <v>44482</v>
      </c>
      <c r="E856" s="6" t="s">
        <v>33</v>
      </c>
      <c r="F856" s="6" t="s">
        <v>49</v>
      </c>
      <c r="G856" s="6" t="s">
        <v>50</v>
      </c>
      <c r="H856" s="6" t="s">
        <v>21</v>
      </c>
      <c r="I856" s="8">
        <v>0.44999999999999996</v>
      </c>
      <c r="J856" s="9">
        <v>750</v>
      </c>
      <c r="K856" s="10">
        <f t="shared" si="6"/>
        <v>337.49999999999994</v>
      </c>
      <c r="L856" s="10">
        <f t="shared" si="7"/>
        <v>101.24999999999999</v>
      </c>
      <c r="M856" s="11">
        <v>0.3</v>
      </c>
      <c r="O856" s="16"/>
      <c r="P856" s="17"/>
      <c r="Q856" s="12"/>
      <c r="R856" s="13"/>
    </row>
    <row r="857" spans="1:18" ht="15.75" customHeight="1" x14ac:dyDescent="0.3">
      <c r="A857" s="1"/>
      <c r="B857" s="6" t="s">
        <v>14</v>
      </c>
      <c r="C857" s="6">
        <v>1185732</v>
      </c>
      <c r="D857" s="7">
        <v>44482</v>
      </c>
      <c r="E857" s="6" t="s">
        <v>33</v>
      </c>
      <c r="F857" s="6" t="s">
        <v>49</v>
      </c>
      <c r="G857" s="6" t="s">
        <v>50</v>
      </c>
      <c r="H857" s="6" t="s">
        <v>22</v>
      </c>
      <c r="I857" s="8">
        <v>0.49999999999999989</v>
      </c>
      <c r="J857" s="9">
        <v>2000</v>
      </c>
      <c r="K857" s="10">
        <f t="shared" si="6"/>
        <v>999.99999999999977</v>
      </c>
      <c r="L857" s="10">
        <f t="shared" si="7"/>
        <v>449.99999999999989</v>
      </c>
      <c r="M857" s="11">
        <v>0.45</v>
      </c>
      <c r="O857" s="16"/>
      <c r="P857" s="17"/>
      <c r="Q857" s="12"/>
      <c r="R857" s="13"/>
    </row>
    <row r="858" spans="1:18" ht="15.75" customHeight="1" x14ac:dyDescent="0.3">
      <c r="A858" s="1"/>
      <c r="B858" s="6" t="s">
        <v>14</v>
      </c>
      <c r="C858" s="6">
        <v>1185732</v>
      </c>
      <c r="D858" s="7">
        <v>44513</v>
      </c>
      <c r="E858" s="6" t="s">
        <v>33</v>
      </c>
      <c r="F858" s="6" t="s">
        <v>49</v>
      </c>
      <c r="G858" s="6" t="s">
        <v>50</v>
      </c>
      <c r="H858" s="6" t="s">
        <v>17</v>
      </c>
      <c r="I858" s="8">
        <v>0.5</v>
      </c>
      <c r="J858" s="9">
        <v>3500</v>
      </c>
      <c r="K858" s="10">
        <f t="shared" si="6"/>
        <v>1750</v>
      </c>
      <c r="L858" s="10">
        <f t="shared" si="7"/>
        <v>612.50000000000011</v>
      </c>
      <c r="M858" s="11">
        <v>0.35000000000000003</v>
      </c>
      <c r="O858" s="16"/>
      <c r="P858" s="17"/>
      <c r="Q858" s="12"/>
      <c r="R858" s="13"/>
    </row>
    <row r="859" spans="1:18" ht="15.75" customHeight="1" x14ac:dyDescent="0.3">
      <c r="A859" s="1"/>
      <c r="B859" s="6" t="s">
        <v>14</v>
      </c>
      <c r="C859" s="6">
        <v>1185732</v>
      </c>
      <c r="D859" s="7">
        <v>44513</v>
      </c>
      <c r="E859" s="6" t="s">
        <v>33</v>
      </c>
      <c r="F859" s="6" t="s">
        <v>49</v>
      </c>
      <c r="G859" s="6" t="s">
        <v>50</v>
      </c>
      <c r="H859" s="6" t="s">
        <v>18</v>
      </c>
      <c r="I859" s="8">
        <v>0.4</v>
      </c>
      <c r="J859" s="9">
        <v>2000</v>
      </c>
      <c r="K859" s="10">
        <f t="shared" si="6"/>
        <v>800</v>
      </c>
      <c r="L859" s="10">
        <f t="shared" si="7"/>
        <v>240</v>
      </c>
      <c r="M859" s="11">
        <v>0.3</v>
      </c>
      <c r="O859" s="16"/>
      <c r="P859" s="17"/>
      <c r="Q859" s="12"/>
      <c r="R859" s="13"/>
    </row>
    <row r="860" spans="1:18" ht="15.75" customHeight="1" x14ac:dyDescent="0.3">
      <c r="A860" s="1"/>
      <c r="B860" s="6" t="s">
        <v>14</v>
      </c>
      <c r="C860" s="6">
        <v>1185732</v>
      </c>
      <c r="D860" s="7">
        <v>44513</v>
      </c>
      <c r="E860" s="6" t="s">
        <v>33</v>
      </c>
      <c r="F860" s="6" t="s">
        <v>49</v>
      </c>
      <c r="G860" s="6" t="s">
        <v>50</v>
      </c>
      <c r="H860" s="6" t="s">
        <v>19</v>
      </c>
      <c r="I860" s="8">
        <v>0.4</v>
      </c>
      <c r="J860" s="9">
        <v>1450</v>
      </c>
      <c r="K860" s="10">
        <f t="shared" si="6"/>
        <v>580</v>
      </c>
      <c r="L860" s="10">
        <f t="shared" si="7"/>
        <v>174</v>
      </c>
      <c r="M860" s="11">
        <v>0.3</v>
      </c>
      <c r="O860" s="16"/>
      <c r="P860" s="17"/>
      <c r="Q860" s="12"/>
      <c r="R860" s="13"/>
    </row>
    <row r="861" spans="1:18" ht="15.75" customHeight="1" x14ac:dyDescent="0.3">
      <c r="A861" s="1"/>
      <c r="B861" s="6" t="s">
        <v>14</v>
      </c>
      <c r="C861" s="6">
        <v>1185732</v>
      </c>
      <c r="D861" s="7">
        <v>44513</v>
      </c>
      <c r="E861" s="6" t="s">
        <v>33</v>
      </c>
      <c r="F861" s="6" t="s">
        <v>49</v>
      </c>
      <c r="G861" s="6" t="s">
        <v>50</v>
      </c>
      <c r="H861" s="6" t="s">
        <v>20</v>
      </c>
      <c r="I861" s="8">
        <v>0.4</v>
      </c>
      <c r="J861" s="9">
        <v>1500</v>
      </c>
      <c r="K861" s="10">
        <f t="shared" si="6"/>
        <v>600</v>
      </c>
      <c r="L861" s="10">
        <f t="shared" si="7"/>
        <v>210.00000000000003</v>
      </c>
      <c r="M861" s="11">
        <v>0.35000000000000003</v>
      </c>
      <c r="O861" s="16"/>
      <c r="P861" s="17"/>
      <c r="Q861" s="12"/>
      <c r="R861" s="13"/>
    </row>
    <row r="862" spans="1:18" ht="15.75" customHeight="1" x14ac:dyDescent="0.3">
      <c r="A862" s="1"/>
      <c r="B862" s="6" t="s">
        <v>14</v>
      </c>
      <c r="C862" s="6">
        <v>1185732</v>
      </c>
      <c r="D862" s="7">
        <v>44513</v>
      </c>
      <c r="E862" s="6" t="s">
        <v>33</v>
      </c>
      <c r="F862" s="6" t="s">
        <v>49</v>
      </c>
      <c r="G862" s="6" t="s">
        <v>50</v>
      </c>
      <c r="H862" s="6" t="s">
        <v>21</v>
      </c>
      <c r="I862" s="8">
        <v>0.54999999999999993</v>
      </c>
      <c r="J862" s="9">
        <v>1250</v>
      </c>
      <c r="K862" s="10">
        <f t="shared" si="6"/>
        <v>687.49999999999989</v>
      </c>
      <c r="L862" s="10">
        <f t="shared" si="7"/>
        <v>206.24999999999997</v>
      </c>
      <c r="M862" s="11">
        <v>0.3</v>
      </c>
      <c r="O862" s="16"/>
      <c r="P862" s="17"/>
      <c r="Q862" s="12"/>
      <c r="R862" s="13"/>
    </row>
    <row r="863" spans="1:18" ht="15.75" customHeight="1" x14ac:dyDescent="0.3">
      <c r="A863" s="1"/>
      <c r="B863" s="6" t="s">
        <v>14</v>
      </c>
      <c r="C863" s="6">
        <v>1185732</v>
      </c>
      <c r="D863" s="7">
        <v>44513</v>
      </c>
      <c r="E863" s="6" t="s">
        <v>33</v>
      </c>
      <c r="F863" s="6" t="s">
        <v>49</v>
      </c>
      <c r="G863" s="6" t="s">
        <v>50</v>
      </c>
      <c r="H863" s="6" t="s">
        <v>22</v>
      </c>
      <c r="I863" s="8">
        <v>0.59999999999999987</v>
      </c>
      <c r="J863" s="9">
        <v>2250</v>
      </c>
      <c r="K863" s="10">
        <f t="shared" si="6"/>
        <v>1349.9999999999998</v>
      </c>
      <c r="L863" s="10">
        <f t="shared" si="7"/>
        <v>607.49999999999989</v>
      </c>
      <c r="M863" s="11">
        <v>0.45</v>
      </c>
      <c r="O863" s="16"/>
      <c r="P863" s="17"/>
      <c r="Q863" s="12"/>
      <c r="R863" s="13"/>
    </row>
    <row r="864" spans="1:18" ht="15.75" customHeight="1" x14ac:dyDescent="0.3">
      <c r="A864" s="1"/>
      <c r="B864" s="6" t="s">
        <v>14</v>
      </c>
      <c r="C864" s="6">
        <v>1185732</v>
      </c>
      <c r="D864" s="7">
        <v>44542</v>
      </c>
      <c r="E864" s="6" t="s">
        <v>33</v>
      </c>
      <c r="F864" s="6" t="s">
        <v>49</v>
      </c>
      <c r="G864" s="6" t="s">
        <v>50</v>
      </c>
      <c r="H864" s="6" t="s">
        <v>17</v>
      </c>
      <c r="I864" s="8">
        <v>0.54999999999999993</v>
      </c>
      <c r="J864" s="9">
        <v>4750</v>
      </c>
      <c r="K864" s="10">
        <f t="shared" si="6"/>
        <v>2612.4999999999995</v>
      </c>
      <c r="L864" s="10">
        <f t="shared" si="7"/>
        <v>914.37499999999989</v>
      </c>
      <c r="M864" s="11">
        <v>0.35000000000000003</v>
      </c>
      <c r="O864" s="16"/>
      <c r="P864" s="17"/>
      <c r="Q864" s="12"/>
      <c r="R864" s="13"/>
    </row>
    <row r="865" spans="1:18" ht="15.75" customHeight="1" x14ac:dyDescent="0.3">
      <c r="A865" s="1"/>
      <c r="B865" s="6" t="s">
        <v>14</v>
      </c>
      <c r="C865" s="6">
        <v>1185732</v>
      </c>
      <c r="D865" s="7">
        <v>44542</v>
      </c>
      <c r="E865" s="6" t="s">
        <v>33</v>
      </c>
      <c r="F865" s="6" t="s">
        <v>49</v>
      </c>
      <c r="G865" s="6" t="s">
        <v>50</v>
      </c>
      <c r="H865" s="6" t="s">
        <v>18</v>
      </c>
      <c r="I865" s="8">
        <v>0.45</v>
      </c>
      <c r="J865" s="9">
        <v>2750</v>
      </c>
      <c r="K865" s="10">
        <f t="shared" si="6"/>
        <v>1237.5</v>
      </c>
      <c r="L865" s="10">
        <f t="shared" si="7"/>
        <v>371.25</v>
      </c>
      <c r="M865" s="11">
        <v>0.3</v>
      </c>
      <c r="O865" s="16"/>
      <c r="P865" s="17"/>
      <c r="Q865" s="12"/>
      <c r="R865" s="13"/>
    </row>
    <row r="866" spans="1:18" ht="15.75" customHeight="1" x14ac:dyDescent="0.3">
      <c r="A866" s="1"/>
      <c r="B866" s="6" t="s">
        <v>14</v>
      </c>
      <c r="C866" s="6">
        <v>1185732</v>
      </c>
      <c r="D866" s="7">
        <v>44542</v>
      </c>
      <c r="E866" s="6" t="s">
        <v>33</v>
      </c>
      <c r="F866" s="6" t="s">
        <v>49</v>
      </c>
      <c r="G866" s="6" t="s">
        <v>50</v>
      </c>
      <c r="H866" s="6" t="s">
        <v>19</v>
      </c>
      <c r="I866" s="8">
        <v>0.45</v>
      </c>
      <c r="J866" s="9">
        <v>2250</v>
      </c>
      <c r="K866" s="10">
        <f t="shared" si="6"/>
        <v>1012.5</v>
      </c>
      <c r="L866" s="10">
        <f t="shared" si="7"/>
        <v>303.75</v>
      </c>
      <c r="M866" s="11">
        <v>0.3</v>
      </c>
      <c r="O866" s="16"/>
      <c r="P866" s="17"/>
      <c r="Q866" s="12"/>
      <c r="R866" s="13"/>
    </row>
    <row r="867" spans="1:18" ht="15.75" customHeight="1" x14ac:dyDescent="0.3">
      <c r="A867" s="1"/>
      <c r="B867" s="6" t="s">
        <v>14</v>
      </c>
      <c r="C867" s="6">
        <v>1185732</v>
      </c>
      <c r="D867" s="7">
        <v>44542</v>
      </c>
      <c r="E867" s="6" t="s">
        <v>33</v>
      </c>
      <c r="F867" s="6" t="s">
        <v>49</v>
      </c>
      <c r="G867" s="6" t="s">
        <v>50</v>
      </c>
      <c r="H867" s="6" t="s">
        <v>20</v>
      </c>
      <c r="I867" s="8">
        <v>0.45</v>
      </c>
      <c r="J867" s="9">
        <v>1750</v>
      </c>
      <c r="K867" s="10">
        <f t="shared" si="6"/>
        <v>787.5</v>
      </c>
      <c r="L867" s="10">
        <f t="shared" si="7"/>
        <v>275.625</v>
      </c>
      <c r="M867" s="11">
        <v>0.35000000000000003</v>
      </c>
      <c r="O867" s="16"/>
      <c r="P867" s="17"/>
      <c r="Q867" s="12"/>
      <c r="R867" s="13"/>
    </row>
    <row r="868" spans="1:18" ht="15.75" customHeight="1" x14ac:dyDescent="0.3">
      <c r="A868" s="1"/>
      <c r="B868" s="6" t="s">
        <v>14</v>
      </c>
      <c r="C868" s="6">
        <v>1185732</v>
      </c>
      <c r="D868" s="7">
        <v>44542</v>
      </c>
      <c r="E868" s="6" t="s">
        <v>33</v>
      </c>
      <c r="F868" s="6" t="s">
        <v>49</v>
      </c>
      <c r="G868" s="6" t="s">
        <v>50</v>
      </c>
      <c r="H868" s="6" t="s">
        <v>21</v>
      </c>
      <c r="I868" s="8">
        <v>0.54999999999999993</v>
      </c>
      <c r="J868" s="9">
        <v>1750</v>
      </c>
      <c r="K868" s="10">
        <f t="shared" si="6"/>
        <v>962.49999999999989</v>
      </c>
      <c r="L868" s="10">
        <f t="shared" si="7"/>
        <v>288.74999999999994</v>
      </c>
      <c r="M868" s="11">
        <v>0.3</v>
      </c>
      <c r="O868" s="16"/>
      <c r="P868" s="17"/>
      <c r="Q868" s="12"/>
      <c r="R868" s="13"/>
    </row>
    <row r="869" spans="1:18" ht="15.75" customHeight="1" x14ac:dyDescent="0.3">
      <c r="A869" s="1"/>
      <c r="B869" s="6" t="s">
        <v>14</v>
      </c>
      <c r="C869" s="6">
        <v>1185732</v>
      </c>
      <c r="D869" s="7">
        <v>44542</v>
      </c>
      <c r="E869" s="6" t="s">
        <v>33</v>
      </c>
      <c r="F869" s="6" t="s">
        <v>49</v>
      </c>
      <c r="G869" s="6" t="s">
        <v>50</v>
      </c>
      <c r="H869" s="6" t="s">
        <v>22</v>
      </c>
      <c r="I869" s="8">
        <v>0.59999999999999987</v>
      </c>
      <c r="J869" s="9">
        <v>2750</v>
      </c>
      <c r="K869" s="10">
        <f t="shared" si="6"/>
        <v>1649.9999999999995</v>
      </c>
      <c r="L869" s="10">
        <f t="shared" si="7"/>
        <v>742.49999999999977</v>
      </c>
      <c r="M869" s="11">
        <v>0.45</v>
      </c>
      <c r="O869" s="16"/>
      <c r="P869" s="17"/>
      <c r="Q869" s="12"/>
      <c r="R869" s="13"/>
    </row>
    <row r="870" spans="1:18" ht="15.75" customHeight="1" x14ac:dyDescent="0.3">
      <c r="A870" s="1" t="s">
        <v>39</v>
      </c>
      <c r="B870" s="6" t="s">
        <v>31</v>
      </c>
      <c r="C870" s="6">
        <v>1189833</v>
      </c>
      <c r="D870" s="7">
        <v>44213</v>
      </c>
      <c r="E870" s="6" t="s">
        <v>33</v>
      </c>
      <c r="F870" s="6" t="s">
        <v>51</v>
      </c>
      <c r="G870" s="6" t="s">
        <v>52</v>
      </c>
      <c r="H870" s="6" t="s">
        <v>17</v>
      </c>
      <c r="I870" s="8">
        <v>0.35</v>
      </c>
      <c r="J870" s="9">
        <v>4750</v>
      </c>
      <c r="K870" s="10">
        <f t="shared" si="6"/>
        <v>1662.5</v>
      </c>
      <c r="L870" s="10">
        <f t="shared" si="7"/>
        <v>748.125</v>
      </c>
      <c r="M870" s="11">
        <v>0.45</v>
      </c>
      <c r="O870" s="16"/>
      <c r="P870" s="17"/>
      <c r="Q870" s="12"/>
      <c r="R870" s="13"/>
    </row>
    <row r="871" spans="1:18" ht="15.75" customHeight="1" x14ac:dyDescent="0.3">
      <c r="A871" s="1"/>
      <c r="B871" s="6" t="s">
        <v>31</v>
      </c>
      <c r="C871" s="6">
        <v>1189833</v>
      </c>
      <c r="D871" s="7">
        <v>44213</v>
      </c>
      <c r="E871" s="6" t="s">
        <v>33</v>
      </c>
      <c r="F871" s="6" t="s">
        <v>51</v>
      </c>
      <c r="G871" s="6" t="s">
        <v>52</v>
      </c>
      <c r="H871" s="6" t="s">
        <v>18</v>
      </c>
      <c r="I871" s="8">
        <v>0.45</v>
      </c>
      <c r="J871" s="9">
        <v>4750</v>
      </c>
      <c r="K871" s="10">
        <f t="shared" si="6"/>
        <v>2137.5</v>
      </c>
      <c r="L871" s="10">
        <f t="shared" si="7"/>
        <v>641.25</v>
      </c>
      <c r="M871" s="11">
        <v>0.3</v>
      </c>
      <c r="O871" s="16"/>
      <c r="P871" s="17"/>
      <c r="Q871" s="12"/>
      <c r="R871" s="13"/>
    </row>
    <row r="872" spans="1:18" ht="15.75" customHeight="1" x14ac:dyDescent="0.3">
      <c r="A872" s="1"/>
      <c r="B872" s="6" t="s">
        <v>31</v>
      </c>
      <c r="C872" s="6">
        <v>1189833</v>
      </c>
      <c r="D872" s="7">
        <v>44213</v>
      </c>
      <c r="E872" s="6" t="s">
        <v>33</v>
      </c>
      <c r="F872" s="6" t="s">
        <v>51</v>
      </c>
      <c r="G872" s="6" t="s">
        <v>52</v>
      </c>
      <c r="H872" s="6" t="s">
        <v>19</v>
      </c>
      <c r="I872" s="8">
        <v>0.45</v>
      </c>
      <c r="J872" s="9">
        <v>4750</v>
      </c>
      <c r="K872" s="10">
        <f t="shared" si="6"/>
        <v>2137.5</v>
      </c>
      <c r="L872" s="10">
        <f t="shared" si="7"/>
        <v>961.875</v>
      </c>
      <c r="M872" s="11">
        <v>0.45</v>
      </c>
      <c r="O872" s="16"/>
      <c r="P872" s="17"/>
      <c r="Q872" s="12"/>
      <c r="R872" s="13"/>
    </row>
    <row r="873" spans="1:18" ht="15.75" customHeight="1" x14ac:dyDescent="0.3">
      <c r="A873" s="1"/>
      <c r="B873" s="6" t="s">
        <v>31</v>
      </c>
      <c r="C873" s="6">
        <v>1189833</v>
      </c>
      <c r="D873" s="7">
        <v>44213</v>
      </c>
      <c r="E873" s="6" t="s">
        <v>33</v>
      </c>
      <c r="F873" s="6" t="s">
        <v>51</v>
      </c>
      <c r="G873" s="6" t="s">
        <v>52</v>
      </c>
      <c r="H873" s="6" t="s">
        <v>20</v>
      </c>
      <c r="I873" s="8">
        <v>0.45</v>
      </c>
      <c r="J873" s="9">
        <v>3250</v>
      </c>
      <c r="K873" s="10">
        <f t="shared" si="6"/>
        <v>1462.5</v>
      </c>
      <c r="L873" s="10">
        <f t="shared" si="7"/>
        <v>585</v>
      </c>
      <c r="M873" s="11">
        <v>0.39999999999999997</v>
      </c>
      <c r="O873" s="16"/>
      <c r="P873" s="17"/>
      <c r="Q873" s="12"/>
      <c r="R873" s="13"/>
    </row>
    <row r="874" spans="1:18" ht="15.75" customHeight="1" x14ac:dyDescent="0.3">
      <c r="A874" s="1"/>
      <c r="B874" s="6" t="s">
        <v>31</v>
      </c>
      <c r="C874" s="6">
        <v>1189833</v>
      </c>
      <c r="D874" s="7">
        <v>44213</v>
      </c>
      <c r="E874" s="6" t="s">
        <v>33</v>
      </c>
      <c r="F874" s="6" t="s">
        <v>51</v>
      </c>
      <c r="G874" s="6" t="s">
        <v>52</v>
      </c>
      <c r="H874" s="6" t="s">
        <v>21</v>
      </c>
      <c r="I874" s="8">
        <v>0.5</v>
      </c>
      <c r="J874" s="9">
        <v>2750</v>
      </c>
      <c r="K874" s="10">
        <f t="shared" si="6"/>
        <v>1375</v>
      </c>
      <c r="L874" s="10">
        <f t="shared" si="7"/>
        <v>825.00000000000011</v>
      </c>
      <c r="M874" s="11">
        <v>0.60000000000000009</v>
      </c>
      <c r="O874" s="16"/>
      <c r="P874" s="17"/>
      <c r="Q874" s="12"/>
      <c r="R874" s="13"/>
    </row>
    <row r="875" spans="1:18" ht="15.75" customHeight="1" x14ac:dyDescent="0.3">
      <c r="A875" s="1"/>
      <c r="B875" s="6" t="s">
        <v>31</v>
      </c>
      <c r="C875" s="6">
        <v>1189833</v>
      </c>
      <c r="D875" s="7">
        <v>44213</v>
      </c>
      <c r="E875" s="6" t="s">
        <v>33</v>
      </c>
      <c r="F875" s="6" t="s">
        <v>51</v>
      </c>
      <c r="G875" s="6" t="s">
        <v>52</v>
      </c>
      <c r="H875" s="6" t="s">
        <v>22</v>
      </c>
      <c r="I875" s="8">
        <v>0.45</v>
      </c>
      <c r="J875" s="9">
        <v>4750</v>
      </c>
      <c r="K875" s="10">
        <f t="shared" si="6"/>
        <v>2137.5</v>
      </c>
      <c r="L875" s="10">
        <f t="shared" si="7"/>
        <v>534.375</v>
      </c>
      <c r="M875" s="11">
        <v>0.25</v>
      </c>
      <c r="O875" s="16"/>
      <c r="P875" s="17"/>
      <c r="Q875" s="12"/>
      <c r="R875" s="13"/>
    </row>
    <row r="876" spans="1:18" ht="15.75" customHeight="1" x14ac:dyDescent="0.3">
      <c r="A876" s="1"/>
      <c r="B876" s="6" t="s">
        <v>31</v>
      </c>
      <c r="C876" s="6">
        <v>1189833</v>
      </c>
      <c r="D876" s="7">
        <v>44244</v>
      </c>
      <c r="E876" s="6" t="s">
        <v>33</v>
      </c>
      <c r="F876" s="6" t="s">
        <v>51</v>
      </c>
      <c r="G876" s="6" t="s">
        <v>52</v>
      </c>
      <c r="H876" s="6" t="s">
        <v>17</v>
      </c>
      <c r="I876" s="8">
        <v>0.35</v>
      </c>
      <c r="J876" s="9">
        <v>5250</v>
      </c>
      <c r="K876" s="10">
        <f t="shared" si="6"/>
        <v>1837.4999999999998</v>
      </c>
      <c r="L876" s="10">
        <f t="shared" si="7"/>
        <v>826.87499999999989</v>
      </c>
      <c r="M876" s="11">
        <v>0.45</v>
      </c>
      <c r="O876" s="16"/>
      <c r="P876" s="17"/>
      <c r="Q876" s="12"/>
      <c r="R876" s="13"/>
    </row>
    <row r="877" spans="1:18" ht="15.75" customHeight="1" x14ac:dyDescent="0.3">
      <c r="A877" s="1"/>
      <c r="B877" s="6" t="s">
        <v>31</v>
      </c>
      <c r="C877" s="6">
        <v>1189833</v>
      </c>
      <c r="D877" s="7">
        <v>44244</v>
      </c>
      <c r="E877" s="6" t="s">
        <v>33</v>
      </c>
      <c r="F877" s="6" t="s">
        <v>51</v>
      </c>
      <c r="G877" s="6" t="s">
        <v>52</v>
      </c>
      <c r="H877" s="6" t="s">
        <v>18</v>
      </c>
      <c r="I877" s="8">
        <v>0.45</v>
      </c>
      <c r="J877" s="9">
        <v>4250</v>
      </c>
      <c r="K877" s="10">
        <f t="shared" si="6"/>
        <v>1912.5</v>
      </c>
      <c r="L877" s="10">
        <f t="shared" si="7"/>
        <v>573.75</v>
      </c>
      <c r="M877" s="11">
        <v>0.3</v>
      </c>
      <c r="O877" s="16"/>
      <c r="P877" s="17"/>
      <c r="Q877" s="12"/>
      <c r="R877" s="13"/>
    </row>
    <row r="878" spans="1:18" ht="15.75" customHeight="1" x14ac:dyDescent="0.3">
      <c r="A878" s="1"/>
      <c r="B878" s="6" t="s">
        <v>31</v>
      </c>
      <c r="C878" s="6">
        <v>1189833</v>
      </c>
      <c r="D878" s="7">
        <v>44244</v>
      </c>
      <c r="E878" s="6" t="s">
        <v>33</v>
      </c>
      <c r="F878" s="6" t="s">
        <v>51</v>
      </c>
      <c r="G878" s="6" t="s">
        <v>52</v>
      </c>
      <c r="H878" s="6" t="s">
        <v>19</v>
      </c>
      <c r="I878" s="8">
        <v>0.45</v>
      </c>
      <c r="J878" s="9">
        <v>4500</v>
      </c>
      <c r="K878" s="10">
        <f t="shared" si="6"/>
        <v>2025</v>
      </c>
      <c r="L878" s="10">
        <f t="shared" si="7"/>
        <v>911.25</v>
      </c>
      <c r="M878" s="11">
        <v>0.45</v>
      </c>
      <c r="O878" s="16"/>
      <c r="P878" s="17"/>
      <c r="Q878" s="12"/>
      <c r="R878" s="13"/>
    </row>
    <row r="879" spans="1:18" ht="15.75" customHeight="1" x14ac:dyDescent="0.3">
      <c r="A879" s="1"/>
      <c r="B879" s="6" t="s">
        <v>31</v>
      </c>
      <c r="C879" s="6">
        <v>1189833</v>
      </c>
      <c r="D879" s="7">
        <v>44244</v>
      </c>
      <c r="E879" s="6" t="s">
        <v>33</v>
      </c>
      <c r="F879" s="6" t="s">
        <v>51</v>
      </c>
      <c r="G879" s="6" t="s">
        <v>52</v>
      </c>
      <c r="H879" s="6" t="s">
        <v>20</v>
      </c>
      <c r="I879" s="8">
        <v>0.45</v>
      </c>
      <c r="J879" s="9">
        <v>3000</v>
      </c>
      <c r="K879" s="10">
        <f t="shared" si="6"/>
        <v>1350</v>
      </c>
      <c r="L879" s="10">
        <f t="shared" si="7"/>
        <v>540</v>
      </c>
      <c r="M879" s="11">
        <v>0.39999999999999997</v>
      </c>
      <c r="O879" s="16"/>
      <c r="P879" s="17"/>
      <c r="Q879" s="12"/>
      <c r="R879" s="13"/>
    </row>
    <row r="880" spans="1:18" ht="15.75" customHeight="1" x14ac:dyDescent="0.3">
      <c r="A880" s="1"/>
      <c r="B880" s="6" t="s">
        <v>31</v>
      </c>
      <c r="C880" s="6">
        <v>1189833</v>
      </c>
      <c r="D880" s="7">
        <v>44244</v>
      </c>
      <c r="E880" s="6" t="s">
        <v>33</v>
      </c>
      <c r="F880" s="6" t="s">
        <v>51</v>
      </c>
      <c r="G880" s="6" t="s">
        <v>52</v>
      </c>
      <c r="H880" s="6" t="s">
        <v>21</v>
      </c>
      <c r="I880" s="8">
        <v>0.5</v>
      </c>
      <c r="J880" s="9">
        <v>2250</v>
      </c>
      <c r="K880" s="10">
        <f t="shared" si="6"/>
        <v>1125</v>
      </c>
      <c r="L880" s="10">
        <f t="shared" si="7"/>
        <v>675.00000000000011</v>
      </c>
      <c r="M880" s="11">
        <v>0.60000000000000009</v>
      </c>
      <c r="O880" s="16"/>
      <c r="P880" s="17"/>
      <c r="Q880" s="12"/>
      <c r="R880" s="13"/>
    </row>
    <row r="881" spans="1:18" ht="15.75" customHeight="1" x14ac:dyDescent="0.3">
      <c r="A881" s="1"/>
      <c r="B881" s="6" t="s">
        <v>31</v>
      </c>
      <c r="C881" s="6">
        <v>1189833</v>
      </c>
      <c r="D881" s="7">
        <v>44244</v>
      </c>
      <c r="E881" s="6" t="s">
        <v>33</v>
      </c>
      <c r="F881" s="6" t="s">
        <v>51</v>
      </c>
      <c r="G881" s="6" t="s">
        <v>52</v>
      </c>
      <c r="H881" s="6" t="s">
        <v>22</v>
      </c>
      <c r="I881" s="8">
        <v>0.45</v>
      </c>
      <c r="J881" s="9">
        <v>4250</v>
      </c>
      <c r="K881" s="10">
        <f t="shared" si="6"/>
        <v>1912.5</v>
      </c>
      <c r="L881" s="10">
        <f t="shared" si="7"/>
        <v>478.125</v>
      </c>
      <c r="M881" s="11">
        <v>0.25</v>
      </c>
      <c r="O881" s="16"/>
      <c r="P881" s="17"/>
      <c r="Q881" s="12"/>
      <c r="R881" s="13"/>
    </row>
    <row r="882" spans="1:18" ht="15.75" customHeight="1" x14ac:dyDescent="0.3">
      <c r="A882" s="1"/>
      <c r="B882" s="6" t="s">
        <v>31</v>
      </c>
      <c r="C882" s="6">
        <v>1189833</v>
      </c>
      <c r="D882" s="7">
        <v>44271</v>
      </c>
      <c r="E882" s="6" t="s">
        <v>33</v>
      </c>
      <c r="F882" s="6" t="s">
        <v>51</v>
      </c>
      <c r="G882" s="6" t="s">
        <v>52</v>
      </c>
      <c r="H882" s="6" t="s">
        <v>17</v>
      </c>
      <c r="I882" s="8">
        <v>0.35</v>
      </c>
      <c r="J882" s="9">
        <v>5750</v>
      </c>
      <c r="K882" s="10">
        <f t="shared" si="6"/>
        <v>2012.4999999999998</v>
      </c>
      <c r="L882" s="10">
        <f t="shared" si="7"/>
        <v>905.62499999999989</v>
      </c>
      <c r="M882" s="11">
        <v>0.45</v>
      </c>
      <c r="O882" s="16"/>
      <c r="P882" s="17"/>
      <c r="Q882" s="12"/>
      <c r="R882" s="13"/>
    </row>
    <row r="883" spans="1:18" ht="15.75" customHeight="1" x14ac:dyDescent="0.3">
      <c r="A883" s="1"/>
      <c r="B883" s="6" t="s">
        <v>31</v>
      </c>
      <c r="C883" s="6">
        <v>1189833</v>
      </c>
      <c r="D883" s="7">
        <v>44271</v>
      </c>
      <c r="E883" s="6" t="s">
        <v>33</v>
      </c>
      <c r="F883" s="6" t="s">
        <v>51</v>
      </c>
      <c r="G883" s="6" t="s">
        <v>52</v>
      </c>
      <c r="H883" s="6" t="s">
        <v>18</v>
      </c>
      <c r="I883" s="8">
        <v>0.45</v>
      </c>
      <c r="J883" s="9">
        <v>4250</v>
      </c>
      <c r="K883" s="10">
        <f t="shared" si="6"/>
        <v>1912.5</v>
      </c>
      <c r="L883" s="10">
        <f t="shared" si="7"/>
        <v>573.75</v>
      </c>
      <c r="M883" s="11">
        <v>0.3</v>
      </c>
      <c r="O883" s="16"/>
      <c r="P883" s="17"/>
      <c r="Q883" s="12"/>
      <c r="R883" s="13"/>
    </row>
    <row r="884" spans="1:18" ht="15.75" customHeight="1" x14ac:dyDescent="0.3">
      <c r="A884" s="1"/>
      <c r="B884" s="6" t="s">
        <v>31</v>
      </c>
      <c r="C884" s="6">
        <v>1189833</v>
      </c>
      <c r="D884" s="7">
        <v>44271</v>
      </c>
      <c r="E884" s="6" t="s">
        <v>33</v>
      </c>
      <c r="F884" s="6" t="s">
        <v>51</v>
      </c>
      <c r="G884" s="6" t="s">
        <v>52</v>
      </c>
      <c r="H884" s="6" t="s">
        <v>19</v>
      </c>
      <c r="I884" s="8">
        <v>0.45</v>
      </c>
      <c r="J884" s="9">
        <v>4250</v>
      </c>
      <c r="K884" s="10">
        <f t="shared" si="6"/>
        <v>1912.5</v>
      </c>
      <c r="L884" s="10">
        <f t="shared" si="7"/>
        <v>860.625</v>
      </c>
      <c r="M884" s="11">
        <v>0.45</v>
      </c>
      <c r="O884" s="16"/>
      <c r="P884" s="17"/>
      <c r="Q884" s="12"/>
      <c r="R884" s="13"/>
    </row>
    <row r="885" spans="1:18" ht="15.75" customHeight="1" x14ac:dyDescent="0.3">
      <c r="A885" s="1"/>
      <c r="B885" s="6" t="s">
        <v>31</v>
      </c>
      <c r="C885" s="6">
        <v>1189833</v>
      </c>
      <c r="D885" s="7">
        <v>44271</v>
      </c>
      <c r="E885" s="6" t="s">
        <v>33</v>
      </c>
      <c r="F885" s="6" t="s">
        <v>51</v>
      </c>
      <c r="G885" s="6" t="s">
        <v>52</v>
      </c>
      <c r="H885" s="6" t="s">
        <v>20</v>
      </c>
      <c r="I885" s="8">
        <v>0.45</v>
      </c>
      <c r="J885" s="9">
        <v>3250</v>
      </c>
      <c r="K885" s="10">
        <f t="shared" si="6"/>
        <v>1462.5</v>
      </c>
      <c r="L885" s="10">
        <f t="shared" si="7"/>
        <v>585</v>
      </c>
      <c r="M885" s="11">
        <v>0.39999999999999997</v>
      </c>
      <c r="O885" s="16"/>
      <c r="P885" s="17"/>
      <c r="Q885" s="12"/>
      <c r="R885" s="13"/>
    </row>
    <row r="886" spans="1:18" ht="15.75" customHeight="1" x14ac:dyDescent="0.3">
      <c r="A886" s="1"/>
      <c r="B886" s="6" t="s">
        <v>31</v>
      </c>
      <c r="C886" s="6">
        <v>1189833</v>
      </c>
      <c r="D886" s="7">
        <v>44271</v>
      </c>
      <c r="E886" s="6" t="s">
        <v>33</v>
      </c>
      <c r="F886" s="6" t="s">
        <v>51</v>
      </c>
      <c r="G886" s="6" t="s">
        <v>52</v>
      </c>
      <c r="H886" s="6" t="s">
        <v>21</v>
      </c>
      <c r="I886" s="8">
        <v>0.5</v>
      </c>
      <c r="J886" s="9">
        <v>2000</v>
      </c>
      <c r="K886" s="10">
        <f t="shared" si="6"/>
        <v>1000</v>
      </c>
      <c r="L886" s="10">
        <f t="shared" si="7"/>
        <v>600.00000000000011</v>
      </c>
      <c r="M886" s="11">
        <v>0.60000000000000009</v>
      </c>
      <c r="O886" s="16"/>
      <c r="P886" s="17"/>
      <c r="Q886" s="12"/>
      <c r="R886" s="13"/>
    </row>
    <row r="887" spans="1:18" ht="15.75" customHeight="1" x14ac:dyDescent="0.3">
      <c r="A887" s="1"/>
      <c r="B887" s="6" t="s">
        <v>31</v>
      </c>
      <c r="C887" s="6">
        <v>1189833</v>
      </c>
      <c r="D887" s="7">
        <v>44271</v>
      </c>
      <c r="E887" s="6" t="s">
        <v>33</v>
      </c>
      <c r="F887" s="6" t="s">
        <v>51</v>
      </c>
      <c r="G887" s="6" t="s">
        <v>52</v>
      </c>
      <c r="H887" s="6" t="s">
        <v>22</v>
      </c>
      <c r="I887" s="8">
        <v>0.45</v>
      </c>
      <c r="J887" s="9">
        <v>4000</v>
      </c>
      <c r="K887" s="10">
        <f t="shared" si="6"/>
        <v>1800</v>
      </c>
      <c r="L887" s="10">
        <f t="shared" si="7"/>
        <v>450</v>
      </c>
      <c r="M887" s="11">
        <v>0.25</v>
      </c>
      <c r="O887" s="16"/>
      <c r="P887" s="17"/>
      <c r="Q887" s="12"/>
      <c r="R887" s="13"/>
    </row>
    <row r="888" spans="1:18" ht="15.75" customHeight="1" x14ac:dyDescent="0.3">
      <c r="A888" s="1"/>
      <c r="B888" s="6" t="s">
        <v>31</v>
      </c>
      <c r="C888" s="6">
        <v>1189833</v>
      </c>
      <c r="D888" s="7">
        <v>44303</v>
      </c>
      <c r="E888" s="6" t="s">
        <v>33</v>
      </c>
      <c r="F888" s="6" t="s">
        <v>51</v>
      </c>
      <c r="G888" s="6" t="s">
        <v>52</v>
      </c>
      <c r="H888" s="6" t="s">
        <v>17</v>
      </c>
      <c r="I888" s="8">
        <v>0.45</v>
      </c>
      <c r="J888" s="9">
        <v>5750</v>
      </c>
      <c r="K888" s="10">
        <f t="shared" si="6"/>
        <v>2587.5</v>
      </c>
      <c r="L888" s="10">
        <f t="shared" si="7"/>
        <v>1164.375</v>
      </c>
      <c r="M888" s="11">
        <v>0.45</v>
      </c>
      <c r="O888" s="16"/>
      <c r="P888" s="17"/>
      <c r="Q888" s="12"/>
      <c r="R888" s="13"/>
    </row>
    <row r="889" spans="1:18" ht="15.75" customHeight="1" x14ac:dyDescent="0.3">
      <c r="A889" s="1"/>
      <c r="B889" s="6" t="s">
        <v>31</v>
      </c>
      <c r="C889" s="6">
        <v>1189833</v>
      </c>
      <c r="D889" s="7">
        <v>44303</v>
      </c>
      <c r="E889" s="6" t="s">
        <v>33</v>
      </c>
      <c r="F889" s="6" t="s">
        <v>51</v>
      </c>
      <c r="G889" s="6" t="s">
        <v>52</v>
      </c>
      <c r="H889" s="6" t="s">
        <v>18</v>
      </c>
      <c r="I889" s="8">
        <v>0.45</v>
      </c>
      <c r="J889" s="9">
        <v>3750</v>
      </c>
      <c r="K889" s="10">
        <f t="shared" si="6"/>
        <v>1687.5</v>
      </c>
      <c r="L889" s="10">
        <f t="shared" si="7"/>
        <v>506.25</v>
      </c>
      <c r="M889" s="11">
        <v>0.3</v>
      </c>
      <c r="O889" s="16"/>
      <c r="P889" s="17"/>
      <c r="Q889" s="12"/>
      <c r="R889" s="13"/>
    </row>
    <row r="890" spans="1:18" ht="15.75" customHeight="1" x14ac:dyDescent="0.3">
      <c r="A890" s="1"/>
      <c r="B890" s="6" t="s">
        <v>31</v>
      </c>
      <c r="C890" s="6">
        <v>1189833</v>
      </c>
      <c r="D890" s="7">
        <v>44303</v>
      </c>
      <c r="E890" s="6" t="s">
        <v>33</v>
      </c>
      <c r="F890" s="6" t="s">
        <v>51</v>
      </c>
      <c r="G890" s="6" t="s">
        <v>52</v>
      </c>
      <c r="H890" s="6" t="s">
        <v>19</v>
      </c>
      <c r="I890" s="8">
        <v>0.45</v>
      </c>
      <c r="J890" s="9">
        <v>4000</v>
      </c>
      <c r="K890" s="10">
        <f t="shared" si="6"/>
        <v>1800</v>
      </c>
      <c r="L890" s="10">
        <f t="shared" si="7"/>
        <v>810</v>
      </c>
      <c r="M890" s="11">
        <v>0.45</v>
      </c>
      <c r="O890" s="16"/>
      <c r="P890" s="17"/>
      <c r="Q890" s="12"/>
      <c r="R890" s="13"/>
    </row>
    <row r="891" spans="1:18" ht="15.75" customHeight="1" x14ac:dyDescent="0.3">
      <c r="A891" s="1"/>
      <c r="B891" s="6" t="s">
        <v>31</v>
      </c>
      <c r="C891" s="6">
        <v>1189833</v>
      </c>
      <c r="D891" s="7">
        <v>44303</v>
      </c>
      <c r="E891" s="6" t="s">
        <v>33</v>
      </c>
      <c r="F891" s="6" t="s">
        <v>51</v>
      </c>
      <c r="G891" s="6" t="s">
        <v>52</v>
      </c>
      <c r="H891" s="6" t="s">
        <v>20</v>
      </c>
      <c r="I891" s="8">
        <v>0.4</v>
      </c>
      <c r="J891" s="9">
        <v>3000</v>
      </c>
      <c r="K891" s="10">
        <f t="shared" si="6"/>
        <v>1200</v>
      </c>
      <c r="L891" s="10">
        <f t="shared" si="7"/>
        <v>479.99999999999994</v>
      </c>
      <c r="M891" s="11">
        <v>0.39999999999999997</v>
      </c>
      <c r="O891" s="16"/>
      <c r="P891" s="17"/>
      <c r="Q891" s="12"/>
      <c r="R891" s="13"/>
    </row>
    <row r="892" spans="1:18" ht="15.75" customHeight="1" x14ac:dyDescent="0.3">
      <c r="A892" s="1"/>
      <c r="B892" s="6" t="s">
        <v>31</v>
      </c>
      <c r="C892" s="6">
        <v>1189833</v>
      </c>
      <c r="D892" s="7">
        <v>44303</v>
      </c>
      <c r="E892" s="6" t="s">
        <v>33</v>
      </c>
      <c r="F892" s="6" t="s">
        <v>51</v>
      </c>
      <c r="G892" s="6" t="s">
        <v>52</v>
      </c>
      <c r="H892" s="6" t="s">
        <v>21</v>
      </c>
      <c r="I892" s="8">
        <v>0.45</v>
      </c>
      <c r="J892" s="9">
        <v>2000</v>
      </c>
      <c r="K892" s="10">
        <f t="shared" si="6"/>
        <v>900</v>
      </c>
      <c r="L892" s="10">
        <f t="shared" si="7"/>
        <v>540.00000000000011</v>
      </c>
      <c r="M892" s="11">
        <v>0.60000000000000009</v>
      </c>
      <c r="O892" s="16"/>
      <c r="P892" s="17"/>
      <c r="Q892" s="12"/>
      <c r="R892" s="13"/>
    </row>
    <row r="893" spans="1:18" ht="15.75" customHeight="1" x14ac:dyDescent="0.3">
      <c r="A893" s="1"/>
      <c r="B893" s="6" t="s">
        <v>31</v>
      </c>
      <c r="C893" s="6">
        <v>1189833</v>
      </c>
      <c r="D893" s="7">
        <v>44303</v>
      </c>
      <c r="E893" s="6" t="s">
        <v>33</v>
      </c>
      <c r="F893" s="6" t="s">
        <v>51</v>
      </c>
      <c r="G893" s="6" t="s">
        <v>52</v>
      </c>
      <c r="H893" s="6" t="s">
        <v>22</v>
      </c>
      <c r="I893" s="8">
        <v>0.6</v>
      </c>
      <c r="J893" s="9">
        <v>3750</v>
      </c>
      <c r="K893" s="10">
        <f t="shared" si="6"/>
        <v>2250</v>
      </c>
      <c r="L893" s="10">
        <f t="shared" si="7"/>
        <v>562.5</v>
      </c>
      <c r="M893" s="11">
        <v>0.25</v>
      </c>
      <c r="O893" s="16"/>
      <c r="P893" s="17"/>
      <c r="Q893" s="12"/>
      <c r="R893" s="13"/>
    </row>
    <row r="894" spans="1:18" ht="15.75" customHeight="1" x14ac:dyDescent="0.3">
      <c r="A894" s="1"/>
      <c r="B894" s="6" t="s">
        <v>31</v>
      </c>
      <c r="C894" s="6">
        <v>1189833</v>
      </c>
      <c r="D894" s="7">
        <v>44334</v>
      </c>
      <c r="E894" s="6" t="s">
        <v>33</v>
      </c>
      <c r="F894" s="6" t="s">
        <v>51</v>
      </c>
      <c r="G894" s="6" t="s">
        <v>52</v>
      </c>
      <c r="H894" s="6" t="s">
        <v>17</v>
      </c>
      <c r="I894" s="8">
        <v>0.4</v>
      </c>
      <c r="J894" s="9">
        <v>5750</v>
      </c>
      <c r="K894" s="10">
        <f t="shared" si="6"/>
        <v>2300</v>
      </c>
      <c r="L894" s="10">
        <f t="shared" si="7"/>
        <v>1035</v>
      </c>
      <c r="M894" s="11">
        <v>0.45</v>
      </c>
      <c r="O894" s="16"/>
      <c r="P894" s="17"/>
      <c r="Q894" s="12"/>
      <c r="R894" s="13"/>
    </row>
    <row r="895" spans="1:18" ht="15.75" customHeight="1" x14ac:dyDescent="0.3">
      <c r="A895" s="1"/>
      <c r="B895" s="6" t="s">
        <v>31</v>
      </c>
      <c r="C895" s="6">
        <v>1189833</v>
      </c>
      <c r="D895" s="7">
        <v>44334</v>
      </c>
      <c r="E895" s="6" t="s">
        <v>33</v>
      </c>
      <c r="F895" s="6" t="s">
        <v>51</v>
      </c>
      <c r="G895" s="6" t="s">
        <v>52</v>
      </c>
      <c r="H895" s="6" t="s">
        <v>18</v>
      </c>
      <c r="I895" s="8">
        <v>0.45</v>
      </c>
      <c r="J895" s="9">
        <v>4250</v>
      </c>
      <c r="K895" s="10">
        <f t="shared" si="6"/>
        <v>1912.5</v>
      </c>
      <c r="L895" s="10">
        <f t="shared" si="7"/>
        <v>573.75</v>
      </c>
      <c r="M895" s="11">
        <v>0.3</v>
      </c>
      <c r="O895" s="16"/>
      <c r="P895" s="17"/>
      <c r="Q895" s="12"/>
      <c r="R895" s="13"/>
    </row>
    <row r="896" spans="1:18" ht="15.75" customHeight="1" x14ac:dyDescent="0.3">
      <c r="A896" s="1"/>
      <c r="B896" s="6" t="s">
        <v>31</v>
      </c>
      <c r="C896" s="6">
        <v>1189833</v>
      </c>
      <c r="D896" s="7">
        <v>44334</v>
      </c>
      <c r="E896" s="6" t="s">
        <v>33</v>
      </c>
      <c r="F896" s="6" t="s">
        <v>51</v>
      </c>
      <c r="G896" s="6" t="s">
        <v>52</v>
      </c>
      <c r="H896" s="6" t="s">
        <v>19</v>
      </c>
      <c r="I896" s="8">
        <v>0.45</v>
      </c>
      <c r="J896" s="9">
        <v>4250</v>
      </c>
      <c r="K896" s="10">
        <f t="shared" si="6"/>
        <v>1912.5</v>
      </c>
      <c r="L896" s="10">
        <f t="shared" si="7"/>
        <v>860.625</v>
      </c>
      <c r="M896" s="11">
        <v>0.45</v>
      </c>
      <c r="O896" s="16"/>
      <c r="P896" s="17"/>
      <c r="Q896" s="12"/>
      <c r="R896" s="13"/>
    </row>
    <row r="897" spans="1:18" ht="15.75" customHeight="1" x14ac:dyDescent="0.3">
      <c r="A897" s="1"/>
      <c r="B897" s="6" t="s">
        <v>31</v>
      </c>
      <c r="C897" s="6">
        <v>1189833</v>
      </c>
      <c r="D897" s="7">
        <v>44334</v>
      </c>
      <c r="E897" s="6" t="s">
        <v>33</v>
      </c>
      <c r="F897" s="6" t="s">
        <v>51</v>
      </c>
      <c r="G897" s="6" t="s">
        <v>52</v>
      </c>
      <c r="H897" s="6" t="s">
        <v>20</v>
      </c>
      <c r="I897" s="8">
        <v>0.4</v>
      </c>
      <c r="J897" s="9">
        <v>3250</v>
      </c>
      <c r="K897" s="10">
        <f t="shared" si="6"/>
        <v>1300</v>
      </c>
      <c r="L897" s="10">
        <f t="shared" si="7"/>
        <v>520</v>
      </c>
      <c r="M897" s="11">
        <v>0.39999999999999997</v>
      </c>
      <c r="O897" s="16"/>
      <c r="P897" s="17"/>
      <c r="Q897" s="12"/>
      <c r="R897" s="13"/>
    </row>
    <row r="898" spans="1:18" ht="15.75" customHeight="1" x14ac:dyDescent="0.3">
      <c r="A898" s="1"/>
      <c r="B898" s="6" t="s">
        <v>31</v>
      </c>
      <c r="C898" s="6">
        <v>1189833</v>
      </c>
      <c r="D898" s="7">
        <v>44334</v>
      </c>
      <c r="E898" s="6" t="s">
        <v>33</v>
      </c>
      <c r="F898" s="6" t="s">
        <v>51</v>
      </c>
      <c r="G898" s="6" t="s">
        <v>52</v>
      </c>
      <c r="H898" s="6" t="s">
        <v>21</v>
      </c>
      <c r="I898" s="8">
        <v>0.45</v>
      </c>
      <c r="J898" s="9">
        <v>2250</v>
      </c>
      <c r="K898" s="10">
        <f t="shared" si="6"/>
        <v>1012.5</v>
      </c>
      <c r="L898" s="10">
        <f t="shared" si="7"/>
        <v>607.50000000000011</v>
      </c>
      <c r="M898" s="11">
        <v>0.60000000000000009</v>
      </c>
      <c r="O898" s="16"/>
      <c r="P898" s="17"/>
      <c r="Q898" s="12"/>
      <c r="R898" s="13"/>
    </row>
    <row r="899" spans="1:18" ht="15.75" customHeight="1" x14ac:dyDescent="0.3">
      <c r="A899" s="1"/>
      <c r="B899" s="6" t="s">
        <v>31</v>
      </c>
      <c r="C899" s="6">
        <v>1189833</v>
      </c>
      <c r="D899" s="7">
        <v>44334</v>
      </c>
      <c r="E899" s="6" t="s">
        <v>33</v>
      </c>
      <c r="F899" s="6" t="s">
        <v>51</v>
      </c>
      <c r="G899" s="6" t="s">
        <v>52</v>
      </c>
      <c r="H899" s="6" t="s">
        <v>22</v>
      </c>
      <c r="I899" s="8">
        <v>0.6</v>
      </c>
      <c r="J899" s="9">
        <v>4000</v>
      </c>
      <c r="K899" s="10">
        <f t="shared" si="6"/>
        <v>2400</v>
      </c>
      <c r="L899" s="10">
        <f t="shared" si="7"/>
        <v>600</v>
      </c>
      <c r="M899" s="11">
        <v>0.25</v>
      </c>
      <c r="O899" s="16"/>
      <c r="P899" s="17"/>
      <c r="Q899" s="12"/>
      <c r="R899" s="13"/>
    </row>
    <row r="900" spans="1:18" ht="15.75" customHeight="1" x14ac:dyDescent="0.3">
      <c r="A900" s="1"/>
      <c r="B900" s="6" t="s">
        <v>31</v>
      </c>
      <c r="C900" s="6">
        <v>1189833</v>
      </c>
      <c r="D900" s="7">
        <v>44364</v>
      </c>
      <c r="E900" s="6" t="s">
        <v>33</v>
      </c>
      <c r="F900" s="6" t="s">
        <v>51</v>
      </c>
      <c r="G900" s="6" t="s">
        <v>52</v>
      </c>
      <c r="H900" s="6" t="s">
        <v>17</v>
      </c>
      <c r="I900" s="8">
        <v>0.4</v>
      </c>
      <c r="J900" s="9">
        <v>6750</v>
      </c>
      <c r="K900" s="10">
        <f t="shared" si="6"/>
        <v>2700</v>
      </c>
      <c r="L900" s="10">
        <f t="shared" si="7"/>
        <v>1215</v>
      </c>
      <c r="M900" s="11">
        <v>0.45</v>
      </c>
      <c r="O900" s="16"/>
      <c r="P900" s="17"/>
      <c r="Q900" s="12"/>
      <c r="R900" s="13"/>
    </row>
    <row r="901" spans="1:18" ht="15.75" customHeight="1" x14ac:dyDescent="0.3">
      <c r="A901" s="1"/>
      <c r="B901" s="6" t="s">
        <v>31</v>
      </c>
      <c r="C901" s="6">
        <v>1189833</v>
      </c>
      <c r="D901" s="7">
        <v>44364</v>
      </c>
      <c r="E901" s="6" t="s">
        <v>33</v>
      </c>
      <c r="F901" s="6" t="s">
        <v>51</v>
      </c>
      <c r="G901" s="6" t="s">
        <v>52</v>
      </c>
      <c r="H901" s="6" t="s">
        <v>18</v>
      </c>
      <c r="I901" s="8">
        <v>0.45</v>
      </c>
      <c r="J901" s="9">
        <v>5250</v>
      </c>
      <c r="K901" s="10">
        <f t="shared" si="6"/>
        <v>2362.5</v>
      </c>
      <c r="L901" s="10">
        <f t="shared" si="7"/>
        <v>708.75</v>
      </c>
      <c r="M901" s="11">
        <v>0.3</v>
      </c>
      <c r="O901" s="16"/>
      <c r="P901" s="17"/>
      <c r="Q901" s="12"/>
      <c r="R901" s="13"/>
    </row>
    <row r="902" spans="1:18" ht="15.75" customHeight="1" x14ac:dyDescent="0.3">
      <c r="A902" s="1"/>
      <c r="B902" s="6" t="s">
        <v>31</v>
      </c>
      <c r="C902" s="6">
        <v>1189833</v>
      </c>
      <c r="D902" s="7">
        <v>44364</v>
      </c>
      <c r="E902" s="6" t="s">
        <v>33</v>
      </c>
      <c r="F902" s="6" t="s">
        <v>51</v>
      </c>
      <c r="G902" s="6" t="s">
        <v>52</v>
      </c>
      <c r="H902" s="6" t="s">
        <v>19</v>
      </c>
      <c r="I902" s="8">
        <v>0.45</v>
      </c>
      <c r="J902" s="9">
        <v>5500</v>
      </c>
      <c r="K902" s="10">
        <f t="shared" si="6"/>
        <v>2475</v>
      </c>
      <c r="L902" s="10">
        <f t="shared" si="7"/>
        <v>1113.75</v>
      </c>
      <c r="M902" s="11">
        <v>0.45</v>
      </c>
      <c r="O902" s="16"/>
      <c r="P902" s="17"/>
      <c r="Q902" s="12"/>
      <c r="R902" s="13"/>
    </row>
    <row r="903" spans="1:18" ht="15.75" customHeight="1" x14ac:dyDescent="0.3">
      <c r="A903" s="1"/>
      <c r="B903" s="6" t="s">
        <v>31</v>
      </c>
      <c r="C903" s="6">
        <v>1189833</v>
      </c>
      <c r="D903" s="7">
        <v>44364</v>
      </c>
      <c r="E903" s="6" t="s">
        <v>33</v>
      </c>
      <c r="F903" s="6" t="s">
        <v>51</v>
      </c>
      <c r="G903" s="6" t="s">
        <v>52</v>
      </c>
      <c r="H903" s="6" t="s">
        <v>20</v>
      </c>
      <c r="I903" s="8">
        <v>0.4</v>
      </c>
      <c r="J903" s="9">
        <v>4250</v>
      </c>
      <c r="K903" s="10">
        <f t="shared" si="6"/>
        <v>1700</v>
      </c>
      <c r="L903" s="10">
        <f t="shared" si="7"/>
        <v>680</v>
      </c>
      <c r="M903" s="11">
        <v>0.39999999999999997</v>
      </c>
      <c r="O903" s="16"/>
      <c r="P903" s="17"/>
      <c r="Q903" s="12"/>
      <c r="R903" s="13"/>
    </row>
    <row r="904" spans="1:18" ht="15.75" customHeight="1" x14ac:dyDescent="0.3">
      <c r="A904" s="1"/>
      <c r="B904" s="6" t="s">
        <v>31</v>
      </c>
      <c r="C904" s="6">
        <v>1189833</v>
      </c>
      <c r="D904" s="7">
        <v>44364</v>
      </c>
      <c r="E904" s="6" t="s">
        <v>33</v>
      </c>
      <c r="F904" s="6" t="s">
        <v>51</v>
      </c>
      <c r="G904" s="6" t="s">
        <v>52</v>
      </c>
      <c r="H904" s="6" t="s">
        <v>21</v>
      </c>
      <c r="I904" s="8">
        <v>0.45</v>
      </c>
      <c r="J904" s="9">
        <v>3000</v>
      </c>
      <c r="K904" s="10">
        <f t="shared" si="6"/>
        <v>1350</v>
      </c>
      <c r="L904" s="10">
        <f t="shared" si="7"/>
        <v>810.00000000000011</v>
      </c>
      <c r="M904" s="11">
        <v>0.60000000000000009</v>
      </c>
      <c r="O904" s="16"/>
      <c r="P904" s="17"/>
      <c r="Q904" s="12"/>
      <c r="R904" s="13"/>
    </row>
    <row r="905" spans="1:18" ht="15.75" customHeight="1" x14ac:dyDescent="0.3">
      <c r="A905" s="1"/>
      <c r="B905" s="6" t="s">
        <v>31</v>
      </c>
      <c r="C905" s="6">
        <v>1189833</v>
      </c>
      <c r="D905" s="7">
        <v>44364</v>
      </c>
      <c r="E905" s="6" t="s">
        <v>33</v>
      </c>
      <c r="F905" s="6" t="s">
        <v>51</v>
      </c>
      <c r="G905" s="6" t="s">
        <v>52</v>
      </c>
      <c r="H905" s="6" t="s">
        <v>22</v>
      </c>
      <c r="I905" s="8">
        <v>0.6</v>
      </c>
      <c r="J905" s="9">
        <v>6000</v>
      </c>
      <c r="K905" s="10">
        <f t="shared" si="6"/>
        <v>3600</v>
      </c>
      <c r="L905" s="10">
        <f t="shared" si="7"/>
        <v>900</v>
      </c>
      <c r="M905" s="11">
        <v>0.25</v>
      </c>
      <c r="O905" s="16"/>
      <c r="P905" s="17"/>
      <c r="Q905" s="12"/>
      <c r="R905" s="13"/>
    </row>
    <row r="906" spans="1:18" ht="15.75" customHeight="1" x14ac:dyDescent="0.3">
      <c r="A906" s="1"/>
      <c r="B906" s="6" t="s">
        <v>31</v>
      </c>
      <c r="C906" s="6">
        <v>1189833</v>
      </c>
      <c r="D906" s="7">
        <v>44393</v>
      </c>
      <c r="E906" s="6" t="s">
        <v>33</v>
      </c>
      <c r="F906" s="6" t="s">
        <v>51</v>
      </c>
      <c r="G906" s="6" t="s">
        <v>52</v>
      </c>
      <c r="H906" s="6" t="s">
        <v>17</v>
      </c>
      <c r="I906" s="8">
        <v>0.4</v>
      </c>
      <c r="J906" s="9">
        <v>7500</v>
      </c>
      <c r="K906" s="10">
        <f t="shared" si="6"/>
        <v>3000</v>
      </c>
      <c r="L906" s="10">
        <f t="shared" si="7"/>
        <v>1350</v>
      </c>
      <c r="M906" s="11">
        <v>0.45</v>
      </c>
      <c r="O906" s="16"/>
      <c r="P906" s="17"/>
      <c r="Q906" s="12"/>
      <c r="R906" s="13"/>
    </row>
    <row r="907" spans="1:18" ht="15.75" customHeight="1" x14ac:dyDescent="0.3">
      <c r="A907" s="1"/>
      <c r="B907" s="6" t="s">
        <v>31</v>
      </c>
      <c r="C907" s="6">
        <v>1189833</v>
      </c>
      <c r="D907" s="7">
        <v>44393</v>
      </c>
      <c r="E907" s="6" t="s">
        <v>33</v>
      </c>
      <c r="F907" s="6" t="s">
        <v>51</v>
      </c>
      <c r="G907" s="6" t="s">
        <v>52</v>
      </c>
      <c r="H907" s="6" t="s">
        <v>18</v>
      </c>
      <c r="I907" s="8">
        <v>0.45</v>
      </c>
      <c r="J907" s="9">
        <v>6000</v>
      </c>
      <c r="K907" s="10">
        <f t="shared" si="6"/>
        <v>2700</v>
      </c>
      <c r="L907" s="10">
        <f t="shared" si="7"/>
        <v>810</v>
      </c>
      <c r="M907" s="11">
        <v>0.3</v>
      </c>
      <c r="O907" s="16"/>
      <c r="P907" s="17"/>
      <c r="Q907" s="12"/>
      <c r="R907" s="13"/>
    </row>
    <row r="908" spans="1:18" ht="15.75" customHeight="1" x14ac:dyDescent="0.3">
      <c r="A908" s="1"/>
      <c r="B908" s="6" t="s">
        <v>31</v>
      </c>
      <c r="C908" s="6">
        <v>1189833</v>
      </c>
      <c r="D908" s="7">
        <v>44393</v>
      </c>
      <c r="E908" s="6" t="s">
        <v>33</v>
      </c>
      <c r="F908" s="6" t="s">
        <v>51</v>
      </c>
      <c r="G908" s="6" t="s">
        <v>52</v>
      </c>
      <c r="H908" s="6" t="s">
        <v>19</v>
      </c>
      <c r="I908" s="8">
        <v>0.45</v>
      </c>
      <c r="J908" s="9">
        <v>5500</v>
      </c>
      <c r="K908" s="10">
        <f t="shared" si="6"/>
        <v>2475</v>
      </c>
      <c r="L908" s="10">
        <f t="shared" si="7"/>
        <v>1113.75</v>
      </c>
      <c r="M908" s="11">
        <v>0.45</v>
      </c>
      <c r="O908" s="16"/>
      <c r="P908" s="17"/>
      <c r="Q908" s="12"/>
      <c r="R908" s="13"/>
    </row>
    <row r="909" spans="1:18" ht="15.75" customHeight="1" x14ac:dyDescent="0.3">
      <c r="A909" s="1"/>
      <c r="B909" s="6" t="s">
        <v>31</v>
      </c>
      <c r="C909" s="6">
        <v>1189833</v>
      </c>
      <c r="D909" s="7">
        <v>44393</v>
      </c>
      <c r="E909" s="6" t="s">
        <v>33</v>
      </c>
      <c r="F909" s="6" t="s">
        <v>51</v>
      </c>
      <c r="G909" s="6" t="s">
        <v>52</v>
      </c>
      <c r="H909" s="6" t="s">
        <v>20</v>
      </c>
      <c r="I909" s="8">
        <v>0.4</v>
      </c>
      <c r="J909" s="9">
        <v>4500</v>
      </c>
      <c r="K909" s="10">
        <f t="shared" si="6"/>
        <v>1800</v>
      </c>
      <c r="L909" s="10">
        <f t="shared" si="7"/>
        <v>719.99999999999989</v>
      </c>
      <c r="M909" s="11">
        <v>0.39999999999999997</v>
      </c>
      <c r="O909" s="16"/>
      <c r="P909" s="17"/>
      <c r="Q909" s="12"/>
      <c r="R909" s="13"/>
    </row>
    <row r="910" spans="1:18" ht="15.75" customHeight="1" x14ac:dyDescent="0.3">
      <c r="A910" s="1"/>
      <c r="B910" s="6" t="s">
        <v>31</v>
      </c>
      <c r="C910" s="6">
        <v>1189833</v>
      </c>
      <c r="D910" s="7">
        <v>44393</v>
      </c>
      <c r="E910" s="6" t="s">
        <v>33</v>
      </c>
      <c r="F910" s="6" t="s">
        <v>51</v>
      </c>
      <c r="G910" s="6" t="s">
        <v>52</v>
      </c>
      <c r="H910" s="6" t="s">
        <v>21</v>
      </c>
      <c r="I910" s="8">
        <v>0.45</v>
      </c>
      <c r="J910" s="9">
        <v>4750</v>
      </c>
      <c r="K910" s="10">
        <f t="shared" si="6"/>
        <v>2137.5</v>
      </c>
      <c r="L910" s="10">
        <f t="shared" si="7"/>
        <v>1282.5000000000002</v>
      </c>
      <c r="M910" s="11">
        <v>0.60000000000000009</v>
      </c>
      <c r="O910" s="16"/>
      <c r="P910" s="17"/>
      <c r="Q910" s="12"/>
      <c r="R910" s="13"/>
    </row>
    <row r="911" spans="1:18" ht="15.75" customHeight="1" x14ac:dyDescent="0.3">
      <c r="A911" s="1"/>
      <c r="B911" s="6" t="s">
        <v>31</v>
      </c>
      <c r="C911" s="6">
        <v>1189833</v>
      </c>
      <c r="D911" s="7">
        <v>44393</v>
      </c>
      <c r="E911" s="6" t="s">
        <v>33</v>
      </c>
      <c r="F911" s="6" t="s">
        <v>51</v>
      </c>
      <c r="G911" s="6" t="s">
        <v>52</v>
      </c>
      <c r="H911" s="6" t="s">
        <v>22</v>
      </c>
      <c r="I911" s="8">
        <v>0.6</v>
      </c>
      <c r="J911" s="9">
        <v>4750</v>
      </c>
      <c r="K911" s="10">
        <f t="shared" si="6"/>
        <v>2850</v>
      </c>
      <c r="L911" s="10">
        <f t="shared" si="7"/>
        <v>712.5</v>
      </c>
      <c r="M911" s="11">
        <v>0.25</v>
      </c>
      <c r="O911" s="16"/>
      <c r="P911" s="17"/>
      <c r="Q911" s="12"/>
      <c r="R911" s="13"/>
    </row>
    <row r="912" spans="1:18" ht="15.75" customHeight="1" x14ac:dyDescent="0.3">
      <c r="A912" s="1"/>
      <c r="B912" s="6" t="s">
        <v>31</v>
      </c>
      <c r="C912" s="6">
        <v>1189833</v>
      </c>
      <c r="D912" s="7">
        <v>44425</v>
      </c>
      <c r="E912" s="6" t="s">
        <v>33</v>
      </c>
      <c r="F912" s="6" t="s">
        <v>51</v>
      </c>
      <c r="G912" s="6" t="s">
        <v>52</v>
      </c>
      <c r="H912" s="6" t="s">
        <v>17</v>
      </c>
      <c r="I912" s="8">
        <v>0.45</v>
      </c>
      <c r="J912" s="9">
        <v>6750</v>
      </c>
      <c r="K912" s="10">
        <f t="shared" si="6"/>
        <v>3037.5</v>
      </c>
      <c r="L912" s="10">
        <f t="shared" si="7"/>
        <v>1366.875</v>
      </c>
      <c r="M912" s="11">
        <v>0.45</v>
      </c>
      <c r="O912" s="16"/>
      <c r="P912" s="17"/>
      <c r="Q912" s="12"/>
      <c r="R912" s="13"/>
    </row>
    <row r="913" spans="1:18" ht="15.75" customHeight="1" x14ac:dyDescent="0.3">
      <c r="A913" s="1"/>
      <c r="B913" s="6" t="s">
        <v>31</v>
      </c>
      <c r="C913" s="6">
        <v>1189833</v>
      </c>
      <c r="D913" s="7">
        <v>44425</v>
      </c>
      <c r="E913" s="6" t="s">
        <v>33</v>
      </c>
      <c r="F913" s="6" t="s">
        <v>51</v>
      </c>
      <c r="G913" s="6" t="s">
        <v>52</v>
      </c>
      <c r="H913" s="6" t="s">
        <v>18</v>
      </c>
      <c r="I913" s="8">
        <v>0.55000000000000004</v>
      </c>
      <c r="J913" s="9">
        <v>6250</v>
      </c>
      <c r="K913" s="10">
        <f t="shared" si="6"/>
        <v>3437.5000000000005</v>
      </c>
      <c r="L913" s="10">
        <f t="shared" si="7"/>
        <v>1031.25</v>
      </c>
      <c r="M913" s="11">
        <v>0.3</v>
      </c>
      <c r="O913" s="16"/>
      <c r="P913" s="17"/>
      <c r="Q913" s="12"/>
      <c r="R913" s="13"/>
    </row>
    <row r="914" spans="1:18" ht="15.75" customHeight="1" x14ac:dyDescent="0.3">
      <c r="A914" s="1"/>
      <c r="B914" s="6" t="s">
        <v>31</v>
      </c>
      <c r="C914" s="6">
        <v>1189833</v>
      </c>
      <c r="D914" s="7">
        <v>44425</v>
      </c>
      <c r="E914" s="6" t="s">
        <v>33</v>
      </c>
      <c r="F914" s="6" t="s">
        <v>51</v>
      </c>
      <c r="G914" s="6" t="s">
        <v>52</v>
      </c>
      <c r="H914" s="6" t="s">
        <v>19</v>
      </c>
      <c r="I914" s="8">
        <v>0.5</v>
      </c>
      <c r="J914" s="9">
        <v>5000</v>
      </c>
      <c r="K914" s="10">
        <f t="shared" si="6"/>
        <v>2500</v>
      </c>
      <c r="L914" s="10">
        <f t="shared" si="7"/>
        <v>1125</v>
      </c>
      <c r="M914" s="11">
        <v>0.45</v>
      </c>
      <c r="O914" s="16"/>
      <c r="P914" s="17"/>
      <c r="Q914" s="12"/>
      <c r="R914" s="13"/>
    </row>
    <row r="915" spans="1:18" ht="15.75" customHeight="1" x14ac:dyDescent="0.3">
      <c r="A915" s="1"/>
      <c r="B915" s="6" t="s">
        <v>31</v>
      </c>
      <c r="C915" s="6">
        <v>1189833</v>
      </c>
      <c r="D915" s="7">
        <v>44425</v>
      </c>
      <c r="E915" s="6" t="s">
        <v>33</v>
      </c>
      <c r="F915" s="6" t="s">
        <v>51</v>
      </c>
      <c r="G915" s="6" t="s">
        <v>52</v>
      </c>
      <c r="H915" s="6" t="s">
        <v>20</v>
      </c>
      <c r="I915" s="8">
        <v>0.45</v>
      </c>
      <c r="J915" s="9">
        <v>4250</v>
      </c>
      <c r="K915" s="10">
        <f t="shared" si="6"/>
        <v>1912.5</v>
      </c>
      <c r="L915" s="10">
        <f t="shared" si="7"/>
        <v>764.99999999999989</v>
      </c>
      <c r="M915" s="11">
        <v>0.39999999999999997</v>
      </c>
      <c r="O915" s="16"/>
      <c r="P915" s="17"/>
      <c r="Q915" s="12"/>
      <c r="R915" s="13"/>
    </row>
    <row r="916" spans="1:18" ht="15.75" customHeight="1" x14ac:dyDescent="0.3">
      <c r="A916" s="1"/>
      <c r="B916" s="6" t="s">
        <v>31</v>
      </c>
      <c r="C916" s="6">
        <v>1189833</v>
      </c>
      <c r="D916" s="7">
        <v>44425</v>
      </c>
      <c r="E916" s="6" t="s">
        <v>33</v>
      </c>
      <c r="F916" s="6" t="s">
        <v>51</v>
      </c>
      <c r="G916" s="6" t="s">
        <v>52</v>
      </c>
      <c r="H916" s="6" t="s">
        <v>21</v>
      </c>
      <c r="I916" s="8">
        <v>0.54999999999999993</v>
      </c>
      <c r="J916" s="9">
        <v>4250</v>
      </c>
      <c r="K916" s="10">
        <f t="shared" si="6"/>
        <v>2337.4999999999995</v>
      </c>
      <c r="L916" s="10">
        <f t="shared" si="7"/>
        <v>1402.5</v>
      </c>
      <c r="M916" s="11">
        <v>0.60000000000000009</v>
      </c>
      <c r="O916" s="16"/>
      <c r="P916" s="17"/>
      <c r="Q916" s="12"/>
      <c r="R916" s="13"/>
    </row>
    <row r="917" spans="1:18" ht="15.75" customHeight="1" x14ac:dyDescent="0.3">
      <c r="A917" s="1"/>
      <c r="B917" s="6" t="s">
        <v>31</v>
      </c>
      <c r="C917" s="6">
        <v>1189833</v>
      </c>
      <c r="D917" s="7">
        <v>44425</v>
      </c>
      <c r="E917" s="6" t="s">
        <v>33</v>
      </c>
      <c r="F917" s="6" t="s">
        <v>51</v>
      </c>
      <c r="G917" s="6" t="s">
        <v>52</v>
      </c>
      <c r="H917" s="6" t="s">
        <v>22</v>
      </c>
      <c r="I917" s="8">
        <v>0.6</v>
      </c>
      <c r="J917" s="9">
        <v>4000</v>
      </c>
      <c r="K917" s="10">
        <f t="shared" si="6"/>
        <v>2400</v>
      </c>
      <c r="L917" s="10">
        <f t="shared" si="7"/>
        <v>600</v>
      </c>
      <c r="M917" s="11">
        <v>0.25</v>
      </c>
      <c r="O917" s="16"/>
      <c r="P917" s="17"/>
      <c r="Q917" s="12"/>
      <c r="R917" s="13"/>
    </row>
    <row r="918" spans="1:18" ht="15.75" customHeight="1" x14ac:dyDescent="0.3">
      <c r="A918" s="1"/>
      <c r="B918" s="6" t="s">
        <v>31</v>
      </c>
      <c r="C918" s="6">
        <v>1189833</v>
      </c>
      <c r="D918" s="7">
        <v>44457</v>
      </c>
      <c r="E918" s="6" t="s">
        <v>33</v>
      </c>
      <c r="F918" s="6" t="s">
        <v>51</v>
      </c>
      <c r="G918" s="6" t="s">
        <v>52</v>
      </c>
      <c r="H918" s="6" t="s">
        <v>17</v>
      </c>
      <c r="I918" s="8">
        <v>0.45</v>
      </c>
      <c r="J918" s="9">
        <v>6000</v>
      </c>
      <c r="K918" s="10">
        <f t="shared" si="6"/>
        <v>2700</v>
      </c>
      <c r="L918" s="10">
        <f t="shared" si="7"/>
        <v>1215</v>
      </c>
      <c r="M918" s="11">
        <v>0.45</v>
      </c>
      <c r="O918" s="16"/>
      <c r="P918" s="17"/>
      <c r="Q918" s="12"/>
      <c r="R918" s="13"/>
    </row>
    <row r="919" spans="1:18" ht="15.75" customHeight="1" x14ac:dyDescent="0.3">
      <c r="A919" s="1"/>
      <c r="B919" s="6" t="s">
        <v>31</v>
      </c>
      <c r="C919" s="6">
        <v>1189833</v>
      </c>
      <c r="D919" s="7">
        <v>44457</v>
      </c>
      <c r="E919" s="6" t="s">
        <v>33</v>
      </c>
      <c r="F919" s="6" t="s">
        <v>51</v>
      </c>
      <c r="G919" s="6" t="s">
        <v>52</v>
      </c>
      <c r="H919" s="6" t="s">
        <v>18</v>
      </c>
      <c r="I919" s="8">
        <v>0.5</v>
      </c>
      <c r="J919" s="9">
        <v>6000</v>
      </c>
      <c r="K919" s="10">
        <f t="shared" si="6"/>
        <v>3000</v>
      </c>
      <c r="L919" s="10">
        <f t="shared" si="7"/>
        <v>900</v>
      </c>
      <c r="M919" s="11">
        <v>0.3</v>
      </c>
      <c r="O919" s="16"/>
      <c r="P919" s="17"/>
      <c r="Q919" s="12"/>
      <c r="R919" s="13"/>
    </row>
    <row r="920" spans="1:18" ht="15.75" customHeight="1" x14ac:dyDescent="0.3">
      <c r="A920" s="1"/>
      <c r="B920" s="6" t="s">
        <v>31</v>
      </c>
      <c r="C920" s="6">
        <v>1189833</v>
      </c>
      <c r="D920" s="7">
        <v>44457</v>
      </c>
      <c r="E920" s="6" t="s">
        <v>33</v>
      </c>
      <c r="F920" s="6" t="s">
        <v>51</v>
      </c>
      <c r="G920" s="6" t="s">
        <v>52</v>
      </c>
      <c r="H920" s="6" t="s">
        <v>19</v>
      </c>
      <c r="I920" s="8">
        <v>0.45</v>
      </c>
      <c r="J920" s="9">
        <v>4500</v>
      </c>
      <c r="K920" s="10">
        <f t="shared" si="6"/>
        <v>2025</v>
      </c>
      <c r="L920" s="10">
        <f t="shared" si="7"/>
        <v>911.25</v>
      </c>
      <c r="M920" s="11">
        <v>0.45</v>
      </c>
      <c r="O920" s="16"/>
      <c r="P920" s="17"/>
      <c r="Q920" s="12"/>
      <c r="R920" s="13"/>
    </row>
    <row r="921" spans="1:18" ht="15.75" customHeight="1" x14ac:dyDescent="0.3">
      <c r="A921" s="1"/>
      <c r="B921" s="6" t="s">
        <v>31</v>
      </c>
      <c r="C921" s="6">
        <v>1189833</v>
      </c>
      <c r="D921" s="7">
        <v>44457</v>
      </c>
      <c r="E921" s="6" t="s">
        <v>33</v>
      </c>
      <c r="F921" s="6" t="s">
        <v>51</v>
      </c>
      <c r="G921" s="6" t="s">
        <v>52</v>
      </c>
      <c r="H921" s="6" t="s">
        <v>20</v>
      </c>
      <c r="I921" s="8">
        <v>0.45</v>
      </c>
      <c r="J921" s="9">
        <v>4000</v>
      </c>
      <c r="K921" s="10">
        <f t="shared" si="6"/>
        <v>1800</v>
      </c>
      <c r="L921" s="10">
        <f t="shared" si="7"/>
        <v>719.99999999999989</v>
      </c>
      <c r="M921" s="11">
        <v>0.39999999999999997</v>
      </c>
      <c r="O921" s="16"/>
      <c r="P921" s="17"/>
      <c r="Q921" s="12"/>
      <c r="R921" s="13"/>
    </row>
    <row r="922" spans="1:18" ht="15.75" customHeight="1" x14ac:dyDescent="0.3">
      <c r="A922" s="1"/>
      <c r="B922" s="6" t="s">
        <v>31</v>
      </c>
      <c r="C922" s="6">
        <v>1189833</v>
      </c>
      <c r="D922" s="7">
        <v>44457</v>
      </c>
      <c r="E922" s="6" t="s">
        <v>33</v>
      </c>
      <c r="F922" s="6" t="s">
        <v>51</v>
      </c>
      <c r="G922" s="6" t="s">
        <v>52</v>
      </c>
      <c r="H922" s="6" t="s">
        <v>21</v>
      </c>
      <c r="I922" s="8">
        <v>0.54999999999999993</v>
      </c>
      <c r="J922" s="9">
        <v>4000</v>
      </c>
      <c r="K922" s="10">
        <f t="shared" si="6"/>
        <v>2199.9999999999995</v>
      </c>
      <c r="L922" s="10">
        <f t="shared" si="7"/>
        <v>1320</v>
      </c>
      <c r="M922" s="11">
        <v>0.60000000000000009</v>
      </c>
      <c r="O922" s="16"/>
      <c r="P922" s="17"/>
      <c r="Q922" s="12"/>
      <c r="R922" s="13"/>
    </row>
    <row r="923" spans="1:18" ht="15.75" customHeight="1" x14ac:dyDescent="0.3">
      <c r="A923" s="1"/>
      <c r="B923" s="6" t="s">
        <v>31</v>
      </c>
      <c r="C923" s="6">
        <v>1189833</v>
      </c>
      <c r="D923" s="7">
        <v>44457</v>
      </c>
      <c r="E923" s="6" t="s">
        <v>33</v>
      </c>
      <c r="F923" s="6" t="s">
        <v>51</v>
      </c>
      <c r="G923" s="6" t="s">
        <v>52</v>
      </c>
      <c r="H923" s="6" t="s">
        <v>22</v>
      </c>
      <c r="I923" s="8">
        <v>0.6</v>
      </c>
      <c r="J923" s="9">
        <v>4500</v>
      </c>
      <c r="K923" s="10">
        <f t="shared" si="6"/>
        <v>2700</v>
      </c>
      <c r="L923" s="10">
        <f t="shared" si="7"/>
        <v>675</v>
      </c>
      <c r="M923" s="11">
        <v>0.25</v>
      </c>
      <c r="O923" s="16"/>
      <c r="P923" s="17"/>
      <c r="Q923" s="12"/>
      <c r="R923" s="13"/>
    </row>
    <row r="924" spans="1:18" ht="15.75" customHeight="1" x14ac:dyDescent="0.3">
      <c r="A924" s="1"/>
      <c r="B924" s="6" t="s">
        <v>31</v>
      </c>
      <c r="C924" s="6">
        <v>1189833</v>
      </c>
      <c r="D924" s="7">
        <v>44486</v>
      </c>
      <c r="E924" s="6" t="s">
        <v>33</v>
      </c>
      <c r="F924" s="6" t="s">
        <v>51</v>
      </c>
      <c r="G924" s="6" t="s">
        <v>52</v>
      </c>
      <c r="H924" s="6" t="s">
        <v>17</v>
      </c>
      <c r="I924" s="8">
        <v>0.45</v>
      </c>
      <c r="J924" s="9">
        <v>5500</v>
      </c>
      <c r="K924" s="10">
        <f t="shared" si="6"/>
        <v>2475</v>
      </c>
      <c r="L924" s="10">
        <f t="shared" si="7"/>
        <v>1113.75</v>
      </c>
      <c r="M924" s="11">
        <v>0.45</v>
      </c>
      <c r="O924" s="16"/>
      <c r="P924" s="17"/>
      <c r="Q924" s="12"/>
      <c r="R924" s="13"/>
    </row>
    <row r="925" spans="1:18" ht="15.75" customHeight="1" x14ac:dyDescent="0.3">
      <c r="A925" s="1"/>
      <c r="B925" s="6" t="s">
        <v>31</v>
      </c>
      <c r="C925" s="6">
        <v>1189833</v>
      </c>
      <c r="D925" s="7">
        <v>44486</v>
      </c>
      <c r="E925" s="6" t="s">
        <v>33</v>
      </c>
      <c r="F925" s="6" t="s">
        <v>51</v>
      </c>
      <c r="G925" s="6" t="s">
        <v>52</v>
      </c>
      <c r="H925" s="6" t="s">
        <v>18</v>
      </c>
      <c r="I925" s="8">
        <v>0.5</v>
      </c>
      <c r="J925" s="9">
        <v>5500</v>
      </c>
      <c r="K925" s="10">
        <f t="shared" si="6"/>
        <v>2750</v>
      </c>
      <c r="L925" s="10">
        <f t="shared" si="7"/>
        <v>825</v>
      </c>
      <c r="M925" s="11">
        <v>0.3</v>
      </c>
      <c r="O925" s="16"/>
      <c r="P925" s="17"/>
      <c r="Q925" s="12"/>
      <c r="R925" s="13"/>
    </row>
    <row r="926" spans="1:18" ht="15.75" customHeight="1" x14ac:dyDescent="0.3">
      <c r="A926" s="1"/>
      <c r="B926" s="6" t="s">
        <v>31</v>
      </c>
      <c r="C926" s="6">
        <v>1189833</v>
      </c>
      <c r="D926" s="7">
        <v>44486</v>
      </c>
      <c r="E926" s="6" t="s">
        <v>33</v>
      </c>
      <c r="F926" s="6" t="s">
        <v>51</v>
      </c>
      <c r="G926" s="6" t="s">
        <v>52</v>
      </c>
      <c r="H926" s="6" t="s">
        <v>19</v>
      </c>
      <c r="I926" s="8">
        <v>0.45</v>
      </c>
      <c r="J926" s="9">
        <v>4000</v>
      </c>
      <c r="K926" s="10">
        <f t="shared" si="6"/>
        <v>1800</v>
      </c>
      <c r="L926" s="10">
        <f t="shared" si="7"/>
        <v>810</v>
      </c>
      <c r="M926" s="11">
        <v>0.45</v>
      </c>
      <c r="O926" s="16"/>
      <c r="P926" s="17"/>
      <c r="Q926" s="12"/>
      <c r="R926" s="13"/>
    </row>
    <row r="927" spans="1:18" ht="15.75" customHeight="1" x14ac:dyDescent="0.3">
      <c r="A927" s="1"/>
      <c r="B927" s="6" t="s">
        <v>31</v>
      </c>
      <c r="C927" s="6">
        <v>1189833</v>
      </c>
      <c r="D927" s="7">
        <v>44486</v>
      </c>
      <c r="E927" s="6" t="s">
        <v>33</v>
      </c>
      <c r="F927" s="6" t="s">
        <v>51</v>
      </c>
      <c r="G927" s="6" t="s">
        <v>52</v>
      </c>
      <c r="H927" s="6" t="s">
        <v>20</v>
      </c>
      <c r="I927" s="8">
        <v>0.45</v>
      </c>
      <c r="J927" s="9">
        <v>3750</v>
      </c>
      <c r="K927" s="10">
        <f t="shared" si="6"/>
        <v>1687.5</v>
      </c>
      <c r="L927" s="10">
        <f t="shared" si="7"/>
        <v>675</v>
      </c>
      <c r="M927" s="11">
        <v>0.39999999999999997</v>
      </c>
      <c r="O927" s="16"/>
      <c r="P927" s="17"/>
      <c r="Q927" s="12"/>
      <c r="R927" s="13"/>
    </row>
    <row r="928" spans="1:18" ht="15.75" customHeight="1" x14ac:dyDescent="0.3">
      <c r="A928" s="1"/>
      <c r="B928" s="6" t="s">
        <v>31</v>
      </c>
      <c r="C928" s="6">
        <v>1189833</v>
      </c>
      <c r="D928" s="7">
        <v>44486</v>
      </c>
      <c r="E928" s="6" t="s">
        <v>33</v>
      </c>
      <c r="F928" s="6" t="s">
        <v>51</v>
      </c>
      <c r="G928" s="6" t="s">
        <v>52</v>
      </c>
      <c r="H928" s="6" t="s">
        <v>21</v>
      </c>
      <c r="I928" s="8">
        <v>0.54999999999999993</v>
      </c>
      <c r="J928" s="9">
        <v>3500</v>
      </c>
      <c r="K928" s="10">
        <f t="shared" si="6"/>
        <v>1924.9999999999998</v>
      </c>
      <c r="L928" s="10">
        <f t="shared" si="7"/>
        <v>1155</v>
      </c>
      <c r="M928" s="11">
        <v>0.60000000000000009</v>
      </c>
      <c r="O928" s="16"/>
      <c r="P928" s="17"/>
      <c r="Q928" s="12"/>
      <c r="R928" s="13"/>
    </row>
    <row r="929" spans="1:18" ht="15.75" customHeight="1" x14ac:dyDescent="0.3">
      <c r="A929" s="1"/>
      <c r="B929" s="6" t="s">
        <v>31</v>
      </c>
      <c r="C929" s="6">
        <v>1189833</v>
      </c>
      <c r="D929" s="7">
        <v>44486</v>
      </c>
      <c r="E929" s="6" t="s">
        <v>33</v>
      </c>
      <c r="F929" s="6" t="s">
        <v>51</v>
      </c>
      <c r="G929" s="6" t="s">
        <v>52</v>
      </c>
      <c r="H929" s="6" t="s">
        <v>22</v>
      </c>
      <c r="I929" s="8">
        <v>0.6</v>
      </c>
      <c r="J929" s="9">
        <v>4000</v>
      </c>
      <c r="K929" s="10">
        <f t="shared" si="6"/>
        <v>2400</v>
      </c>
      <c r="L929" s="10">
        <f t="shared" si="7"/>
        <v>600</v>
      </c>
      <c r="M929" s="11">
        <v>0.25</v>
      </c>
      <c r="O929" s="16"/>
      <c r="P929" s="17"/>
      <c r="Q929" s="12"/>
      <c r="R929" s="13"/>
    </row>
    <row r="930" spans="1:18" ht="15.75" customHeight="1" x14ac:dyDescent="0.3">
      <c r="A930" s="1"/>
      <c r="B930" s="6" t="s">
        <v>31</v>
      </c>
      <c r="C930" s="6">
        <v>1189833</v>
      </c>
      <c r="D930" s="7">
        <v>44517</v>
      </c>
      <c r="E930" s="6" t="s">
        <v>33</v>
      </c>
      <c r="F930" s="6" t="s">
        <v>51</v>
      </c>
      <c r="G930" s="6" t="s">
        <v>52</v>
      </c>
      <c r="H930" s="6" t="s">
        <v>17</v>
      </c>
      <c r="I930" s="8">
        <v>0.4</v>
      </c>
      <c r="J930" s="9">
        <v>5750</v>
      </c>
      <c r="K930" s="10">
        <f t="shared" si="6"/>
        <v>2300</v>
      </c>
      <c r="L930" s="10">
        <f t="shared" si="7"/>
        <v>1035</v>
      </c>
      <c r="M930" s="11">
        <v>0.45</v>
      </c>
      <c r="O930" s="16"/>
      <c r="P930" s="17"/>
      <c r="Q930" s="12"/>
      <c r="R930" s="13"/>
    </row>
    <row r="931" spans="1:18" ht="15.75" customHeight="1" x14ac:dyDescent="0.3">
      <c r="A931" s="1"/>
      <c r="B931" s="6" t="s">
        <v>31</v>
      </c>
      <c r="C931" s="6">
        <v>1189833</v>
      </c>
      <c r="D931" s="7">
        <v>44517</v>
      </c>
      <c r="E931" s="6" t="s">
        <v>33</v>
      </c>
      <c r="F931" s="6" t="s">
        <v>51</v>
      </c>
      <c r="G931" s="6" t="s">
        <v>52</v>
      </c>
      <c r="H931" s="6" t="s">
        <v>18</v>
      </c>
      <c r="I931" s="8">
        <v>0.45000000000000007</v>
      </c>
      <c r="J931" s="9">
        <v>5750</v>
      </c>
      <c r="K931" s="10">
        <f t="shared" si="6"/>
        <v>2587.5000000000005</v>
      </c>
      <c r="L931" s="10">
        <f t="shared" si="7"/>
        <v>776.25000000000011</v>
      </c>
      <c r="M931" s="11">
        <v>0.3</v>
      </c>
      <c r="O931" s="16"/>
      <c r="P931" s="17"/>
      <c r="Q931" s="12"/>
      <c r="R931" s="13"/>
    </row>
    <row r="932" spans="1:18" ht="15.75" customHeight="1" x14ac:dyDescent="0.3">
      <c r="A932" s="1"/>
      <c r="B932" s="6" t="s">
        <v>31</v>
      </c>
      <c r="C932" s="6">
        <v>1189833</v>
      </c>
      <c r="D932" s="7">
        <v>44517</v>
      </c>
      <c r="E932" s="6" t="s">
        <v>33</v>
      </c>
      <c r="F932" s="6" t="s">
        <v>51</v>
      </c>
      <c r="G932" s="6" t="s">
        <v>52</v>
      </c>
      <c r="H932" s="6" t="s">
        <v>19</v>
      </c>
      <c r="I932" s="8">
        <v>0.4</v>
      </c>
      <c r="J932" s="9">
        <v>4250</v>
      </c>
      <c r="K932" s="10">
        <f t="shared" si="6"/>
        <v>1700</v>
      </c>
      <c r="L932" s="10">
        <f t="shared" si="7"/>
        <v>765</v>
      </c>
      <c r="M932" s="11">
        <v>0.45</v>
      </c>
      <c r="O932" s="16"/>
      <c r="P932" s="17"/>
      <c r="Q932" s="12"/>
      <c r="R932" s="13"/>
    </row>
    <row r="933" spans="1:18" ht="15.75" customHeight="1" x14ac:dyDescent="0.3">
      <c r="A933" s="1"/>
      <c r="B933" s="6" t="s">
        <v>31</v>
      </c>
      <c r="C933" s="6">
        <v>1189833</v>
      </c>
      <c r="D933" s="7">
        <v>44517</v>
      </c>
      <c r="E933" s="6" t="s">
        <v>33</v>
      </c>
      <c r="F933" s="6" t="s">
        <v>51</v>
      </c>
      <c r="G933" s="6" t="s">
        <v>52</v>
      </c>
      <c r="H933" s="6" t="s">
        <v>20</v>
      </c>
      <c r="I933" s="8">
        <v>0.4</v>
      </c>
      <c r="J933" s="9">
        <v>4250</v>
      </c>
      <c r="K933" s="10">
        <f t="shared" si="6"/>
        <v>1700</v>
      </c>
      <c r="L933" s="10">
        <f t="shared" si="7"/>
        <v>680</v>
      </c>
      <c r="M933" s="11">
        <v>0.39999999999999997</v>
      </c>
      <c r="O933" s="16"/>
      <c r="P933" s="17"/>
      <c r="Q933" s="12"/>
      <c r="R933" s="13"/>
    </row>
    <row r="934" spans="1:18" ht="15.75" customHeight="1" x14ac:dyDescent="0.3">
      <c r="A934" s="1"/>
      <c r="B934" s="6" t="s">
        <v>31</v>
      </c>
      <c r="C934" s="6">
        <v>1189833</v>
      </c>
      <c r="D934" s="7">
        <v>44517</v>
      </c>
      <c r="E934" s="6" t="s">
        <v>33</v>
      </c>
      <c r="F934" s="6" t="s">
        <v>51</v>
      </c>
      <c r="G934" s="6" t="s">
        <v>52</v>
      </c>
      <c r="H934" s="6" t="s">
        <v>21</v>
      </c>
      <c r="I934" s="8">
        <v>0.54999999999999993</v>
      </c>
      <c r="J934" s="9">
        <v>3750</v>
      </c>
      <c r="K934" s="10">
        <f t="shared" si="6"/>
        <v>2062.4999999999995</v>
      </c>
      <c r="L934" s="10">
        <f t="shared" si="7"/>
        <v>1237.5</v>
      </c>
      <c r="M934" s="11">
        <v>0.60000000000000009</v>
      </c>
      <c r="O934" s="16"/>
      <c r="P934" s="17"/>
      <c r="Q934" s="12"/>
      <c r="R934" s="13"/>
    </row>
    <row r="935" spans="1:18" ht="15.75" customHeight="1" x14ac:dyDescent="0.3">
      <c r="A935" s="1"/>
      <c r="B935" s="6" t="s">
        <v>31</v>
      </c>
      <c r="C935" s="6">
        <v>1189833</v>
      </c>
      <c r="D935" s="7">
        <v>44517</v>
      </c>
      <c r="E935" s="6" t="s">
        <v>33</v>
      </c>
      <c r="F935" s="6" t="s">
        <v>51</v>
      </c>
      <c r="G935" s="6" t="s">
        <v>52</v>
      </c>
      <c r="H935" s="6" t="s">
        <v>22</v>
      </c>
      <c r="I935" s="8">
        <v>0.6</v>
      </c>
      <c r="J935" s="9">
        <v>4750</v>
      </c>
      <c r="K935" s="10">
        <f t="shared" si="6"/>
        <v>2850</v>
      </c>
      <c r="L935" s="10">
        <f t="shared" si="7"/>
        <v>712.5</v>
      </c>
      <c r="M935" s="11">
        <v>0.25</v>
      </c>
      <c r="O935" s="16"/>
      <c r="P935" s="17"/>
      <c r="Q935" s="12"/>
      <c r="R935" s="13"/>
    </row>
    <row r="936" spans="1:18" ht="15.75" customHeight="1" x14ac:dyDescent="0.3">
      <c r="A936" s="1"/>
      <c r="B936" s="6" t="s">
        <v>31</v>
      </c>
      <c r="C936" s="6">
        <v>1189833</v>
      </c>
      <c r="D936" s="7">
        <v>44546</v>
      </c>
      <c r="E936" s="6" t="s">
        <v>33</v>
      </c>
      <c r="F936" s="6" t="s">
        <v>51</v>
      </c>
      <c r="G936" s="6" t="s">
        <v>52</v>
      </c>
      <c r="H936" s="6" t="s">
        <v>17</v>
      </c>
      <c r="I936" s="8">
        <v>0.45</v>
      </c>
      <c r="J936" s="9">
        <v>6750</v>
      </c>
      <c r="K936" s="10">
        <f t="shared" si="6"/>
        <v>3037.5</v>
      </c>
      <c r="L936" s="10">
        <f t="shared" si="7"/>
        <v>1366.875</v>
      </c>
      <c r="M936" s="11">
        <v>0.45</v>
      </c>
      <c r="O936" s="16"/>
      <c r="P936" s="17"/>
      <c r="Q936" s="12"/>
      <c r="R936" s="13"/>
    </row>
    <row r="937" spans="1:18" ht="15.75" customHeight="1" x14ac:dyDescent="0.3">
      <c r="A937" s="1"/>
      <c r="B937" s="6" t="s">
        <v>31</v>
      </c>
      <c r="C937" s="6">
        <v>1189833</v>
      </c>
      <c r="D937" s="7">
        <v>44546</v>
      </c>
      <c r="E937" s="6" t="s">
        <v>33</v>
      </c>
      <c r="F937" s="6" t="s">
        <v>51</v>
      </c>
      <c r="G937" s="6" t="s">
        <v>52</v>
      </c>
      <c r="H937" s="6" t="s">
        <v>18</v>
      </c>
      <c r="I937" s="8">
        <v>0.5</v>
      </c>
      <c r="J937" s="9">
        <v>6750</v>
      </c>
      <c r="K937" s="10">
        <f t="shared" si="6"/>
        <v>3375</v>
      </c>
      <c r="L937" s="10">
        <f t="shared" si="7"/>
        <v>1012.5</v>
      </c>
      <c r="M937" s="11">
        <v>0.3</v>
      </c>
      <c r="O937" s="16"/>
      <c r="P937" s="17"/>
      <c r="Q937" s="12"/>
      <c r="R937" s="13"/>
    </row>
    <row r="938" spans="1:18" ht="15.75" customHeight="1" x14ac:dyDescent="0.3">
      <c r="A938" s="1"/>
      <c r="B938" s="6" t="s">
        <v>31</v>
      </c>
      <c r="C938" s="6">
        <v>1189833</v>
      </c>
      <c r="D938" s="7">
        <v>44546</v>
      </c>
      <c r="E938" s="6" t="s">
        <v>33</v>
      </c>
      <c r="F938" s="6" t="s">
        <v>51</v>
      </c>
      <c r="G938" s="6" t="s">
        <v>52</v>
      </c>
      <c r="H938" s="6" t="s">
        <v>19</v>
      </c>
      <c r="I938" s="8">
        <v>0.45</v>
      </c>
      <c r="J938" s="9">
        <v>4750</v>
      </c>
      <c r="K938" s="10">
        <f t="shared" si="6"/>
        <v>2137.5</v>
      </c>
      <c r="L938" s="10">
        <f t="shared" si="7"/>
        <v>961.875</v>
      </c>
      <c r="M938" s="11">
        <v>0.45</v>
      </c>
      <c r="O938" s="16"/>
      <c r="P938" s="17"/>
      <c r="Q938" s="12"/>
      <c r="R938" s="13"/>
    </row>
    <row r="939" spans="1:18" ht="15.75" customHeight="1" x14ac:dyDescent="0.3">
      <c r="A939" s="1"/>
      <c r="B939" s="6" t="s">
        <v>31</v>
      </c>
      <c r="C939" s="6">
        <v>1189833</v>
      </c>
      <c r="D939" s="7">
        <v>44546</v>
      </c>
      <c r="E939" s="6" t="s">
        <v>33</v>
      </c>
      <c r="F939" s="6" t="s">
        <v>51</v>
      </c>
      <c r="G939" s="6" t="s">
        <v>52</v>
      </c>
      <c r="H939" s="6" t="s">
        <v>20</v>
      </c>
      <c r="I939" s="8">
        <v>0.45</v>
      </c>
      <c r="J939" s="9">
        <v>4750</v>
      </c>
      <c r="K939" s="10">
        <f t="shared" si="6"/>
        <v>2137.5</v>
      </c>
      <c r="L939" s="10">
        <f t="shared" si="7"/>
        <v>854.99999999999989</v>
      </c>
      <c r="M939" s="11">
        <v>0.39999999999999997</v>
      </c>
      <c r="O939" s="16"/>
      <c r="P939" s="17"/>
      <c r="Q939" s="12"/>
      <c r="R939" s="13"/>
    </row>
    <row r="940" spans="1:18" ht="15.75" customHeight="1" x14ac:dyDescent="0.3">
      <c r="A940" s="1"/>
      <c r="B940" s="6" t="s">
        <v>31</v>
      </c>
      <c r="C940" s="6">
        <v>1189833</v>
      </c>
      <c r="D940" s="7">
        <v>44546</v>
      </c>
      <c r="E940" s="6" t="s">
        <v>33</v>
      </c>
      <c r="F940" s="6" t="s">
        <v>51</v>
      </c>
      <c r="G940" s="6" t="s">
        <v>52</v>
      </c>
      <c r="H940" s="6" t="s">
        <v>21</v>
      </c>
      <c r="I940" s="8">
        <v>0.54999999999999993</v>
      </c>
      <c r="J940" s="9">
        <v>4000</v>
      </c>
      <c r="K940" s="10">
        <f t="shared" si="6"/>
        <v>2199.9999999999995</v>
      </c>
      <c r="L940" s="10">
        <f t="shared" si="7"/>
        <v>1320</v>
      </c>
      <c r="M940" s="11">
        <v>0.60000000000000009</v>
      </c>
      <c r="O940" s="16"/>
      <c r="P940" s="17"/>
      <c r="Q940" s="12"/>
      <c r="R940" s="13"/>
    </row>
    <row r="941" spans="1:18" ht="15.75" customHeight="1" x14ac:dyDescent="0.3">
      <c r="A941" s="1"/>
      <c r="B941" s="6" t="s">
        <v>31</v>
      </c>
      <c r="C941" s="6">
        <v>1189833</v>
      </c>
      <c r="D941" s="7">
        <v>44546</v>
      </c>
      <c r="E941" s="6" t="s">
        <v>33</v>
      </c>
      <c r="F941" s="6" t="s">
        <v>51</v>
      </c>
      <c r="G941" s="6" t="s">
        <v>52</v>
      </c>
      <c r="H941" s="6" t="s">
        <v>22</v>
      </c>
      <c r="I941" s="8">
        <v>0.6</v>
      </c>
      <c r="J941" s="9">
        <v>5000</v>
      </c>
      <c r="K941" s="10">
        <f t="shared" si="6"/>
        <v>3000</v>
      </c>
      <c r="L941" s="10">
        <f t="shared" si="7"/>
        <v>750</v>
      </c>
      <c r="M941" s="11">
        <v>0.25</v>
      </c>
      <c r="O941" s="16"/>
      <c r="P941" s="17"/>
      <c r="Q941" s="12"/>
      <c r="R941" s="13"/>
    </row>
    <row r="942" spans="1:18" ht="15.75" customHeight="1" x14ac:dyDescent="0.3">
      <c r="A942" s="1" t="s">
        <v>39</v>
      </c>
      <c r="B942" s="6" t="s">
        <v>23</v>
      </c>
      <c r="C942" s="6">
        <v>1197831</v>
      </c>
      <c r="D942" s="7">
        <v>44200</v>
      </c>
      <c r="E942" s="6" t="s">
        <v>24</v>
      </c>
      <c r="F942" s="6" t="s">
        <v>53</v>
      </c>
      <c r="G942" s="6" t="s">
        <v>54</v>
      </c>
      <c r="H942" s="6" t="s">
        <v>17</v>
      </c>
      <c r="I942" s="8">
        <v>0.2</v>
      </c>
      <c r="J942" s="9">
        <v>7000</v>
      </c>
      <c r="K942" s="10">
        <f t="shared" si="6"/>
        <v>1400</v>
      </c>
      <c r="L942" s="10">
        <f t="shared" si="7"/>
        <v>489.99999999999994</v>
      </c>
      <c r="M942" s="11">
        <v>0.35</v>
      </c>
      <c r="O942" s="16"/>
      <c r="P942" s="17"/>
      <c r="Q942" s="12"/>
      <c r="R942" s="13"/>
    </row>
    <row r="943" spans="1:18" ht="15.75" customHeight="1" x14ac:dyDescent="0.3">
      <c r="A943" s="1"/>
      <c r="B943" s="6" t="s">
        <v>23</v>
      </c>
      <c r="C943" s="6">
        <v>1197831</v>
      </c>
      <c r="D943" s="7">
        <v>44200</v>
      </c>
      <c r="E943" s="6" t="s">
        <v>24</v>
      </c>
      <c r="F943" s="6" t="s">
        <v>53</v>
      </c>
      <c r="G943" s="6" t="s">
        <v>54</v>
      </c>
      <c r="H943" s="6" t="s">
        <v>18</v>
      </c>
      <c r="I943" s="8">
        <v>0.3</v>
      </c>
      <c r="J943" s="9">
        <v>7000</v>
      </c>
      <c r="K943" s="10">
        <f t="shared" si="6"/>
        <v>2100</v>
      </c>
      <c r="L943" s="10">
        <f t="shared" si="7"/>
        <v>735</v>
      </c>
      <c r="M943" s="11">
        <v>0.35</v>
      </c>
      <c r="O943" s="16"/>
      <c r="P943" s="17"/>
      <c r="Q943" s="12"/>
      <c r="R943" s="13"/>
    </row>
    <row r="944" spans="1:18" ht="15.75" customHeight="1" x14ac:dyDescent="0.3">
      <c r="A944" s="1"/>
      <c r="B944" s="6" t="s">
        <v>23</v>
      </c>
      <c r="C944" s="6">
        <v>1197831</v>
      </c>
      <c r="D944" s="7">
        <v>44200</v>
      </c>
      <c r="E944" s="6" t="s">
        <v>24</v>
      </c>
      <c r="F944" s="6" t="s">
        <v>53</v>
      </c>
      <c r="G944" s="6" t="s">
        <v>54</v>
      </c>
      <c r="H944" s="6" t="s">
        <v>19</v>
      </c>
      <c r="I944" s="8">
        <v>0.3</v>
      </c>
      <c r="J944" s="9">
        <v>5000</v>
      </c>
      <c r="K944" s="10">
        <f t="shared" si="6"/>
        <v>1500</v>
      </c>
      <c r="L944" s="10">
        <f t="shared" si="7"/>
        <v>525</v>
      </c>
      <c r="M944" s="11">
        <v>0.35</v>
      </c>
      <c r="O944" s="16"/>
      <c r="P944" s="17"/>
      <c r="Q944" s="12"/>
      <c r="R944" s="13"/>
    </row>
    <row r="945" spans="1:18" ht="15.75" customHeight="1" x14ac:dyDescent="0.3">
      <c r="A945" s="1"/>
      <c r="B945" s="6" t="s">
        <v>23</v>
      </c>
      <c r="C945" s="6">
        <v>1197831</v>
      </c>
      <c r="D945" s="7">
        <v>44200</v>
      </c>
      <c r="E945" s="6" t="s">
        <v>24</v>
      </c>
      <c r="F945" s="6" t="s">
        <v>53</v>
      </c>
      <c r="G945" s="6" t="s">
        <v>54</v>
      </c>
      <c r="H945" s="6" t="s">
        <v>20</v>
      </c>
      <c r="I945" s="8">
        <v>0.35</v>
      </c>
      <c r="J945" s="9">
        <v>5000</v>
      </c>
      <c r="K945" s="10">
        <f t="shared" si="6"/>
        <v>1750</v>
      </c>
      <c r="L945" s="10">
        <f t="shared" si="7"/>
        <v>787.5</v>
      </c>
      <c r="M945" s="11">
        <v>0.45</v>
      </c>
      <c r="O945" s="16"/>
      <c r="P945" s="17"/>
      <c r="Q945" s="12"/>
      <c r="R945" s="13"/>
    </row>
    <row r="946" spans="1:18" ht="15.75" customHeight="1" x14ac:dyDescent="0.3">
      <c r="A946" s="1"/>
      <c r="B946" s="6" t="s">
        <v>23</v>
      </c>
      <c r="C946" s="6">
        <v>1197831</v>
      </c>
      <c r="D946" s="7">
        <v>44200</v>
      </c>
      <c r="E946" s="6" t="s">
        <v>24</v>
      </c>
      <c r="F946" s="6" t="s">
        <v>53</v>
      </c>
      <c r="G946" s="6" t="s">
        <v>54</v>
      </c>
      <c r="H946" s="6" t="s">
        <v>21</v>
      </c>
      <c r="I946" s="8">
        <v>0.4</v>
      </c>
      <c r="J946" s="9">
        <v>3500</v>
      </c>
      <c r="K946" s="10">
        <f t="shared" si="6"/>
        <v>1400</v>
      </c>
      <c r="L946" s="10">
        <f t="shared" si="7"/>
        <v>420</v>
      </c>
      <c r="M946" s="11">
        <v>0.3</v>
      </c>
      <c r="O946" s="16"/>
      <c r="P946" s="17"/>
      <c r="Q946" s="12"/>
      <c r="R946" s="13"/>
    </row>
    <row r="947" spans="1:18" ht="15.75" customHeight="1" x14ac:dyDescent="0.3">
      <c r="A947" s="1"/>
      <c r="B947" s="6" t="s">
        <v>23</v>
      </c>
      <c r="C947" s="6">
        <v>1197831</v>
      </c>
      <c r="D947" s="7">
        <v>44200</v>
      </c>
      <c r="E947" s="6" t="s">
        <v>24</v>
      </c>
      <c r="F947" s="6" t="s">
        <v>53</v>
      </c>
      <c r="G947" s="6" t="s">
        <v>54</v>
      </c>
      <c r="H947" s="6" t="s">
        <v>22</v>
      </c>
      <c r="I947" s="8">
        <v>0.35</v>
      </c>
      <c r="J947" s="9">
        <v>5000</v>
      </c>
      <c r="K947" s="10">
        <f t="shared" si="6"/>
        <v>1750</v>
      </c>
      <c r="L947" s="10">
        <f t="shared" si="7"/>
        <v>875</v>
      </c>
      <c r="M947" s="11">
        <v>0.5</v>
      </c>
      <c r="O947" s="16"/>
      <c r="P947" s="17"/>
      <c r="Q947" s="12"/>
      <c r="R947" s="13"/>
    </row>
    <row r="948" spans="1:18" ht="15.75" customHeight="1" x14ac:dyDescent="0.3">
      <c r="A948" s="1"/>
      <c r="B948" s="6" t="s">
        <v>23</v>
      </c>
      <c r="C948" s="6">
        <v>1197831</v>
      </c>
      <c r="D948" s="7">
        <v>44230</v>
      </c>
      <c r="E948" s="6" t="s">
        <v>24</v>
      </c>
      <c r="F948" s="6" t="s">
        <v>53</v>
      </c>
      <c r="G948" s="6" t="s">
        <v>54</v>
      </c>
      <c r="H948" s="6" t="s">
        <v>17</v>
      </c>
      <c r="I948" s="8">
        <v>0.25</v>
      </c>
      <c r="J948" s="9">
        <v>6500</v>
      </c>
      <c r="K948" s="10">
        <f t="shared" si="6"/>
        <v>1625</v>
      </c>
      <c r="L948" s="10">
        <f t="shared" si="7"/>
        <v>568.75</v>
      </c>
      <c r="M948" s="11">
        <v>0.35</v>
      </c>
      <c r="O948" s="16"/>
      <c r="P948" s="17"/>
      <c r="Q948" s="12"/>
      <c r="R948" s="13"/>
    </row>
    <row r="949" spans="1:18" ht="15.75" customHeight="1" x14ac:dyDescent="0.3">
      <c r="A949" s="1"/>
      <c r="B949" s="6" t="s">
        <v>23</v>
      </c>
      <c r="C949" s="6">
        <v>1197831</v>
      </c>
      <c r="D949" s="7">
        <v>44230</v>
      </c>
      <c r="E949" s="6" t="s">
        <v>24</v>
      </c>
      <c r="F949" s="6" t="s">
        <v>53</v>
      </c>
      <c r="G949" s="6" t="s">
        <v>54</v>
      </c>
      <c r="H949" s="6" t="s">
        <v>18</v>
      </c>
      <c r="I949" s="8">
        <v>0.35</v>
      </c>
      <c r="J949" s="9">
        <v>6250</v>
      </c>
      <c r="K949" s="10">
        <f t="shared" si="6"/>
        <v>2187.5</v>
      </c>
      <c r="L949" s="10">
        <f t="shared" si="7"/>
        <v>765.625</v>
      </c>
      <c r="M949" s="11">
        <v>0.35</v>
      </c>
      <c r="O949" s="16"/>
      <c r="P949" s="17"/>
      <c r="Q949" s="12"/>
      <c r="R949" s="13"/>
    </row>
    <row r="950" spans="1:18" ht="15.75" customHeight="1" x14ac:dyDescent="0.3">
      <c r="A950" s="1"/>
      <c r="B950" s="6" t="s">
        <v>23</v>
      </c>
      <c r="C950" s="6">
        <v>1197831</v>
      </c>
      <c r="D950" s="7">
        <v>44230</v>
      </c>
      <c r="E950" s="6" t="s">
        <v>24</v>
      </c>
      <c r="F950" s="6" t="s">
        <v>53</v>
      </c>
      <c r="G950" s="6" t="s">
        <v>54</v>
      </c>
      <c r="H950" s="6" t="s">
        <v>19</v>
      </c>
      <c r="I950" s="8">
        <v>0.35</v>
      </c>
      <c r="J950" s="9">
        <v>4500</v>
      </c>
      <c r="K950" s="10">
        <f t="shared" si="6"/>
        <v>1575</v>
      </c>
      <c r="L950" s="10">
        <f t="shared" si="7"/>
        <v>551.25</v>
      </c>
      <c r="M950" s="11">
        <v>0.35</v>
      </c>
      <c r="O950" s="16"/>
      <c r="P950" s="17"/>
      <c r="Q950" s="12"/>
      <c r="R950" s="13"/>
    </row>
    <row r="951" spans="1:18" ht="15.75" customHeight="1" x14ac:dyDescent="0.3">
      <c r="A951" s="1"/>
      <c r="B951" s="6" t="s">
        <v>23</v>
      </c>
      <c r="C951" s="6">
        <v>1197831</v>
      </c>
      <c r="D951" s="7">
        <v>44230</v>
      </c>
      <c r="E951" s="6" t="s">
        <v>24</v>
      </c>
      <c r="F951" s="6" t="s">
        <v>53</v>
      </c>
      <c r="G951" s="6" t="s">
        <v>54</v>
      </c>
      <c r="H951" s="6" t="s">
        <v>20</v>
      </c>
      <c r="I951" s="8">
        <v>0.35</v>
      </c>
      <c r="J951" s="9">
        <v>4000</v>
      </c>
      <c r="K951" s="10">
        <f t="shared" si="6"/>
        <v>1400</v>
      </c>
      <c r="L951" s="10">
        <f t="shared" si="7"/>
        <v>630</v>
      </c>
      <c r="M951" s="11">
        <v>0.45</v>
      </c>
      <c r="O951" s="16"/>
      <c r="P951" s="17"/>
      <c r="Q951" s="12"/>
      <c r="R951" s="13"/>
    </row>
    <row r="952" spans="1:18" ht="15.75" customHeight="1" x14ac:dyDescent="0.3">
      <c r="A952" s="1"/>
      <c r="B952" s="6" t="s">
        <v>23</v>
      </c>
      <c r="C952" s="6">
        <v>1197831</v>
      </c>
      <c r="D952" s="7">
        <v>44230</v>
      </c>
      <c r="E952" s="6" t="s">
        <v>24</v>
      </c>
      <c r="F952" s="6" t="s">
        <v>53</v>
      </c>
      <c r="G952" s="6" t="s">
        <v>54</v>
      </c>
      <c r="H952" s="6" t="s">
        <v>21</v>
      </c>
      <c r="I952" s="8">
        <v>0.4</v>
      </c>
      <c r="J952" s="9">
        <v>2750</v>
      </c>
      <c r="K952" s="10">
        <f t="shared" si="6"/>
        <v>1100</v>
      </c>
      <c r="L952" s="10">
        <f t="shared" si="7"/>
        <v>330</v>
      </c>
      <c r="M952" s="11">
        <v>0.3</v>
      </c>
      <c r="O952" s="16"/>
      <c r="P952" s="17"/>
      <c r="Q952" s="12"/>
      <c r="R952" s="13"/>
    </row>
    <row r="953" spans="1:18" ht="15.75" customHeight="1" x14ac:dyDescent="0.3">
      <c r="A953" s="1"/>
      <c r="B953" s="6" t="s">
        <v>23</v>
      </c>
      <c r="C953" s="6">
        <v>1197831</v>
      </c>
      <c r="D953" s="7">
        <v>44230</v>
      </c>
      <c r="E953" s="6" t="s">
        <v>24</v>
      </c>
      <c r="F953" s="6" t="s">
        <v>53</v>
      </c>
      <c r="G953" s="6" t="s">
        <v>54</v>
      </c>
      <c r="H953" s="6" t="s">
        <v>22</v>
      </c>
      <c r="I953" s="8">
        <v>0.35</v>
      </c>
      <c r="J953" s="9">
        <v>4750</v>
      </c>
      <c r="K953" s="10">
        <f t="shared" si="6"/>
        <v>1662.5</v>
      </c>
      <c r="L953" s="10">
        <f t="shared" si="7"/>
        <v>831.25</v>
      </c>
      <c r="M953" s="11">
        <v>0.5</v>
      </c>
      <c r="O953" s="16"/>
      <c r="P953" s="17"/>
      <c r="Q953" s="12"/>
      <c r="R953" s="13"/>
    </row>
    <row r="954" spans="1:18" ht="15.75" customHeight="1" x14ac:dyDescent="0.3">
      <c r="A954" s="1"/>
      <c r="B954" s="6" t="s">
        <v>23</v>
      </c>
      <c r="C954" s="6">
        <v>1197831</v>
      </c>
      <c r="D954" s="7">
        <v>44260</v>
      </c>
      <c r="E954" s="6" t="s">
        <v>24</v>
      </c>
      <c r="F954" s="6" t="s">
        <v>53</v>
      </c>
      <c r="G954" s="6" t="s">
        <v>54</v>
      </c>
      <c r="H954" s="6" t="s">
        <v>17</v>
      </c>
      <c r="I954" s="8">
        <v>0.3</v>
      </c>
      <c r="J954" s="9">
        <v>6500</v>
      </c>
      <c r="K954" s="10">
        <f t="shared" si="6"/>
        <v>1950</v>
      </c>
      <c r="L954" s="10">
        <f t="shared" si="7"/>
        <v>779.99999999999989</v>
      </c>
      <c r="M954" s="11">
        <v>0.39999999999999997</v>
      </c>
      <c r="O954" s="16"/>
      <c r="P954" s="17"/>
      <c r="Q954" s="12"/>
      <c r="R954" s="13"/>
    </row>
    <row r="955" spans="1:18" ht="15.75" customHeight="1" x14ac:dyDescent="0.3">
      <c r="A955" s="1"/>
      <c r="B955" s="6" t="s">
        <v>23</v>
      </c>
      <c r="C955" s="6">
        <v>1197831</v>
      </c>
      <c r="D955" s="7">
        <v>44260</v>
      </c>
      <c r="E955" s="6" t="s">
        <v>24</v>
      </c>
      <c r="F955" s="6" t="s">
        <v>53</v>
      </c>
      <c r="G955" s="6" t="s">
        <v>54</v>
      </c>
      <c r="H955" s="6" t="s">
        <v>18</v>
      </c>
      <c r="I955" s="8">
        <v>0.4</v>
      </c>
      <c r="J955" s="9">
        <v>6500</v>
      </c>
      <c r="K955" s="10">
        <f t="shared" si="6"/>
        <v>2600</v>
      </c>
      <c r="L955" s="10">
        <f t="shared" si="7"/>
        <v>1040</v>
      </c>
      <c r="M955" s="11">
        <v>0.39999999999999997</v>
      </c>
      <c r="O955" s="16"/>
      <c r="P955" s="17"/>
      <c r="Q955" s="12"/>
      <c r="R955" s="13"/>
    </row>
    <row r="956" spans="1:18" ht="15.75" customHeight="1" x14ac:dyDescent="0.3">
      <c r="A956" s="1"/>
      <c r="B956" s="6" t="s">
        <v>23</v>
      </c>
      <c r="C956" s="6">
        <v>1197831</v>
      </c>
      <c r="D956" s="7">
        <v>44260</v>
      </c>
      <c r="E956" s="6" t="s">
        <v>24</v>
      </c>
      <c r="F956" s="6" t="s">
        <v>53</v>
      </c>
      <c r="G956" s="6" t="s">
        <v>54</v>
      </c>
      <c r="H956" s="6" t="s">
        <v>19</v>
      </c>
      <c r="I956" s="8">
        <v>0.3</v>
      </c>
      <c r="J956" s="9">
        <v>4750</v>
      </c>
      <c r="K956" s="10">
        <f t="shared" si="6"/>
        <v>1425</v>
      </c>
      <c r="L956" s="10">
        <f t="shared" si="7"/>
        <v>570</v>
      </c>
      <c r="M956" s="11">
        <v>0.39999999999999997</v>
      </c>
      <c r="O956" s="16"/>
      <c r="P956" s="17"/>
      <c r="Q956" s="12"/>
      <c r="R956" s="13"/>
    </row>
    <row r="957" spans="1:18" ht="15.75" customHeight="1" x14ac:dyDescent="0.3">
      <c r="A957" s="1"/>
      <c r="B957" s="6" t="s">
        <v>23</v>
      </c>
      <c r="C957" s="6">
        <v>1197831</v>
      </c>
      <c r="D957" s="7">
        <v>44260</v>
      </c>
      <c r="E957" s="6" t="s">
        <v>24</v>
      </c>
      <c r="F957" s="6" t="s">
        <v>53</v>
      </c>
      <c r="G957" s="6" t="s">
        <v>54</v>
      </c>
      <c r="H957" s="6" t="s">
        <v>20</v>
      </c>
      <c r="I957" s="8">
        <v>0.35000000000000003</v>
      </c>
      <c r="J957" s="9">
        <v>3750</v>
      </c>
      <c r="K957" s="10">
        <f t="shared" si="6"/>
        <v>1312.5000000000002</v>
      </c>
      <c r="L957" s="10">
        <f t="shared" si="7"/>
        <v>656.25000000000011</v>
      </c>
      <c r="M957" s="11">
        <v>0.5</v>
      </c>
      <c r="O957" s="16"/>
      <c r="P957" s="17"/>
      <c r="Q957" s="12"/>
      <c r="R957" s="13"/>
    </row>
    <row r="958" spans="1:18" ht="15.75" customHeight="1" x14ac:dyDescent="0.3">
      <c r="A958" s="1"/>
      <c r="B958" s="6" t="s">
        <v>23</v>
      </c>
      <c r="C958" s="6">
        <v>1197831</v>
      </c>
      <c r="D958" s="7">
        <v>44260</v>
      </c>
      <c r="E958" s="6" t="s">
        <v>24</v>
      </c>
      <c r="F958" s="6" t="s">
        <v>53</v>
      </c>
      <c r="G958" s="6" t="s">
        <v>54</v>
      </c>
      <c r="H958" s="6" t="s">
        <v>21</v>
      </c>
      <c r="I958" s="8">
        <v>0.4</v>
      </c>
      <c r="J958" s="9">
        <v>2750</v>
      </c>
      <c r="K958" s="10">
        <f t="shared" si="6"/>
        <v>1100</v>
      </c>
      <c r="L958" s="10">
        <f t="shared" si="7"/>
        <v>385</v>
      </c>
      <c r="M958" s="11">
        <v>0.35</v>
      </c>
      <c r="O958" s="16"/>
      <c r="P958" s="17"/>
      <c r="Q958" s="12"/>
      <c r="R958" s="13"/>
    </row>
    <row r="959" spans="1:18" ht="15.75" customHeight="1" x14ac:dyDescent="0.3">
      <c r="A959" s="1"/>
      <c r="B959" s="6" t="s">
        <v>23</v>
      </c>
      <c r="C959" s="6">
        <v>1197831</v>
      </c>
      <c r="D959" s="7">
        <v>44260</v>
      </c>
      <c r="E959" s="6" t="s">
        <v>24</v>
      </c>
      <c r="F959" s="6" t="s">
        <v>53</v>
      </c>
      <c r="G959" s="6" t="s">
        <v>54</v>
      </c>
      <c r="H959" s="6" t="s">
        <v>22</v>
      </c>
      <c r="I959" s="8">
        <v>0.35000000000000003</v>
      </c>
      <c r="J959" s="9">
        <v>4250</v>
      </c>
      <c r="K959" s="10">
        <f t="shared" si="6"/>
        <v>1487.5000000000002</v>
      </c>
      <c r="L959" s="10">
        <f t="shared" si="7"/>
        <v>818.12500000000023</v>
      </c>
      <c r="M959" s="11">
        <v>0.55000000000000004</v>
      </c>
      <c r="O959" s="16"/>
      <c r="P959" s="17"/>
      <c r="Q959" s="12"/>
      <c r="R959" s="13"/>
    </row>
    <row r="960" spans="1:18" ht="15.75" customHeight="1" x14ac:dyDescent="0.3">
      <c r="A960" s="1"/>
      <c r="B960" s="6" t="s">
        <v>23</v>
      </c>
      <c r="C960" s="6">
        <v>1197831</v>
      </c>
      <c r="D960" s="7">
        <v>44290</v>
      </c>
      <c r="E960" s="6" t="s">
        <v>24</v>
      </c>
      <c r="F960" s="6" t="s">
        <v>53</v>
      </c>
      <c r="G960" s="6" t="s">
        <v>54</v>
      </c>
      <c r="H960" s="6" t="s">
        <v>17</v>
      </c>
      <c r="I960" s="8">
        <v>0.19999999999999998</v>
      </c>
      <c r="J960" s="9">
        <v>6750</v>
      </c>
      <c r="K960" s="10">
        <f t="shared" si="6"/>
        <v>1350</v>
      </c>
      <c r="L960" s="10">
        <f t="shared" si="7"/>
        <v>540</v>
      </c>
      <c r="M960" s="11">
        <v>0.39999999999999997</v>
      </c>
      <c r="O960" s="16"/>
      <c r="P960" s="17"/>
      <c r="Q960" s="12"/>
      <c r="R960" s="13"/>
    </row>
    <row r="961" spans="1:18" ht="15.75" customHeight="1" x14ac:dyDescent="0.3">
      <c r="A961" s="1"/>
      <c r="B961" s="6" t="s">
        <v>23</v>
      </c>
      <c r="C961" s="6">
        <v>1197831</v>
      </c>
      <c r="D961" s="7">
        <v>44290</v>
      </c>
      <c r="E961" s="6" t="s">
        <v>24</v>
      </c>
      <c r="F961" s="6" t="s">
        <v>53</v>
      </c>
      <c r="G961" s="6" t="s">
        <v>54</v>
      </c>
      <c r="H961" s="6" t="s">
        <v>18</v>
      </c>
      <c r="I961" s="8">
        <v>0.25000000000000006</v>
      </c>
      <c r="J961" s="9">
        <v>6750</v>
      </c>
      <c r="K961" s="10">
        <f t="shared" si="6"/>
        <v>1687.5000000000005</v>
      </c>
      <c r="L961" s="10">
        <f t="shared" si="7"/>
        <v>675.00000000000011</v>
      </c>
      <c r="M961" s="11">
        <v>0.39999999999999997</v>
      </c>
      <c r="O961" s="16"/>
      <c r="P961" s="17"/>
      <c r="Q961" s="12"/>
      <c r="R961" s="13"/>
    </row>
    <row r="962" spans="1:18" ht="15.75" customHeight="1" x14ac:dyDescent="0.3">
      <c r="A962" s="1"/>
      <c r="B962" s="6" t="s">
        <v>23</v>
      </c>
      <c r="C962" s="6">
        <v>1197831</v>
      </c>
      <c r="D962" s="7">
        <v>44290</v>
      </c>
      <c r="E962" s="6" t="s">
        <v>24</v>
      </c>
      <c r="F962" s="6" t="s">
        <v>53</v>
      </c>
      <c r="G962" s="6" t="s">
        <v>54</v>
      </c>
      <c r="H962" s="6" t="s">
        <v>19</v>
      </c>
      <c r="I962" s="8">
        <v>0.19999999999999996</v>
      </c>
      <c r="J962" s="9">
        <v>5000</v>
      </c>
      <c r="K962" s="10">
        <f t="shared" si="6"/>
        <v>999.99999999999977</v>
      </c>
      <c r="L962" s="10">
        <f t="shared" si="7"/>
        <v>399.99999999999989</v>
      </c>
      <c r="M962" s="11">
        <v>0.39999999999999997</v>
      </c>
      <c r="O962" s="16"/>
      <c r="P962" s="17"/>
      <c r="Q962" s="12"/>
      <c r="R962" s="13"/>
    </row>
    <row r="963" spans="1:18" ht="15.75" customHeight="1" x14ac:dyDescent="0.3">
      <c r="A963" s="1"/>
      <c r="B963" s="6" t="s">
        <v>23</v>
      </c>
      <c r="C963" s="6">
        <v>1197831</v>
      </c>
      <c r="D963" s="7">
        <v>44290</v>
      </c>
      <c r="E963" s="6" t="s">
        <v>24</v>
      </c>
      <c r="F963" s="6" t="s">
        <v>53</v>
      </c>
      <c r="G963" s="6" t="s">
        <v>54</v>
      </c>
      <c r="H963" s="6" t="s">
        <v>20</v>
      </c>
      <c r="I963" s="8">
        <v>0.25000000000000006</v>
      </c>
      <c r="J963" s="9">
        <v>4000</v>
      </c>
      <c r="K963" s="10">
        <f t="shared" si="6"/>
        <v>1000.0000000000002</v>
      </c>
      <c r="L963" s="10">
        <f t="shared" si="7"/>
        <v>500.00000000000011</v>
      </c>
      <c r="M963" s="11">
        <v>0.5</v>
      </c>
      <c r="O963" s="16"/>
      <c r="P963" s="17"/>
      <c r="Q963" s="12"/>
      <c r="R963" s="13"/>
    </row>
    <row r="964" spans="1:18" ht="15.75" customHeight="1" x14ac:dyDescent="0.3">
      <c r="A964" s="1"/>
      <c r="B964" s="6" t="s">
        <v>23</v>
      </c>
      <c r="C964" s="6">
        <v>1197831</v>
      </c>
      <c r="D964" s="7">
        <v>44290</v>
      </c>
      <c r="E964" s="6" t="s">
        <v>24</v>
      </c>
      <c r="F964" s="6" t="s">
        <v>53</v>
      </c>
      <c r="G964" s="6" t="s">
        <v>54</v>
      </c>
      <c r="H964" s="6" t="s">
        <v>21</v>
      </c>
      <c r="I964" s="8">
        <v>0.3</v>
      </c>
      <c r="J964" s="9">
        <v>3000</v>
      </c>
      <c r="K964" s="10">
        <f t="shared" si="6"/>
        <v>900</v>
      </c>
      <c r="L964" s="10">
        <f t="shared" si="7"/>
        <v>315</v>
      </c>
      <c r="M964" s="11">
        <v>0.35</v>
      </c>
      <c r="O964" s="16"/>
      <c r="P964" s="17"/>
      <c r="Q964" s="12"/>
      <c r="R964" s="13"/>
    </row>
    <row r="965" spans="1:18" ht="15.75" customHeight="1" x14ac:dyDescent="0.3">
      <c r="A965" s="1"/>
      <c r="B965" s="6" t="s">
        <v>23</v>
      </c>
      <c r="C965" s="6">
        <v>1197831</v>
      </c>
      <c r="D965" s="7">
        <v>44290</v>
      </c>
      <c r="E965" s="6" t="s">
        <v>24</v>
      </c>
      <c r="F965" s="6" t="s">
        <v>53</v>
      </c>
      <c r="G965" s="6" t="s">
        <v>54</v>
      </c>
      <c r="H965" s="6" t="s">
        <v>22</v>
      </c>
      <c r="I965" s="8">
        <v>0.25000000000000006</v>
      </c>
      <c r="J965" s="9">
        <v>5750</v>
      </c>
      <c r="K965" s="10">
        <f t="shared" si="6"/>
        <v>1437.5000000000002</v>
      </c>
      <c r="L965" s="10">
        <f t="shared" si="7"/>
        <v>790.62500000000023</v>
      </c>
      <c r="M965" s="11">
        <v>0.55000000000000004</v>
      </c>
      <c r="O965" s="16"/>
      <c r="P965" s="17"/>
      <c r="Q965" s="12"/>
      <c r="R965" s="13"/>
    </row>
    <row r="966" spans="1:18" ht="15.75" customHeight="1" x14ac:dyDescent="0.3">
      <c r="A966" s="1"/>
      <c r="B966" s="6" t="s">
        <v>23</v>
      </c>
      <c r="C966" s="6">
        <v>1197831</v>
      </c>
      <c r="D966" s="7">
        <v>44320</v>
      </c>
      <c r="E966" s="6" t="s">
        <v>24</v>
      </c>
      <c r="F966" s="6" t="s">
        <v>53</v>
      </c>
      <c r="G966" s="6" t="s">
        <v>54</v>
      </c>
      <c r="H966" s="6" t="s">
        <v>17</v>
      </c>
      <c r="I966" s="8">
        <v>0.14999999999999997</v>
      </c>
      <c r="J966" s="9">
        <v>7250</v>
      </c>
      <c r="K966" s="10">
        <f t="shared" si="6"/>
        <v>1087.4999999999998</v>
      </c>
      <c r="L966" s="10">
        <f t="shared" si="7"/>
        <v>434.99999999999989</v>
      </c>
      <c r="M966" s="11">
        <v>0.39999999999999997</v>
      </c>
      <c r="O966" s="16"/>
      <c r="P966" s="17"/>
      <c r="Q966" s="12"/>
      <c r="R966" s="13"/>
    </row>
    <row r="967" spans="1:18" ht="15.75" customHeight="1" x14ac:dyDescent="0.3">
      <c r="A967" s="1"/>
      <c r="B967" s="6" t="s">
        <v>23</v>
      </c>
      <c r="C967" s="6">
        <v>1197831</v>
      </c>
      <c r="D967" s="7">
        <v>44320</v>
      </c>
      <c r="E967" s="6" t="s">
        <v>24</v>
      </c>
      <c r="F967" s="6" t="s">
        <v>53</v>
      </c>
      <c r="G967" s="6" t="s">
        <v>54</v>
      </c>
      <c r="H967" s="6" t="s">
        <v>18</v>
      </c>
      <c r="I967" s="8">
        <v>0.25000000000000006</v>
      </c>
      <c r="J967" s="9">
        <v>7500</v>
      </c>
      <c r="K967" s="10">
        <f t="shared" si="6"/>
        <v>1875.0000000000005</v>
      </c>
      <c r="L967" s="10">
        <f t="shared" si="7"/>
        <v>750.00000000000011</v>
      </c>
      <c r="M967" s="11">
        <v>0.39999999999999997</v>
      </c>
      <c r="O967" s="16"/>
      <c r="P967" s="17"/>
      <c r="Q967" s="12"/>
      <c r="R967" s="13"/>
    </row>
    <row r="968" spans="1:18" ht="15.75" customHeight="1" x14ac:dyDescent="0.3">
      <c r="A968" s="1"/>
      <c r="B968" s="6" t="s">
        <v>23</v>
      </c>
      <c r="C968" s="6">
        <v>1197831</v>
      </c>
      <c r="D968" s="7">
        <v>44320</v>
      </c>
      <c r="E968" s="6" t="s">
        <v>24</v>
      </c>
      <c r="F968" s="6" t="s">
        <v>53</v>
      </c>
      <c r="G968" s="6" t="s">
        <v>54</v>
      </c>
      <c r="H968" s="6" t="s">
        <v>19</v>
      </c>
      <c r="I968" s="8">
        <v>0.19999999999999996</v>
      </c>
      <c r="J968" s="9">
        <v>6000</v>
      </c>
      <c r="K968" s="10">
        <f t="shared" si="6"/>
        <v>1199.9999999999998</v>
      </c>
      <c r="L968" s="10">
        <f t="shared" si="7"/>
        <v>479.99999999999989</v>
      </c>
      <c r="M968" s="11">
        <v>0.39999999999999997</v>
      </c>
      <c r="O968" s="16"/>
      <c r="P968" s="17"/>
      <c r="Q968" s="12"/>
      <c r="R968" s="13"/>
    </row>
    <row r="969" spans="1:18" ht="15.75" customHeight="1" x14ac:dyDescent="0.3">
      <c r="A969" s="1"/>
      <c r="B969" s="6" t="s">
        <v>23</v>
      </c>
      <c r="C969" s="6">
        <v>1197831</v>
      </c>
      <c r="D969" s="7">
        <v>44320</v>
      </c>
      <c r="E969" s="6" t="s">
        <v>24</v>
      </c>
      <c r="F969" s="6" t="s">
        <v>53</v>
      </c>
      <c r="G969" s="6" t="s">
        <v>54</v>
      </c>
      <c r="H969" s="6" t="s">
        <v>20</v>
      </c>
      <c r="I969" s="8">
        <v>0.30000000000000004</v>
      </c>
      <c r="J969" s="9">
        <v>5250</v>
      </c>
      <c r="K969" s="10">
        <f t="shared" si="6"/>
        <v>1575.0000000000002</v>
      </c>
      <c r="L969" s="10">
        <f t="shared" si="7"/>
        <v>787.50000000000011</v>
      </c>
      <c r="M969" s="11">
        <v>0.5</v>
      </c>
      <c r="O969" s="16"/>
      <c r="P969" s="17"/>
      <c r="Q969" s="12"/>
      <c r="R969" s="13"/>
    </row>
    <row r="970" spans="1:18" ht="15.75" customHeight="1" x14ac:dyDescent="0.3">
      <c r="A970" s="1"/>
      <c r="B970" s="6" t="s">
        <v>23</v>
      </c>
      <c r="C970" s="6">
        <v>1197831</v>
      </c>
      <c r="D970" s="7">
        <v>44320</v>
      </c>
      <c r="E970" s="6" t="s">
        <v>24</v>
      </c>
      <c r="F970" s="6" t="s">
        <v>53</v>
      </c>
      <c r="G970" s="6" t="s">
        <v>54</v>
      </c>
      <c r="H970" s="6" t="s">
        <v>21</v>
      </c>
      <c r="I970" s="8">
        <v>0.45</v>
      </c>
      <c r="J970" s="9">
        <v>4250</v>
      </c>
      <c r="K970" s="10">
        <f t="shared" si="6"/>
        <v>1912.5</v>
      </c>
      <c r="L970" s="10">
        <f t="shared" si="7"/>
        <v>669.375</v>
      </c>
      <c r="M970" s="11">
        <v>0.35</v>
      </c>
      <c r="O970" s="16"/>
      <c r="P970" s="17"/>
      <c r="Q970" s="12"/>
      <c r="R970" s="13"/>
    </row>
    <row r="971" spans="1:18" ht="15.75" customHeight="1" x14ac:dyDescent="0.3">
      <c r="A971" s="1"/>
      <c r="B971" s="6" t="s">
        <v>23</v>
      </c>
      <c r="C971" s="6">
        <v>1197831</v>
      </c>
      <c r="D971" s="7">
        <v>44320</v>
      </c>
      <c r="E971" s="6" t="s">
        <v>24</v>
      </c>
      <c r="F971" s="6" t="s">
        <v>53</v>
      </c>
      <c r="G971" s="6" t="s">
        <v>54</v>
      </c>
      <c r="H971" s="6" t="s">
        <v>22</v>
      </c>
      <c r="I971" s="8">
        <v>0.4</v>
      </c>
      <c r="J971" s="9">
        <v>7750</v>
      </c>
      <c r="K971" s="10">
        <f t="shared" si="6"/>
        <v>3100</v>
      </c>
      <c r="L971" s="10">
        <f t="shared" si="7"/>
        <v>1705.0000000000002</v>
      </c>
      <c r="M971" s="11">
        <v>0.55000000000000004</v>
      </c>
      <c r="O971" s="16"/>
      <c r="P971" s="17"/>
      <c r="Q971" s="12"/>
      <c r="R971" s="13"/>
    </row>
    <row r="972" spans="1:18" ht="15.75" customHeight="1" x14ac:dyDescent="0.3">
      <c r="A972" s="1"/>
      <c r="B972" s="6" t="s">
        <v>23</v>
      </c>
      <c r="C972" s="6">
        <v>1197831</v>
      </c>
      <c r="D972" s="7">
        <v>44350</v>
      </c>
      <c r="E972" s="6" t="s">
        <v>24</v>
      </c>
      <c r="F972" s="6" t="s">
        <v>53</v>
      </c>
      <c r="G972" s="6" t="s">
        <v>54</v>
      </c>
      <c r="H972" s="6" t="s">
        <v>17</v>
      </c>
      <c r="I972" s="8">
        <v>0.4</v>
      </c>
      <c r="J972" s="9">
        <v>7750</v>
      </c>
      <c r="K972" s="10">
        <f t="shared" si="6"/>
        <v>3100</v>
      </c>
      <c r="L972" s="10">
        <f t="shared" si="7"/>
        <v>1240</v>
      </c>
      <c r="M972" s="11">
        <v>0.39999999999999997</v>
      </c>
      <c r="O972" s="16"/>
      <c r="P972" s="17"/>
      <c r="Q972" s="12"/>
      <c r="R972" s="13"/>
    </row>
    <row r="973" spans="1:18" ht="15.75" customHeight="1" x14ac:dyDescent="0.3">
      <c r="A973" s="1"/>
      <c r="B973" s="6" t="s">
        <v>23</v>
      </c>
      <c r="C973" s="6">
        <v>1197831</v>
      </c>
      <c r="D973" s="7">
        <v>44350</v>
      </c>
      <c r="E973" s="6" t="s">
        <v>24</v>
      </c>
      <c r="F973" s="6" t="s">
        <v>53</v>
      </c>
      <c r="G973" s="6" t="s">
        <v>54</v>
      </c>
      <c r="H973" s="6" t="s">
        <v>18</v>
      </c>
      <c r="I973" s="8">
        <v>0.45</v>
      </c>
      <c r="J973" s="9">
        <v>7750</v>
      </c>
      <c r="K973" s="10">
        <f t="shared" si="6"/>
        <v>3487.5</v>
      </c>
      <c r="L973" s="10">
        <f t="shared" si="7"/>
        <v>1394.9999999999998</v>
      </c>
      <c r="M973" s="11">
        <v>0.39999999999999997</v>
      </c>
      <c r="O973" s="16"/>
      <c r="P973" s="17"/>
      <c r="Q973" s="12"/>
      <c r="R973" s="13"/>
    </row>
    <row r="974" spans="1:18" ht="15.75" customHeight="1" x14ac:dyDescent="0.3">
      <c r="A974" s="1"/>
      <c r="B974" s="6" t="s">
        <v>23</v>
      </c>
      <c r="C974" s="6">
        <v>1197831</v>
      </c>
      <c r="D974" s="7">
        <v>44350</v>
      </c>
      <c r="E974" s="6" t="s">
        <v>24</v>
      </c>
      <c r="F974" s="6" t="s">
        <v>53</v>
      </c>
      <c r="G974" s="6" t="s">
        <v>54</v>
      </c>
      <c r="H974" s="6" t="s">
        <v>19</v>
      </c>
      <c r="I974" s="8">
        <v>0.4</v>
      </c>
      <c r="J974" s="9">
        <v>6500</v>
      </c>
      <c r="K974" s="10">
        <f t="shared" si="6"/>
        <v>2600</v>
      </c>
      <c r="L974" s="10">
        <f t="shared" si="7"/>
        <v>1040</v>
      </c>
      <c r="M974" s="11">
        <v>0.39999999999999997</v>
      </c>
      <c r="O974" s="16"/>
      <c r="P974" s="17"/>
      <c r="Q974" s="12"/>
      <c r="R974" s="13"/>
    </row>
    <row r="975" spans="1:18" ht="15.75" customHeight="1" x14ac:dyDescent="0.3">
      <c r="A975" s="1"/>
      <c r="B975" s="6" t="s">
        <v>23</v>
      </c>
      <c r="C975" s="6">
        <v>1197831</v>
      </c>
      <c r="D975" s="7">
        <v>44350</v>
      </c>
      <c r="E975" s="6" t="s">
        <v>24</v>
      </c>
      <c r="F975" s="6" t="s">
        <v>53</v>
      </c>
      <c r="G975" s="6" t="s">
        <v>54</v>
      </c>
      <c r="H975" s="6" t="s">
        <v>20</v>
      </c>
      <c r="I975" s="8">
        <v>0.4</v>
      </c>
      <c r="J975" s="9">
        <v>6000</v>
      </c>
      <c r="K975" s="10">
        <f t="shared" si="6"/>
        <v>2400</v>
      </c>
      <c r="L975" s="10">
        <f t="shared" si="7"/>
        <v>1200</v>
      </c>
      <c r="M975" s="11">
        <v>0.5</v>
      </c>
      <c r="O975" s="16"/>
      <c r="P975" s="17"/>
      <c r="Q975" s="12"/>
      <c r="R975" s="13"/>
    </row>
    <row r="976" spans="1:18" ht="15.75" customHeight="1" x14ac:dyDescent="0.3">
      <c r="A976" s="1"/>
      <c r="B976" s="6" t="s">
        <v>23</v>
      </c>
      <c r="C976" s="6">
        <v>1197831</v>
      </c>
      <c r="D976" s="7">
        <v>44350</v>
      </c>
      <c r="E976" s="6" t="s">
        <v>24</v>
      </c>
      <c r="F976" s="6" t="s">
        <v>53</v>
      </c>
      <c r="G976" s="6" t="s">
        <v>54</v>
      </c>
      <c r="H976" s="6" t="s">
        <v>21</v>
      </c>
      <c r="I976" s="8">
        <v>0.45</v>
      </c>
      <c r="J976" s="9">
        <v>5000</v>
      </c>
      <c r="K976" s="10">
        <f t="shared" si="6"/>
        <v>2250</v>
      </c>
      <c r="L976" s="10">
        <f t="shared" si="7"/>
        <v>787.5</v>
      </c>
      <c r="M976" s="11">
        <v>0.35</v>
      </c>
      <c r="O976" s="16"/>
      <c r="P976" s="17"/>
      <c r="Q976" s="12"/>
      <c r="R976" s="13"/>
    </row>
    <row r="977" spans="1:18" ht="15.75" customHeight="1" x14ac:dyDescent="0.3">
      <c r="A977" s="1"/>
      <c r="B977" s="6" t="s">
        <v>23</v>
      </c>
      <c r="C977" s="6">
        <v>1197831</v>
      </c>
      <c r="D977" s="7">
        <v>44350</v>
      </c>
      <c r="E977" s="6" t="s">
        <v>24</v>
      </c>
      <c r="F977" s="6" t="s">
        <v>53</v>
      </c>
      <c r="G977" s="6" t="s">
        <v>54</v>
      </c>
      <c r="H977" s="6" t="s">
        <v>22</v>
      </c>
      <c r="I977" s="8">
        <v>0.5</v>
      </c>
      <c r="J977" s="9">
        <v>8750</v>
      </c>
      <c r="K977" s="10">
        <f t="shared" si="6"/>
        <v>4375</v>
      </c>
      <c r="L977" s="10">
        <f t="shared" si="7"/>
        <v>2406.25</v>
      </c>
      <c r="M977" s="11">
        <v>0.55000000000000004</v>
      </c>
      <c r="O977" s="16"/>
      <c r="P977" s="17"/>
      <c r="Q977" s="12"/>
      <c r="R977" s="13"/>
    </row>
    <row r="978" spans="1:18" ht="15.75" customHeight="1" x14ac:dyDescent="0.3">
      <c r="A978" s="1"/>
      <c r="B978" s="6" t="s">
        <v>23</v>
      </c>
      <c r="C978" s="6">
        <v>1197831</v>
      </c>
      <c r="D978" s="7">
        <v>44382</v>
      </c>
      <c r="E978" s="6" t="s">
        <v>24</v>
      </c>
      <c r="F978" s="6" t="s">
        <v>53</v>
      </c>
      <c r="G978" s="6" t="s">
        <v>54</v>
      </c>
      <c r="H978" s="6" t="s">
        <v>17</v>
      </c>
      <c r="I978" s="8">
        <v>0.4</v>
      </c>
      <c r="J978" s="9">
        <v>8250</v>
      </c>
      <c r="K978" s="10">
        <f t="shared" si="6"/>
        <v>3300</v>
      </c>
      <c r="L978" s="10">
        <f t="shared" si="7"/>
        <v>1484.9999999999998</v>
      </c>
      <c r="M978" s="11">
        <v>0.44999999999999996</v>
      </c>
      <c r="O978" s="16"/>
      <c r="P978" s="17"/>
      <c r="Q978" s="12"/>
      <c r="R978" s="13"/>
    </row>
    <row r="979" spans="1:18" ht="15.75" customHeight="1" x14ac:dyDescent="0.3">
      <c r="A979" s="1"/>
      <c r="B979" s="6" t="s">
        <v>23</v>
      </c>
      <c r="C979" s="6">
        <v>1197831</v>
      </c>
      <c r="D979" s="7">
        <v>44382</v>
      </c>
      <c r="E979" s="6" t="s">
        <v>24</v>
      </c>
      <c r="F979" s="6" t="s">
        <v>53</v>
      </c>
      <c r="G979" s="6" t="s">
        <v>54</v>
      </c>
      <c r="H979" s="6" t="s">
        <v>18</v>
      </c>
      <c r="I979" s="8">
        <v>0.45</v>
      </c>
      <c r="J979" s="9">
        <v>8250</v>
      </c>
      <c r="K979" s="10">
        <f t="shared" si="6"/>
        <v>3712.5</v>
      </c>
      <c r="L979" s="10">
        <f t="shared" si="7"/>
        <v>1670.6249999999998</v>
      </c>
      <c r="M979" s="11">
        <v>0.44999999999999996</v>
      </c>
      <c r="O979" s="16"/>
      <c r="P979" s="17"/>
      <c r="Q979" s="12"/>
      <c r="R979" s="13"/>
    </row>
    <row r="980" spans="1:18" ht="15.75" customHeight="1" x14ac:dyDescent="0.3">
      <c r="A980" s="1"/>
      <c r="B980" s="6" t="s">
        <v>23</v>
      </c>
      <c r="C980" s="6">
        <v>1197831</v>
      </c>
      <c r="D980" s="7">
        <v>44382</v>
      </c>
      <c r="E980" s="6" t="s">
        <v>24</v>
      </c>
      <c r="F980" s="6" t="s">
        <v>53</v>
      </c>
      <c r="G980" s="6" t="s">
        <v>54</v>
      </c>
      <c r="H980" s="6" t="s">
        <v>19</v>
      </c>
      <c r="I980" s="8">
        <v>0.4</v>
      </c>
      <c r="J980" s="9">
        <v>9750</v>
      </c>
      <c r="K980" s="10">
        <f t="shared" si="6"/>
        <v>3900</v>
      </c>
      <c r="L980" s="10">
        <f t="shared" si="7"/>
        <v>1754.9999999999998</v>
      </c>
      <c r="M980" s="11">
        <v>0.44999999999999996</v>
      </c>
      <c r="O980" s="16"/>
      <c r="P980" s="17"/>
      <c r="Q980" s="12"/>
      <c r="R980" s="13"/>
    </row>
    <row r="981" spans="1:18" ht="15.75" customHeight="1" x14ac:dyDescent="0.3">
      <c r="A981" s="1"/>
      <c r="B981" s="6" t="s">
        <v>23</v>
      </c>
      <c r="C981" s="6">
        <v>1197831</v>
      </c>
      <c r="D981" s="7">
        <v>44382</v>
      </c>
      <c r="E981" s="6" t="s">
        <v>24</v>
      </c>
      <c r="F981" s="6" t="s">
        <v>53</v>
      </c>
      <c r="G981" s="6" t="s">
        <v>54</v>
      </c>
      <c r="H981" s="6" t="s">
        <v>20</v>
      </c>
      <c r="I981" s="8">
        <v>0.4</v>
      </c>
      <c r="J981" s="9">
        <v>5750</v>
      </c>
      <c r="K981" s="10">
        <f t="shared" si="6"/>
        <v>2300</v>
      </c>
      <c r="L981" s="10">
        <f t="shared" si="7"/>
        <v>1265</v>
      </c>
      <c r="M981" s="11">
        <v>0.55000000000000004</v>
      </c>
      <c r="O981" s="16"/>
      <c r="P981" s="17"/>
      <c r="Q981" s="12"/>
      <c r="R981" s="13"/>
    </row>
    <row r="982" spans="1:18" ht="15.75" customHeight="1" x14ac:dyDescent="0.3">
      <c r="A982" s="1"/>
      <c r="B982" s="6" t="s">
        <v>23</v>
      </c>
      <c r="C982" s="6">
        <v>1197831</v>
      </c>
      <c r="D982" s="7">
        <v>44382</v>
      </c>
      <c r="E982" s="6" t="s">
        <v>24</v>
      </c>
      <c r="F982" s="6" t="s">
        <v>53</v>
      </c>
      <c r="G982" s="6" t="s">
        <v>54</v>
      </c>
      <c r="H982" s="6" t="s">
        <v>21</v>
      </c>
      <c r="I982" s="8">
        <v>0.45</v>
      </c>
      <c r="J982" s="9">
        <v>5500</v>
      </c>
      <c r="K982" s="10">
        <f t="shared" si="6"/>
        <v>2475</v>
      </c>
      <c r="L982" s="10">
        <f t="shared" si="7"/>
        <v>989.99999999999989</v>
      </c>
      <c r="M982" s="11">
        <v>0.39999999999999997</v>
      </c>
      <c r="O982" s="16"/>
      <c r="P982" s="17"/>
      <c r="Q982" s="12"/>
      <c r="R982" s="13"/>
    </row>
    <row r="983" spans="1:18" ht="15.75" customHeight="1" x14ac:dyDescent="0.3">
      <c r="A983" s="1"/>
      <c r="B983" s="6" t="s">
        <v>23</v>
      </c>
      <c r="C983" s="6">
        <v>1197831</v>
      </c>
      <c r="D983" s="7">
        <v>44382</v>
      </c>
      <c r="E983" s="6" t="s">
        <v>24</v>
      </c>
      <c r="F983" s="6" t="s">
        <v>53</v>
      </c>
      <c r="G983" s="6" t="s">
        <v>54</v>
      </c>
      <c r="H983" s="6" t="s">
        <v>22</v>
      </c>
      <c r="I983" s="8">
        <v>0.54999999999999993</v>
      </c>
      <c r="J983" s="9">
        <v>8250</v>
      </c>
      <c r="K983" s="10">
        <f t="shared" si="6"/>
        <v>4537.4999999999991</v>
      </c>
      <c r="L983" s="10">
        <f t="shared" si="7"/>
        <v>2722.5</v>
      </c>
      <c r="M983" s="11">
        <v>0.60000000000000009</v>
      </c>
      <c r="O983" s="16"/>
      <c r="P983" s="17"/>
      <c r="Q983" s="12"/>
      <c r="R983" s="13"/>
    </row>
    <row r="984" spans="1:18" ht="15.75" customHeight="1" x14ac:dyDescent="0.3">
      <c r="A984" s="1"/>
      <c r="B984" s="6" t="s">
        <v>23</v>
      </c>
      <c r="C984" s="6">
        <v>1197831</v>
      </c>
      <c r="D984" s="7">
        <v>44415</v>
      </c>
      <c r="E984" s="6" t="s">
        <v>24</v>
      </c>
      <c r="F984" s="6" t="s">
        <v>53</v>
      </c>
      <c r="G984" s="6" t="s">
        <v>54</v>
      </c>
      <c r="H984" s="6" t="s">
        <v>17</v>
      </c>
      <c r="I984" s="8">
        <v>0.45</v>
      </c>
      <c r="J984" s="9">
        <v>7750</v>
      </c>
      <c r="K984" s="10">
        <f t="shared" si="6"/>
        <v>3487.5</v>
      </c>
      <c r="L984" s="10">
        <f t="shared" si="7"/>
        <v>1569.3749999999998</v>
      </c>
      <c r="M984" s="11">
        <v>0.44999999999999996</v>
      </c>
      <c r="O984" s="16"/>
      <c r="P984" s="17"/>
      <c r="Q984" s="12"/>
      <c r="R984" s="13"/>
    </row>
    <row r="985" spans="1:18" ht="15.75" customHeight="1" x14ac:dyDescent="0.3">
      <c r="A985" s="1"/>
      <c r="B985" s="6" t="s">
        <v>23</v>
      </c>
      <c r="C985" s="6">
        <v>1197831</v>
      </c>
      <c r="D985" s="7">
        <v>44415</v>
      </c>
      <c r="E985" s="6" t="s">
        <v>24</v>
      </c>
      <c r="F985" s="6" t="s">
        <v>53</v>
      </c>
      <c r="G985" s="6" t="s">
        <v>54</v>
      </c>
      <c r="H985" s="6" t="s">
        <v>18</v>
      </c>
      <c r="I985" s="8">
        <v>0.55000000000000004</v>
      </c>
      <c r="J985" s="9">
        <v>7750</v>
      </c>
      <c r="K985" s="10">
        <f t="shared" si="6"/>
        <v>4262.5</v>
      </c>
      <c r="L985" s="10">
        <f t="shared" si="7"/>
        <v>1918.1249999999998</v>
      </c>
      <c r="M985" s="11">
        <v>0.44999999999999996</v>
      </c>
      <c r="O985" s="16"/>
      <c r="P985" s="17"/>
      <c r="Q985" s="12"/>
      <c r="R985" s="13"/>
    </row>
    <row r="986" spans="1:18" ht="15.75" customHeight="1" x14ac:dyDescent="0.3">
      <c r="A986" s="1"/>
      <c r="B986" s="6" t="s">
        <v>23</v>
      </c>
      <c r="C986" s="6">
        <v>1197831</v>
      </c>
      <c r="D986" s="7">
        <v>44415</v>
      </c>
      <c r="E986" s="6" t="s">
        <v>24</v>
      </c>
      <c r="F986" s="6" t="s">
        <v>53</v>
      </c>
      <c r="G986" s="6" t="s">
        <v>54</v>
      </c>
      <c r="H986" s="6" t="s">
        <v>19</v>
      </c>
      <c r="I986" s="8">
        <v>0.5</v>
      </c>
      <c r="J986" s="9">
        <v>9500</v>
      </c>
      <c r="K986" s="10">
        <f t="shared" si="6"/>
        <v>4750</v>
      </c>
      <c r="L986" s="10">
        <f t="shared" si="7"/>
        <v>2137.5</v>
      </c>
      <c r="M986" s="11">
        <v>0.44999999999999996</v>
      </c>
      <c r="O986" s="16"/>
      <c r="P986" s="17"/>
      <c r="Q986" s="12"/>
      <c r="R986" s="13"/>
    </row>
    <row r="987" spans="1:18" ht="15.75" customHeight="1" x14ac:dyDescent="0.3">
      <c r="A987" s="1"/>
      <c r="B987" s="6" t="s">
        <v>23</v>
      </c>
      <c r="C987" s="6">
        <v>1197831</v>
      </c>
      <c r="D987" s="7">
        <v>44415</v>
      </c>
      <c r="E987" s="6" t="s">
        <v>24</v>
      </c>
      <c r="F987" s="6" t="s">
        <v>53</v>
      </c>
      <c r="G987" s="6" t="s">
        <v>54</v>
      </c>
      <c r="H987" s="6" t="s">
        <v>20</v>
      </c>
      <c r="I987" s="8">
        <v>0.45</v>
      </c>
      <c r="J987" s="9">
        <v>4750</v>
      </c>
      <c r="K987" s="10">
        <f t="shared" si="6"/>
        <v>2137.5</v>
      </c>
      <c r="L987" s="10">
        <f t="shared" si="7"/>
        <v>1175.625</v>
      </c>
      <c r="M987" s="11">
        <v>0.55000000000000004</v>
      </c>
      <c r="O987" s="16"/>
      <c r="P987" s="17"/>
      <c r="Q987" s="12"/>
      <c r="R987" s="13"/>
    </row>
    <row r="988" spans="1:18" ht="15.75" customHeight="1" x14ac:dyDescent="0.3">
      <c r="A988" s="1"/>
      <c r="B988" s="6" t="s">
        <v>23</v>
      </c>
      <c r="C988" s="6">
        <v>1197831</v>
      </c>
      <c r="D988" s="7">
        <v>44415</v>
      </c>
      <c r="E988" s="6" t="s">
        <v>24</v>
      </c>
      <c r="F988" s="6" t="s">
        <v>53</v>
      </c>
      <c r="G988" s="6" t="s">
        <v>54</v>
      </c>
      <c r="H988" s="6" t="s">
        <v>21</v>
      </c>
      <c r="I988" s="8">
        <v>0.5</v>
      </c>
      <c r="J988" s="9">
        <v>4750</v>
      </c>
      <c r="K988" s="10">
        <f t="shared" si="6"/>
        <v>2375</v>
      </c>
      <c r="L988" s="10">
        <f t="shared" si="7"/>
        <v>949.99999999999989</v>
      </c>
      <c r="M988" s="11">
        <v>0.39999999999999997</v>
      </c>
      <c r="O988" s="16"/>
      <c r="P988" s="17"/>
      <c r="Q988" s="12"/>
      <c r="R988" s="13"/>
    </row>
    <row r="989" spans="1:18" ht="15.75" customHeight="1" x14ac:dyDescent="0.3">
      <c r="A989" s="1"/>
      <c r="B989" s="6" t="s">
        <v>23</v>
      </c>
      <c r="C989" s="6">
        <v>1197831</v>
      </c>
      <c r="D989" s="7">
        <v>44415</v>
      </c>
      <c r="E989" s="6" t="s">
        <v>24</v>
      </c>
      <c r="F989" s="6" t="s">
        <v>53</v>
      </c>
      <c r="G989" s="6" t="s">
        <v>54</v>
      </c>
      <c r="H989" s="6" t="s">
        <v>22</v>
      </c>
      <c r="I989" s="8">
        <v>0.54999999999999993</v>
      </c>
      <c r="J989" s="9">
        <v>7250</v>
      </c>
      <c r="K989" s="10">
        <f t="shared" si="6"/>
        <v>3987.4999999999995</v>
      </c>
      <c r="L989" s="10">
        <f t="shared" si="7"/>
        <v>2392.5</v>
      </c>
      <c r="M989" s="11">
        <v>0.60000000000000009</v>
      </c>
      <c r="O989" s="16"/>
      <c r="P989" s="17"/>
      <c r="Q989" s="12"/>
      <c r="R989" s="13"/>
    </row>
    <row r="990" spans="1:18" ht="15.75" customHeight="1" x14ac:dyDescent="0.3">
      <c r="A990" s="1"/>
      <c r="B990" s="6" t="s">
        <v>23</v>
      </c>
      <c r="C990" s="6">
        <v>1197831</v>
      </c>
      <c r="D990" s="7">
        <v>44443</v>
      </c>
      <c r="E990" s="6" t="s">
        <v>24</v>
      </c>
      <c r="F990" s="6" t="s">
        <v>53</v>
      </c>
      <c r="G990" s="6" t="s">
        <v>54</v>
      </c>
      <c r="H990" s="6" t="s">
        <v>17</v>
      </c>
      <c r="I990" s="8">
        <v>0.5</v>
      </c>
      <c r="J990" s="9">
        <v>6750</v>
      </c>
      <c r="K990" s="10">
        <f t="shared" si="6"/>
        <v>3375</v>
      </c>
      <c r="L990" s="10">
        <f t="shared" si="7"/>
        <v>1518.7499999999998</v>
      </c>
      <c r="M990" s="11">
        <v>0.44999999999999996</v>
      </c>
      <c r="O990" s="16"/>
      <c r="P990" s="17"/>
      <c r="Q990" s="12"/>
      <c r="R990" s="13"/>
    </row>
    <row r="991" spans="1:18" ht="15.75" customHeight="1" x14ac:dyDescent="0.3">
      <c r="A991" s="1"/>
      <c r="B991" s="6" t="s">
        <v>23</v>
      </c>
      <c r="C991" s="6">
        <v>1197831</v>
      </c>
      <c r="D991" s="7">
        <v>44443</v>
      </c>
      <c r="E991" s="6" t="s">
        <v>24</v>
      </c>
      <c r="F991" s="6" t="s">
        <v>53</v>
      </c>
      <c r="G991" s="6" t="s">
        <v>54</v>
      </c>
      <c r="H991" s="6" t="s">
        <v>18</v>
      </c>
      <c r="I991" s="8">
        <v>0.5</v>
      </c>
      <c r="J991" s="9">
        <v>6250</v>
      </c>
      <c r="K991" s="10">
        <f t="shared" si="6"/>
        <v>3125</v>
      </c>
      <c r="L991" s="10">
        <f t="shared" si="7"/>
        <v>1406.2499999999998</v>
      </c>
      <c r="M991" s="11">
        <v>0.44999999999999996</v>
      </c>
      <c r="O991" s="16"/>
      <c r="P991" s="17"/>
      <c r="Q991" s="12"/>
      <c r="R991" s="13"/>
    </row>
    <row r="992" spans="1:18" ht="15.75" customHeight="1" x14ac:dyDescent="0.3">
      <c r="A992" s="1"/>
      <c r="B992" s="6" t="s">
        <v>23</v>
      </c>
      <c r="C992" s="6">
        <v>1197831</v>
      </c>
      <c r="D992" s="7">
        <v>44443</v>
      </c>
      <c r="E992" s="6" t="s">
        <v>24</v>
      </c>
      <c r="F992" s="6" t="s">
        <v>53</v>
      </c>
      <c r="G992" s="6" t="s">
        <v>54</v>
      </c>
      <c r="H992" s="6" t="s">
        <v>19</v>
      </c>
      <c r="I992" s="8">
        <v>0.54999999999999993</v>
      </c>
      <c r="J992" s="9">
        <v>6750</v>
      </c>
      <c r="K992" s="10">
        <f t="shared" si="6"/>
        <v>3712.4999999999995</v>
      </c>
      <c r="L992" s="10">
        <f t="shared" si="7"/>
        <v>1670.6249999999995</v>
      </c>
      <c r="M992" s="11">
        <v>0.44999999999999996</v>
      </c>
      <c r="O992" s="16"/>
      <c r="P992" s="17"/>
      <c r="Q992" s="12"/>
      <c r="R992" s="13"/>
    </row>
    <row r="993" spans="1:18" ht="15.75" customHeight="1" x14ac:dyDescent="0.3">
      <c r="A993" s="1"/>
      <c r="B993" s="6" t="s">
        <v>23</v>
      </c>
      <c r="C993" s="6">
        <v>1197831</v>
      </c>
      <c r="D993" s="7">
        <v>44443</v>
      </c>
      <c r="E993" s="6" t="s">
        <v>24</v>
      </c>
      <c r="F993" s="6" t="s">
        <v>53</v>
      </c>
      <c r="G993" s="6" t="s">
        <v>54</v>
      </c>
      <c r="H993" s="6" t="s">
        <v>20</v>
      </c>
      <c r="I993" s="8">
        <v>0.54999999999999993</v>
      </c>
      <c r="J993" s="9">
        <v>4000</v>
      </c>
      <c r="K993" s="10">
        <f t="shared" si="6"/>
        <v>2199.9999999999995</v>
      </c>
      <c r="L993" s="10">
        <f t="shared" si="7"/>
        <v>1209.9999999999998</v>
      </c>
      <c r="M993" s="11">
        <v>0.55000000000000004</v>
      </c>
      <c r="O993" s="16"/>
      <c r="P993" s="17"/>
      <c r="Q993" s="12"/>
      <c r="R993" s="13"/>
    </row>
    <row r="994" spans="1:18" ht="15.75" customHeight="1" x14ac:dyDescent="0.3">
      <c r="A994" s="1"/>
      <c r="B994" s="6" t="s">
        <v>23</v>
      </c>
      <c r="C994" s="6">
        <v>1197831</v>
      </c>
      <c r="D994" s="7">
        <v>44443</v>
      </c>
      <c r="E994" s="6" t="s">
        <v>24</v>
      </c>
      <c r="F994" s="6" t="s">
        <v>53</v>
      </c>
      <c r="G994" s="6" t="s">
        <v>54</v>
      </c>
      <c r="H994" s="6" t="s">
        <v>21</v>
      </c>
      <c r="I994" s="8">
        <v>0.5</v>
      </c>
      <c r="J994" s="9">
        <v>4000</v>
      </c>
      <c r="K994" s="10">
        <f t="shared" si="6"/>
        <v>2000</v>
      </c>
      <c r="L994" s="10">
        <f t="shared" si="7"/>
        <v>799.99999999999989</v>
      </c>
      <c r="M994" s="11">
        <v>0.39999999999999997</v>
      </c>
      <c r="O994" s="16"/>
      <c r="P994" s="17"/>
      <c r="Q994" s="12"/>
      <c r="R994" s="13"/>
    </row>
    <row r="995" spans="1:18" ht="15.75" customHeight="1" x14ac:dyDescent="0.3">
      <c r="A995" s="1"/>
      <c r="B995" s="6" t="s">
        <v>23</v>
      </c>
      <c r="C995" s="6">
        <v>1197831</v>
      </c>
      <c r="D995" s="7">
        <v>44443</v>
      </c>
      <c r="E995" s="6" t="s">
        <v>24</v>
      </c>
      <c r="F995" s="6" t="s">
        <v>53</v>
      </c>
      <c r="G995" s="6" t="s">
        <v>54</v>
      </c>
      <c r="H995" s="6" t="s">
        <v>22</v>
      </c>
      <c r="I995" s="8">
        <v>0.45</v>
      </c>
      <c r="J995" s="9">
        <v>6250</v>
      </c>
      <c r="K995" s="10">
        <f t="shared" si="6"/>
        <v>2812.5</v>
      </c>
      <c r="L995" s="10">
        <f t="shared" si="7"/>
        <v>1687.5000000000002</v>
      </c>
      <c r="M995" s="11">
        <v>0.60000000000000009</v>
      </c>
      <c r="O995" s="16"/>
      <c r="P995" s="17"/>
      <c r="Q995" s="12"/>
      <c r="R995" s="13"/>
    </row>
    <row r="996" spans="1:18" ht="15.75" customHeight="1" x14ac:dyDescent="0.3">
      <c r="A996" s="1"/>
      <c r="B996" s="6" t="s">
        <v>23</v>
      </c>
      <c r="C996" s="6">
        <v>1197831</v>
      </c>
      <c r="D996" s="7">
        <v>44472</v>
      </c>
      <c r="E996" s="6" t="s">
        <v>24</v>
      </c>
      <c r="F996" s="6" t="s">
        <v>53</v>
      </c>
      <c r="G996" s="6" t="s">
        <v>54</v>
      </c>
      <c r="H996" s="6" t="s">
        <v>17</v>
      </c>
      <c r="I996" s="8">
        <v>0.35000000000000003</v>
      </c>
      <c r="J996" s="9">
        <v>5750</v>
      </c>
      <c r="K996" s="10">
        <f t="shared" si="6"/>
        <v>2012.5000000000002</v>
      </c>
      <c r="L996" s="10">
        <f t="shared" si="7"/>
        <v>905.625</v>
      </c>
      <c r="M996" s="11">
        <v>0.44999999999999996</v>
      </c>
      <c r="O996" s="16"/>
      <c r="P996" s="17"/>
      <c r="Q996" s="12"/>
      <c r="R996" s="13"/>
    </row>
    <row r="997" spans="1:18" ht="15.75" customHeight="1" x14ac:dyDescent="0.3">
      <c r="A997" s="1"/>
      <c r="B997" s="6" t="s">
        <v>23</v>
      </c>
      <c r="C997" s="6">
        <v>1197831</v>
      </c>
      <c r="D997" s="7">
        <v>44472</v>
      </c>
      <c r="E997" s="6" t="s">
        <v>24</v>
      </c>
      <c r="F997" s="6" t="s">
        <v>53</v>
      </c>
      <c r="G997" s="6" t="s">
        <v>54</v>
      </c>
      <c r="H997" s="6" t="s">
        <v>18</v>
      </c>
      <c r="I997" s="8">
        <v>0.35000000000000003</v>
      </c>
      <c r="J997" s="9">
        <v>5750</v>
      </c>
      <c r="K997" s="10">
        <f t="shared" si="6"/>
        <v>2012.5000000000002</v>
      </c>
      <c r="L997" s="10">
        <f t="shared" si="7"/>
        <v>905.625</v>
      </c>
      <c r="M997" s="11">
        <v>0.44999999999999996</v>
      </c>
      <c r="O997" s="16"/>
      <c r="P997" s="17"/>
      <c r="Q997" s="12"/>
      <c r="R997" s="13"/>
    </row>
    <row r="998" spans="1:18" ht="15.75" customHeight="1" x14ac:dyDescent="0.3">
      <c r="A998" s="1"/>
      <c r="B998" s="6" t="s">
        <v>23</v>
      </c>
      <c r="C998" s="6">
        <v>1197831</v>
      </c>
      <c r="D998" s="7">
        <v>44472</v>
      </c>
      <c r="E998" s="6" t="s">
        <v>24</v>
      </c>
      <c r="F998" s="6" t="s">
        <v>53</v>
      </c>
      <c r="G998" s="6" t="s">
        <v>54</v>
      </c>
      <c r="H998" s="6" t="s">
        <v>19</v>
      </c>
      <c r="I998" s="8">
        <v>0.4</v>
      </c>
      <c r="J998" s="9">
        <v>5250</v>
      </c>
      <c r="K998" s="10">
        <f t="shared" si="6"/>
        <v>2100</v>
      </c>
      <c r="L998" s="10">
        <f t="shared" si="7"/>
        <v>944.99999999999989</v>
      </c>
      <c r="M998" s="11">
        <v>0.44999999999999996</v>
      </c>
      <c r="O998" s="16"/>
      <c r="P998" s="17"/>
      <c r="Q998" s="12"/>
      <c r="R998" s="13"/>
    </row>
    <row r="999" spans="1:18" ht="15.75" customHeight="1" x14ac:dyDescent="0.3">
      <c r="A999" s="1"/>
      <c r="B999" s="6" t="s">
        <v>23</v>
      </c>
      <c r="C999" s="6">
        <v>1197831</v>
      </c>
      <c r="D999" s="7">
        <v>44472</v>
      </c>
      <c r="E999" s="6" t="s">
        <v>24</v>
      </c>
      <c r="F999" s="6" t="s">
        <v>53</v>
      </c>
      <c r="G999" s="6" t="s">
        <v>54</v>
      </c>
      <c r="H999" s="6" t="s">
        <v>20</v>
      </c>
      <c r="I999" s="8">
        <v>0.4</v>
      </c>
      <c r="J999" s="9">
        <v>3750</v>
      </c>
      <c r="K999" s="10">
        <f t="shared" si="6"/>
        <v>1500</v>
      </c>
      <c r="L999" s="10">
        <f t="shared" si="7"/>
        <v>825.00000000000011</v>
      </c>
      <c r="M999" s="11">
        <v>0.55000000000000004</v>
      </c>
      <c r="O999" s="16"/>
      <c r="P999" s="17"/>
      <c r="Q999" s="12"/>
      <c r="R999" s="13"/>
    </row>
    <row r="1000" spans="1:18" ht="15.75" customHeight="1" x14ac:dyDescent="0.3">
      <c r="A1000" s="1"/>
      <c r="B1000" s="6" t="s">
        <v>23</v>
      </c>
      <c r="C1000" s="6">
        <v>1197831</v>
      </c>
      <c r="D1000" s="7">
        <v>44472</v>
      </c>
      <c r="E1000" s="6" t="s">
        <v>24</v>
      </c>
      <c r="F1000" s="6" t="s">
        <v>53</v>
      </c>
      <c r="G1000" s="6" t="s">
        <v>54</v>
      </c>
      <c r="H1000" s="6" t="s">
        <v>21</v>
      </c>
      <c r="I1000" s="8">
        <v>0.35000000000000003</v>
      </c>
      <c r="J1000" s="9">
        <v>3500</v>
      </c>
      <c r="K1000" s="10">
        <f t="shared" si="6"/>
        <v>1225.0000000000002</v>
      </c>
      <c r="L1000" s="10">
        <f t="shared" si="7"/>
        <v>490.00000000000006</v>
      </c>
      <c r="M1000" s="11">
        <v>0.39999999999999997</v>
      </c>
      <c r="O1000" s="16"/>
      <c r="P1000" s="17"/>
      <c r="Q1000" s="12"/>
      <c r="R1000" s="13"/>
    </row>
    <row r="1001" spans="1:18" ht="15.75" customHeight="1" x14ac:dyDescent="0.3">
      <c r="A1001" s="1"/>
      <c r="B1001" s="6" t="s">
        <v>23</v>
      </c>
      <c r="C1001" s="6">
        <v>1197831</v>
      </c>
      <c r="D1001" s="7">
        <v>44472</v>
      </c>
      <c r="E1001" s="6" t="s">
        <v>24</v>
      </c>
      <c r="F1001" s="6" t="s">
        <v>53</v>
      </c>
      <c r="G1001" s="6" t="s">
        <v>54</v>
      </c>
      <c r="H1001" s="6" t="s">
        <v>22</v>
      </c>
      <c r="I1001" s="8">
        <v>0.45</v>
      </c>
      <c r="J1001" s="9">
        <v>5250</v>
      </c>
      <c r="K1001" s="10">
        <f t="shared" si="6"/>
        <v>2362.5</v>
      </c>
      <c r="L1001" s="10">
        <f t="shared" si="7"/>
        <v>1417.5000000000002</v>
      </c>
      <c r="M1001" s="11">
        <v>0.60000000000000009</v>
      </c>
      <c r="O1001" s="16"/>
      <c r="P1001" s="17"/>
      <c r="Q1001" s="12"/>
      <c r="R1001" s="13"/>
    </row>
    <row r="1002" spans="1:18" ht="15.75" customHeight="1" x14ac:dyDescent="0.3">
      <c r="A1002" s="1"/>
      <c r="B1002" s="6" t="s">
        <v>23</v>
      </c>
      <c r="C1002" s="6">
        <v>1197831</v>
      </c>
      <c r="D1002" s="7">
        <v>44504</v>
      </c>
      <c r="E1002" s="6" t="s">
        <v>24</v>
      </c>
      <c r="F1002" s="6" t="s">
        <v>53</v>
      </c>
      <c r="G1002" s="6" t="s">
        <v>54</v>
      </c>
      <c r="H1002" s="6" t="s">
        <v>17</v>
      </c>
      <c r="I1002" s="8">
        <v>0.30000000000000004</v>
      </c>
      <c r="J1002" s="9">
        <v>6750</v>
      </c>
      <c r="K1002" s="10">
        <f t="shared" si="6"/>
        <v>2025.0000000000002</v>
      </c>
      <c r="L1002" s="10">
        <f t="shared" si="7"/>
        <v>911.25</v>
      </c>
      <c r="M1002" s="11">
        <v>0.44999999999999996</v>
      </c>
      <c r="O1002" s="16"/>
      <c r="P1002" s="17"/>
      <c r="Q1002" s="12"/>
      <c r="R1002" s="13"/>
    </row>
    <row r="1003" spans="1:18" ht="15.75" customHeight="1" x14ac:dyDescent="0.3">
      <c r="A1003" s="1"/>
      <c r="B1003" s="6" t="s">
        <v>23</v>
      </c>
      <c r="C1003" s="6">
        <v>1197831</v>
      </c>
      <c r="D1003" s="7">
        <v>44504</v>
      </c>
      <c r="E1003" s="6" t="s">
        <v>24</v>
      </c>
      <c r="F1003" s="6" t="s">
        <v>53</v>
      </c>
      <c r="G1003" s="6" t="s">
        <v>54</v>
      </c>
      <c r="H1003" s="6" t="s">
        <v>18</v>
      </c>
      <c r="I1003" s="8">
        <v>0.30000000000000004</v>
      </c>
      <c r="J1003" s="9">
        <v>6750</v>
      </c>
      <c r="K1003" s="10">
        <f t="shared" si="6"/>
        <v>2025.0000000000002</v>
      </c>
      <c r="L1003" s="10">
        <f t="shared" si="7"/>
        <v>911.25</v>
      </c>
      <c r="M1003" s="11">
        <v>0.44999999999999996</v>
      </c>
      <c r="O1003" s="16"/>
      <c r="P1003" s="17"/>
      <c r="Q1003" s="12"/>
      <c r="R1003" s="13"/>
    </row>
    <row r="1004" spans="1:18" ht="15.75" customHeight="1" x14ac:dyDescent="0.3">
      <c r="A1004" s="1"/>
      <c r="B1004" s="6" t="s">
        <v>23</v>
      </c>
      <c r="C1004" s="6">
        <v>1197831</v>
      </c>
      <c r="D1004" s="7">
        <v>44504</v>
      </c>
      <c r="E1004" s="6" t="s">
        <v>24</v>
      </c>
      <c r="F1004" s="6" t="s">
        <v>53</v>
      </c>
      <c r="G1004" s="6" t="s">
        <v>54</v>
      </c>
      <c r="H1004" s="6" t="s">
        <v>19</v>
      </c>
      <c r="I1004" s="8">
        <v>0.55000000000000004</v>
      </c>
      <c r="J1004" s="9">
        <v>6000</v>
      </c>
      <c r="K1004" s="10">
        <f t="shared" si="6"/>
        <v>3300.0000000000005</v>
      </c>
      <c r="L1004" s="10">
        <f t="shared" si="7"/>
        <v>1485</v>
      </c>
      <c r="M1004" s="11">
        <v>0.44999999999999996</v>
      </c>
      <c r="O1004" s="16"/>
      <c r="P1004" s="17"/>
      <c r="Q1004" s="12"/>
      <c r="R1004" s="13"/>
    </row>
    <row r="1005" spans="1:18" ht="15.75" customHeight="1" x14ac:dyDescent="0.3">
      <c r="A1005" s="1"/>
      <c r="B1005" s="6" t="s">
        <v>23</v>
      </c>
      <c r="C1005" s="6">
        <v>1197831</v>
      </c>
      <c r="D1005" s="7">
        <v>44504</v>
      </c>
      <c r="E1005" s="6" t="s">
        <v>24</v>
      </c>
      <c r="F1005" s="6" t="s">
        <v>53</v>
      </c>
      <c r="G1005" s="6" t="s">
        <v>54</v>
      </c>
      <c r="H1005" s="6" t="s">
        <v>20</v>
      </c>
      <c r="I1005" s="8">
        <v>0.55000000000000004</v>
      </c>
      <c r="J1005" s="9">
        <v>4750</v>
      </c>
      <c r="K1005" s="10">
        <f t="shared" si="6"/>
        <v>2612.5</v>
      </c>
      <c r="L1005" s="10">
        <f t="shared" si="7"/>
        <v>1436.8750000000002</v>
      </c>
      <c r="M1005" s="11">
        <v>0.55000000000000004</v>
      </c>
      <c r="O1005" s="16"/>
      <c r="P1005" s="17"/>
      <c r="Q1005" s="12"/>
      <c r="R1005" s="13"/>
    </row>
    <row r="1006" spans="1:18" ht="15.75" customHeight="1" x14ac:dyDescent="0.3">
      <c r="A1006" s="1"/>
      <c r="B1006" s="6" t="s">
        <v>23</v>
      </c>
      <c r="C1006" s="6">
        <v>1197831</v>
      </c>
      <c r="D1006" s="7">
        <v>44504</v>
      </c>
      <c r="E1006" s="6" t="s">
        <v>24</v>
      </c>
      <c r="F1006" s="6" t="s">
        <v>53</v>
      </c>
      <c r="G1006" s="6" t="s">
        <v>54</v>
      </c>
      <c r="H1006" s="6" t="s">
        <v>21</v>
      </c>
      <c r="I1006" s="8">
        <v>0.54999999999999993</v>
      </c>
      <c r="J1006" s="9">
        <v>4500</v>
      </c>
      <c r="K1006" s="10">
        <f t="shared" si="6"/>
        <v>2474.9999999999995</v>
      </c>
      <c r="L1006" s="10">
        <f t="shared" si="7"/>
        <v>989.99999999999977</v>
      </c>
      <c r="M1006" s="11">
        <v>0.39999999999999997</v>
      </c>
      <c r="O1006" s="16"/>
      <c r="P1006" s="17"/>
      <c r="Q1006" s="12"/>
      <c r="R1006" s="13"/>
    </row>
    <row r="1007" spans="1:18" ht="15.75" customHeight="1" x14ac:dyDescent="0.3">
      <c r="A1007" s="1"/>
      <c r="B1007" s="6" t="s">
        <v>23</v>
      </c>
      <c r="C1007" s="6">
        <v>1197831</v>
      </c>
      <c r="D1007" s="7">
        <v>44504</v>
      </c>
      <c r="E1007" s="6" t="s">
        <v>24</v>
      </c>
      <c r="F1007" s="6" t="s">
        <v>53</v>
      </c>
      <c r="G1007" s="6" t="s">
        <v>54</v>
      </c>
      <c r="H1007" s="6" t="s">
        <v>22</v>
      </c>
      <c r="I1007" s="8">
        <v>0.65</v>
      </c>
      <c r="J1007" s="9">
        <v>6500</v>
      </c>
      <c r="K1007" s="10">
        <f t="shared" si="6"/>
        <v>4225</v>
      </c>
      <c r="L1007" s="10">
        <f t="shared" si="7"/>
        <v>2535.0000000000005</v>
      </c>
      <c r="M1007" s="11">
        <v>0.60000000000000009</v>
      </c>
      <c r="O1007" s="16"/>
      <c r="P1007" s="17"/>
      <c r="Q1007" s="12"/>
      <c r="R1007" s="13"/>
    </row>
    <row r="1008" spans="1:18" ht="15.75" customHeight="1" x14ac:dyDescent="0.3">
      <c r="A1008" s="1"/>
      <c r="B1008" s="6" t="s">
        <v>23</v>
      </c>
      <c r="C1008" s="6">
        <v>1197831</v>
      </c>
      <c r="D1008" s="7">
        <v>44533</v>
      </c>
      <c r="E1008" s="6" t="s">
        <v>24</v>
      </c>
      <c r="F1008" s="6" t="s">
        <v>53</v>
      </c>
      <c r="G1008" s="6" t="s">
        <v>54</v>
      </c>
      <c r="H1008" s="6" t="s">
        <v>17</v>
      </c>
      <c r="I1008" s="8">
        <v>0.54999999999999993</v>
      </c>
      <c r="J1008" s="9">
        <v>8000</v>
      </c>
      <c r="K1008" s="10">
        <f t="shared" si="6"/>
        <v>4399.9999999999991</v>
      </c>
      <c r="L1008" s="10">
        <f t="shared" si="7"/>
        <v>1979.9999999999993</v>
      </c>
      <c r="M1008" s="11">
        <v>0.44999999999999996</v>
      </c>
      <c r="O1008" s="16"/>
      <c r="P1008" s="17"/>
      <c r="Q1008" s="12"/>
      <c r="R1008" s="13"/>
    </row>
    <row r="1009" spans="1:18" ht="15.75" customHeight="1" x14ac:dyDescent="0.3">
      <c r="A1009" s="1"/>
      <c r="B1009" s="6" t="s">
        <v>23</v>
      </c>
      <c r="C1009" s="6">
        <v>1197831</v>
      </c>
      <c r="D1009" s="7">
        <v>44533</v>
      </c>
      <c r="E1009" s="6" t="s">
        <v>24</v>
      </c>
      <c r="F1009" s="6" t="s">
        <v>53</v>
      </c>
      <c r="G1009" s="6" t="s">
        <v>54</v>
      </c>
      <c r="H1009" s="6" t="s">
        <v>18</v>
      </c>
      <c r="I1009" s="8">
        <v>0.54999999999999993</v>
      </c>
      <c r="J1009" s="9">
        <v>8000</v>
      </c>
      <c r="K1009" s="10">
        <f t="shared" si="6"/>
        <v>4399.9999999999991</v>
      </c>
      <c r="L1009" s="10">
        <f t="shared" si="7"/>
        <v>1979.9999999999993</v>
      </c>
      <c r="M1009" s="11">
        <v>0.44999999999999996</v>
      </c>
      <c r="O1009" s="16"/>
      <c r="P1009" s="17"/>
      <c r="Q1009" s="12"/>
      <c r="R1009" s="13"/>
    </row>
    <row r="1010" spans="1:18" ht="15.75" customHeight="1" x14ac:dyDescent="0.3">
      <c r="A1010" s="1"/>
      <c r="B1010" s="6" t="s">
        <v>23</v>
      </c>
      <c r="C1010" s="6">
        <v>1197831</v>
      </c>
      <c r="D1010" s="7">
        <v>44533</v>
      </c>
      <c r="E1010" s="6" t="s">
        <v>24</v>
      </c>
      <c r="F1010" s="6" t="s">
        <v>53</v>
      </c>
      <c r="G1010" s="6" t="s">
        <v>54</v>
      </c>
      <c r="H1010" s="6" t="s">
        <v>19</v>
      </c>
      <c r="I1010" s="8">
        <v>0.6</v>
      </c>
      <c r="J1010" s="9">
        <v>7000</v>
      </c>
      <c r="K1010" s="10">
        <f t="shared" si="6"/>
        <v>4200</v>
      </c>
      <c r="L1010" s="10">
        <f t="shared" si="7"/>
        <v>1889.9999999999998</v>
      </c>
      <c r="M1010" s="11">
        <v>0.44999999999999996</v>
      </c>
      <c r="O1010" s="16"/>
      <c r="P1010" s="17"/>
      <c r="Q1010" s="12"/>
      <c r="R1010" s="13"/>
    </row>
    <row r="1011" spans="1:18" ht="15.75" customHeight="1" x14ac:dyDescent="0.3">
      <c r="A1011" s="1"/>
      <c r="B1011" s="6" t="s">
        <v>23</v>
      </c>
      <c r="C1011" s="6">
        <v>1197831</v>
      </c>
      <c r="D1011" s="7">
        <v>44533</v>
      </c>
      <c r="E1011" s="6" t="s">
        <v>24</v>
      </c>
      <c r="F1011" s="6" t="s">
        <v>53</v>
      </c>
      <c r="G1011" s="6" t="s">
        <v>54</v>
      </c>
      <c r="H1011" s="6" t="s">
        <v>20</v>
      </c>
      <c r="I1011" s="8">
        <v>0.6</v>
      </c>
      <c r="J1011" s="9">
        <v>5500</v>
      </c>
      <c r="K1011" s="10">
        <f t="shared" si="6"/>
        <v>3300</v>
      </c>
      <c r="L1011" s="10">
        <f t="shared" si="7"/>
        <v>1815.0000000000002</v>
      </c>
      <c r="M1011" s="11">
        <v>0.55000000000000004</v>
      </c>
      <c r="O1011" s="16"/>
      <c r="P1011" s="17"/>
      <c r="Q1011" s="12"/>
      <c r="R1011" s="13"/>
    </row>
    <row r="1012" spans="1:18" ht="15.75" customHeight="1" x14ac:dyDescent="0.3">
      <c r="A1012" s="1"/>
      <c r="B1012" s="6" t="s">
        <v>23</v>
      </c>
      <c r="C1012" s="6">
        <v>1197831</v>
      </c>
      <c r="D1012" s="7">
        <v>44533</v>
      </c>
      <c r="E1012" s="6" t="s">
        <v>24</v>
      </c>
      <c r="F1012" s="6" t="s">
        <v>53</v>
      </c>
      <c r="G1012" s="6" t="s">
        <v>54</v>
      </c>
      <c r="H1012" s="6" t="s">
        <v>21</v>
      </c>
      <c r="I1012" s="8">
        <v>0.54999999999999993</v>
      </c>
      <c r="J1012" s="9">
        <v>5000</v>
      </c>
      <c r="K1012" s="10">
        <f t="shared" si="6"/>
        <v>2749.9999999999995</v>
      </c>
      <c r="L1012" s="10">
        <f t="shared" si="7"/>
        <v>1099.9999999999998</v>
      </c>
      <c r="M1012" s="11">
        <v>0.39999999999999997</v>
      </c>
      <c r="O1012" s="16"/>
      <c r="P1012" s="17"/>
      <c r="Q1012" s="12"/>
      <c r="R1012" s="13"/>
    </row>
    <row r="1013" spans="1:18" ht="15.75" customHeight="1" x14ac:dyDescent="0.3">
      <c r="A1013" s="1"/>
      <c r="B1013" s="6" t="s">
        <v>23</v>
      </c>
      <c r="C1013" s="6">
        <v>1197831</v>
      </c>
      <c r="D1013" s="7">
        <v>44533</v>
      </c>
      <c r="E1013" s="6" t="s">
        <v>24</v>
      </c>
      <c r="F1013" s="6" t="s">
        <v>53</v>
      </c>
      <c r="G1013" s="6" t="s">
        <v>54</v>
      </c>
      <c r="H1013" s="6" t="s">
        <v>22</v>
      </c>
      <c r="I1013" s="8">
        <v>0.65</v>
      </c>
      <c r="J1013" s="9">
        <v>7500</v>
      </c>
      <c r="K1013" s="10">
        <f t="shared" si="6"/>
        <v>4875</v>
      </c>
      <c r="L1013" s="10">
        <f t="shared" si="7"/>
        <v>2925.0000000000005</v>
      </c>
      <c r="M1013" s="11">
        <v>0.60000000000000009</v>
      </c>
      <c r="O1013" s="16"/>
      <c r="P1013" s="17"/>
      <c r="Q1013" s="12"/>
      <c r="R1013" s="13"/>
    </row>
    <row r="1014" spans="1:18" ht="15.75" customHeight="1" x14ac:dyDescent="0.3">
      <c r="A1014" s="1" t="s">
        <v>39</v>
      </c>
      <c r="B1014" s="6" t="s">
        <v>14</v>
      </c>
      <c r="C1014" s="6">
        <v>1185732</v>
      </c>
      <c r="D1014" s="7">
        <v>44207</v>
      </c>
      <c r="E1014" s="6" t="s">
        <v>33</v>
      </c>
      <c r="F1014" s="6" t="s">
        <v>55</v>
      </c>
      <c r="G1014" s="6" t="s">
        <v>56</v>
      </c>
      <c r="H1014" s="6" t="s">
        <v>17</v>
      </c>
      <c r="I1014" s="8">
        <v>0.35</v>
      </c>
      <c r="J1014" s="9">
        <v>4250</v>
      </c>
      <c r="K1014" s="10">
        <f t="shared" si="6"/>
        <v>1487.5</v>
      </c>
      <c r="L1014" s="10">
        <f t="shared" si="7"/>
        <v>595</v>
      </c>
      <c r="M1014" s="11">
        <v>0.4</v>
      </c>
      <c r="O1014" s="16"/>
      <c r="P1014" s="17"/>
      <c r="Q1014" s="12"/>
      <c r="R1014" s="13"/>
    </row>
    <row r="1015" spans="1:18" ht="15.75" customHeight="1" x14ac:dyDescent="0.3">
      <c r="A1015" s="1"/>
      <c r="B1015" s="6" t="s">
        <v>14</v>
      </c>
      <c r="C1015" s="6">
        <v>1185732</v>
      </c>
      <c r="D1015" s="7">
        <v>44207</v>
      </c>
      <c r="E1015" s="6" t="s">
        <v>33</v>
      </c>
      <c r="F1015" s="6" t="s">
        <v>55</v>
      </c>
      <c r="G1015" s="6" t="s">
        <v>56</v>
      </c>
      <c r="H1015" s="6" t="s">
        <v>18</v>
      </c>
      <c r="I1015" s="8">
        <v>0.35</v>
      </c>
      <c r="J1015" s="9">
        <v>2250</v>
      </c>
      <c r="K1015" s="10">
        <f t="shared" si="6"/>
        <v>787.5</v>
      </c>
      <c r="L1015" s="10">
        <f t="shared" si="7"/>
        <v>275.625</v>
      </c>
      <c r="M1015" s="11">
        <v>0.35</v>
      </c>
      <c r="O1015" s="16"/>
      <c r="P1015" s="17"/>
      <c r="Q1015" s="12"/>
      <c r="R1015" s="13"/>
    </row>
    <row r="1016" spans="1:18" ht="15.75" customHeight="1" x14ac:dyDescent="0.3">
      <c r="A1016" s="1"/>
      <c r="B1016" s="6" t="s">
        <v>14</v>
      </c>
      <c r="C1016" s="6">
        <v>1185732</v>
      </c>
      <c r="D1016" s="7">
        <v>44207</v>
      </c>
      <c r="E1016" s="6" t="s">
        <v>33</v>
      </c>
      <c r="F1016" s="6" t="s">
        <v>55</v>
      </c>
      <c r="G1016" s="6" t="s">
        <v>56</v>
      </c>
      <c r="H1016" s="6" t="s">
        <v>19</v>
      </c>
      <c r="I1016" s="8">
        <v>0.25</v>
      </c>
      <c r="J1016" s="9">
        <v>2250</v>
      </c>
      <c r="K1016" s="10">
        <f t="shared" si="6"/>
        <v>562.5</v>
      </c>
      <c r="L1016" s="10">
        <f t="shared" si="7"/>
        <v>196.875</v>
      </c>
      <c r="M1016" s="11">
        <v>0.35</v>
      </c>
      <c r="O1016" s="16"/>
      <c r="P1016" s="17"/>
      <c r="Q1016" s="12"/>
      <c r="R1016" s="13"/>
    </row>
    <row r="1017" spans="1:18" ht="15.75" customHeight="1" x14ac:dyDescent="0.3">
      <c r="A1017" s="1"/>
      <c r="B1017" s="6" t="s">
        <v>14</v>
      </c>
      <c r="C1017" s="6">
        <v>1185732</v>
      </c>
      <c r="D1017" s="7">
        <v>44207</v>
      </c>
      <c r="E1017" s="6" t="s">
        <v>33</v>
      </c>
      <c r="F1017" s="6" t="s">
        <v>55</v>
      </c>
      <c r="G1017" s="6" t="s">
        <v>56</v>
      </c>
      <c r="H1017" s="6" t="s">
        <v>20</v>
      </c>
      <c r="I1017" s="8">
        <v>0.30000000000000004</v>
      </c>
      <c r="J1017" s="9">
        <v>750</v>
      </c>
      <c r="K1017" s="10">
        <f t="shared" si="6"/>
        <v>225.00000000000003</v>
      </c>
      <c r="L1017" s="10">
        <f t="shared" si="7"/>
        <v>90.000000000000014</v>
      </c>
      <c r="M1017" s="11">
        <v>0.4</v>
      </c>
      <c r="O1017" s="16"/>
      <c r="P1017" s="17"/>
      <c r="Q1017" s="12"/>
      <c r="R1017" s="13"/>
    </row>
    <row r="1018" spans="1:18" ht="15.75" customHeight="1" x14ac:dyDescent="0.3">
      <c r="A1018" s="1"/>
      <c r="B1018" s="6" t="s">
        <v>14</v>
      </c>
      <c r="C1018" s="6">
        <v>1185732</v>
      </c>
      <c r="D1018" s="7">
        <v>44207</v>
      </c>
      <c r="E1018" s="6" t="s">
        <v>33</v>
      </c>
      <c r="F1018" s="6" t="s">
        <v>55</v>
      </c>
      <c r="G1018" s="6" t="s">
        <v>56</v>
      </c>
      <c r="H1018" s="6" t="s">
        <v>21</v>
      </c>
      <c r="I1018" s="8">
        <v>0.44999999999999996</v>
      </c>
      <c r="J1018" s="9">
        <v>1250</v>
      </c>
      <c r="K1018" s="10">
        <f t="shared" si="6"/>
        <v>562.5</v>
      </c>
      <c r="L1018" s="10">
        <f t="shared" si="7"/>
        <v>196.875</v>
      </c>
      <c r="M1018" s="11">
        <v>0.35</v>
      </c>
      <c r="O1018" s="16"/>
      <c r="P1018" s="17"/>
      <c r="Q1018" s="12"/>
      <c r="R1018" s="13"/>
    </row>
    <row r="1019" spans="1:18" ht="15.75" customHeight="1" x14ac:dyDescent="0.3">
      <c r="A1019" s="1"/>
      <c r="B1019" s="6" t="s">
        <v>14</v>
      </c>
      <c r="C1019" s="6">
        <v>1185732</v>
      </c>
      <c r="D1019" s="7">
        <v>44207</v>
      </c>
      <c r="E1019" s="6" t="s">
        <v>33</v>
      </c>
      <c r="F1019" s="6" t="s">
        <v>55</v>
      </c>
      <c r="G1019" s="6" t="s">
        <v>56</v>
      </c>
      <c r="H1019" s="6" t="s">
        <v>22</v>
      </c>
      <c r="I1019" s="8">
        <v>0.35</v>
      </c>
      <c r="J1019" s="9">
        <v>2250</v>
      </c>
      <c r="K1019" s="10">
        <f t="shared" si="6"/>
        <v>787.5</v>
      </c>
      <c r="L1019" s="10">
        <f t="shared" si="7"/>
        <v>393.75</v>
      </c>
      <c r="M1019" s="11">
        <v>0.5</v>
      </c>
      <c r="O1019" s="16"/>
      <c r="P1019" s="17"/>
      <c r="Q1019" s="12"/>
      <c r="R1019" s="13"/>
    </row>
    <row r="1020" spans="1:18" ht="15.75" customHeight="1" x14ac:dyDescent="0.3">
      <c r="A1020" s="1"/>
      <c r="B1020" s="6" t="s">
        <v>14</v>
      </c>
      <c r="C1020" s="6">
        <v>1185732</v>
      </c>
      <c r="D1020" s="7">
        <v>44238</v>
      </c>
      <c r="E1020" s="6" t="s">
        <v>33</v>
      </c>
      <c r="F1020" s="6" t="s">
        <v>55</v>
      </c>
      <c r="G1020" s="6" t="s">
        <v>56</v>
      </c>
      <c r="H1020" s="6" t="s">
        <v>17</v>
      </c>
      <c r="I1020" s="8">
        <v>0.35</v>
      </c>
      <c r="J1020" s="9">
        <v>4750</v>
      </c>
      <c r="K1020" s="10">
        <f t="shared" si="6"/>
        <v>1662.5</v>
      </c>
      <c r="L1020" s="10">
        <f t="shared" si="7"/>
        <v>665</v>
      </c>
      <c r="M1020" s="11">
        <v>0.4</v>
      </c>
      <c r="O1020" s="16"/>
      <c r="P1020" s="17"/>
      <c r="Q1020" s="12"/>
      <c r="R1020" s="13"/>
    </row>
    <row r="1021" spans="1:18" ht="15.75" customHeight="1" x14ac:dyDescent="0.3">
      <c r="A1021" s="1"/>
      <c r="B1021" s="6" t="s">
        <v>14</v>
      </c>
      <c r="C1021" s="6">
        <v>1185732</v>
      </c>
      <c r="D1021" s="7">
        <v>44238</v>
      </c>
      <c r="E1021" s="6" t="s">
        <v>33</v>
      </c>
      <c r="F1021" s="6" t="s">
        <v>55</v>
      </c>
      <c r="G1021" s="6" t="s">
        <v>56</v>
      </c>
      <c r="H1021" s="6" t="s">
        <v>18</v>
      </c>
      <c r="I1021" s="8">
        <v>0.35</v>
      </c>
      <c r="J1021" s="9">
        <v>1250</v>
      </c>
      <c r="K1021" s="10">
        <f t="shared" si="6"/>
        <v>437.5</v>
      </c>
      <c r="L1021" s="10">
        <f t="shared" si="7"/>
        <v>153.125</v>
      </c>
      <c r="M1021" s="11">
        <v>0.35</v>
      </c>
      <c r="O1021" s="16"/>
      <c r="P1021" s="17"/>
      <c r="Q1021" s="12"/>
      <c r="R1021" s="13"/>
    </row>
    <row r="1022" spans="1:18" ht="15.75" customHeight="1" x14ac:dyDescent="0.3">
      <c r="A1022" s="1"/>
      <c r="B1022" s="6" t="s">
        <v>14</v>
      </c>
      <c r="C1022" s="6">
        <v>1185732</v>
      </c>
      <c r="D1022" s="7">
        <v>44238</v>
      </c>
      <c r="E1022" s="6" t="s">
        <v>33</v>
      </c>
      <c r="F1022" s="6" t="s">
        <v>55</v>
      </c>
      <c r="G1022" s="6" t="s">
        <v>56</v>
      </c>
      <c r="H1022" s="6" t="s">
        <v>19</v>
      </c>
      <c r="I1022" s="8">
        <v>0.25</v>
      </c>
      <c r="J1022" s="9">
        <v>1750</v>
      </c>
      <c r="K1022" s="10">
        <f t="shared" si="6"/>
        <v>437.5</v>
      </c>
      <c r="L1022" s="10">
        <f t="shared" si="7"/>
        <v>153.125</v>
      </c>
      <c r="M1022" s="11">
        <v>0.35</v>
      </c>
      <c r="O1022" s="16"/>
      <c r="P1022" s="17"/>
      <c r="Q1022" s="12"/>
      <c r="R1022" s="13"/>
    </row>
    <row r="1023" spans="1:18" ht="15.75" customHeight="1" x14ac:dyDescent="0.3">
      <c r="A1023" s="1"/>
      <c r="B1023" s="6" t="s">
        <v>14</v>
      </c>
      <c r="C1023" s="6">
        <v>1185732</v>
      </c>
      <c r="D1023" s="7">
        <v>44238</v>
      </c>
      <c r="E1023" s="6" t="s">
        <v>33</v>
      </c>
      <c r="F1023" s="6" t="s">
        <v>55</v>
      </c>
      <c r="G1023" s="6" t="s">
        <v>56</v>
      </c>
      <c r="H1023" s="6" t="s">
        <v>20</v>
      </c>
      <c r="I1023" s="8">
        <v>0.30000000000000004</v>
      </c>
      <c r="J1023" s="9">
        <v>500</v>
      </c>
      <c r="K1023" s="10">
        <f t="shared" si="6"/>
        <v>150.00000000000003</v>
      </c>
      <c r="L1023" s="10">
        <f t="shared" si="7"/>
        <v>60.000000000000014</v>
      </c>
      <c r="M1023" s="11">
        <v>0.4</v>
      </c>
      <c r="O1023" s="16"/>
      <c r="P1023" s="17"/>
      <c r="Q1023" s="12"/>
      <c r="R1023" s="13"/>
    </row>
    <row r="1024" spans="1:18" ht="15.75" customHeight="1" x14ac:dyDescent="0.3">
      <c r="A1024" s="1"/>
      <c r="B1024" s="6" t="s">
        <v>14</v>
      </c>
      <c r="C1024" s="6">
        <v>1185732</v>
      </c>
      <c r="D1024" s="7">
        <v>44238</v>
      </c>
      <c r="E1024" s="6" t="s">
        <v>33</v>
      </c>
      <c r="F1024" s="6" t="s">
        <v>55</v>
      </c>
      <c r="G1024" s="6" t="s">
        <v>56</v>
      </c>
      <c r="H1024" s="6" t="s">
        <v>21</v>
      </c>
      <c r="I1024" s="8">
        <v>0.44999999999999996</v>
      </c>
      <c r="J1024" s="9">
        <v>1250</v>
      </c>
      <c r="K1024" s="10">
        <f t="shared" si="6"/>
        <v>562.5</v>
      </c>
      <c r="L1024" s="10">
        <f t="shared" si="7"/>
        <v>196.875</v>
      </c>
      <c r="M1024" s="11">
        <v>0.35</v>
      </c>
      <c r="O1024" s="16"/>
      <c r="P1024" s="17"/>
      <c r="Q1024" s="12"/>
      <c r="R1024" s="13"/>
    </row>
    <row r="1025" spans="1:18" ht="15.75" customHeight="1" x14ac:dyDescent="0.3">
      <c r="A1025" s="1"/>
      <c r="B1025" s="6" t="s">
        <v>14</v>
      </c>
      <c r="C1025" s="6">
        <v>1185732</v>
      </c>
      <c r="D1025" s="7">
        <v>44238</v>
      </c>
      <c r="E1025" s="6" t="s">
        <v>33</v>
      </c>
      <c r="F1025" s="6" t="s">
        <v>55</v>
      </c>
      <c r="G1025" s="6" t="s">
        <v>56</v>
      </c>
      <c r="H1025" s="6" t="s">
        <v>22</v>
      </c>
      <c r="I1025" s="8">
        <v>0.35</v>
      </c>
      <c r="J1025" s="9">
        <v>2000</v>
      </c>
      <c r="K1025" s="10">
        <f t="shared" si="6"/>
        <v>700</v>
      </c>
      <c r="L1025" s="10">
        <f t="shared" si="7"/>
        <v>350</v>
      </c>
      <c r="M1025" s="11">
        <v>0.5</v>
      </c>
      <c r="O1025" s="16"/>
      <c r="P1025" s="17"/>
      <c r="Q1025" s="12"/>
      <c r="R1025" s="13"/>
    </row>
    <row r="1026" spans="1:18" ht="15.75" customHeight="1" x14ac:dyDescent="0.3">
      <c r="A1026" s="1"/>
      <c r="B1026" s="6" t="s">
        <v>14</v>
      </c>
      <c r="C1026" s="6">
        <v>1185732</v>
      </c>
      <c r="D1026" s="7">
        <v>44265</v>
      </c>
      <c r="E1026" s="6" t="s">
        <v>33</v>
      </c>
      <c r="F1026" s="6" t="s">
        <v>55</v>
      </c>
      <c r="G1026" s="6" t="s">
        <v>56</v>
      </c>
      <c r="H1026" s="6" t="s">
        <v>17</v>
      </c>
      <c r="I1026" s="8">
        <v>0.4</v>
      </c>
      <c r="J1026" s="9">
        <v>4200</v>
      </c>
      <c r="K1026" s="10">
        <f t="shared" ref="K1026:K1280" si="8">I1026*J1026</f>
        <v>1680</v>
      </c>
      <c r="L1026" s="10">
        <f t="shared" ref="L1026:L1280" si="9">K1026*M1026</f>
        <v>672</v>
      </c>
      <c r="M1026" s="11">
        <v>0.4</v>
      </c>
      <c r="O1026" s="16"/>
      <c r="P1026" s="17"/>
      <c r="Q1026" s="12"/>
      <c r="R1026" s="13"/>
    </row>
    <row r="1027" spans="1:18" ht="15.75" customHeight="1" x14ac:dyDescent="0.3">
      <c r="A1027" s="1"/>
      <c r="B1027" s="6" t="s">
        <v>14</v>
      </c>
      <c r="C1027" s="6">
        <v>1185732</v>
      </c>
      <c r="D1027" s="7">
        <v>44265</v>
      </c>
      <c r="E1027" s="6" t="s">
        <v>33</v>
      </c>
      <c r="F1027" s="6" t="s">
        <v>55</v>
      </c>
      <c r="G1027" s="6" t="s">
        <v>56</v>
      </c>
      <c r="H1027" s="6" t="s">
        <v>18</v>
      </c>
      <c r="I1027" s="8">
        <v>0.4</v>
      </c>
      <c r="J1027" s="9">
        <v>1000</v>
      </c>
      <c r="K1027" s="10">
        <f t="shared" si="8"/>
        <v>400</v>
      </c>
      <c r="L1027" s="10">
        <f t="shared" si="9"/>
        <v>140</v>
      </c>
      <c r="M1027" s="11">
        <v>0.35</v>
      </c>
      <c r="O1027" s="16"/>
      <c r="P1027" s="17"/>
      <c r="Q1027" s="12"/>
      <c r="R1027" s="13"/>
    </row>
    <row r="1028" spans="1:18" ht="15.75" customHeight="1" x14ac:dyDescent="0.3">
      <c r="A1028" s="1"/>
      <c r="B1028" s="6" t="s">
        <v>14</v>
      </c>
      <c r="C1028" s="6">
        <v>1185732</v>
      </c>
      <c r="D1028" s="7">
        <v>44265</v>
      </c>
      <c r="E1028" s="6" t="s">
        <v>33</v>
      </c>
      <c r="F1028" s="6" t="s">
        <v>55</v>
      </c>
      <c r="G1028" s="6" t="s">
        <v>56</v>
      </c>
      <c r="H1028" s="6" t="s">
        <v>19</v>
      </c>
      <c r="I1028" s="8">
        <v>0.30000000000000004</v>
      </c>
      <c r="J1028" s="9">
        <v>1500</v>
      </c>
      <c r="K1028" s="10">
        <f t="shared" si="8"/>
        <v>450.00000000000006</v>
      </c>
      <c r="L1028" s="10">
        <f t="shared" si="9"/>
        <v>157.5</v>
      </c>
      <c r="M1028" s="11">
        <v>0.35</v>
      </c>
      <c r="O1028" s="16"/>
      <c r="P1028" s="17"/>
      <c r="Q1028" s="12"/>
      <c r="R1028" s="13"/>
    </row>
    <row r="1029" spans="1:18" ht="15.75" customHeight="1" x14ac:dyDescent="0.3">
      <c r="A1029" s="1"/>
      <c r="B1029" s="6" t="s">
        <v>14</v>
      </c>
      <c r="C1029" s="6">
        <v>1185732</v>
      </c>
      <c r="D1029" s="7">
        <v>44265</v>
      </c>
      <c r="E1029" s="6" t="s">
        <v>33</v>
      </c>
      <c r="F1029" s="6" t="s">
        <v>55</v>
      </c>
      <c r="G1029" s="6" t="s">
        <v>56</v>
      </c>
      <c r="H1029" s="6" t="s">
        <v>20</v>
      </c>
      <c r="I1029" s="8">
        <v>0.35</v>
      </c>
      <c r="J1029" s="9">
        <v>0</v>
      </c>
      <c r="K1029" s="10">
        <f t="shared" si="8"/>
        <v>0</v>
      </c>
      <c r="L1029" s="10">
        <f t="shared" si="9"/>
        <v>0</v>
      </c>
      <c r="M1029" s="11">
        <v>0.4</v>
      </c>
      <c r="O1029" s="16"/>
      <c r="P1029" s="17"/>
      <c r="Q1029" s="12"/>
      <c r="R1029" s="13"/>
    </row>
    <row r="1030" spans="1:18" ht="15.75" customHeight="1" x14ac:dyDescent="0.3">
      <c r="A1030" s="1"/>
      <c r="B1030" s="6" t="s">
        <v>14</v>
      </c>
      <c r="C1030" s="6">
        <v>1185732</v>
      </c>
      <c r="D1030" s="7">
        <v>44265</v>
      </c>
      <c r="E1030" s="6" t="s">
        <v>33</v>
      </c>
      <c r="F1030" s="6" t="s">
        <v>55</v>
      </c>
      <c r="G1030" s="6" t="s">
        <v>56</v>
      </c>
      <c r="H1030" s="6" t="s">
        <v>21</v>
      </c>
      <c r="I1030" s="8">
        <v>0.5</v>
      </c>
      <c r="J1030" s="9">
        <v>500</v>
      </c>
      <c r="K1030" s="10">
        <f t="shared" si="8"/>
        <v>250</v>
      </c>
      <c r="L1030" s="10">
        <f t="shared" si="9"/>
        <v>87.5</v>
      </c>
      <c r="M1030" s="11">
        <v>0.35</v>
      </c>
      <c r="O1030" s="16"/>
      <c r="P1030" s="17"/>
      <c r="Q1030" s="12"/>
      <c r="R1030" s="13"/>
    </row>
    <row r="1031" spans="1:18" ht="15.75" customHeight="1" x14ac:dyDescent="0.3">
      <c r="A1031" s="1"/>
      <c r="B1031" s="6" t="s">
        <v>14</v>
      </c>
      <c r="C1031" s="6">
        <v>1185732</v>
      </c>
      <c r="D1031" s="7">
        <v>44265</v>
      </c>
      <c r="E1031" s="6" t="s">
        <v>33</v>
      </c>
      <c r="F1031" s="6" t="s">
        <v>55</v>
      </c>
      <c r="G1031" s="6" t="s">
        <v>56</v>
      </c>
      <c r="H1031" s="6" t="s">
        <v>22</v>
      </c>
      <c r="I1031" s="8">
        <v>0.4</v>
      </c>
      <c r="J1031" s="9">
        <v>1500</v>
      </c>
      <c r="K1031" s="10">
        <f t="shared" si="8"/>
        <v>600</v>
      </c>
      <c r="L1031" s="10">
        <f t="shared" si="9"/>
        <v>300</v>
      </c>
      <c r="M1031" s="11">
        <v>0.5</v>
      </c>
      <c r="O1031" s="16"/>
      <c r="P1031" s="17"/>
      <c r="Q1031" s="12"/>
      <c r="R1031" s="13"/>
    </row>
    <row r="1032" spans="1:18" ht="15.75" customHeight="1" x14ac:dyDescent="0.3">
      <c r="A1032" s="1"/>
      <c r="B1032" s="6" t="s">
        <v>14</v>
      </c>
      <c r="C1032" s="6">
        <v>1185732</v>
      </c>
      <c r="D1032" s="7">
        <v>44297</v>
      </c>
      <c r="E1032" s="6" t="s">
        <v>33</v>
      </c>
      <c r="F1032" s="6" t="s">
        <v>55</v>
      </c>
      <c r="G1032" s="6" t="s">
        <v>56</v>
      </c>
      <c r="H1032" s="6" t="s">
        <v>17</v>
      </c>
      <c r="I1032" s="8">
        <v>0.4</v>
      </c>
      <c r="J1032" s="9">
        <v>3750</v>
      </c>
      <c r="K1032" s="10">
        <f t="shared" si="8"/>
        <v>1500</v>
      </c>
      <c r="L1032" s="10">
        <f t="shared" si="9"/>
        <v>600</v>
      </c>
      <c r="M1032" s="11">
        <v>0.4</v>
      </c>
      <c r="O1032" s="16"/>
      <c r="P1032" s="17"/>
      <c r="Q1032" s="12"/>
      <c r="R1032" s="13"/>
    </row>
    <row r="1033" spans="1:18" ht="15.75" customHeight="1" x14ac:dyDescent="0.3">
      <c r="A1033" s="1"/>
      <c r="B1033" s="6" t="s">
        <v>14</v>
      </c>
      <c r="C1033" s="6">
        <v>1185732</v>
      </c>
      <c r="D1033" s="7">
        <v>44297</v>
      </c>
      <c r="E1033" s="6" t="s">
        <v>33</v>
      </c>
      <c r="F1033" s="6" t="s">
        <v>55</v>
      </c>
      <c r="G1033" s="6" t="s">
        <v>56</v>
      </c>
      <c r="H1033" s="6" t="s">
        <v>18</v>
      </c>
      <c r="I1033" s="8">
        <v>0.35000000000000003</v>
      </c>
      <c r="J1033" s="9">
        <v>750</v>
      </c>
      <c r="K1033" s="10">
        <f t="shared" si="8"/>
        <v>262.5</v>
      </c>
      <c r="L1033" s="10">
        <f t="shared" si="9"/>
        <v>91.875</v>
      </c>
      <c r="M1033" s="11">
        <v>0.35</v>
      </c>
      <c r="O1033" s="16"/>
      <c r="P1033" s="17"/>
      <c r="Q1033" s="12"/>
      <c r="R1033" s="13"/>
    </row>
    <row r="1034" spans="1:18" ht="15.75" customHeight="1" x14ac:dyDescent="0.3">
      <c r="A1034" s="1"/>
      <c r="B1034" s="6" t="s">
        <v>14</v>
      </c>
      <c r="C1034" s="6">
        <v>1185732</v>
      </c>
      <c r="D1034" s="7">
        <v>44297</v>
      </c>
      <c r="E1034" s="6" t="s">
        <v>33</v>
      </c>
      <c r="F1034" s="6" t="s">
        <v>55</v>
      </c>
      <c r="G1034" s="6" t="s">
        <v>56</v>
      </c>
      <c r="H1034" s="6" t="s">
        <v>19</v>
      </c>
      <c r="I1034" s="8">
        <v>0.25000000000000006</v>
      </c>
      <c r="J1034" s="9">
        <v>750</v>
      </c>
      <c r="K1034" s="10">
        <f t="shared" si="8"/>
        <v>187.50000000000003</v>
      </c>
      <c r="L1034" s="10">
        <f t="shared" si="9"/>
        <v>65.625</v>
      </c>
      <c r="M1034" s="11">
        <v>0.35</v>
      </c>
      <c r="O1034" s="16"/>
      <c r="P1034" s="17"/>
      <c r="Q1034" s="12"/>
      <c r="R1034" s="13"/>
    </row>
    <row r="1035" spans="1:18" ht="15.75" customHeight="1" x14ac:dyDescent="0.3">
      <c r="A1035" s="1"/>
      <c r="B1035" s="6" t="s">
        <v>14</v>
      </c>
      <c r="C1035" s="6">
        <v>1185732</v>
      </c>
      <c r="D1035" s="7">
        <v>44297</v>
      </c>
      <c r="E1035" s="6" t="s">
        <v>33</v>
      </c>
      <c r="F1035" s="6" t="s">
        <v>55</v>
      </c>
      <c r="G1035" s="6" t="s">
        <v>56</v>
      </c>
      <c r="H1035" s="6" t="s">
        <v>20</v>
      </c>
      <c r="I1035" s="8">
        <v>0.3</v>
      </c>
      <c r="J1035" s="9">
        <v>0</v>
      </c>
      <c r="K1035" s="10">
        <f t="shared" si="8"/>
        <v>0</v>
      </c>
      <c r="L1035" s="10">
        <f t="shared" si="9"/>
        <v>0</v>
      </c>
      <c r="M1035" s="11">
        <v>0.4</v>
      </c>
      <c r="O1035" s="16"/>
      <c r="P1035" s="17"/>
      <c r="Q1035" s="12"/>
      <c r="R1035" s="13"/>
    </row>
    <row r="1036" spans="1:18" ht="15.75" customHeight="1" x14ac:dyDescent="0.3">
      <c r="A1036" s="1"/>
      <c r="B1036" s="6" t="s">
        <v>14</v>
      </c>
      <c r="C1036" s="6">
        <v>1185732</v>
      </c>
      <c r="D1036" s="7">
        <v>44297</v>
      </c>
      <c r="E1036" s="6" t="s">
        <v>33</v>
      </c>
      <c r="F1036" s="6" t="s">
        <v>55</v>
      </c>
      <c r="G1036" s="6" t="s">
        <v>56</v>
      </c>
      <c r="H1036" s="6" t="s">
        <v>21</v>
      </c>
      <c r="I1036" s="8">
        <v>0.45</v>
      </c>
      <c r="J1036" s="9">
        <v>250</v>
      </c>
      <c r="K1036" s="10">
        <f t="shared" si="8"/>
        <v>112.5</v>
      </c>
      <c r="L1036" s="10">
        <f t="shared" si="9"/>
        <v>39.375</v>
      </c>
      <c r="M1036" s="11">
        <v>0.35</v>
      </c>
      <c r="O1036" s="16"/>
      <c r="P1036" s="17"/>
      <c r="Q1036" s="12"/>
      <c r="R1036" s="13"/>
    </row>
    <row r="1037" spans="1:18" ht="15.75" customHeight="1" x14ac:dyDescent="0.3">
      <c r="A1037" s="1"/>
      <c r="B1037" s="6" t="s">
        <v>14</v>
      </c>
      <c r="C1037" s="6">
        <v>1185732</v>
      </c>
      <c r="D1037" s="7">
        <v>44297</v>
      </c>
      <c r="E1037" s="6" t="s">
        <v>33</v>
      </c>
      <c r="F1037" s="6" t="s">
        <v>55</v>
      </c>
      <c r="G1037" s="6" t="s">
        <v>56</v>
      </c>
      <c r="H1037" s="6" t="s">
        <v>22</v>
      </c>
      <c r="I1037" s="8">
        <v>0.35000000000000003</v>
      </c>
      <c r="J1037" s="9">
        <v>1500</v>
      </c>
      <c r="K1037" s="10">
        <f t="shared" si="8"/>
        <v>525</v>
      </c>
      <c r="L1037" s="10">
        <f t="shared" si="9"/>
        <v>262.5</v>
      </c>
      <c r="M1037" s="11">
        <v>0.5</v>
      </c>
      <c r="O1037" s="16"/>
      <c r="P1037" s="17"/>
      <c r="Q1037" s="12"/>
      <c r="R1037" s="13"/>
    </row>
    <row r="1038" spans="1:18" ht="15.75" customHeight="1" x14ac:dyDescent="0.3">
      <c r="A1038" s="1"/>
      <c r="B1038" s="6" t="s">
        <v>14</v>
      </c>
      <c r="C1038" s="6">
        <v>1185732</v>
      </c>
      <c r="D1038" s="7">
        <v>44328</v>
      </c>
      <c r="E1038" s="6" t="s">
        <v>33</v>
      </c>
      <c r="F1038" s="6" t="s">
        <v>55</v>
      </c>
      <c r="G1038" s="6" t="s">
        <v>56</v>
      </c>
      <c r="H1038" s="6" t="s">
        <v>17</v>
      </c>
      <c r="I1038" s="8">
        <v>0.45</v>
      </c>
      <c r="J1038" s="9">
        <v>4200</v>
      </c>
      <c r="K1038" s="10">
        <f t="shared" si="8"/>
        <v>1890</v>
      </c>
      <c r="L1038" s="10">
        <f t="shared" si="9"/>
        <v>756</v>
      </c>
      <c r="M1038" s="11">
        <v>0.4</v>
      </c>
      <c r="O1038" s="16"/>
      <c r="P1038" s="17"/>
      <c r="Q1038" s="12"/>
      <c r="R1038" s="13"/>
    </row>
    <row r="1039" spans="1:18" ht="15.75" customHeight="1" x14ac:dyDescent="0.3">
      <c r="A1039" s="1"/>
      <c r="B1039" s="6" t="s">
        <v>14</v>
      </c>
      <c r="C1039" s="6">
        <v>1185732</v>
      </c>
      <c r="D1039" s="7">
        <v>44328</v>
      </c>
      <c r="E1039" s="6" t="s">
        <v>33</v>
      </c>
      <c r="F1039" s="6" t="s">
        <v>55</v>
      </c>
      <c r="G1039" s="6" t="s">
        <v>56</v>
      </c>
      <c r="H1039" s="6" t="s">
        <v>18</v>
      </c>
      <c r="I1039" s="8">
        <v>0.40000000000000008</v>
      </c>
      <c r="J1039" s="9">
        <v>1250</v>
      </c>
      <c r="K1039" s="10">
        <f t="shared" si="8"/>
        <v>500.00000000000011</v>
      </c>
      <c r="L1039" s="10">
        <f t="shared" si="9"/>
        <v>175.00000000000003</v>
      </c>
      <c r="M1039" s="11">
        <v>0.35</v>
      </c>
      <c r="O1039" s="16"/>
      <c r="P1039" s="17"/>
      <c r="Q1039" s="12"/>
      <c r="R1039" s="13"/>
    </row>
    <row r="1040" spans="1:18" ht="15.75" customHeight="1" x14ac:dyDescent="0.3">
      <c r="A1040" s="1"/>
      <c r="B1040" s="6" t="s">
        <v>14</v>
      </c>
      <c r="C1040" s="6">
        <v>1185732</v>
      </c>
      <c r="D1040" s="7">
        <v>44328</v>
      </c>
      <c r="E1040" s="6" t="s">
        <v>33</v>
      </c>
      <c r="F1040" s="6" t="s">
        <v>55</v>
      </c>
      <c r="G1040" s="6" t="s">
        <v>56</v>
      </c>
      <c r="H1040" s="6" t="s">
        <v>19</v>
      </c>
      <c r="I1040" s="8">
        <v>0.35000000000000003</v>
      </c>
      <c r="J1040" s="9">
        <v>1000</v>
      </c>
      <c r="K1040" s="10">
        <f t="shared" si="8"/>
        <v>350.00000000000006</v>
      </c>
      <c r="L1040" s="10">
        <f t="shared" si="9"/>
        <v>122.50000000000001</v>
      </c>
      <c r="M1040" s="11">
        <v>0.35</v>
      </c>
      <c r="O1040" s="16"/>
      <c r="P1040" s="17"/>
      <c r="Q1040" s="12"/>
      <c r="R1040" s="13"/>
    </row>
    <row r="1041" spans="1:18" ht="15.75" customHeight="1" x14ac:dyDescent="0.3">
      <c r="A1041" s="1"/>
      <c r="B1041" s="6" t="s">
        <v>14</v>
      </c>
      <c r="C1041" s="6">
        <v>1185732</v>
      </c>
      <c r="D1041" s="7">
        <v>44328</v>
      </c>
      <c r="E1041" s="6" t="s">
        <v>33</v>
      </c>
      <c r="F1041" s="6" t="s">
        <v>55</v>
      </c>
      <c r="G1041" s="6" t="s">
        <v>56</v>
      </c>
      <c r="H1041" s="6" t="s">
        <v>20</v>
      </c>
      <c r="I1041" s="8">
        <v>0.35000000000000003</v>
      </c>
      <c r="J1041" s="9">
        <v>250</v>
      </c>
      <c r="K1041" s="10">
        <f t="shared" si="8"/>
        <v>87.500000000000014</v>
      </c>
      <c r="L1041" s="10">
        <f t="shared" si="9"/>
        <v>35.000000000000007</v>
      </c>
      <c r="M1041" s="11">
        <v>0.4</v>
      </c>
      <c r="O1041" s="16"/>
      <c r="P1041" s="17"/>
      <c r="Q1041" s="12"/>
      <c r="R1041" s="13"/>
    </row>
    <row r="1042" spans="1:18" ht="15.75" customHeight="1" x14ac:dyDescent="0.3">
      <c r="A1042" s="1"/>
      <c r="B1042" s="6" t="s">
        <v>14</v>
      </c>
      <c r="C1042" s="6">
        <v>1185732</v>
      </c>
      <c r="D1042" s="7">
        <v>44328</v>
      </c>
      <c r="E1042" s="6" t="s">
        <v>33</v>
      </c>
      <c r="F1042" s="6" t="s">
        <v>55</v>
      </c>
      <c r="G1042" s="6" t="s">
        <v>56</v>
      </c>
      <c r="H1042" s="6" t="s">
        <v>21</v>
      </c>
      <c r="I1042" s="8">
        <v>0.49999999999999994</v>
      </c>
      <c r="J1042" s="9">
        <v>500</v>
      </c>
      <c r="K1042" s="10">
        <f t="shared" si="8"/>
        <v>249.99999999999997</v>
      </c>
      <c r="L1042" s="10">
        <f t="shared" si="9"/>
        <v>87.499999999999986</v>
      </c>
      <c r="M1042" s="11">
        <v>0.35</v>
      </c>
      <c r="O1042" s="16"/>
      <c r="P1042" s="17"/>
      <c r="Q1042" s="12"/>
      <c r="R1042" s="13"/>
    </row>
    <row r="1043" spans="1:18" ht="15.75" customHeight="1" x14ac:dyDescent="0.3">
      <c r="A1043" s="1"/>
      <c r="B1043" s="6" t="s">
        <v>14</v>
      </c>
      <c r="C1043" s="6">
        <v>1185732</v>
      </c>
      <c r="D1043" s="7">
        <v>44328</v>
      </c>
      <c r="E1043" s="6" t="s">
        <v>33</v>
      </c>
      <c r="F1043" s="6" t="s">
        <v>55</v>
      </c>
      <c r="G1043" s="6" t="s">
        <v>56</v>
      </c>
      <c r="H1043" s="6" t="s">
        <v>22</v>
      </c>
      <c r="I1043" s="8">
        <v>0.54999999999999993</v>
      </c>
      <c r="J1043" s="9">
        <v>1500</v>
      </c>
      <c r="K1043" s="10">
        <f t="shared" si="8"/>
        <v>824.99999999999989</v>
      </c>
      <c r="L1043" s="10">
        <f t="shared" si="9"/>
        <v>412.49999999999994</v>
      </c>
      <c r="M1043" s="11">
        <v>0.5</v>
      </c>
      <c r="O1043" s="16"/>
      <c r="P1043" s="17"/>
      <c r="Q1043" s="12"/>
      <c r="R1043" s="13"/>
    </row>
    <row r="1044" spans="1:18" ht="15.75" customHeight="1" x14ac:dyDescent="0.3">
      <c r="A1044" s="1"/>
      <c r="B1044" s="6" t="s">
        <v>14</v>
      </c>
      <c r="C1044" s="6">
        <v>1185732</v>
      </c>
      <c r="D1044" s="7">
        <v>44358</v>
      </c>
      <c r="E1044" s="6" t="s">
        <v>33</v>
      </c>
      <c r="F1044" s="6" t="s">
        <v>55</v>
      </c>
      <c r="G1044" s="6" t="s">
        <v>56</v>
      </c>
      <c r="H1044" s="6" t="s">
        <v>17</v>
      </c>
      <c r="I1044" s="8">
        <v>0.4</v>
      </c>
      <c r="J1044" s="9">
        <v>4000</v>
      </c>
      <c r="K1044" s="10">
        <f t="shared" si="8"/>
        <v>1600</v>
      </c>
      <c r="L1044" s="10">
        <f t="shared" si="9"/>
        <v>640</v>
      </c>
      <c r="M1044" s="11">
        <v>0.4</v>
      </c>
      <c r="O1044" s="16"/>
      <c r="P1044" s="17"/>
      <c r="Q1044" s="12"/>
      <c r="R1044" s="13"/>
    </row>
    <row r="1045" spans="1:18" ht="15.75" customHeight="1" x14ac:dyDescent="0.3">
      <c r="A1045" s="1"/>
      <c r="B1045" s="6" t="s">
        <v>14</v>
      </c>
      <c r="C1045" s="6">
        <v>1185732</v>
      </c>
      <c r="D1045" s="7">
        <v>44358</v>
      </c>
      <c r="E1045" s="6" t="s">
        <v>33</v>
      </c>
      <c r="F1045" s="6" t="s">
        <v>55</v>
      </c>
      <c r="G1045" s="6" t="s">
        <v>56</v>
      </c>
      <c r="H1045" s="6" t="s">
        <v>18</v>
      </c>
      <c r="I1045" s="8">
        <v>0.35000000000000009</v>
      </c>
      <c r="J1045" s="9">
        <v>1500</v>
      </c>
      <c r="K1045" s="10">
        <f t="shared" si="8"/>
        <v>525.00000000000011</v>
      </c>
      <c r="L1045" s="10">
        <f t="shared" si="9"/>
        <v>183.75000000000003</v>
      </c>
      <c r="M1045" s="11">
        <v>0.35</v>
      </c>
      <c r="O1045" s="16"/>
      <c r="P1045" s="17"/>
      <c r="Q1045" s="12"/>
      <c r="R1045" s="13"/>
    </row>
    <row r="1046" spans="1:18" ht="15.75" customHeight="1" x14ac:dyDescent="0.3">
      <c r="A1046" s="1"/>
      <c r="B1046" s="6" t="s">
        <v>14</v>
      </c>
      <c r="C1046" s="6">
        <v>1185732</v>
      </c>
      <c r="D1046" s="7">
        <v>44358</v>
      </c>
      <c r="E1046" s="6" t="s">
        <v>33</v>
      </c>
      <c r="F1046" s="6" t="s">
        <v>55</v>
      </c>
      <c r="G1046" s="6" t="s">
        <v>56</v>
      </c>
      <c r="H1046" s="6" t="s">
        <v>19</v>
      </c>
      <c r="I1046" s="8">
        <v>0.30000000000000004</v>
      </c>
      <c r="J1046" s="9">
        <v>1750</v>
      </c>
      <c r="K1046" s="10">
        <f t="shared" si="8"/>
        <v>525.00000000000011</v>
      </c>
      <c r="L1046" s="10">
        <f t="shared" si="9"/>
        <v>183.75000000000003</v>
      </c>
      <c r="M1046" s="11">
        <v>0.35</v>
      </c>
      <c r="O1046" s="16"/>
      <c r="P1046" s="17"/>
      <c r="Q1046" s="12"/>
      <c r="R1046" s="13"/>
    </row>
    <row r="1047" spans="1:18" ht="15.75" customHeight="1" x14ac:dyDescent="0.3">
      <c r="A1047" s="1"/>
      <c r="B1047" s="6" t="s">
        <v>14</v>
      </c>
      <c r="C1047" s="6">
        <v>1185732</v>
      </c>
      <c r="D1047" s="7">
        <v>44358</v>
      </c>
      <c r="E1047" s="6" t="s">
        <v>33</v>
      </c>
      <c r="F1047" s="6" t="s">
        <v>55</v>
      </c>
      <c r="G1047" s="6" t="s">
        <v>56</v>
      </c>
      <c r="H1047" s="6" t="s">
        <v>20</v>
      </c>
      <c r="I1047" s="8">
        <v>0.30000000000000004</v>
      </c>
      <c r="J1047" s="9">
        <v>1500</v>
      </c>
      <c r="K1047" s="10">
        <f t="shared" si="8"/>
        <v>450.00000000000006</v>
      </c>
      <c r="L1047" s="10">
        <f t="shared" si="9"/>
        <v>180.00000000000003</v>
      </c>
      <c r="M1047" s="11">
        <v>0.4</v>
      </c>
      <c r="O1047" s="16"/>
      <c r="P1047" s="17"/>
      <c r="Q1047" s="12"/>
      <c r="R1047" s="13"/>
    </row>
    <row r="1048" spans="1:18" ht="15.75" customHeight="1" x14ac:dyDescent="0.3">
      <c r="A1048" s="1"/>
      <c r="B1048" s="6" t="s">
        <v>14</v>
      </c>
      <c r="C1048" s="6">
        <v>1185732</v>
      </c>
      <c r="D1048" s="7">
        <v>44358</v>
      </c>
      <c r="E1048" s="6" t="s">
        <v>33</v>
      </c>
      <c r="F1048" s="6" t="s">
        <v>55</v>
      </c>
      <c r="G1048" s="6" t="s">
        <v>56</v>
      </c>
      <c r="H1048" s="6" t="s">
        <v>21</v>
      </c>
      <c r="I1048" s="8">
        <v>0.45</v>
      </c>
      <c r="J1048" s="9">
        <v>1500</v>
      </c>
      <c r="K1048" s="10">
        <f t="shared" si="8"/>
        <v>675</v>
      </c>
      <c r="L1048" s="10">
        <f t="shared" si="9"/>
        <v>236.24999999999997</v>
      </c>
      <c r="M1048" s="11">
        <v>0.35</v>
      </c>
      <c r="O1048" s="16"/>
      <c r="P1048" s="17"/>
      <c r="Q1048" s="12"/>
      <c r="R1048" s="13"/>
    </row>
    <row r="1049" spans="1:18" ht="15.75" customHeight="1" x14ac:dyDescent="0.3">
      <c r="A1049" s="1"/>
      <c r="B1049" s="6" t="s">
        <v>14</v>
      </c>
      <c r="C1049" s="6">
        <v>1185732</v>
      </c>
      <c r="D1049" s="7">
        <v>44358</v>
      </c>
      <c r="E1049" s="6" t="s">
        <v>33</v>
      </c>
      <c r="F1049" s="6" t="s">
        <v>55</v>
      </c>
      <c r="G1049" s="6" t="s">
        <v>56</v>
      </c>
      <c r="H1049" s="6" t="s">
        <v>22</v>
      </c>
      <c r="I1049" s="8">
        <v>0.5</v>
      </c>
      <c r="J1049" s="9">
        <v>3250</v>
      </c>
      <c r="K1049" s="10">
        <f t="shared" si="8"/>
        <v>1625</v>
      </c>
      <c r="L1049" s="10">
        <f t="shared" si="9"/>
        <v>812.5</v>
      </c>
      <c r="M1049" s="11">
        <v>0.5</v>
      </c>
      <c r="O1049" s="16"/>
      <c r="P1049" s="17"/>
      <c r="Q1049" s="12"/>
      <c r="R1049" s="13"/>
    </row>
    <row r="1050" spans="1:18" ht="15.75" customHeight="1" x14ac:dyDescent="0.3">
      <c r="A1050" s="1"/>
      <c r="B1050" s="6" t="s">
        <v>14</v>
      </c>
      <c r="C1050" s="6">
        <v>1185732</v>
      </c>
      <c r="D1050" s="7">
        <v>44387</v>
      </c>
      <c r="E1050" s="6" t="s">
        <v>33</v>
      </c>
      <c r="F1050" s="6" t="s">
        <v>55</v>
      </c>
      <c r="G1050" s="6" t="s">
        <v>56</v>
      </c>
      <c r="H1050" s="6" t="s">
        <v>17</v>
      </c>
      <c r="I1050" s="8">
        <v>0.45</v>
      </c>
      <c r="J1050" s="9">
        <v>5500</v>
      </c>
      <c r="K1050" s="10">
        <f t="shared" si="8"/>
        <v>2475</v>
      </c>
      <c r="L1050" s="10">
        <f t="shared" si="9"/>
        <v>990</v>
      </c>
      <c r="M1050" s="11">
        <v>0.4</v>
      </c>
      <c r="O1050" s="16"/>
      <c r="P1050" s="17"/>
      <c r="Q1050" s="12"/>
      <c r="R1050" s="13"/>
    </row>
    <row r="1051" spans="1:18" ht="15.75" customHeight="1" x14ac:dyDescent="0.3">
      <c r="A1051" s="1"/>
      <c r="B1051" s="6" t="s">
        <v>14</v>
      </c>
      <c r="C1051" s="6">
        <v>1185732</v>
      </c>
      <c r="D1051" s="7">
        <v>44387</v>
      </c>
      <c r="E1051" s="6" t="s">
        <v>33</v>
      </c>
      <c r="F1051" s="6" t="s">
        <v>55</v>
      </c>
      <c r="G1051" s="6" t="s">
        <v>56</v>
      </c>
      <c r="H1051" s="6" t="s">
        <v>18</v>
      </c>
      <c r="I1051" s="8">
        <v>0.40000000000000008</v>
      </c>
      <c r="J1051" s="9">
        <v>3000</v>
      </c>
      <c r="K1051" s="10">
        <f t="shared" si="8"/>
        <v>1200.0000000000002</v>
      </c>
      <c r="L1051" s="10">
        <f t="shared" si="9"/>
        <v>420.00000000000006</v>
      </c>
      <c r="M1051" s="11">
        <v>0.35</v>
      </c>
      <c r="O1051" s="16"/>
      <c r="P1051" s="17"/>
      <c r="Q1051" s="12"/>
      <c r="R1051" s="13"/>
    </row>
    <row r="1052" spans="1:18" ht="15.75" customHeight="1" x14ac:dyDescent="0.3">
      <c r="A1052" s="1"/>
      <c r="B1052" s="6" t="s">
        <v>14</v>
      </c>
      <c r="C1052" s="6">
        <v>1185732</v>
      </c>
      <c r="D1052" s="7">
        <v>44387</v>
      </c>
      <c r="E1052" s="6" t="s">
        <v>33</v>
      </c>
      <c r="F1052" s="6" t="s">
        <v>55</v>
      </c>
      <c r="G1052" s="6" t="s">
        <v>56</v>
      </c>
      <c r="H1052" s="6" t="s">
        <v>19</v>
      </c>
      <c r="I1052" s="8">
        <v>0.35000000000000003</v>
      </c>
      <c r="J1052" s="9">
        <v>2250</v>
      </c>
      <c r="K1052" s="10">
        <f t="shared" si="8"/>
        <v>787.50000000000011</v>
      </c>
      <c r="L1052" s="10">
        <f t="shared" si="9"/>
        <v>275.625</v>
      </c>
      <c r="M1052" s="11">
        <v>0.35</v>
      </c>
      <c r="O1052" s="16"/>
      <c r="P1052" s="17"/>
      <c r="Q1052" s="12"/>
      <c r="R1052" s="13"/>
    </row>
    <row r="1053" spans="1:18" ht="15.75" customHeight="1" x14ac:dyDescent="0.3">
      <c r="A1053" s="1"/>
      <c r="B1053" s="6" t="s">
        <v>14</v>
      </c>
      <c r="C1053" s="6">
        <v>1185732</v>
      </c>
      <c r="D1053" s="7">
        <v>44387</v>
      </c>
      <c r="E1053" s="6" t="s">
        <v>33</v>
      </c>
      <c r="F1053" s="6" t="s">
        <v>55</v>
      </c>
      <c r="G1053" s="6" t="s">
        <v>56</v>
      </c>
      <c r="H1053" s="6" t="s">
        <v>20</v>
      </c>
      <c r="I1053" s="8">
        <v>0.35000000000000003</v>
      </c>
      <c r="J1053" s="9">
        <v>1750</v>
      </c>
      <c r="K1053" s="10">
        <f t="shared" si="8"/>
        <v>612.50000000000011</v>
      </c>
      <c r="L1053" s="10">
        <f t="shared" si="9"/>
        <v>245.00000000000006</v>
      </c>
      <c r="M1053" s="11">
        <v>0.4</v>
      </c>
      <c r="O1053" s="16"/>
      <c r="P1053" s="17"/>
      <c r="Q1053" s="12"/>
      <c r="R1053" s="13"/>
    </row>
    <row r="1054" spans="1:18" ht="15.75" customHeight="1" x14ac:dyDescent="0.3">
      <c r="A1054" s="1"/>
      <c r="B1054" s="6" t="s">
        <v>14</v>
      </c>
      <c r="C1054" s="6">
        <v>1185732</v>
      </c>
      <c r="D1054" s="7">
        <v>44387</v>
      </c>
      <c r="E1054" s="6" t="s">
        <v>33</v>
      </c>
      <c r="F1054" s="6" t="s">
        <v>55</v>
      </c>
      <c r="G1054" s="6" t="s">
        <v>56</v>
      </c>
      <c r="H1054" s="6" t="s">
        <v>21</v>
      </c>
      <c r="I1054" s="8">
        <v>0.45</v>
      </c>
      <c r="J1054" s="9">
        <v>1750</v>
      </c>
      <c r="K1054" s="10">
        <f t="shared" si="8"/>
        <v>787.5</v>
      </c>
      <c r="L1054" s="10">
        <f t="shared" si="9"/>
        <v>275.625</v>
      </c>
      <c r="M1054" s="11">
        <v>0.35</v>
      </c>
      <c r="O1054" s="16"/>
      <c r="P1054" s="17"/>
      <c r="Q1054" s="12"/>
      <c r="R1054" s="13"/>
    </row>
    <row r="1055" spans="1:18" ht="15.75" customHeight="1" x14ac:dyDescent="0.3">
      <c r="A1055" s="1"/>
      <c r="B1055" s="6" t="s">
        <v>14</v>
      </c>
      <c r="C1055" s="6">
        <v>1185732</v>
      </c>
      <c r="D1055" s="7">
        <v>44387</v>
      </c>
      <c r="E1055" s="6" t="s">
        <v>33</v>
      </c>
      <c r="F1055" s="6" t="s">
        <v>55</v>
      </c>
      <c r="G1055" s="6" t="s">
        <v>56</v>
      </c>
      <c r="H1055" s="6" t="s">
        <v>22</v>
      </c>
      <c r="I1055" s="8">
        <v>0.5</v>
      </c>
      <c r="J1055" s="9">
        <v>3500</v>
      </c>
      <c r="K1055" s="10">
        <f t="shared" si="8"/>
        <v>1750</v>
      </c>
      <c r="L1055" s="10">
        <f t="shared" si="9"/>
        <v>875</v>
      </c>
      <c r="M1055" s="11">
        <v>0.5</v>
      </c>
      <c r="O1055" s="16"/>
      <c r="P1055" s="17"/>
      <c r="Q1055" s="12"/>
      <c r="R1055" s="13"/>
    </row>
    <row r="1056" spans="1:18" ht="15.75" customHeight="1" x14ac:dyDescent="0.3">
      <c r="A1056" s="1"/>
      <c r="B1056" s="6" t="s">
        <v>14</v>
      </c>
      <c r="C1056" s="6">
        <v>1185732</v>
      </c>
      <c r="D1056" s="7">
        <v>44419</v>
      </c>
      <c r="E1056" s="6" t="s">
        <v>33</v>
      </c>
      <c r="F1056" s="6" t="s">
        <v>55</v>
      </c>
      <c r="G1056" s="6" t="s">
        <v>56</v>
      </c>
      <c r="H1056" s="6" t="s">
        <v>17</v>
      </c>
      <c r="I1056" s="8">
        <v>0.45</v>
      </c>
      <c r="J1056" s="9">
        <v>5000</v>
      </c>
      <c r="K1056" s="10">
        <f t="shared" si="8"/>
        <v>2250</v>
      </c>
      <c r="L1056" s="10">
        <f t="shared" si="9"/>
        <v>900</v>
      </c>
      <c r="M1056" s="11">
        <v>0.4</v>
      </c>
      <c r="O1056" s="16"/>
      <c r="P1056" s="17"/>
      <c r="Q1056" s="12"/>
      <c r="R1056" s="13"/>
    </row>
    <row r="1057" spans="1:18" ht="15.75" customHeight="1" x14ac:dyDescent="0.3">
      <c r="A1057" s="1"/>
      <c r="B1057" s="6" t="s">
        <v>14</v>
      </c>
      <c r="C1057" s="6">
        <v>1185732</v>
      </c>
      <c r="D1057" s="7">
        <v>44419</v>
      </c>
      <c r="E1057" s="6" t="s">
        <v>33</v>
      </c>
      <c r="F1057" s="6" t="s">
        <v>55</v>
      </c>
      <c r="G1057" s="6" t="s">
        <v>56</v>
      </c>
      <c r="H1057" s="6" t="s">
        <v>18</v>
      </c>
      <c r="I1057" s="8">
        <v>0.45000000000000007</v>
      </c>
      <c r="J1057" s="9">
        <v>2750</v>
      </c>
      <c r="K1057" s="10">
        <f t="shared" si="8"/>
        <v>1237.5000000000002</v>
      </c>
      <c r="L1057" s="10">
        <f t="shared" si="9"/>
        <v>433.12500000000006</v>
      </c>
      <c r="M1057" s="11">
        <v>0.35</v>
      </c>
      <c r="O1057" s="16"/>
      <c r="P1057" s="17"/>
      <c r="Q1057" s="12"/>
      <c r="R1057" s="13"/>
    </row>
    <row r="1058" spans="1:18" ht="15.75" customHeight="1" x14ac:dyDescent="0.3">
      <c r="A1058" s="1"/>
      <c r="B1058" s="6" t="s">
        <v>14</v>
      </c>
      <c r="C1058" s="6">
        <v>1185732</v>
      </c>
      <c r="D1058" s="7">
        <v>44419</v>
      </c>
      <c r="E1058" s="6" t="s">
        <v>33</v>
      </c>
      <c r="F1058" s="6" t="s">
        <v>55</v>
      </c>
      <c r="G1058" s="6" t="s">
        <v>56</v>
      </c>
      <c r="H1058" s="6" t="s">
        <v>19</v>
      </c>
      <c r="I1058" s="8">
        <v>0.4</v>
      </c>
      <c r="J1058" s="9">
        <v>2000</v>
      </c>
      <c r="K1058" s="10">
        <f t="shared" si="8"/>
        <v>800</v>
      </c>
      <c r="L1058" s="10">
        <f t="shared" si="9"/>
        <v>280</v>
      </c>
      <c r="M1058" s="11">
        <v>0.35</v>
      </c>
      <c r="O1058" s="16"/>
      <c r="P1058" s="17"/>
      <c r="Q1058" s="12"/>
      <c r="R1058" s="13"/>
    </row>
    <row r="1059" spans="1:18" ht="15.75" customHeight="1" x14ac:dyDescent="0.3">
      <c r="A1059" s="1"/>
      <c r="B1059" s="6" t="s">
        <v>14</v>
      </c>
      <c r="C1059" s="6">
        <v>1185732</v>
      </c>
      <c r="D1059" s="7">
        <v>44419</v>
      </c>
      <c r="E1059" s="6" t="s">
        <v>33</v>
      </c>
      <c r="F1059" s="6" t="s">
        <v>55</v>
      </c>
      <c r="G1059" s="6" t="s">
        <v>56</v>
      </c>
      <c r="H1059" s="6" t="s">
        <v>20</v>
      </c>
      <c r="I1059" s="8">
        <v>0.30000000000000004</v>
      </c>
      <c r="J1059" s="9">
        <v>1250</v>
      </c>
      <c r="K1059" s="10">
        <f t="shared" si="8"/>
        <v>375.00000000000006</v>
      </c>
      <c r="L1059" s="10">
        <f t="shared" si="9"/>
        <v>150.00000000000003</v>
      </c>
      <c r="M1059" s="11">
        <v>0.4</v>
      </c>
      <c r="O1059" s="16"/>
      <c r="P1059" s="17"/>
      <c r="Q1059" s="12"/>
      <c r="R1059" s="13"/>
    </row>
    <row r="1060" spans="1:18" ht="15.75" customHeight="1" x14ac:dyDescent="0.3">
      <c r="A1060" s="1"/>
      <c r="B1060" s="6" t="s">
        <v>14</v>
      </c>
      <c r="C1060" s="6">
        <v>1185732</v>
      </c>
      <c r="D1060" s="7">
        <v>44419</v>
      </c>
      <c r="E1060" s="6" t="s">
        <v>33</v>
      </c>
      <c r="F1060" s="6" t="s">
        <v>55</v>
      </c>
      <c r="G1060" s="6" t="s">
        <v>56</v>
      </c>
      <c r="H1060" s="6" t="s">
        <v>21</v>
      </c>
      <c r="I1060" s="8">
        <v>0.4</v>
      </c>
      <c r="J1060" s="9">
        <v>1000</v>
      </c>
      <c r="K1060" s="10">
        <f t="shared" si="8"/>
        <v>400</v>
      </c>
      <c r="L1060" s="10">
        <f t="shared" si="9"/>
        <v>140</v>
      </c>
      <c r="M1060" s="11">
        <v>0.35</v>
      </c>
      <c r="O1060" s="16"/>
      <c r="P1060" s="17"/>
      <c r="Q1060" s="12"/>
      <c r="R1060" s="13"/>
    </row>
    <row r="1061" spans="1:18" ht="15.75" customHeight="1" x14ac:dyDescent="0.3">
      <c r="A1061" s="1"/>
      <c r="B1061" s="6" t="s">
        <v>14</v>
      </c>
      <c r="C1061" s="6">
        <v>1185732</v>
      </c>
      <c r="D1061" s="7">
        <v>44419</v>
      </c>
      <c r="E1061" s="6" t="s">
        <v>33</v>
      </c>
      <c r="F1061" s="6" t="s">
        <v>55</v>
      </c>
      <c r="G1061" s="6" t="s">
        <v>56</v>
      </c>
      <c r="H1061" s="6" t="s">
        <v>22</v>
      </c>
      <c r="I1061" s="8">
        <v>0.45</v>
      </c>
      <c r="J1061" s="9">
        <v>2750</v>
      </c>
      <c r="K1061" s="10">
        <f t="shared" si="8"/>
        <v>1237.5</v>
      </c>
      <c r="L1061" s="10">
        <f t="shared" si="9"/>
        <v>618.75</v>
      </c>
      <c r="M1061" s="11">
        <v>0.5</v>
      </c>
      <c r="O1061" s="16"/>
      <c r="P1061" s="17"/>
      <c r="Q1061" s="12"/>
      <c r="R1061" s="13"/>
    </row>
    <row r="1062" spans="1:18" ht="15.75" customHeight="1" x14ac:dyDescent="0.3">
      <c r="A1062" s="1"/>
      <c r="B1062" s="6" t="s">
        <v>14</v>
      </c>
      <c r="C1062" s="6">
        <v>1185732</v>
      </c>
      <c r="D1062" s="7">
        <v>44451</v>
      </c>
      <c r="E1062" s="6" t="s">
        <v>33</v>
      </c>
      <c r="F1062" s="6" t="s">
        <v>55</v>
      </c>
      <c r="G1062" s="6" t="s">
        <v>56</v>
      </c>
      <c r="H1062" s="6" t="s">
        <v>17</v>
      </c>
      <c r="I1062" s="8">
        <v>0.4</v>
      </c>
      <c r="J1062" s="9">
        <v>4000</v>
      </c>
      <c r="K1062" s="10">
        <f t="shared" si="8"/>
        <v>1600</v>
      </c>
      <c r="L1062" s="10">
        <f t="shared" si="9"/>
        <v>640</v>
      </c>
      <c r="M1062" s="11">
        <v>0.4</v>
      </c>
      <c r="O1062" s="16"/>
      <c r="P1062" s="17"/>
      <c r="Q1062" s="12"/>
      <c r="R1062" s="13"/>
    </row>
    <row r="1063" spans="1:18" ht="15.75" customHeight="1" x14ac:dyDescent="0.3">
      <c r="A1063" s="1"/>
      <c r="B1063" s="6" t="s">
        <v>14</v>
      </c>
      <c r="C1063" s="6">
        <v>1185732</v>
      </c>
      <c r="D1063" s="7">
        <v>44451</v>
      </c>
      <c r="E1063" s="6" t="s">
        <v>33</v>
      </c>
      <c r="F1063" s="6" t="s">
        <v>55</v>
      </c>
      <c r="G1063" s="6" t="s">
        <v>56</v>
      </c>
      <c r="H1063" s="6" t="s">
        <v>18</v>
      </c>
      <c r="I1063" s="8">
        <v>0.35000000000000009</v>
      </c>
      <c r="J1063" s="9">
        <v>2000</v>
      </c>
      <c r="K1063" s="10">
        <f t="shared" si="8"/>
        <v>700.00000000000023</v>
      </c>
      <c r="L1063" s="10">
        <f t="shared" si="9"/>
        <v>245.00000000000006</v>
      </c>
      <c r="M1063" s="11">
        <v>0.35</v>
      </c>
      <c r="O1063" s="16"/>
      <c r="P1063" s="17"/>
      <c r="Q1063" s="12"/>
      <c r="R1063" s="13"/>
    </row>
    <row r="1064" spans="1:18" ht="15.75" customHeight="1" x14ac:dyDescent="0.3">
      <c r="A1064" s="1"/>
      <c r="B1064" s="6" t="s">
        <v>14</v>
      </c>
      <c r="C1064" s="6">
        <v>1185732</v>
      </c>
      <c r="D1064" s="7">
        <v>44451</v>
      </c>
      <c r="E1064" s="6" t="s">
        <v>33</v>
      </c>
      <c r="F1064" s="6" t="s">
        <v>55</v>
      </c>
      <c r="G1064" s="6" t="s">
        <v>56</v>
      </c>
      <c r="H1064" s="6" t="s">
        <v>19</v>
      </c>
      <c r="I1064" s="8">
        <v>0.2</v>
      </c>
      <c r="J1064" s="9">
        <v>1000</v>
      </c>
      <c r="K1064" s="10">
        <f t="shared" si="8"/>
        <v>200</v>
      </c>
      <c r="L1064" s="10">
        <f t="shared" si="9"/>
        <v>70</v>
      </c>
      <c r="M1064" s="11">
        <v>0.35</v>
      </c>
      <c r="O1064" s="16"/>
      <c r="P1064" s="17"/>
      <c r="Q1064" s="12"/>
      <c r="R1064" s="13"/>
    </row>
    <row r="1065" spans="1:18" ht="15.75" customHeight="1" x14ac:dyDescent="0.3">
      <c r="A1065" s="1"/>
      <c r="B1065" s="6" t="s">
        <v>14</v>
      </c>
      <c r="C1065" s="6">
        <v>1185732</v>
      </c>
      <c r="D1065" s="7">
        <v>44451</v>
      </c>
      <c r="E1065" s="6" t="s">
        <v>33</v>
      </c>
      <c r="F1065" s="6" t="s">
        <v>55</v>
      </c>
      <c r="G1065" s="6" t="s">
        <v>56</v>
      </c>
      <c r="H1065" s="6" t="s">
        <v>20</v>
      </c>
      <c r="I1065" s="8">
        <v>0.2</v>
      </c>
      <c r="J1065" s="9">
        <v>750</v>
      </c>
      <c r="K1065" s="10">
        <f t="shared" si="8"/>
        <v>150</v>
      </c>
      <c r="L1065" s="10">
        <f t="shared" si="9"/>
        <v>60</v>
      </c>
      <c r="M1065" s="11">
        <v>0.4</v>
      </c>
      <c r="O1065" s="16"/>
      <c r="P1065" s="17"/>
      <c r="Q1065" s="12"/>
      <c r="R1065" s="13"/>
    </row>
    <row r="1066" spans="1:18" ht="15.75" customHeight="1" x14ac:dyDescent="0.3">
      <c r="A1066" s="1"/>
      <c r="B1066" s="6" t="s">
        <v>14</v>
      </c>
      <c r="C1066" s="6">
        <v>1185732</v>
      </c>
      <c r="D1066" s="7">
        <v>44451</v>
      </c>
      <c r="E1066" s="6" t="s">
        <v>33</v>
      </c>
      <c r="F1066" s="6" t="s">
        <v>55</v>
      </c>
      <c r="G1066" s="6" t="s">
        <v>56</v>
      </c>
      <c r="H1066" s="6" t="s">
        <v>21</v>
      </c>
      <c r="I1066" s="8">
        <v>0.3</v>
      </c>
      <c r="J1066" s="9">
        <v>750</v>
      </c>
      <c r="K1066" s="10">
        <f t="shared" si="8"/>
        <v>225</v>
      </c>
      <c r="L1066" s="10">
        <f t="shared" si="9"/>
        <v>78.75</v>
      </c>
      <c r="M1066" s="11">
        <v>0.35</v>
      </c>
      <c r="O1066" s="16"/>
      <c r="P1066" s="17"/>
      <c r="Q1066" s="12"/>
      <c r="R1066" s="13"/>
    </row>
    <row r="1067" spans="1:18" ht="15.75" customHeight="1" x14ac:dyDescent="0.3">
      <c r="A1067" s="1"/>
      <c r="B1067" s="6" t="s">
        <v>14</v>
      </c>
      <c r="C1067" s="6">
        <v>1185732</v>
      </c>
      <c r="D1067" s="7">
        <v>44451</v>
      </c>
      <c r="E1067" s="6" t="s">
        <v>33</v>
      </c>
      <c r="F1067" s="6" t="s">
        <v>55</v>
      </c>
      <c r="G1067" s="6" t="s">
        <v>56</v>
      </c>
      <c r="H1067" s="6" t="s">
        <v>22</v>
      </c>
      <c r="I1067" s="8">
        <v>0.35000000000000003</v>
      </c>
      <c r="J1067" s="9">
        <v>1500</v>
      </c>
      <c r="K1067" s="10">
        <f t="shared" si="8"/>
        <v>525</v>
      </c>
      <c r="L1067" s="10">
        <f t="shared" si="9"/>
        <v>262.5</v>
      </c>
      <c r="M1067" s="11">
        <v>0.5</v>
      </c>
      <c r="O1067" s="16"/>
      <c r="P1067" s="17"/>
      <c r="Q1067" s="12"/>
      <c r="R1067" s="13"/>
    </row>
    <row r="1068" spans="1:18" ht="15.75" customHeight="1" x14ac:dyDescent="0.3">
      <c r="A1068" s="1"/>
      <c r="B1068" s="6" t="s">
        <v>14</v>
      </c>
      <c r="C1068" s="6">
        <v>1185732</v>
      </c>
      <c r="D1068" s="7">
        <v>44480</v>
      </c>
      <c r="E1068" s="6" t="s">
        <v>33</v>
      </c>
      <c r="F1068" s="6" t="s">
        <v>55</v>
      </c>
      <c r="G1068" s="6" t="s">
        <v>56</v>
      </c>
      <c r="H1068" s="6" t="s">
        <v>17</v>
      </c>
      <c r="I1068" s="8">
        <v>0.39999999999999997</v>
      </c>
      <c r="J1068" s="9">
        <v>3250</v>
      </c>
      <c r="K1068" s="10">
        <f t="shared" si="8"/>
        <v>1300</v>
      </c>
      <c r="L1068" s="10">
        <f t="shared" si="9"/>
        <v>520</v>
      </c>
      <c r="M1068" s="11">
        <v>0.4</v>
      </c>
      <c r="O1068" s="16"/>
      <c r="P1068" s="17"/>
      <c r="Q1068" s="12"/>
      <c r="R1068" s="13"/>
    </row>
    <row r="1069" spans="1:18" ht="15.75" customHeight="1" x14ac:dyDescent="0.3">
      <c r="A1069" s="1"/>
      <c r="B1069" s="6" t="s">
        <v>14</v>
      </c>
      <c r="C1069" s="6">
        <v>1185732</v>
      </c>
      <c r="D1069" s="7">
        <v>44480</v>
      </c>
      <c r="E1069" s="6" t="s">
        <v>33</v>
      </c>
      <c r="F1069" s="6" t="s">
        <v>55</v>
      </c>
      <c r="G1069" s="6" t="s">
        <v>56</v>
      </c>
      <c r="H1069" s="6" t="s">
        <v>18</v>
      </c>
      <c r="I1069" s="8">
        <v>0.3</v>
      </c>
      <c r="J1069" s="9">
        <v>1500</v>
      </c>
      <c r="K1069" s="10">
        <f t="shared" si="8"/>
        <v>450</v>
      </c>
      <c r="L1069" s="10">
        <f t="shared" si="9"/>
        <v>157.5</v>
      </c>
      <c r="M1069" s="11">
        <v>0.35</v>
      </c>
      <c r="O1069" s="16"/>
      <c r="P1069" s="17"/>
      <c r="Q1069" s="12"/>
      <c r="R1069" s="13"/>
    </row>
    <row r="1070" spans="1:18" ht="15.75" customHeight="1" x14ac:dyDescent="0.3">
      <c r="A1070" s="1"/>
      <c r="B1070" s="6" t="s">
        <v>14</v>
      </c>
      <c r="C1070" s="6">
        <v>1185732</v>
      </c>
      <c r="D1070" s="7">
        <v>44480</v>
      </c>
      <c r="E1070" s="6" t="s">
        <v>33</v>
      </c>
      <c r="F1070" s="6" t="s">
        <v>55</v>
      </c>
      <c r="G1070" s="6" t="s">
        <v>56</v>
      </c>
      <c r="H1070" s="6" t="s">
        <v>19</v>
      </c>
      <c r="I1070" s="8">
        <v>0.3</v>
      </c>
      <c r="J1070" s="9">
        <v>500</v>
      </c>
      <c r="K1070" s="10">
        <f t="shared" si="8"/>
        <v>150</v>
      </c>
      <c r="L1070" s="10">
        <f t="shared" si="9"/>
        <v>52.5</v>
      </c>
      <c r="M1070" s="11">
        <v>0.35</v>
      </c>
      <c r="O1070" s="16"/>
      <c r="P1070" s="17"/>
      <c r="Q1070" s="12"/>
      <c r="R1070" s="13"/>
    </row>
    <row r="1071" spans="1:18" ht="15.75" customHeight="1" x14ac:dyDescent="0.3">
      <c r="A1071" s="1"/>
      <c r="B1071" s="6" t="s">
        <v>14</v>
      </c>
      <c r="C1071" s="6">
        <v>1185732</v>
      </c>
      <c r="D1071" s="7">
        <v>44480</v>
      </c>
      <c r="E1071" s="6" t="s">
        <v>33</v>
      </c>
      <c r="F1071" s="6" t="s">
        <v>55</v>
      </c>
      <c r="G1071" s="6" t="s">
        <v>56</v>
      </c>
      <c r="H1071" s="6" t="s">
        <v>20</v>
      </c>
      <c r="I1071" s="8">
        <v>0.3</v>
      </c>
      <c r="J1071" s="9">
        <v>250</v>
      </c>
      <c r="K1071" s="10">
        <f t="shared" si="8"/>
        <v>75</v>
      </c>
      <c r="L1071" s="10">
        <f t="shared" si="9"/>
        <v>30</v>
      </c>
      <c r="M1071" s="11">
        <v>0.4</v>
      </c>
      <c r="O1071" s="16"/>
      <c r="P1071" s="17"/>
      <c r="Q1071" s="12"/>
      <c r="R1071" s="13"/>
    </row>
    <row r="1072" spans="1:18" ht="15.75" customHeight="1" x14ac:dyDescent="0.3">
      <c r="A1072" s="1"/>
      <c r="B1072" s="6" t="s">
        <v>14</v>
      </c>
      <c r="C1072" s="6">
        <v>1185732</v>
      </c>
      <c r="D1072" s="7">
        <v>44480</v>
      </c>
      <c r="E1072" s="6" t="s">
        <v>33</v>
      </c>
      <c r="F1072" s="6" t="s">
        <v>55</v>
      </c>
      <c r="G1072" s="6" t="s">
        <v>56</v>
      </c>
      <c r="H1072" s="6" t="s">
        <v>21</v>
      </c>
      <c r="I1072" s="8">
        <v>0.39999999999999997</v>
      </c>
      <c r="J1072" s="9">
        <v>250</v>
      </c>
      <c r="K1072" s="10">
        <f t="shared" si="8"/>
        <v>99.999999999999986</v>
      </c>
      <c r="L1072" s="10">
        <f t="shared" si="9"/>
        <v>34.999999999999993</v>
      </c>
      <c r="M1072" s="11">
        <v>0.35</v>
      </c>
      <c r="O1072" s="16"/>
      <c r="P1072" s="17"/>
      <c r="Q1072" s="12"/>
      <c r="R1072" s="13"/>
    </row>
    <row r="1073" spans="1:18" ht="15.75" customHeight="1" x14ac:dyDescent="0.3">
      <c r="A1073" s="1"/>
      <c r="B1073" s="6" t="s">
        <v>14</v>
      </c>
      <c r="C1073" s="6">
        <v>1185732</v>
      </c>
      <c r="D1073" s="7">
        <v>44480</v>
      </c>
      <c r="E1073" s="6" t="s">
        <v>33</v>
      </c>
      <c r="F1073" s="6" t="s">
        <v>55</v>
      </c>
      <c r="G1073" s="6" t="s">
        <v>56</v>
      </c>
      <c r="H1073" s="6" t="s">
        <v>22</v>
      </c>
      <c r="I1073" s="8">
        <v>0.4499999999999999</v>
      </c>
      <c r="J1073" s="9">
        <v>1500</v>
      </c>
      <c r="K1073" s="10">
        <f t="shared" si="8"/>
        <v>674.99999999999989</v>
      </c>
      <c r="L1073" s="10">
        <f t="shared" si="9"/>
        <v>337.49999999999994</v>
      </c>
      <c r="M1073" s="11">
        <v>0.5</v>
      </c>
      <c r="O1073" s="16"/>
      <c r="P1073" s="17"/>
      <c r="Q1073" s="12"/>
      <c r="R1073" s="13"/>
    </row>
    <row r="1074" spans="1:18" ht="15.75" customHeight="1" x14ac:dyDescent="0.3">
      <c r="A1074" s="1"/>
      <c r="B1074" s="6" t="s">
        <v>14</v>
      </c>
      <c r="C1074" s="6">
        <v>1185732</v>
      </c>
      <c r="D1074" s="7">
        <v>44511</v>
      </c>
      <c r="E1074" s="6" t="s">
        <v>33</v>
      </c>
      <c r="F1074" s="6" t="s">
        <v>55</v>
      </c>
      <c r="G1074" s="6" t="s">
        <v>56</v>
      </c>
      <c r="H1074" s="6" t="s">
        <v>17</v>
      </c>
      <c r="I1074" s="8">
        <v>0.4</v>
      </c>
      <c r="J1074" s="9">
        <v>3000</v>
      </c>
      <c r="K1074" s="10">
        <f t="shared" si="8"/>
        <v>1200</v>
      </c>
      <c r="L1074" s="10">
        <f t="shared" si="9"/>
        <v>480</v>
      </c>
      <c r="M1074" s="11">
        <v>0.4</v>
      </c>
      <c r="O1074" s="16"/>
      <c r="P1074" s="17"/>
      <c r="Q1074" s="12"/>
      <c r="R1074" s="13"/>
    </row>
    <row r="1075" spans="1:18" ht="15.75" customHeight="1" x14ac:dyDescent="0.3">
      <c r="A1075" s="1"/>
      <c r="B1075" s="6" t="s">
        <v>14</v>
      </c>
      <c r="C1075" s="6">
        <v>1185732</v>
      </c>
      <c r="D1075" s="7">
        <v>44511</v>
      </c>
      <c r="E1075" s="6" t="s">
        <v>33</v>
      </c>
      <c r="F1075" s="6" t="s">
        <v>55</v>
      </c>
      <c r="G1075" s="6" t="s">
        <v>56</v>
      </c>
      <c r="H1075" s="6" t="s">
        <v>18</v>
      </c>
      <c r="I1075" s="8">
        <v>0.30000000000000004</v>
      </c>
      <c r="J1075" s="9">
        <v>1500</v>
      </c>
      <c r="K1075" s="10">
        <f t="shared" si="8"/>
        <v>450.00000000000006</v>
      </c>
      <c r="L1075" s="10">
        <f t="shared" si="9"/>
        <v>157.5</v>
      </c>
      <c r="M1075" s="11">
        <v>0.35</v>
      </c>
      <c r="O1075" s="16"/>
      <c r="P1075" s="17"/>
      <c r="Q1075" s="12"/>
      <c r="R1075" s="13"/>
    </row>
    <row r="1076" spans="1:18" ht="15.75" customHeight="1" x14ac:dyDescent="0.3">
      <c r="A1076" s="1"/>
      <c r="B1076" s="6" t="s">
        <v>14</v>
      </c>
      <c r="C1076" s="6">
        <v>1185732</v>
      </c>
      <c r="D1076" s="7">
        <v>44511</v>
      </c>
      <c r="E1076" s="6" t="s">
        <v>33</v>
      </c>
      <c r="F1076" s="6" t="s">
        <v>55</v>
      </c>
      <c r="G1076" s="6" t="s">
        <v>56</v>
      </c>
      <c r="H1076" s="6" t="s">
        <v>19</v>
      </c>
      <c r="I1076" s="8">
        <v>0.30000000000000004</v>
      </c>
      <c r="J1076" s="9">
        <v>950</v>
      </c>
      <c r="K1076" s="10">
        <f t="shared" si="8"/>
        <v>285.00000000000006</v>
      </c>
      <c r="L1076" s="10">
        <f t="shared" si="9"/>
        <v>99.750000000000014</v>
      </c>
      <c r="M1076" s="11">
        <v>0.35</v>
      </c>
      <c r="O1076" s="16"/>
      <c r="P1076" s="17"/>
      <c r="Q1076" s="12"/>
      <c r="R1076" s="13"/>
    </row>
    <row r="1077" spans="1:18" ht="15.75" customHeight="1" x14ac:dyDescent="0.3">
      <c r="A1077" s="1"/>
      <c r="B1077" s="6" t="s">
        <v>14</v>
      </c>
      <c r="C1077" s="6">
        <v>1185732</v>
      </c>
      <c r="D1077" s="7">
        <v>44511</v>
      </c>
      <c r="E1077" s="6" t="s">
        <v>33</v>
      </c>
      <c r="F1077" s="6" t="s">
        <v>55</v>
      </c>
      <c r="G1077" s="6" t="s">
        <v>56</v>
      </c>
      <c r="H1077" s="6" t="s">
        <v>20</v>
      </c>
      <c r="I1077" s="8">
        <v>0.30000000000000004</v>
      </c>
      <c r="J1077" s="9">
        <v>1250</v>
      </c>
      <c r="K1077" s="10">
        <f t="shared" si="8"/>
        <v>375.00000000000006</v>
      </c>
      <c r="L1077" s="10">
        <f t="shared" si="9"/>
        <v>150.00000000000003</v>
      </c>
      <c r="M1077" s="11">
        <v>0.4</v>
      </c>
      <c r="O1077" s="16"/>
      <c r="P1077" s="17"/>
      <c r="Q1077" s="12"/>
      <c r="R1077" s="13"/>
    </row>
    <row r="1078" spans="1:18" ht="15.75" customHeight="1" x14ac:dyDescent="0.3">
      <c r="A1078" s="1"/>
      <c r="B1078" s="6" t="s">
        <v>14</v>
      </c>
      <c r="C1078" s="6">
        <v>1185732</v>
      </c>
      <c r="D1078" s="7">
        <v>44511</v>
      </c>
      <c r="E1078" s="6" t="s">
        <v>33</v>
      </c>
      <c r="F1078" s="6" t="s">
        <v>55</v>
      </c>
      <c r="G1078" s="6" t="s">
        <v>56</v>
      </c>
      <c r="H1078" s="6" t="s">
        <v>21</v>
      </c>
      <c r="I1078" s="8">
        <v>0.49999999999999994</v>
      </c>
      <c r="J1078" s="9">
        <v>1000</v>
      </c>
      <c r="K1078" s="10">
        <f t="shared" si="8"/>
        <v>499.99999999999994</v>
      </c>
      <c r="L1078" s="10">
        <f t="shared" si="9"/>
        <v>174.99999999999997</v>
      </c>
      <c r="M1078" s="11">
        <v>0.35</v>
      </c>
      <c r="O1078" s="16"/>
      <c r="P1078" s="17"/>
      <c r="Q1078" s="12"/>
      <c r="R1078" s="13"/>
    </row>
    <row r="1079" spans="1:18" ht="15.75" customHeight="1" x14ac:dyDescent="0.3">
      <c r="A1079" s="1"/>
      <c r="B1079" s="6" t="s">
        <v>14</v>
      </c>
      <c r="C1079" s="6">
        <v>1185732</v>
      </c>
      <c r="D1079" s="7">
        <v>44511</v>
      </c>
      <c r="E1079" s="6" t="s">
        <v>33</v>
      </c>
      <c r="F1079" s="6" t="s">
        <v>55</v>
      </c>
      <c r="G1079" s="6" t="s">
        <v>56</v>
      </c>
      <c r="H1079" s="6" t="s">
        <v>22</v>
      </c>
      <c r="I1079" s="8">
        <v>0.54999999999999982</v>
      </c>
      <c r="J1079" s="9">
        <v>2000</v>
      </c>
      <c r="K1079" s="10">
        <f t="shared" si="8"/>
        <v>1099.9999999999995</v>
      </c>
      <c r="L1079" s="10">
        <f t="shared" si="9"/>
        <v>549.99999999999977</v>
      </c>
      <c r="M1079" s="11">
        <v>0.5</v>
      </c>
      <c r="O1079" s="16"/>
      <c r="P1079" s="17"/>
      <c r="Q1079" s="12"/>
      <c r="R1079" s="13"/>
    </row>
    <row r="1080" spans="1:18" ht="15.75" customHeight="1" x14ac:dyDescent="0.3">
      <c r="A1080" s="1"/>
      <c r="B1080" s="6" t="s">
        <v>14</v>
      </c>
      <c r="C1080" s="6">
        <v>1185732</v>
      </c>
      <c r="D1080" s="7">
        <v>44540</v>
      </c>
      <c r="E1080" s="6" t="s">
        <v>33</v>
      </c>
      <c r="F1080" s="6" t="s">
        <v>55</v>
      </c>
      <c r="G1080" s="6" t="s">
        <v>56</v>
      </c>
      <c r="H1080" s="6" t="s">
        <v>17</v>
      </c>
      <c r="I1080" s="8">
        <v>0.49999999999999994</v>
      </c>
      <c r="J1080" s="9">
        <v>4500</v>
      </c>
      <c r="K1080" s="10">
        <f t="shared" si="8"/>
        <v>2249.9999999999995</v>
      </c>
      <c r="L1080" s="10">
        <f t="shared" si="9"/>
        <v>899.99999999999989</v>
      </c>
      <c r="M1080" s="11">
        <v>0.4</v>
      </c>
      <c r="O1080" s="16"/>
      <c r="P1080" s="17"/>
      <c r="Q1080" s="12"/>
      <c r="R1080" s="13"/>
    </row>
    <row r="1081" spans="1:18" ht="15.75" customHeight="1" x14ac:dyDescent="0.3">
      <c r="A1081" s="1"/>
      <c r="B1081" s="6" t="s">
        <v>14</v>
      </c>
      <c r="C1081" s="6">
        <v>1185732</v>
      </c>
      <c r="D1081" s="7">
        <v>44540</v>
      </c>
      <c r="E1081" s="6" t="s">
        <v>33</v>
      </c>
      <c r="F1081" s="6" t="s">
        <v>55</v>
      </c>
      <c r="G1081" s="6" t="s">
        <v>56</v>
      </c>
      <c r="H1081" s="6" t="s">
        <v>18</v>
      </c>
      <c r="I1081" s="8">
        <v>0.4</v>
      </c>
      <c r="J1081" s="9">
        <v>2500</v>
      </c>
      <c r="K1081" s="10">
        <f t="shared" si="8"/>
        <v>1000</v>
      </c>
      <c r="L1081" s="10">
        <f t="shared" si="9"/>
        <v>350</v>
      </c>
      <c r="M1081" s="11">
        <v>0.35</v>
      </c>
      <c r="O1081" s="16"/>
      <c r="P1081" s="17"/>
      <c r="Q1081" s="12"/>
      <c r="R1081" s="13"/>
    </row>
    <row r="1082" spans="1:18" ht="15.75" customHeight="1" x14ac:dyDescent="0.3">
      <c r="A1082" s="1"/>
      <c r="B1082" s="6" t="s">
        <v>14</v>
      </c>
      <c r="C1082" s="6">
        <v>1185732</v>
      </c>
      <c r="D1082" s="7">
        <v>44540</v>
      </c>
      <c r="E1082" s="6" t="s">
        <v>33</v>
      </c>
      <c r="F1082" s="6" t="s">
        <v>55</v>
      </c>
      <c r="G1082" s="6" t="s">
        <v>56</v>
      </c>
      <c r="H1082" s="6" t="s">
        <v>19</v>
      </c>
      <c r="I1082" s="8">
        <v>0.4</v>
      </c>
      <c r="J1082" s="9">
        <v>2000</v>
      </c>
      <c r="K1082" s="10">
        <f t="shared" si="8"/>
        <v>800</v>
      </c>
      <c r="L1082" s="10">
        <f t="shared" si="9"/>
        <v>280</v>
      </c>
      <c r="M1082" s="11">
        <v>0.35</v>
      </c>
      <c r="O1082" s="16"/>
      <c r="P1082" s="17"/>
      <c r="Q1082" s="12"/>
      <c r="R1082" s="13"/>
    </row>
    <row r="1083" spans="1:18" ht="15.75" customHeight="1" x14ac:dyDescent="0.3">
      <c r="A1083" s="1"/>
      <c r="B1083" s="6" t="s">
        <v>14</v>
      </c>
      <c r="C1083" s="6">
        <v>1185732</v>
      </c>
      <c r="D1083" s="7">
        <v>44540</v>
      </c>
      <c r="E1083" s="6" t="s">
        <v>33</v>
      </c>
      <c r="F1083" s="6" t="s">
        <v>55</v>
      </c>
      <c r="G1083" s="6" t="s">
        <v>56</v>
      </c>
      <c r="H1083" s="6" t="s">
        <v>20</v>
      </c>
      <c r="I1083" s="8">
        <v>0.4</v>
      </c>
      <c r="J1083" s="9">
        <v>1500</v>
      </c>
      <c r="K1083" s="10">
        <f t="shared" si="8"/>
        <v>600</v>
      </c>
      <c r="L1083" s="10">
        <f t="shared" si="9"/>
        <v>240</v>
      </c>
      <c r="M1083" s="11">
        <v>0.4</v>
      </c>
      <c r="O1083" s="16"/>
      <c r="P1083" s="17"/>
      <c r="Q1083" s="12"/>
      <c r="R1083" s="13"/>
    </row>
    <row r="1084" spans="1:18" ht="15.75" customHeight="1" x14ac:dyDescent="0.3">
      <c r="A1084" s="1"/>
      <c r="B1084" s="6" t="s">
        <v>14</v>
      </c>
      <c r="C1084" s="6">
        <v>1185732</v>
      </c>
      <c r="D1084" s="7">
        <v>44540</v>
      </c>
      <c r="E1084" s="6" t="s">
        <v>33</v>
      </c>
      <c r="F1084" s="6" t="s">
        <v>55</v>
      </c>
      <c r="G1084" s="6" t="s">
        <v>56</v>
      </c>
      <c r="H1084" s="6" t="s">
        <v>21</v>
      </c>
      <c r="I1084" s="8">
        <v>0.49999999999999994</v>
      </c>
      <c r="J1084" s="9">
        <v>1500</v>
      </c>
      <c r="K1084" s="10">
        <f t="shared" si="8"/>
        <v>749.99999999999989</v>
      </c>
      <c r="L1084" s="10">
        <f t="shared" si="9"/>
        <v>262.49999999999994</v>
      </c>
      <c r="M1084" s="11">
        <v>0.35</v>
      </c>
      <c r="O1084" s="16"/>
      <c r="P1084" s="17"/>
      <c r="Q1084" s="12"/>
      <c r="R1084" s="13"/>
    </row>
    <row r="1085" spans="1:18" ht="15.75" customHeight="1" x14ac:dyDescent="0.3">
      <c r="A1085" s="1"/>
      <c r="B1085" s="6" t="s">
        <v>14</v>
      </c>
      <c r="C1085" s="6">
        <v>1185732</v>
      </c>
      <c r="D1085" s="7">
        <v>44540</v>
      </c>
      <c r="E1085" s="6" t="s">
        <v>33</v>
      </c>
      <c r="F1085" s="6" t="s">
        <v>55</v>
      </c>
      <c r="G1085" s="6" t="s">
        <v>56</v>
      </c>
      <c r="H1085" s="6" t="s">
        <v>22</v>
      </c>
      <c r="I1085" s="8">
        <v>0.54999999999999982</v>
      </c>
      <c r="J1085" s="9">
        <v>2500</v>
      </c>
      <c r="K1085" s="10">
        <f t="shared" si="8"/>
        <v>1374.9999999999995</v>
      </c>
      <c r="L1085" s="10">
        <f t="shared" si="9"/>
        <v>687.49999999999977</v>
      </c>
      <c r="M1085" s="11">
        <v>0.5</v>
      </c>
      <c r="O1085" s="16"/>
      <c r="P1085" s="17"/>
      <c r="Q1085" s="12"/>
      <c r="R1085" s="13"/>
    </row>
    <row r="1086" spans="1:18" ht="15.75" customHeight="1" x14ac:dyDescent="0.3">
      <c r="A1086" s="1" t="s">
        <v>39</v>
      </c>
      <c r="B1086" s="6" t="s">
        <v>23</v>
      </c>
      <c r="C1086" s="6">
        <v>1197831</v>
      </c>
      <c r="D1086" s="7">
        <v>44198</v>
      </c>
      <c r="E1086" s="6" t="s">
        <v>24</v>
      </c>
      <c r="F1086" s="6" t="s">
        <v>57</v>
      </c>
      <c r="G1086" s="6" t="s">
        <v>58</v>
      </c>
      <c r="H1086" s="6" t="s">
        <v>17</v>
      </c>
      <c r="I1086" s="8">
        <v>0.2</v>
      </c>
      <c r="J1086" s="9">
        <v>6750</v>
      </c>
      <c r="K1086" s="10">
        <f t="shared" si="8"/>
        <v>1350</v>
      </c>
      <c r="L1086" s="10">
        <f t="shared" si="9"/>
        <v>540</v>
      </c>
      <c r="M1086" s="11">
        <v>0.39999999999999997</v>
      </c>
      <c r="O1086" s="16"/>
      <c r="P1086" s="17"/>
      <c r="Q1086" s="12"/>
      <c r="R1086" s="13"/>
    </row>
    <row r="1087" spans="1:18" ht="15.75" customHeight="1" x14ac:dyDescent="0.3">
      <c r="A1087" s="1"/>
      <c r="B1087" s="6" t="s">
        <v>23</v>
      </c>
      <c r="C1087" s="6">
        <v>1197831</v>
      </c>
      <c r="D1087" s="7">
        <v>44198</v>
      </c>
      <c r="E1087" s="6" t="s">
        <v>24</v>
      </c>
      <c r="F1087" s="6" t="s">
        <v>57</v>
      </c>
      <c r="G1087" s="6" t="s">
        <v>58</v>
      </c>
      <c r="H1087" s="6" t="s">
        <v>18</v>
      </c>
      <c r="I1087" s="8">
        <v>0.3</v>
      </c>
      <c r="J1087" s="9">
        <v>6750</v>
      </c>
      <c r="K1087" s="10">
        <f t="shared" si="8"/>
        <v>2025</v>
      </c>
      <c r="L1087" s="10">
        <f t="shared" si="9"/>
        <v>809.99999999999989</v>
      </c>
      <c r="M1087" s="11">
        <v>0.39999999999999997</v>
      </c>
      <c r="O1087" s="16"/>
      <c r="P1087" s="17"/>
      <c r="Q1087" s="12"/>
      <c r="R1087" s="13"/>
    </row>
    <row r="1088" spans="1:18" ht="15.75" customHeight="1" x14ac:dyDescent="0.3">
      <c r="A1088" s="1"/>
      <c r="B1088" s="6" t="s">
        <v>23</v>
      </c>
      <c r="C1088" s="6">
        <v>1197831</v>
      </c>
      <c r="D1088" s="7">
        <v>44198</v>
      </c>
      <c r="E1088" s="6" t="s">
        <v>24</v>
      </c>
      <c r="F1088" s="6" t="s">
        <v>57</v>
      </c>
      <c r="G1088" s="6" t="s">
        <v>58</v>
      </c>
      <c r="H1088" s="6" t="s">
        <v>19</v>
      </c>
      <c r="I1088" s="8">
        <v>0.3</v>
      </c>
      <c r="J1088" s="9">
        <v>4750</v>
      </c>
      <c r="K1088" s="10">
        <f t="shared" si="8"/>
        <v>1425</v>
      </c>
      <c r="L1088" s="10">
        <f t="shared" si="9"/>
        <v>570</v>
      </c>
      <c r="M1088" s="11">
        <v>0.39999999999999997</v>
      </c>
      <c r="O1088" s="16"/>
      <c r="P1088" s="17"/>
      <c r="Q1088" s="12"/>
      <c r="R1088" s="13"/>
    </row>
    <row r="1089" spans="1:18" ht="15.75" customHeight="1" x14ac:dyDescent="0.3">
      <c r="A1089" s="1"/>
      <c r="B1089" s="6" t="s">
        <v>23</v>
      </c>
      <c r="C1089" s="6">
        <v>1197831</v>
      </c>
      <c r="D1089" s="7">
        <v>44198</v>
      </c>
      <c r="E1089" s="6" t="s">
        <v>24</v>
      </c>
      <c r="F1089" s="6" t="s">
        <v>57</v>
      </c>
      <c r="G1089" s="6" t="s">
        <v>58</v>
      </c>
      <c r="H1089" s="6" t="s">
        <v>20</v>
      </c>
      <c r="I1089" s="8">
        <v>0.35</v>
      </c>
      <c r="J1089" s="9">
        <v>4750</v>
      </c>
      <c r="K1089" s="10">
        <f t="shared" si="8"/>
        <v>1662.5</v>
      </c>
      <c r="L1089" s="10">
        <f t="shared" si="9"/>
        <v>831.25</v>
      </c>
      <c r="M1089" s="11">
        <v>0.5</v>
      </c>
      <c r="O1089" s="16"/>
      <c r="P1089" s="17"/>
      <c r="Q1089" s="12"/>
      <c r="R1089" s="13"/>
    </row>
    <row r="1090" spans="1:18" ht="15.75" customHeight="1" x14ac:dyDescent="0.3">
      <c r="A1090" s="1"/>
      <c r="B1090" s="6" t="s">
        <v>23</v>
      </c>
      <c r="C1090" s="6">
        <v>1197831</v>
      </c>
      <c r="D1090" s="7">
        <v>44198</v>
      </c>
      <c r="E1090" s="6" t="s">
        <v>24</v>
      </c>
      <c r="F1090" s="6" t="s">
        <v>57</v>
      </c>
      <c r="G1090" s="6" t="s">
        <v>58</v>
      </c>
      <c r="H1090" s="6" t="s">
        <v>21</v>
      </c>
      <c r="I1090" s="8">
        <v>0.4</v>
      </c>
      <c r="J1090" s="9">
        <v>3250</v>
      </c>
      <c r="K1090" s="10">
        <f t="shared" si="8"/>
        <v>1300</v>
      </c>
      <c r="L1090" s="10">
        <f t="shared" si="9"/>
        <v>454.99999999999994</v>
      </c>
      <c r="M1090" s="11">
        <v>0.35</v>
      </c>
      <c r="O1090" s="16"/>
      <c r="P1090" s="17"/>
      <c r="Q1090" s="12"/>
      <c r="R1090" s="13"/>
    </row>
    <row r="1091" spans="1:18" ht="15.75" customHeight="1" x14ac:dyDescent="0.3">
      <c r="A1091" s="1"/>
      <c r="B1091" s="6" t="s">
        <v>23</v>
      </c>
      <c r="C1091" s="6">
        <v>1197831</v>
      </c>
      <c r="D1091" s="7">
        <v>44198</v>
      </c>
      <c r="E1091" s="6" t="s">
        <v>24</v>
      </c>
      <c r="F1091" s="6" t="s">
        <v>57</v>
      </c>
      <c r="G1091" s="6" t="s">
        <v>58</v>
      </c>
      <c r="H1091" s="6" t="s">
        <v>22</v>
      </c>
      <c r="I1091" s="8">
        <v>0.35</v>
      </c>
      <c r="J1091" s="9">
        <v>4750</v>
      </c>
      <c r="K1091" s="10">
        <f t="shared" si="8"/>
        <v>1662.5</v>
      </c>
      <c r="L1091" s="10">
        <f t="shared" si="9"/>
        <v>914.37500000000011</v>
      </c>
      <c r="M1091" s="11">
        <v>0.55000000000000004</v>
      </c>
      <c r="O1091" s="16"/>
      <c r="P1091" s="17"/>
      <c r="Q1091" s="12"/>
      <c r="R1091" s="13"/>
    </row>
    <row r="1092" spans="1:18" ht="15.75" customHeight="1" x14ac:dyDescent="0.3">
      <c r="A1092" s="1"/>
      <c r="B1092" s="6" t="s">
        <v>23</v>
      </c>
      <c r="C1092" s="6">
        <v>1197831</v>
      </c>
      <c r="D1092" s="7">
        <v>44228</v>
      </c>
      <c r="E1092" s="6" t="s">
        <v>24</v>
      </c>
      <c r="F1092" s="6" t="s">
        <v>57</v>
      </c>
      <c r="G1092" s="6" t="s">
        <v>58</v>
      </c>
      <c r="H1092" s="6" t="s">
        <v>17</v>
      </c>
      <c r="I1092" s="8">
        <v>0.25</v>
      </c>
      <c r="J1092" s="9">
        <v>6250</v>
      </c>
      <c r="K1092" s="10">
        <f t="shared" si="8"/>
        <v>1562.5</v>
      </c>
      <c r="L1092" s="10">
        <f t="shared" si="9"/>
        <v>625</v>
      </c>
      <c r="M1092" s="11">
        <v>0.39999999999999997</v>
      </c>
      <c r="O1092" s="16"/>
      <c r="P1092" s="17"/>
      <c r="Q1092" s="12"/>
      <c r="R1092" s="13"/>
    </row>
    <row r="1093" spans="1:18" ht="15.75" customHeight="1" x14ac:dyDescent="0.3">
      <c r="A1093" s="1"/>
      <c r="B1093" s="6" t="s">
        <v>23</v>
      </c>
      <c r="C1093" s="6">
        <v>1197831</v>
      </c>
      <c r="D1093" s="7">
        <v>44228</v>
      </c>
      <c r="E1093" s="6" t="s">
        <v>24</v>
      </c>
      <c r="F1093" s="6" t="s">
        <v>57</v>
      </c>
      <c r="G1093" s="6" t="s">
        <v>58</v>
      </c>
      <c r="H1093" s="6" t="s">
        <v>18</v>
      </c>
      <c r="I1093" s="8">
        <v>0.35</v>
      </c>
      <c r="J1093" s="9">
        <v>6000</v>
      </c>
      <c r="K1093" s="10">
        <f t="shared" si="8"/>
        <v>2100</v>
      </c>
      <c r="L1093" s="10">
        <f t="shared" si="9"/>
        <v>839.99999999999989</v>
      </c>
      <c r="M1093" s="11">
        <v>0.39999999999999997</v>
      </c>
      <c r="O1093" s="16"/>
      <c r="P1093" s="17"/>
      <c r="Q1093" s="12"/>
      <c r="R1093" s="13"/>
    </row>
    <row r="1094" spans="1:18" ht="15.75" customHeight="1" x14ac:dyDescent="0.3">
      <c r="A1094" s="1"/>
      <c r="B1094" s="6" t="s">
        <v>23</v>
      </c>
      <c r="C1094" s="6">
        <v>1197831</v>
      </c>
      <c r="D1094" s="7">
        <v>44228</v>
      </c>
      <c r="E1094" s="6" t="s">
        <v>24</v>
      </c>
      <c r="F1094" s="6" t="s">
        <v>57</v>
      </c>
      <c r="G1094" s="6" t="s">
        <v>58</v>
      </c>
      <c r="H1094" s="6" t="s">
        <v>19</v>
      </c>
      <c r="I1094" s="8">
        <v>0.35</v>
      </c>
      <c r="J1094" s="9">
        <v>4250</v>
      </c>
      <c r="K1094" s="10">
        <f t="shared" si="8"/>
        <v>1487.5</v>
      </c>
      <c r="L1094" s="10">
        <f t="shared" si="9"/>
        <v>595</v>
      </c>
      <c r="M1094" s="11">
        <v>0.39999999999999997</v>
      </c>
      <c r="O1094" s="16"/>
      <c r="P1094" s="17"/>
      <c r="Q1094" s="12"/>
      <c r="R1094" s="13"/>
    </row>
    <row r="1095" spans="1:18" ht="15.75" customHeight="1" x14ac:dyDescent="0.3">
      <c r="A1095" s="1"/>
      <c r="B1095" s="6" t="s">
        <v>23</v>
      </c>
      <c r="C1095" s="6">
        <v>1197831</v>
      </c>
      <c r="D1095" s="7">
        <v>44228</v>
      </c>
      <c r="E1095" s="6" t="s">
        <v>24</v>
      </c>
      <c r="F1095" s="6" t="s">
        <v>57</v>
      </c>
      <c r="G1095" s="6" t="s">
        <v>58</v>
      </c>
      <c r="H1095" s="6" t="s">
        <v>20</v>
      </c>
      <c r="I1095" s="8">
        <v>0.35</v>
      </c>
      <c r="J1095" s="9">
        <v>3750</v>
      </c>
      <c r="K1095" s="10">
        <f t="shared" si="8"/>
        <v>1312.5</v>
      </c>
      <c r="L1095" s="10">
        <f t="shared" si="9"/>
        <v>656.25</v>
      </c>
      <c r="M1095" s="11">
        <v>0.5</v>
      </c>
      <c r="O1095" s="16"/>
      <c r="P1095" s="17"/>
      <c r="Q1095" s="12"/>
      <c r="R1095" s="13"/>
    </row>
    <row r="1096" spans="1:18" ht="15.75" customHeight="1" x14ac:dyDescent="0.3">
      <c r="A1096" s="1"/>
      <c r="B1096" s="6" t="s">
        <v>23</v>
      </c>
      <c r="C1096" s="6">
        <v>1197831</v>
      </c>
      <c r="D1096" s="7">
        <v>44228</v>
      </c>
      <c r="E1096" s="6" t="s">
        <v>24</v>
      </c>
      <c r="F1096" s="6" t="s">
        <v>57</v>
      </c>
      <c r="G1096" s="6" t="s">
        <v>58</v>
      </c>
      <c r="H1096" s="6" t="s">
        <v>21</v>
      </c>
      <c r="I1096" s="8">
        <v>0.4</v>
      </c>
      <c r="J1096" s="9">
        <v>2500</v>
      </c>
      <c r="K1096" s="10">
        <f t="shared" si="8"/>
        <v>1000</v>
      </c>
      <c r="L1096" s="10">
        <f t="shared" si="9"/>
        <v>350</v>
      </c>
      <c r="M1096" s="11">
        <v>0.35</v>
      </c>
      <c r="O1096" s="16"/>
      <c r="P1096" s="17"/>
      <c r="Q1096" s="12"/>
      <c r="R1096" s="13"/>
    </row>
    <row r="1097" spans="1:18" ht="15.75" customHeight="1" x14ac:dyDescent="0.3">
      <c r="A1097" s="1"/>
      <c r="B1097" s="6" t="s">
        <v>23</v>
      </c>
      <c r="C1097" s="6">
        <v>1197831</v>
      </c>
      <c r="D1097" s="7">
        <v>44228</v>
      </c>
      <c r="E1097" s="6" t="s">
        <v>24</v>
      </c>
      <c r="F1097" s="6" t="s">
        <v>57</v>
      </c>
      <c r="G1097" s="6" t="s">
        <v>58</v>
      </c>
      <c r="H1097" s="6" t="s">
        <v>22</v>
      </c>
      <c r="I1097" s="8">
        <v>0.35</v>
      </c>
      <c r="J1097" s="9">
        <v>4500</v>
      </c>
      <c r="K1097" s="10">
        <f t="shared" si="8"/>
        <v>1575</v>
      </c>
      <c r="L1097" s="10">
        <f t="shared" si="9"/>
        <v>866.25000000000011</v>
      </c>
      <c r="M1097" s="11">
        <v>0.55000000000000004</v>
      </c>
      <c r="O1097" s="16"/>
      <c r="P1097" s="17"/>
      <c r="Q1097" s="12"/>
      <c r="R1097" s="13"/>
    </row>
    <row r="1098" spans="1:18" ht="15.75" customHeight="1" x14ac:dyDescent="0.3">
      <c r="A1098" s="1"/>
      <c r="B1098" s="6" t="s">
        <v>23</v>
      </c>
      <c r="C1098" s="6">
        <v>1197831</v>
      </c>
      <c r="D1098" s="7">
        <v>44258</v>
      </c>
      <c r="E1098" s="6" t="s">
        <v>24</v>
      </c>
      <c r="F1098" s="6" t="s">
        <v>57</v>
      </c>
      <c r="G1098" s="6" t="s">
        <v>58</v>
      </c>
      <c r="H1098" s="6" t="s">
        <v>17</v>
      </c>
      <c r="I1098" s="8">
        <v>0.3</v>
      </c>
      <c r="J1098" s="9">
        <v>6250</v>
      </c>
      <c r="K1098" s="10">
        <f t="shared" si="8"/>
        <v>1875</v>
      </c>
      <c r="L1098" s="10">
        <f t="shared" si="9"/>
        <v>843.74999999999989</v>
      </c>
      <c r="M1098" s="11">
        <v>0.44999999999999996</v>
      </c>
      <c r="O1098" s="16"/>
      <c r="P1098" s="17"/>
      <c r="Q1098" s="12"/>
      <c r="R1098" s="13"/>
    </row>
    <row r="1099" spans="1:18" ht="15.75" customHeight="1" x14ac:dyDescent="0.3">
      <c r="A1099" s="1"/>
      <c r="B1099" s="6" t="s">
        <v>23</v>
      </c>
      <c r="C1099" s="6">
        <v>1197831</v>
      </c>
      <c r="D1099" s="7">
        <v>44258</v>
      </c>
      <c r="E1099" s="6" t="s">
        <v>24</v>
      </c>
      <c r="F1099" s="6" t="s">
        <v>57</v>
      </c>
      <c r="G1099" s="6" t="s">
        <v>58</v>
      </c>
      <c r="H1099" s="6" t="s">
        <v>18</v>
      </c>
      <c r="I1099" s="8">
        <v>0.4</v>
      </c>
      <c r="J1099" s="9">
        <v>6250</v>
      </c>
      <c r="K1099" s="10">
        <f t="shared" si="8"/>
        <v>2500</v>
      </c>
      <c r="L1099" s="10">
        <f t="shared" si="9"/>
        <v>1125</v>
      </c>
      <c r="M1099" s="11">
        <v>0.44999999999999996</v>
      </c>
      <c r="O1099" s="16"/>
      <c r="P1099" s="17"/>
      <c r="Q1099" s="12"/>
      <c r="R1099" s="13"/>
    </row>
    <row r="1100" spans="1:18" ht="15.75" customHeight="1" x14ac:dyDescent="0.3">
      <c r="A1100" s="1"/>
      <c r="B1100" s="6" t="s">
        <v>23</v>
      </c>
      <c r="C1100" s="6">
        <v>1197831</v>
      </c>
      <c r="D1100" s="7">
        <v>44258</v>
      </c>
      <c r="E1100" s="6" t="s">
        <v>24</v>
      </c>
      <c r="F1100" s="6" t="s">
        <v>57</v>
      </c>
      <c r="G1100" s="6" t="s">
        <v>58</v>
      </c>
      <c r="H1100" s="6" t="s">
        <v>19</v>
      </c>
      <c r="I1100" s="8">
        <v>0.3</v>
      </c>
      <c r="J1100" s="9">
        <v>4500</v>
      </c>
      <c r="K1100" s="10">
        <f t="shared" si="8"/>
        <v>1350</v>
      </c>
      <c r="L1100" s="10">
        <f t="shared" si="9"/>
        <v>607.49999999999989</v>
      </c>
      <c r="M1100" s="11">
        <v>0.44999999999999996</v>
      </c>
      <c r="O1100" s="16"/>
      <c r="P1100" s="17"/>
      <c r="Q1100" s="12"/>
      <c r="R1100" s="13"/>
    </row>
    <row r="1101" spans="1:18" ht="15.75" customHeight="1" x14ac:dyDescent="0.3">
      <c r="A1101" s="1"/>
      <c r="B1101" s="6" t="s">
        <v>23</v>
      </c>
      <c r="C1101" s="6">
        <v>1197831</v>
      </c>
      <c r="D1101" s="7">
        <v>44258</v>
      </c>
      <c r="E1101" s="6" t="s">
        <v>24</v>
      </c>
      <c r="F1101" s="6" t="s">
        <v>57</v>
      </c>
      <c r="G1101" s="6" t="s">
        <v>58</v>
      </c>
      <c r="H1101" s="6" t="s">
        <v>20</v>
      </c>
      <c r="I1101" s="8">
        <v>0.35000000000000003</v>
      </c>
      <c r="J1101" s="9">
        <v>3500</v>
      </c>
      <c r="K1101" s="10">
        <f t="shared" si="8"/>
        <v>1225.0000000000002</v>
      </c>
      <c r="L1101" s="10">
        <f t="shared" si="9"/>
        <v>673.75000000000023</v>
      </c>
      <c r="M1101" s="11">
        <v>0.55000000000000004</v>
      </c>
      <c r="O1101" s="16"/>
      <c r="P1101" s="17"/>
      <c r="Q1101" s="12"/>
      <c r="R1101" s="13"/>
    </row>
    <row r="1102" spans="1:18" ht="15.75" customHeight="1" x14ac:dyDescent="0.3">
      <c r="A1102" s="1"/>
      <c r="B1102" s="6" t="s">
        <v>23</v>
      </c>
      <c r="C1102" s="6">
        <v>1197831</v>
      </c>
      <c r="D1102" s="7">
        <v>44258</v>
      </c>
      <c r="E1102" s="6" t="s">
        <v>24</v>
      </c>
      <c r="F1102" s="6" t="s">
        <v>57</v>
      </c>
      <c r="G1102" s="6" t="s">
        <v>58</v>
      </c>
      <c r="H1102" s="6" t="s">
        <v>21</v>
      </c>
      <c r="I1102" s="8">
        <v>0.4</v>
      </c>
      <c r="J1102" s="9">
        <v>2500</v>
      </c>
      <c r="K1102" s="10">
        <f t="shared" si="8"/>
        <v>1000</v>
      </c>
      <c r="L1102" s="10">
        <f t="shared" si="9"/>
        <v>399.99999999999994</v>
      </c>
      <c r="M1102" s="11">
        <v>0.39999999999999997</v>
      </c>
      <c r="O1102" s="16"/>
      <c r="P1102" s="17"/>
      <c r="Q1102" s="12"/>
      <c r="R1102" s="13"/>
    </row>
    <row r="1103" spans="1:18" ht="15.75" customHeight="1" x14ac:dyDescent="0.3">
      <c r="A1103" s="1"/>
      <c r="B1103" s="6" t="s">
        <v>23</v>
      </c>
      <c r="C1103" s="6">
        <v>1197831</v>
      </c>
      <c r="D1103" s="7">
        <v>44258</v>
      </c>
      <c r="E1103" s="6" t="s">
        <v>24</v>
      </c>
      <c r="F1103" s="6" t="s">
        <v>57</v>
      </c>
      <c r="G1103" s="6" t="s">
        <v>58</v>
      </c>
      <c r="H1103" s="6" t="s">
        <v>22</v>
      </c>
      <c r="I1103" s="8">
        <v>0.35000000000000003</v>
      </c>
      <c r="J1103" s="9">
        <v>4000</v>
      </c>
      <c r="K1103" s="10">
        <f t="shared" si="8"/>
        <v>1400.0000000000002</v>
      </c>
      <c r="L1103" s="10">
        <f t="shared" si="9"/>
        <v>840.00000000000023</v>
      </c>
      <c r="M1103" s="11">
        <v>0.60000000000000009</v>
      </c>
      <c r="O1103" s="16"/>
      <c r="P1103" s="17"/>
      <c r="Q1103" s="12"/>
      <c r="R1103" s="13"/>
    </row>
    <row r="1104" spans="1:18" ht="15.75" customHeight="1" x14ac:dyDescent="0.3">
      <c r="A1104" s="1"/>
      <c r="B1104" s="6" t="s">
        <v>23</v>
      </c>
      <c r="C1104" s="6">
        <v>1197831</v>
      </c>
      <c r="D1104" s="7">
        <v>44288</v>
      </c>
      <c r="E1104" s="6" t="s">
        <v>24</v>
      </c>
      <c r="F1104" s="6" t="s">
        <v>57</v>
      </c>
      <c r="G1104" s="6" t="s">
        <v>58</v>
      </c>
      <c r="H1104" s="6" t="s">
        <v>17</v>
      </c>
      <c r="I1104" s="8">
        <v>0.19999999999999998</v>
      </c>
      <c r="J1104" s="9">
        <v>6500</v>
      </c>
      <c r="K1104" s="10">
        <f t="shared" si="8"/>
        <v>1300</v>
      </c>
      <c r="L1104" s="10">
        <f t="shared" si="9"/>
        <v>584.99999999999989</v>
      </c>
      <c r="M1104" s="11">
        <v>0.44999999999999996</v>
      </c>
      <c r="O1104" s="16"/>
      <c r="P1104" s="17"/>
      <c r="Q1104" s="12"/>
      <c r="R1104" s="13"/>
    </row>
    <row r="1105" spans="1:18" ht="15.75" customHeight="1" x14ac:dyDescent="0.3">
      <c r="A1105" s="1"/>
      <c r="B1105" s="6" t="s">
        <v>23</v>
      </c>
      <c r="C1105" s="6">
        <v>1197831</v>
      </c>
      <c r="D1105" s="7">
        <v>44288</v>
      </c>
      <c r="E1105" s="6" t="s">
        <v>24</v>
      </c>
      <c r="F1105" s="6" t="s">
        <v>57</v>
      </c>
      <c r="G1105" s="6" t="s">
        <v>58</v>
      </c>
      <c r="H1105" s="6" t="s">
        <v>18</v>
      </c>
      <c r="I1105" s="8">
        <v>0.20000000000000007</v>
      </c>
      <c r="J1105" s="9">
        <v>6500</v>
      </c>
      <c r="K1105" s="10">
        <f t="shared" si="8"/>
        <v>1300.0000000000005</v>
      </c>
      <c r="L1105" s="10">
        <f t="shared" si="9"/>
        <v>585.00000000000011</v>
      </c>
      <c r="M1105" s="11">
        <v>0.44999999999999996</v>
      </c>
      <c r="O1105" s="16"/>
      <c r="P1105" s="17"/>
      <c r="Q1105" s="12"/>
      <c r="R1105" s="13"/>
    </row>
    <row r="1106" spans="1:18" ht="15.75" customHeight="1" x14ac:dyDescent="0.3">
      <c r="A1106" s="1"/>
      <c r="B1106" s="6" t="s">
        <v>23</v>
      </c>
      <c r="C1106" s="6">
        <v>1197831</v>
      </c>
      <c r="D1106" s="7">
        <v>44288</v>
      </c>
      <c r="E1106" s="6" t="s">
        <v>24</v>
      </c>
      <c r="F1106" s="6" t="s">
        <v>57</v>
      </c>
      <c r="G1106" s="6" t="s">
        <v>58</v>
      </c>
      <c r="H1106" s="6" t="s">
        <v>19</v>
      </c>
      <c r="I1106" s="8">
        <v>0.14999999999999997</v>
      </c>
      <c r="J1106" s="9">
        <v>4750</v>
      </c>
      <c r="K1106" s="10">
        <f t="shared" si="8"/>
        <v>712.49999999999989</v>
      </c>
      <c r="L1106" s="10">
        <f t="shared" si="9"/>
        <v>320.62499999999994</v>
      </c>
      <c r="M1106" s="11">
        <v>0.44999999999999996</v>
      </c>
      <c r="O1106" s="16"/>
      <c r="P1106" s="17"/>
      <c r="Q1106" s="12"/>
      <c r="R1106" s="13"/>
    </row>
    <row r="1107" spans="1:18" ht="15.75" customHeight="1" x14ac:dyDescent="0.3">
      <c r="A1107" s="1"/>
      <c r="B1107" s="6" t="s">
        <v>23</v>
      </c>
      <c r="C1107" s="6">
        <v>1197831</v>
      </c>
      <c r="D1107" s="7">
        <v>44288</v>
      </c>
      <c r="E1107" s="6" t="s">
        <v>24</v>
      </c>
      <c r="F1107" s="6" t="s">
        <v>57</v>
      </c>
      <c r="G1107" s="6" t="s">
        <v>58</v>
      </c>
      <c r="H1107" s="6" t="s">
        <v>20</v>
      </c>
      <c r="I1107" s="8">
        <v>0.20000000000000007</v>
      </c>
      <c r="J1107" s="9">
        <v>3750</v>
      </c>
      <c r="K1107" s="10">
        <f t="shared" si="8"/>
        <v>750.00000000000023</v>
      </c>
      <c r="L1107" s="10">
        <f t="shared" si="9"/>
        <v>412.50000000000017</v>
      </c>
      <c r="M1107" s="11">
        <v>0.55000000000000004</v>
      </c>
      <c r="O1107" s="16"/>
      <c r="P1107" s="17"/>
      <c r="Q1107" s="12"/>
      <c r="R1107" s="13"/>
    </row>
    <row r="1108" spans="1:18" ht="15.75" customHeight="1" x14ac:dyDescent="0.3">
      <c r="A1108" s="1"/>
      <c r="B1108" s="6" t="s">
        <v>23</v>
      </c>
      <c r="C1108" s="6">
        <v>1197831</v>
      </c>
      <c r="D1108" s="7">
        <v>44288</v>
      </c>
      <c r="E1108" s="6" t="s">
        <v>24</v>
      </c>
      <c r="F1108" s="6" t="s">
        <v>57</v>
      </c>
      <c r="G1108" s="6" t="s">
        <v>58</v>
      </c>
      <c r="H1108" s="6" t="s">
        <v>21</v>
      </c>
      <c r="I1108" s="8">
        <v>0.25</v>
      </c>
      <c r="J1108" s="9">
        <v>2750</v>
      </c>
      <c r="K1108" s="10">
        <f t="shared" si="8"/>
        <v>687.5</v>
      </c>
      <c r="L1108" s="10">
        <f t="shared" si="9"/>
        <v>275</v>
      </c>
      <c r="M1108" s="11">
        <v>0.39999999999999997</v>
      </c>
      <c r="O1108" s="16"/>
      <c r="P1108" s="17"/>
      <c r="Q1108" s="12"/>
      <c r="R1108" s="13"/>
    </row>
    <row r="1109" spans="1:18" ht="15.75" customHeight="1" x14ac:dyDescent="0.3">
      <c r="A1109" s="1"/>
      <c r="B1109" s="6" t="s">
        <v>23</v>
      </c>
      <c r="C1109" s="6">
        <v>1197831</v>
      </c>
      <c r="D1109" s="7">
        <v>44288</v>
      </c>
      <c r="E1109" s="6" t="s">
        <v>24</v>
      </c>
      <c r="F1109" s="6" t="s">
        <v>57</v>
      </c>
      <c r="G1109" s="6" t="s">
        <v>58</v>
      </c>
      <c r="H1109" s="6" t="s">
        <v>22</v>
      </c>
      <c r="I1109" s="8">
        <v>0.20000000000000007</v>
      </c>
      <c r="J1109" s="9">
        <v>5500</v>
      </c>
      <c r="K1109" s="10">
        <f t="shared" si="8"/>
        <v>1100.0000000000005</v>
      </c>
      <c r="L1109" s="10">
        <f t="shared" si="9"/>
        <v>660.00000000000034</v>
      </c>
      <c r="M1109" s="11">
        <v>0.60000000000000009</v>
      </c>
      <c r="O1109" s="16"/>
      <c r="P1109" s="17"/>
      <c r="Q1109" s="12"/>
      <c r="R1109" s="13"/>
    </row>
    <row r="1110" spans="1:18" ht="15.75" customHeight="1" x14ac:dyDescent="0.3">
      <c r="A1110" s="1"/>
      <c r="B1110" s="6" t="s">
        <v>23</v>
      </c>
      <c r="C1110" s="6">
        <v>1197831</v>
      </c>
      <c r="D1110" s="7">
        <v>44318</v>
      </c>
      <c r="E1110" s="6" t="s">
        <v>24</v>
      </c>
      <c r="F1110" s="6" t="s">
        <v>57</v>
      </c>
      <c r="G1110" s="6" t="s">
        <v>58</v>
      </c>
      <c r="H1110" s="6" t="s">
        <v>17</v>
      </c>
      <c r="I1110" s="8">
        <v>9.9999999999999964E-2</v>
      </c>
      <c r="J1110" s="9">
        <v>7000</v>
      </c>
      <c r="K1110" s="10">
        <f t="shared" si="8"/>
        <v>699.99999999999977</v>
      </c>
      <c r="L1110" s="10">
        <f t="shared" si="9"/>
        <v>314.99999999999989</v>
      </c>
      <c r="M1110" s="11">
        <v>0.44999999999999996</v>
      </c>
      <c r="O1110" s="16"/>
      <c r="P1110" s="17"/>
      <c r="Q1110" s="12"/>
      <c r="R1110" s="13"/>
    </row>
    <row r="1111" spans="1:18" ht="15.75" customHeight="1" x14ac:dyDescent="0.3">
      <c r="A1111" s="1"/>
      <c r="B1111" s="6" t="s">
        <v>23</v>
      </c>
      <c r="C1111" s="6">
        <v>1197831</v>
      </c>
      <c r="D1111" s="7">
        <v>44318</v>
      </c>
      <c r="E1111" s="6" t="s">
        <v>24</v>
      </c>
      <c r="F1111" s="6" t="s">
        <v>57</v>
      </c>
      <c r="G1111" s="6" t="s">
        <v>58</v>
      </c>
      <c r="H1111" s="6" t="s">
        <v>18</v>
      </c>
      <c r="I1111" s="8">
        <v>0.20000000000000007</v>
      </c>
      <c r="J1111" s="9">
        <v>7250</v>
      </c>
      <c r="K1111" s="10">
        <f t="shared" si="8"/>
        <v>1450.0000000000005</v>
      </c>
      <c r="L1111" s="10">
        <f t="shared" si="9"/>
        <v>652.50000000000011</v>
      </c>
      <c r="M1111" s="11">
        <v>0.44999999999999996</v>
      </c>
      <c r="O1111" s="16"/>
      <c r="P1111" s="17"/>
      <c r="Q1111" s="12"/>
      <c r="R1111" s="13"/>
    </row>
    <row r="1112" spans="1:18" ht="15.75" customHeight="1" x14ac:dyDescent="0.3">
      <c r="A1112" s="1"/>
      <c r="B1112" s="6" t="s">
        <v>23</v>
      </c>
      <c r="C1112" s="6">
        <v>1197831</v>
      </c>
      <c r="D1112" s="7">
        <v>44318</v>
      </c>
      <c r="E1112" s="6" t="s">
        <v>24</v>
      </c>
      <c r="F1112" s="6" t="s">
        <v>57</v>
      </c>
      <c r="G1112" s="6" t="s">
        <v>58</v>
      </c>
      <c r="H1112" s="6" t="s">
        <v>19</v>
      </c>
      <c r="I1112" s="8">
        <v>0.14999999999999997</v>
      </c>
      <c r="J1112" s="9">
        <v>5750</v>
      </c>
      <c r="K1112" s="10">
        <f t="shared" si="8"/>
        <v>862.49999999999977</v>
      </c>
      <c r="L1112" s="10">
        <f t="shared" si="9"/>
        <v>388.12499999999989</v>
      </c>
      <c r="M1112" s="11">
        <v>0.44999999999999996</v>
      </c>
      <c r="O1112" s="16"/>
      <c r="P1112" s="17"/>
      <c r="Q1112" s="12"/>
      <c r="R1112" s="13"/>
    </row>
    <row r="1113" spans="1:18" ht="15.75" customHeight="1" x14ac:dyDescent="0.3">
      <c r="A1113" s="1"/>
      <c r="B1113" s="6" t="s">
        <v>23</v>
      </c>
      <c r="C1113" s="6">
        <v>1197831</v>
      </c>
      <c r="D1113" s="7">
        <v>44318</v>
      </c>
      <c r="E1113" s="6" t="s">
        <v>24</v>
      </c>
      <c r="F1113" s="6" t="s">
        <v>57</v>
      </c>
      <c r="G1113" s="6" t="s">
        <v>58</v>
      </c>
      <c r="H1113" s="6" t="s">
        <v>20</v>
      </c>
      <c r="I1113" s="8">
        <v>0.35000000000000003</v>
      </c>
      <c r="J1113" s="9">
        <v>5000</v>
      </c>
      <c r="K1113" s="10">
        <f t="shared" si="8"/>
        <v>1750.0000000000002</v>
      </c>
      <c r="L1113" s="10">
        <f t="shared" si="9"/>
        <v>962.50000000000023</v>
      </c>
      <c r="M1113" s="11">
        <v>0.55000000000000004</v>
      </c>
      <c r="O1113" s="16"/>
      <c r="P1113" s="17"/>
      <c r="Q1113" s="12"/>
      <c r="R1113" s="13"/>
    </row>
    <row r="1114" spans="1:18" ht="15.75" customHeight="1" x14ac:dyDescent="0.3">
      <c r="A1114" s="1"/>
      <c r="B1114" s="6" t="s">
        <v>23</v>
      </c>
      <c r="C1114" s="6">
        <v>1197831</v>
      </c>
      <c r="D1114" s="7">
        <v>44318</v>
      </c>
      <c r="E1114" s="6" t="s">
        <v>24</v>
      </c>
      <c r="F1114" s="6" t="s">
        <v>57</v>
      </c>
      <c r="G1114" s="6" t="s">
        <v>58</v>
      </c>
      <c r="H1114" s="6" t="s">
        <v>21</v>
      </c>
      <c r="I1114" s="8">
        <v>0.5</v>
      </c>
      <c r="J1114" s="9">
        <v>4000</v>
      </c>
      <c r="K1114" s="10">
        <f t="shared" si="8"/>
        <v>2000</v>
      </c>
      <c r="L1114" s="10">
        <f t="shared" si="9"/>
        <v>799.99999999999989</v>
      </c>
      <c r="M1114" s="11">
        <v>0.39999999999999997</v>
      </c>
      <c r="O1114" s="16"/>
      <c r="P1114" s="17"/>
      <c r="Q1114" s="12"/>
      <c r="R1114" s="13"/>
    </row>
    <row r="1115" spans="1:18" ht="15.75" customHeight="1" x14ac:dyDescent="0.3">
      <c r="A1115" s="1"/>
      <c r="B1115" s="6" t="s">
        <v>23</v>
      </c>
      <c r="C1115" s="6">
        <v>1197831</v>
      </c>
      <c r="D1115" s="7">
        <v>44318</v>
      </c>
      <c r="E1115" s="6" t="s">
        <v>24</v>
      </c>
      <c r="F1115" s="6" t="s">
        <v>57</v>
      </c>
      <c r="G1115" s="6" t="s">
        <v>58</v>
      </c>
      <c r="H1115" s="6" t="s">
        <v>22</v>
      </c>
      <c r="I1115" s="8">
        <v>0.45</v>
      </c>
      <c r="J1115" s="9">
        <v>7500</v>
      </c>
      <c r="K1115" s="10">
        <f t="shared" si="8"/>
        <v>3375</v>
      </c>
      <c r="L1115" s="10">
        <f t="shared" si="9"/>
        <v>2025.0000000000002</v>
      </c>
      <c r="M1115" s="11">
        <v>0.60000000000000009</v>
      </c>
      <c r="O1115" s="16"/>
      <c r="P1115" s="17"/>
      <c r="Q1115" s="12"/>
      <c r="R1115" s="13"/>
    </row>
    <row r="1116" spans="1:18" ht="15.75" customHeight="1" x14ac:dyDescent="0.3">
      <c r="A1116" s="1"/>
      <c r="B1116" s="6" t="s">
        <v>23</v>
      </c>
      <c r="C1116" s="6">
        <v>1197831</v>
      </c>
      <c r="D1116" s="7">
        <v>44348</v>
      </c>
      <c r="E1116" s="6" t="s">
        <v>24</v>
      </c>
      <c r="F1116" s="6" t="s">
        <v>57</v>
      </c>
      <c r="G1116" s="6" t="s">
        <v>58</v>
      </c>
      <c r="H1116" s="6" t="s">
        <v>17</v>
      </c>
      <c r="I1116" s="8">
        <v>0.45</v>
      </c>
      <c r="J1116" s="9">
        <v>7500</v>
      </c>
      <c r="K1116" s="10">
        <f t="shared" si="8"/>
        <v>3375</v>
      </c>
      <c r="L1116" s="10">
        <f t="shared" si="9"/>
        <v>1518.7499999999998</v>
      </c>
      <c r="M1116" s="11">
        <v>0.44999999999999996</v>
      </c>
      <c r="O1116" s="16"/>
      <c r="P1116" s="17"/>
      <c r="Q1116" s="12"/>
      <c r="R1116" s="13"/>
    </row>
    <row r="1117" spans="1:18" ht="15.75" customHeight="1" x14ac:dyDescent="0.3">
      <c r="A1117" s="1"/>
      <c r="B1117" s="6" t="s">
        <v>23</v>
      </c>
      <c r="C1117" s="6">
        <v>1197831</v>
      </c>
      <c r="D1117" s="7">
        <v>44348</v>
      </c>
      <c r="E1117" s="6" t="s">
        <v>24</v>
      </c>
      <c r="F1117" s="6" t="s">
        <v>57</v>
      </c>
      <c r="G1117" s="6" t="s">
        <v>58</v>
      </c>
      <c r="H1117" s="6" t="s">
        <v>18</v>
      </c>
      <c r="I1117" s="8">
        <v>0.5</v>
      </c>
      <c r="J1117" s="9">
        <v>7500</v>
      </c>
      <c r="K1117" s="10">
        <f t="shared" si="8"/>
        <v>3750</v>
      </c>
      <c r="L1117" s="10">
        <f t="shared" si="9"/>
        <v>1687.4999999999998</v>
      </c>
      <c r="M1117" s="11">
        <v>0.44999999999999996</v>
      </c>
      <c r="O1117" s="16"/>
      <c r="P1117" s="17"/>
      <c r="Q1117" s="12"/>
      <c r="R1117" s="13"/>
    </row>
    <row r="1118" spans="1:18" ht="15.75" customHeight="1" x14ac:dyDescent="0.3">
      <c r="A1118" s="1"/>
      <c r="B1118" s="6" t="s">
        <v>23</v>
      </c>
      <c r="C1118" s="6">
        <v>1197831</v>
      </c>
      <c r="D1118" s="7">
        <v>44348</v>
      </c>
      <c r="E1118" s="6" t="s">
        <v>24</v>
      </c>
      <c r="F1118" s="6" t="s">
        <v>57</v>
      </c>
      <c r="G1118" s="6" t="s">
        <v>58</v>
      </c>
      <c r="H1118" s="6" t="s">
        <v>19</v>
      </c>
      <c r="I1118" s="8">
        <v>0.45</v>
      </c>
      <c r="J1118" s="9">
        <v>6500</v>
      </c>
      <c r="K1118" s="10">
        <f t="shared" si="8"/>
        <v>2925</v>
      </c>
      <c r="L1118" s="10">
        <f t="shared" si="9"/>
        <v>1316.2499999999998</v>
      </c>
      <c r="M1118" s="11">
        <v>0.44999999999999996</v>
      </c>
      <c r="O1118" s="16"/>
      <c r="P1118" s="17"/>
      <c r="Q1118" s="12"/>
      <c r="R1118" s="13"/>
    </row>
    <row r="1119" spans="1:18" ht="15.75" customHeight="1" x14ac:dyDescent="0.3">
      <c r="A1119" s="1"/>
      <c r="B1119" s="6" t="s">
        <v>23</v>
      </c>
      <c r="C1119" s="6">
        <v>1197831</v>
      </c>
      <c r="D1119" s="7">
        <v>44348</v>
      </c>
      <c r="E1119" s="6" t="s">
        <v>24</v>
      </c>
      <c r="F1119" s="6" t="s">
        <v>57</v>
      </c>
      <c r="G1119" s="6" t="s">
        <v>58</v>
      </c>
      <c r="H1119" s="6" t="s">
        <v>20</v>
      </c>
      <c r="I1119" s="8">
        <v>0.45</v>
      </c>
      <c r="J1119" s="9">
        <v>6000</v>
      </c>
      <c r="K1119" s="10">
        <f t="shared" si="8"/>
        <v>2700</v>
      </c>
      <c r="L1119" s="10">
        <f t="shared" si="9"/>
        <v>1485.0000000000002</v>
      </c>
      <c r="M1119" s="11">
        <v>0.55000000000000004</v>
      </c>
      <c r="O1119" s="16"/>
      <c r="P1119" s="17"/>
      <c r="Q1119" s="12"/>
      <c r="R1119" s="13"/>
    </row>
    <row r="1120" spans="1:18" ht="15.75" customHeight="1" x14ac:dyDescent="0.3">
      <c r="A1120" s="1"/>
      <c r="B1120" s="6" t="s">
        <v>23</v>
      </c>
      <c r="C1120" s="6">
        <v>1197831</v>
      </c>
      <c r="D1120" s="7">
        <v>44348</v>
      </c>
      <c r="E1120" s="6" t="s">
        <v>24</v>
      </c>
      <c r="F1120" s="6" t="s">
        <v>57</v>
      </c>
      <c r="G1120" s="6" t="s">
        <v>58</v>
      </c>
      <c r="H1120" s="6" t="s">
        <v>21</v>
      </c>
      <c r="I1120" s="8">
        <v>0.5</v>
      </c>
      <c r="J1120" s="9">
        <v>5000</v>
      </c>
      <c r="K1120" s="10">
        <f t="shared" si="8"/>
        <v>2500</v>
      </c>
      <c r="L1120" s="10">
        <f t="shared" si="9"/>
        <v>999.99999999999989</v>
      </c>
      <c r="M1120" s="11">
        <v>0.39999999999999997</v>
      </c>
      <c r="O1120" s="16"/>
      <c r="P1120" s="17"/>
      <c r="Q1120" s="12"/>
      <c r="R1120" s="13"/>
    </row>
    <row r="1121" spans="1:18" ht="15.75" customHeight="1" x14ac:dyDescent="0.3">
      <c r="A1121" s="1"/>
      <c r="B1121" s="6" t="s">
        <v>23</v>
      </c>
      <c r="C1121" s="6">
        <v>1197831</v>
      </c>
      <c r="D1121" s="7">
        <v>44348</v>
      </c>
      <c r="E1121" s="6" t="s">
        <v>24</v>
      </c>
      <c r="F1121" s="6" t="s">
        <v>57</v>
      </c>
      <c r="G1121" s="6" t="s">
        <v>58</v>
      </c>
      <c r="H1121" s="6" t="s">
        <v>22</v>
      </c>
      <c r="I1121" s="8">
        <v>0.55000000000000004</v>
      </c>
      <c r="J1121" s="9">
        <v>8750</v>
      </c>
      <c r="K1121" s="10">
        <f t="shared" si="8"/>
        <v>4812.5</v>
      </c>
      <c r="L1121" s="10">
        <f t="shared" si="9"/>
        <v>2887.5000000000005</v>
      </c>
      <c r="M1121" s="11">
        <v>0.60000000000000009</v>
      </c>
      <c r="O1121" s="16"/>
      <c r="P1121" s="17"/>
      <c r="Q1121" s="12"/>
      <c r="R1121" s="13"/>
    </row>
    <row r="1122" spans="1:18" ht="15.75" customHeight="1" x14ac:dyDescent="0.3">
      <c r="A1122" s="1"/>
      <c r="B1122" s="6" t="s">
        <v>23</v>
      </c>
      <c r="C1122" s="6">
        <v>1197831</v>
      </c>
      <c r="D1122" s="7">
        <v>44380</v>
      </c>
      <c r="E1122" s="6" t="s">
        <v>24</v>
      </c>
      <c r="F1122" s="6" t="s">
        <v>57</v>
      </c>
      <c r="G1122" s="6" t="s">
        <v>58</v>
      </c>
      <c r="H1122" s="6" t="s">
        <v>17</v>
      </c>
      <c r="I1122" s="8">
        <v>0.45</v>
      </c>
      <c r="J1122" s="9">
        <v>8250</v>
      </c>
      <c r="K1122" s="10">
        <f t="shared" si="8"/>
        <v>3712.5</v>
      </c>
      <c r="L1122" s="10">
        <f t="shared" si="9"/>
        <v>1856.2499999999998</v>
      </c>
      <c r="M1122" s="11">
        <v>0.49999999999999994</v>
      </c>
      <c r="O1122" s="16"/>
      <c r="P1122" s="17"/>
      <c r="Q1122" s="12"/>
      <c r="R1122" s="13"/>
    </row>
    <row r="1123" spans="1:18" ht="15.75" customHeight="1" x14ac:dyDescent="0.3">
      <c r="A1123" s="1"/>
      <c r="B1123" s="6" t="s">
        <v>23</v>
      </c>
      <c r="C1123" s="6">
        <v>1197831</v>
      </c>
      <c r="D1123" s="7">
        <v>44380</v>
      </c>
      <c r="E1123" s="6" t="s">
        <v>24</v>
      </c>
      <c r="F1123" s="6" t="s">
        <v>57</v>
      </c>
      <c r="G1123" s="6" t="s">
        <v>58</v>
      </c>
      <c r="H1123" s="6" t="s">
        <v>18</v>
      </c>
      <c r="I1123" s="8">
        <v>0.5</v>
      </c>
      <c r="J1123" s="9">
        <v>8250</v>
      </c>
      <c r="K1123" s="10">
        <f t="shared" si="8"/>
        <v>4125</v>
      </c>
      <c r="L1123" s="10">
        <f t="shared" si="9"/>
        <v>2062.4999999999995</v>
      </c>
      <c r="M1123" s="11">
        <v>0.49999999999999994</v>
      </c>
      <c r="O1123" s="16"/>
      <c r="P1123" s="17"/>
      <c r="Q1123" s="12"/>
      <c r="R1123" s="13"/>
    </row>
    <row r="1124" spans="1:18" ht="15.75" customHeight="1" x14ac:dyDescent="0.3">
      <c r="A1124" s="1"/>
      <c r="B1124" s="6" t="s">
        <v>23</v>
      </c>
      <c r="C1124" s="6">
        <v>1197831</v>
      </c>
      <c r="D1124" s="7">
        <v>44380</v>
      </c>
      <c r="E1124" s="6" t="s">
        <v>24</v>
      </c>
      <c r="F1124" s="6" t="s">
        <v>57</v>
      </c>
      <c r="G1124" s="6" t="s">
        <v>58</v>
      </c>
      <c r="H1124" s="6" t="s">
        <v>19</v>
      </c>
      <c r="I1124" s="8">
        <v>0.45</v>
      </c>
      <c r="J1124" s="9">
        <v>9750</v>
      </c>
      <c r="K1124" s="10">
        <f t="shared" si="8"/>
        <v>4387.5</v>
      </c>
      <c r="L1124" s="10">
        <f t="shared" si="9"/>
        <v>2193.7499999999995</v>
      </c>
      <c r="M1124" s="11">
        <v>0.49999999999999994</v>
      </c>
      <c r="O1124" s="16"/>
      <c r="P1124" s="17"/>
      <c r="Q1124" s="12"/>
      <c r="R1124" s="13"/>
    </row>
    <row r="1125" spans="1:18" ht="15.75" customHeight="1" x14ac:dyDescent="0.3">
      <c r="A1125" s="1"/>
      <c r="B1125" s="6" t="s">
        <v>23</v>
      </c>
      <c r="C1125" s="6">
        <v>1197831</v>
      </c>
      <c r="D1125" s="7">
        <v>44380</v>
      </c>
      <c r="E1125" s="6" t="s">
        <v>24</v>
      </c>
      <c r="F1125" s="6" t="s">
        <v>57</v>
      </c>
      <c r="G1125" s="6" t="s">
        <v>58</v>
      </c>
      <c r="H1125" s="6" t="s">
        <v>20</v>
      </c>
      <c r="I1125" s="8">
        <v>0.45</v>
      </c>
      <c r="J1125" s="9">
        <v>5750</v>
      </c>
      <c r="K1125" s="10">
        <f t="shared" si="8"/>
        <v>2587.5</v>
      </c>
      <c r="L1125" s="10">
        <f t="shared" si="9"/>
        <v>1552.5000000000002</v>
      </c>
      <c r="M1125" s="11">
        <v>0.60000000000000009</v>
      </c>
      <c r="O1125" s="16"/>
      <c r="P1125" s="17"/>
      <c r="Q1125" s="12"/>
      <c r="R1125" s="13"/>
    </row>
    <row r="1126" spans="1:18" ht="15.75" customHeight="1" x14ac:dyDescent="0.3">
      <c r="A1126" s="1"/>
      <c r="B1126" s="6" t="s">
        <v>23</v>
      </c>
      <c r="C1126" s="6">
        <v>1197831</v>
      </c>
      <c r="D1126" s="7">
        <v>44380</v>
      </c>
      <c r="E1126" s="6" t="s">
        <v>24</v>
      </c>
      <c r="F1126" s="6" t="s">
        <v>57</v>
      </c>
      <c r="G1126" s="6" t="s">
        <v>58</v>
      </c>
      <c r="H1126" s="6" t="s">
        <v>21</v>
      </c>
      <c r="I1126" s="8">
        <v>0.5</v>
      </c>
      <c r="J1126" s="9">
        <v>5250</v>
      </c>
      <c r="K1126" s="10">
        <f t="shared" si="8"/>
        <v>2625</v>
      </c>
      <c r="L1126" s="10">
        <f t="shared" si="9"/>
        <v>1181.2499999999998</v>
      </c>
      <c r="M1126" s="11">
        <v>0.44999999999999996</v>
      </c>
      <c r="O1126" s="16"/>
      <c r="P1126" s="17"/>
      <c r="Q1126" s="12"/>
      <c r="R1126" s="13"/>
    </row>
    <row r="1127" spans="1:18" ht="15.75" customHeight="1" x14ac:dyDescent="0.3">
      <c r="A1127" s="1"/>
      <c r="B1127" s="6" t="s">
        <v>23</v>
      </c>
      <c r="C1127" s="6">
        <v>1197831</v>
      </c>
      <c r="D1127" s="7">
        <v>44380</v>
      </c>
      <c r="E1127" s="6" t="s">
        <v>24</v>
      </c>
      <c r="F1127" s="6" t="s">
        <v>57</v>
      </c>
      <c r="G1127" s="6" t="s">
        <v>58</v>
      </c>
      <c r="H1127" s="6" t="s">
        <v>22</v>
      </c>
      <c r="I1127" s="8">
        <v>0.6</v>
      </c>
      <c r="J1127" s="9">
        <v>8000</v>
      </c>
      <c r="K1127" s="10">
        <f t="shared" si="8"/>
        <v>4800</v>
      </c>
      <c r="L1127" s="10">
        <f t="shared" si="9"/>
        <v>3120.0000000000005</v>
      </c>
      <c r="M1127" s="11">
        <v>0.65000000000000013</v>
      </c>
      <c r="O1127" s="16"/>
      <c r="P1127" s="17"/>
      <c r="Q1127" s="12"/>
      <c r="R1127" s="13"/>
    </row>
    <row r="1128" spans="1:18" ht="15.75" customHeight="1" x14ac:dyDescent="0.3">
      <c r="A1128" s="1"/>
      <c r="B1128" s="6" t="s">
        <v>23</v>
      </c>
      <c r="C1128" s="6">
        <v>1197831</v>
      </c>
      <c r="D1128" s="7">
        <v>44413</v>
      </c>
      <c r="E1128" s="6" t="s">
        <v>24</v>
      </c>
      <c r="F1128" s="6" t="s">
        <v>57</v>
      </c>
      <c r="G1128" s="6" t="s">
        <v>58</v>
      </c>
      <c r="H1128" s="6" t="s">
        <v>17</v>
      </c>
      <c r="I1128" s="8">
        <v>0.4</v>
      </c>
      <c r="J1128" s="9">
        <v>7500</v>
      </c>
      <c r="K1128" s="10">
        <f t="shared" si="8"/>
        <v>3000</v>
      </c>
      <c r="L1128" s="10">
        <f t="shared" si="9"/>
        <v>1499.9999999999998</v>
      </c>
      <c r="M1128" s="11">
        <v>0.49999999999999994</v>
      </c>
      <c r="O1128" s="16"/>
      <c r="P1128" s="17"/>
      <c r="Q1128" s="12"/>
      <c r="R1128" s="13"/>
    </row>
    <row r="1129" spans="1:18" ht="15.75" customHeight="1" x14ac:dyDescent="0.3">
      <c r="A1129" s="1"/>
      <c r="B1129" s="6" t="s">
        <v>23</v>
      </c>
      <c r="C1129" s="6">
        <v>1197831</v>
      </c>
      <c r="D1129" s="7">
        <v>44413</v>
      </c>
      <c r="E1129" s="6" t="s">
        <v>24</v>
      </c>
      <c r="F1129" s="6" t="s">
        <v>57</v>
      </c>
      <c r="G1129" s="6" t="s">
        <v>58</v>
      </c>
      <c r="H1129" s="6" t="s">
        <v>18</v>
      </c>
      <c r="I1129" s="8">
        <v>0.55000000000000004</v>
      </c>
      <c r="J1129" s="9">
        <v>7500</v>
      </c>
      <c r="K1129" s="10">
        <f t="shared" si="8"/>
        <v>4125</v>
      </c>
      <c r="L1129" s="10">
        <f t="shared" si="9"/>
        <v>2062.4999999999995</v>
      </c>
      <c r="M1129" s="11">
        <v>0.49999999999999994</v>
      </c>
      <c r="O1129" s="16"/>
      <c r="P1129" s="17"/>
      <c r="Q1129" s="12"/>
      <c r="R1129" s="13"/>
    </row>
    <row r="1130" spans="1:18" ht="15.75" customHeight="1" x14ac:dyDescent="0.3">
      <c r="A1130" s="1"/>
      <c r="B1130" s="6" t="s">
        <v>23</v>
      </c>
      <c r="C1130" s="6">
        <v>1197831</v>
      </c>
      <c r="D1130" s="7">
        <v>44413</v>
      </c>
      <c r="E1130" s="6" t="s">
        <v>24</v>
      </c>
      <c r="F1130" s="6" t="s">
        <v>57</v>
      </c>
      <c r="G1130" s="6" t="s">
        <v>58</v>
      </c>
      <c r="H1130" s="6" t="s">
        <v>19</v>
      </c>
      <c r="I1130" s="8">
        <v>0.55000000000000004</v>
      </c>
      <c r="J1130" s="9">
        <v>9250</v>
      </c>
      <c r="K1130" s="10">
        <f t="shared" si="8"/>
        <v>5087.5</v>
      </c>
      <c r="L1130" s="10">
        <f t="shared" si="9"/>
        <v>2543.7499999999995</v>
      </c>
      <c r="M1130" s="11">
        <v>0.49999999999999994</v>
      </c>
      <c r="O1130" s="16"/>
      <c r="P1130" s="17"/>
      <c r="Q1130" s="12"/>
      <c r="R1130" s="13"/>
    </row>
    <row r="1131" spans="1:18" ht="15.75" customHeight="1" x14ac:dyDescent="0.3">
      <c r="A1131" s="1"/>
      <c r="B1131" s="6" t="s">
        <v>23</v>
      </c>
      <c r="C1131" s="6">
        <v>1197831</v>
      </c>
      <c r="D1131" s="7">
        <v>44413</v>
      </c>
      <c r="E1131" s="6" t="s">
        <v>24</v>
      </c>
      <c r="F1131" s="6" t="s">
        <v>57</v>
      </c>
      <c r="G1131" s="6" t="s">
        <v>58</v>
      </c>
      <c r="H1131" s="6" t="s">
        <v>20</v>
      </c>
      <c r="I1131" s="8">
        <v>0.5</v>
      </c>
      <c r="J1131" s="9">
        <v>4250</v>
      </c>
      <c r="K1131" s="10">
        <f t="shared" si="8"/>
        <v>2125</v>
      </c>
      <c r="L1131" s="10">
        <f t="shared" si="9"/>
        <v>1275.0000000000002</v>
      </c>
      <c r="M1131" s="11">
        <v>0.60000000000000009</v>
      </c>
      <c r="O1131" s="16"/>
      <c r="P1131" s="17"/>
      <c r="Q1131" s="12"/>
      <c r="R1131" s="13"/>
    </row>
    <row r="1132" spans="1:18" ht="15.75" customHeight="1" x14ac:dyDescent="0.3">
      <c r="A1132" s="1"/>
      <c r="B1132" s="6" t="s">
        <v>23</v>
      </c>
      <c r="C1132" s="6">
        <v>1197831</v>
      </c>
      <c r="D1132" s="7">
        <v>44413</v>
      </c>
      <c r="E1132" s="6" t="s">
        <v>24</v>
      </c>
      <c r="F1132" s="6" t="s">
        <v>57</v>
      </c>
      <c r="G1132" s="6" t="s">
        <v>58</v>
      </c>
      <c r="H1132" s="6" t="s">
        <v>21</v>
      </c>
      <c r="I1132" s="8">
        <v>0.55000000000000004</v>
      </c>
      <c r="J1132" s="9">
        <v>4250</v>
      </c>
      <c r="K1132" s="10">
        <f t="shared" si="8"/>
        <v>2337.5</v>
      </c>
      <c r="L1132" s="10">
        <f t="shared" si="9"/>
        <v>1051.875</v>
      </c>
      <c r="M1132" s="11">
        <v>0.44999999999999996</v>
      </c>
      <c r="O1132" s="16"/>
      <c r="P1132" s="17"/>
      <c r="Q1132" s="12"/>
      <c r="R1132" s="13"/>
    </row>
    <row r="1133" spans="1:18" ht="15.75" customHeight="1" x14ac:dyDescent="0.3">
      <c r="A1133" s="1"/>
      <c r="B1133" s="6" t="s">
        <v>23</v>
      </c>
      <c r="C1133" s="6">
        <v>1197831</v>
      </c>
      <c r="D1133" s="7">
        <v>44413</v>
      </c>
      <c r="E1133" s="6" t="s">
        <v>24</v>
      </c>
      <c r="F1133" s="6" t="s">
        <v>57</v>
      </c>
      <c r="G1133" s="6" t="s">
        <v>58</v>
      </c>
      <c r="H1133" s="6" t="s">
        <v>22</v>
      </c>
      <c r="I1133" s="8">
        <v>0.6</v>
      </c>
      <c r="J1133" s="9">
        <v>6750</v>
      </c>
      <c r="K1133" s="10">
        <f t="shared" si="8"/>
        <v>4050</v>
      </c>
      <c r="L1133" s="10">
        <f t="shared" si="9"/>
        <v>2632.5000000000005</v>
      </c>
      <c r="M1133" s="11">
        <v>0.65000000000000013</v>
      </c>
      <c r="O1133" s="16"/>
      <c r="P1133" s="17"/>
      <c r="Q1133" s="12"/>
      <c r="R1133" s="13"/>
    </row>
    <row r="1134" spans="1:18" ht="15.75" customHeight="1" x14ac:dyDescent="0.3">
      <c r="A1134" s="1"/>
      <c r="B1134" s="6" t="s">
        <v>23</v>
      </c>
      <c r="C1134" s="6">
        <v>1197831</v>
      </c>
      <c r="D1134" s="7">
        <v>44441</v>
      </c>
      <c r="E1134" s="6" t="s">
        <v>24</v>
      </c>
      <c r="F1134" s="6" t="s">
        <v>57</v>
      </c>
      <c r="G1134" s="6" t="s">
        <v>58</v>
      </c>
      <c r="H1134" s="6" t="s">
        <v>17</v>
      </c>
      <c r="I1134" s="8">
        <v>0.55000000000000004</v>
      </c>
      <c r="J1134" s="9">
        <v>6250</v>
      </c>
      <c r="K1134" s="10">
        <f t="shared" si="8"/>
        <v>3437.5000000000005</v>
      </c>
      <c r="L1134" s="10">
        <f t="shared" si="9"/>
        <v>1718.75</v>
      </c>
      <c r="M1134" s="11">
        <v>0.49999999999999994</v>
      </c>
      <c r="O1134" s="16"/>
      <c r="P1134" s="17"/>
      <c r="Q1134" s="12"/>
      <c r="R1134" s="13"/>
    </row>
    <row r="1135" spans="1:18" ht="15.75" customHeight="1" x14ac:dyDescent="0.3">
      <c r="A1135" s="1"/>
      <c r="B1135" s="6" t="s">
        <v>23</v>
      </c>
      <c r="C1135" s="6">
        <v>1197831</v>
      </c>
      <c r="D1135" s="7">
        <v>44441</v>
      </c>
      <c r="E1135" s="6" t="s">
        <v>24</v>
      </c>
      <c r="F1135" s="6" t="s">
        <v>57</v>
      </c>
      <c r="G1135" s="6" t="s">
        <v>58</v>
      </c>
      <c r="H1135" s="6" t="s">
        <v>18</v>
      </c>
      <c r="I1135" s="8">
        <v>0.55000000000000004</v>
      </c>
      <c r="J1135" s="9">
        <v>5750</v>
      </c>
      <c r="K1135" s="10">
        <f t="shared" si="8"/>
        <v>3162.5000000000005</v>
      </c>
      <c r="L1135" s="10">
        <f t="shared" si="9"/>
        <v>1581.25</v>
      </c>
      <c r="M1135" s="11">
        <v>0.49999999999999994</v>
      </c>
      <c r="O1135" s="16"/>
      <c r="P1135" s="17"/>
      <c r="Q1135" s="12"/>
      <c r="R1135" s="13"/>
    </row>
    <row r="1136" spans="1:18" ht="15.75" customHeight="1" x14ac:dyDescent="0.3">
      <c r="A1136" s="1"/>
      <c r="B1136" s="6" t="s">
        <v>23</v>
      </c>
      <c r="C1136" s="6">
        <v>1197831</v>
      </c>
      <c r="D1136" s="7">
        <v>44441</v>
      </c>
      <c r="E1136" s="6" t="s">
        <v>24</v>
      </c>
      <c r="F1136" s="6" t="s">
        <v>57</v>
      </c>
      <c r="G1136" s="6" t="s">
        <v>58</v>
      </c>
      <c r="H1136" s="6" t="s">
        <v>19</v>
      </c>
      <c r="I1136" s="8">
        <v>0.6</v>
      </c>
      <c r="J1136" s="9">
        <v>6250</v>
      </c>
      <c r="K1136" s="10">
        <f t="shared" si="8"/>
        <v>3750</v>
      </c>
      <c r="L1136" s="10">
        <f t="shared" si="9"/>
        <v>1874.9999999999998</v>
      </c>
      <c r="M1136" s="11">
        <v>0.49999999999999994</v>
      </c>
      <c r="O1136" s="16"/>
      <c r="P1136" s="17"/>
      <c r="Q1136" s="12"/>
      <c r="R1136" s="13"/>
    </row>
    <row r="1137" spans="1:18" ht="15.75" customHeight="1" x14ac:dyDescent="0.3">
      <c r="A1137" s="1"/>
      <c r="B1137" s="6" t="s">
        <v>23</v>
      </c>
      <c r="C1137" s="6">
        <v>1197831</v>
      </c>
      <c r="D1137" s="7">
        <v>44441</v>
      </c>
      <c r="E1137" s="6" t="s">
        <v>24</v>
      </c>
      <c r="F1137" s="6" t="s">
        <v>57</v>
      </c>
      <c r="G1137" s="6" t="s">
        <v>58</v>
      </c>
      <c r="H1137" s="6" t="s">
        <v>20</v>
      </c>
      <c r="I1137" s="8">
        <v>0.6</v>
      </c>
      <c r="J1137" s="9">
        <v>3500</v>
      </c>
      <c r="K1137" s="10">
        <f t="shared" si="8"/>
        <v>2100</v>
      </c>
      <c r="L1137" s="10">
        <f t="shared" si="9"/>
        <v>1260.0000000000002</v>
      </c>
      <c r="M1137" s="11">
        <v>0.60000000000000009</v>
      </c>
      <c r="O1137" s="16"/>
      <c r="P1137" s="17"/>
      <c r="Q1137" s="12"/>
      <c r="R1137" s="13"/>
    </row>
    <row r="1138" spans="1:18" ht="15.75" customHeight="1" x14ac:dyDescent="0.3">
      <c r="A1138" s="1"/>
      <c r="B1138" s="6" t="s">
        <v>23</v>
      </c>
      <c r="C1138" s="6">
        <v>1197831</v>
      </c>
      <c r="D1138" s="7">
        <v>44441</v>
      </c>
      <c r="E1138" s="6" t="s">
        <v>24</v>
      </c>
      <c r="F1138" s="6" t="s">
        <v>57</v>
      </c>
      <c r="G1138" s="6" t="s">
        <v>58</v>
      </c>
      <c r="H1138" s="6" t="s">
        <v>21</v>
      </c>
      <c r="I1138" s="8">
        <v>0.45</v>
      </c>
      <c r="J1138" s="9">
        <v>3500</v>
      </c>
      <c r="K1138" s="10">
        <f t="shared" si="8"/>
        <v>1575</v>
      </c>
      <c r="L1138" s="10">
        <f t="shared" si="9"/>
        <v>708.74999999999989</v>
      </c>
      <c r="M1138" s="11">
        <v>0.44999999999999996</v>
      </c>
      <c r="O1138" s="16"/>
      <c r="P1138" s="17"/>
      <c r="Q1138" s="12"/>
      <c r="R1138" s="13"/>
    </row>
    <row r="1139" spans="1:18" ht="15.75" customHeight="1" x14ac:dyDescent="0.3">
      <c r="A1139" s="1"/>
      <c r="B1139" s="6" t="s">
        <v>23</v>
      </c>
      <c r="C1139" s="6">
        <v>1197831</v>
      </c>
      <c r="D1139" s="7">
        <v>44441</v>
      </c>
      <c r="E1139" s="6" t="s">
        <v>24</v>
      </c>
      <c r="F1139" s="6" t="s">
        <v>57</v>
      </c>
      <c r="G1139" s="6" t="s">
        <v>58</v>
      </c>
      <c r="H1139" s="6" t="s">
        <v>22</v>
      </c>
      <c r="I1139" s="8">
        <v>0.4</v>
      </c>
      <c r="J1139" s="9">
        <v>5750</v>
      </c>
      <c r="K1139" s="10">
        <f t="shared" si="8"/>
        <v>2300</v>
      </c>
      <c r="L1139" s="10">
        <f t="shared" si="9"/>
        <v>1495.0000000000002</v>
      </c>
      <c r="M1139" s="11">
        <v>0.65000000000000013</v>
      </c>
      <c r="O1139" s="16"/>
      <c r="P1139" s="17"/>
      <c r="Q1139" s="12"/>
      <c r="R1139" s="13"/>
    </row>
    <row r="1140" spans="1:18" ht="15.75" customHeight="1" x14ac:dyDescent="0.3">
      <c r="A1140" s="1"/>
      <c r="B1140" s="6" t="s">
        <v>23</v>
      </c>
      <c r="C1140" s="6">
        <v>1197831</v>
      </c>
      <c r="D1140" s="7">
        <v>44470</v>
      </c>
      <c r="E1140" s="6" t="s">
        <v>24</v>
      </c>
      <c r="F1140" s="6" t="s">
        <v>57</v>
      </c>
      <c r="G1140" s="6" t="s">
        <v>58</v>
      </c>
      <c r="H1140" s="6" t="s">
        <v>17</v>
      </c>
      <c r="I1140" s="8">
        <v>0.30000000000000004</v>
      </c>
      <c r="J1140" s="9">
        <v>5250</v>
      </c>
      <c r="K1140" s="10">
        <f t="shared" si="8"/>
        <v>1575.0000000000002</v>
      </c>
      <c r="L1140" s="10">
        <f t="shared" si="9"/>
        <v>787.5</v>
      </c>
      <c r="M1140" s="11">
        <v>0.49999999999999994</v>
      </c>
      <c r="O1140" s="16"/>
      <c r="P1140" s="17"/>
      <c r="Q1140" s="12"/>
      <c r="R1140" s="13"/>
    </row>
    <row r="1141" spans="1:18" ht="15.75" customHeight="1" x14ac:dyDescent="0.3">
      <c r="A1141" s="1"/>
      <c r="B1141" s="6" t="s">
        <v>23</v>
      </c>
      <c r="C1141" s="6">
        <v>1197831</v>
      </c>
      <c r="D1141" s="7">
        <v>44470</v>
      </c>
      <c r="E1141" s="6" t="s">
        <v>24</v>
      </c>
      <c r="F1141" s="6" t="s">
        <v>57</v>
      </c>
      <c r="G1141" s="6" t="s">
        <v>58</v>
      </c>
      <c r="H1141" s="6" t="s">
        <v>18</v>
      </c>
      <c r="I1141" s="8">
        <v>0.30000000000000004</v>
      </c>
      <c r="J1141" s="9">
        <v>5250</v>
      </c>
      <c r="K1141" s="10">
        <f t="shared" si="8"/>
        <v>1575.0000000000002</v>
      </c>
      <c r="L1141" s="10">
        <f t="shared" si="9"/>
        <v>787.5</v>
      </c>
      <c r="M1141" s="11">
        <v>0.49999999999999994</v>
      </c>
      <c r="O1141" s="16"/>
      <c r="P1141" s="17"/>
      <c r="Q1141" s="12"/>
      <c r="R1141" s="13"/>
    </row>
    <row r="1142" spans="1:18" ht="15.75" customHeight="1" x14ac:dyDescent="0.3">
      <c r="A1142" s="1"/>
      <c r="B1142" s="6" t="s">
        <v>23</v>
      </c>
      <c r="C1142" s="6">
        <v>1197831</v>
      </c>
      <c r="D1142" s="7">
        <v>44470</v>
      </c>
      <c r="E1142" s="6" t="s">
        <v>24</v>
      </c>
      <c r="F1142" s="6" t="s">
        <v>57</v>
      </c>
      <c r="G1142" s="6" t="s">
        <v>58</v>
      </c>
      <c r="H1142" s="6" t="s">
        <v>19</v>
      </c>
      <c r="I1142" s="8">
        <v>0.35000000000000003</v>
      </c>
      <c r="J1142" s="9">
        <v>4750</v>
      </c>
      <c r="K1142" s="10">
        <f t="shared" si="8"/>
        <v>1662.5000000000002</v>
      </c>
      <c r="L1142" s="10">
        <f t="shared" si="9"/>
        <v>831.25</v>
      </c>
      <c r="M1142" s="11">
        <v>0.49999999999999994</v>
      </c>
      <c r="O1142" s="16"/>
      <c r="P1142" s="17"/>
      <c r="Q1142" s="12"/>
      <c r="R1142" s="13"/>
    </row>
    <row r="1143" spans="1:18" ht="15.75" customHeight="1" x14ac:dyDescent="0.3">
      <c r="A1143" s="1"/>
      <c r="B1143" s="6" t="s">
        <v>23</v>
      </c>
      <c r="C1143" s="6">
        <v>1197831</v>
      </c>
      <c r="D1143" s="7">
        <v>44470</v>
      </c>
      <c r="E1143" s="6" t="s">
        <v>24</v>
      </c>
      <c r="F1143" s="6" t="s">
        <v>57</v>
      </c>
      <c r="G1143" s="6" t="s">
        <v>58</v>
      </c>
      <c r="H1143" s="6" t="s">
        <v>20</v>
      </c>
      <c r="I1143" s="8">
        <v>0.35000000000000003</v>
      </c>
      <c r="J1143" s="9">
        <v>3250</v>
      </c>
      <c r="K1143" s="10">
        <f t="shared" si="8"/>
        <v>1137.5</v>
      </c>
      <c r="L1143" s="10">
        <f t="shared" si="9"/>
        <v>682.50000000000011</v>
      </c>
      <c r="M1143" s="11">
        <v>0.60000000000000009</v>
      </c>
      <c r="O1143" s="16"/>
      <c r="P1143" s="17"/>
      <c r="Q1143" s="12"/>
      <c r="R1143" s="13"/>
    </row>
    <row r="1144" spans="1:18" ht="15.75" customHeight="1" x14ac:dyDescent="0.3">
      <c r="A1144" s="1"/>
      <c r="B1144" s="6" t="s">
        <v>23</v>
      </c>
      <c r="C1144" s="6">
        <v>1197831</v>
      </c>
      <c r="D1144" s="7">
        <v>44470</v>
      </c>
      <c r="E1144" s="6" t="s">
        <v>24</v>
      </c>
      <c r="F1144" s="6" t="s">
        <v>57</v>
      </c>
      <c r="G1144" s="6" t="s">
        <v>58</v>
      </c>
      <c r="H1144" s="6" t="s">
        <v>21</v>
      </c>
      <c r="I1144" s="8">
        <v>0.30000000000000004</v>
      </c>
      <c r="J1144" s="9">
        <v>3000</v>
      </c>
      <c r="K1144" s="10">
        <f t="shared" si="8"/>
        <v>900.00000000000011</v>
      </c>
      <c r="L1144" s="10">
        <f t="shared" si="9"/>
        <v>405</v>
      </c>
      <c r="M1144" s="11">
        <v>0.44999999999999996</v>
      </c>
      <c r="O1144" s="16"/>
      <c r="P1144" s="17"/>
      <c r="Q1144" s="12"/>
      <c r="R1144" s="13"/>
    </row>
    <row r="1145" spans="1:18" ht="15.75" customHeight="1" x14ac:dyDescent="0.3">
      <c r="A1145" s="1"/>
      <c r="B1145" s="6" t="s">
        <v>23</v>
      </c>
      <c r="C1145" s="6">
        <v>1197831</v>
      </c>
      <c r="D1145" s="7">
        <v>44470</v>
      </c>
      <c r="E1145" s="6" t="s">
        <v>24</v>
      </c>
      <c r="F1145" s="6" t="s">
        <v>57</v>
      </c>
      <c r="G1145" s="6" t="s">
        <v>58</v>
      </c>
      <c r="H1145" s="6" t="s">
        <v>22</v>
      </c>
      <c r="I1145" s="8">
        <v>0.4</v>
      </c>
      <c r="J1145" s="9">
        <v>4750</v>
      </c>
      <c r="K1145" s="10">
        <f t="shared" si="8"/>
        <v>1900</v>
      </c>
      <c r="L1145" s="10">
        <f t="shared" si="9"/>
        <v>1235.0000000000002</v>
      </c>
      <c r="M1145" s="11">
        <v>0.65000000000000013</v>
      </c>
      <c r="O1145" s="16"/>
      <c r="P1145" s="17"/>
      <c r="Q1145" s="12"/>
      <c r="R1145" s="13"/>
    </row>
    <row r="1146" spans="1:18" ht="15.75" customHeight="1" x14ac:dyDescent="0.3">
      <c r="A1146" s="1"/>
      <c r="B1146" s="6" t="s">
        <v>23</v>
      </c>
      <c r="C1146" s="6">
        <v>1197831</v>
      </c>
      <c r="D1146" s="7">
        <v>44502</v>
      </c>
      <c r="E1146" s="6" t="s">
        <v>24</v>
      </c>
      <c r="F1146" s="6" t="s">
        <v>57</v>
      </c>
      <c r="G1146" s="6" t="s">
        <v>58</v>
      </c>
      <c r="H1146" s="6" t="s">
        <v>17</v>
      </c>
      <c r="I1146" s="8">
        <v>0.20000000000000004</v>
      </c>
      <c r="J1146" s="9">
        <v>6250</v>
      </c>
      <c r="K1146" s="10">
        <f t="shared" si="8"/>
        <v>1250.0000000000002</v>
      </c>
      <c r="L1146" s="10">
        <f t="shared" si="9"/>
        <v>625</v>
      </c>
      <c r="M1146" s="11">
        <v>0.49999999999999994</v>
      </c>
      <c r="O1146" s="16"/>
      <c r="P1146" s="17"/>
      <c r="Q1146" s="12"/>
      <c r="R1146" s="13"/>
    </row>
    <row r="1147" spans="1:18" ht="15.75" customHeight="1" x14ac:dyDescent="0.3">
      <c r="A1147" s="1"/>
      <c r="B1147" s="6" t="s">
        <v>23</v>
      </c>
      <c r="C1147" s="6">
        <v>1197831</v>
      </c>
      <c r="D1147" s="7">
        <v>44502</v>
      </c>
      <c r="E1147" s="6" t="s">
        <v>24</v>
      </c>
      <c r="F1147" s="6" t="s">
        <v>57</v>
      </c>
      <c r="G1147" s="6" t="s">
        <v>58</v>
      </c>
      <c r="H1147" s="6" t="s">
        <v>18</v>
      </c>
      <c r="I1147" s="8">
        <v>0.20000000000000004</v>
      </c>
      <c r="J1147" s="9">
        <v>6250</v>
      </c>
      <c r="K1147" s="10">
        <f t="shared" si="8"/>
        <v>1250.0000000000002</v>
      </c>
      <c r="L1147" s="10">
        <f t="shared" si="9"/>
        <v>625</v>
      </c>
      <c r="M1147" s="11">
        <v>0.49999999999999994</v>
      </c>
      <c r="O1147" s="16"/>
      <c r="P1147" s="17"/>
      <c r="Q1147" s="12"/>
      <c r="R1147" s="13"/>
    </row>
    <row r="1148" spans="1:18" ht="15.75" customHeight="1" x14ac:dyDescent="0.3">
      <c r="A1148" s="1"/>
      <c r="B1148" s="6" t="s">
        <v>23</v>
      </c>
      <c r="C1148" s="6">
        <v>1197831</v>
      </c>
      <c r="D1148" s="7">
        <v>44502</v>
      </c>
      <c r="E1148" s="6" t="s">
        <v>24</v>
      </c>
      <c r="F1148" s="6" t="s">
        <v>57</v>
      </c>
      <c r="G1148" s="6" t="s">
        <v>58</v>
      </c>
      <c r="H1148" s="6" t="s">
        <v>19</v>
      </c>
      <c r="I1148" s="8">
        <v>0.45000000000000007</v>
      </c>
      <c r="J1148" s="9">
        <v>5750</v>
      </c>
      <c r="K1148" s="10">
        <f t="shared" si="8"/>
        <v>2587.5000000000005</v>
      </c>
      <c r="L1148" s="10">
        <f t="shared" si="9"/>
        <v>1293.75</v>
      </c>
      <c r="M1148" s="11">
        <v>0.49999999999999994</v>
      </c>
      <c r="O1148" s="16"/>
      <c r="P1148" s="17"/>
      <c r="Q1148" s="12"/>
      <c r="R1148" s="13"/>
    </row>
    <row r="1149" spans="1:18" ht="15.75" customHeight="1" x14ac:dyDescent="0.3">
      <c r="A1149" s="1"/>
      <c r="B1149" s="6" t="s">
        <v>23</v>
      </c>
      <c r="C1149" s="6">
        <v>1197831</v>
      </c>
      <c r="D1149" s="7">
        <v>44502</v>
      </c>
      <c r="E1149" s="6" t="s">
        <v>24</v>
      </c>
      <c r="F1149" s="6" t="s">
        <v>57</v>
      </c>
      <c r="G1149" s="6" t="s">
        <v>58</v>
      </c>
      <c r="H1149" s="6" t="s">
        <v>20</v>
      </c>
      <c r="I1149" s="8">
        <v>0.45000000000000007</v>
      </c>
      <c r="J1149" s="9">
        <v>4500</v>
      </c>
      <c r="K1149" s="10">
        <f t="shared" si="8"/>
        <v>2025.0000000000002</v>
      </c>
      <c r="L1149" s="10">
        <f t="shared" si="9"/>
        <v>1215.0000000000002</v>
      </c>
      <c r="M1149" s="11">
        <v>0.60000000000000009</v>
      </c>
      <c r="O1149" s="16"/>
      <c r="P1149" s="17"/>
      <c r="Q1149" s="12"/>
      <c r="R1149" s="13"/>
    </row>
    <row r="1150" spans="1:18" ht="15.75" customHeight="1" x14ac:dyDescent="0.3">
      <c r="A1150" s="1"/>
      <c r="B1150" s="6" t="s">
        <v>23</v>
      </c>
      <c r="C1150" s="6">
        <v>1197831</v>
      </c>
      <c r="D1150" s="7">
        <v>44502</v>
      </c>
      <c r="E1150" s="6" t="s">
        <v>24</v>
      </c>
      <c r="F1150" s="6" t="s">
        <v>57</v>
      </c>
      <c r="G1150" s="6" t="s">
        <v>58</v>
      </c>
      <c r="H1150" s="6" t="s">
        <v>21</v>
      </c>
      <c r="I1150" s="8">
        <v>0.49999999999999994</v>
      </c>
      <c r="J1150" s="9">
        <v>4250</v>
      </c>
      <c r="K1150" s="10">
        <f t="shared" si="8"/>
        <v>2124.9999999999995</v>
      </c>
      <c r="L1150" s="10">
        <f t="shared" si="9"/>
        <v>956.24999999999966</v>
      </c>
      <c r="M1150" s="11">
        <v>0.44999999999999996</v>
      </c>
      <c r="O1150" s="16"/>
      <c r="P1150" s="17"/>
      <c r="Q1150" s="12"/>
      <c r="R1150" s="13"/>
    </row>
    <row r="1151" spans="1:18" ht="15.75" customHeight="1" x14ac:dyDescent="0.3">
      <c r="A1151" s="1"/>
      <c r="B1151" s="6" t="s">
        <v>23</v>
      </c>
      <c r="C1151" s="6">
        <v>1197831</v>
      </c>
      <c r="D1151" s="7">
        <v>44502</v>
      </c>
      <c r="E1151" s="6" t="s">
        <v>24</v>
      </c>
      <c r="F1151" s="6" t="s">
        <v>57</v>
      </c>
      <c r="G1151" s="6" t="s">
        <v>58</v>
      </c>
      <c r="H1151" s="6" t="s">
        <v>22</v>
      </c>
      <c r="I1151" s="8">
        <v>0.6</v>
      </c>
      <c r="J1151" s="9">
        <v>6250</v>
      </c>
      <c r="K1151" s="10">
        <f t="shared" si="8"/>
        <v>3750</v>
      </c>
      <c r="L1151" s="10">
        <f t="shared" si="9"/>
        <v>2437.5000000000005</v>
      </c>
      <c r="M1151" s="11">
        <v>0.65000000000000013</v>
      </c>
      <c r="O1151" s="16"/>
      <c r="P1151" s="17"/>
      <c r="Q1151" s="12"/>
      <c r="R1151" s="13"/>
    </row>
    <row r="1152" spans="1:18" ht="15.75" customHeight="1" x14ac:dyDescent="0.3">
      <c r="A1152" s="1"/>
      <c r="B1152" s="6" t="s">
        <v>23</v>
      </c>
      <c r="C1152" s="6">
        <v>1197831</v>
      </c>
      <c r="D1152" s="7">
        <v>44531</v>
      </c>
      <c r="E1152" s="6" t="s">
        <v>24</v>
      </c>
      <c r="F1152" s="6" t="s">
        <v>57</v>
      </c>
      <c r="G1152" s="6" t="s">
        <v>58</v>
      </c>
      <c r="H1152" s="6" t="s">
        <v>17</v>
      </c>
      <c r="I1152" s="8">
        <v>0.6</v>
      </c>
      <c r="J1152" s="9">
        <v>7750</v>
      </c>
      <c r="K1152" s="10">
        <f t="shared" si="8"/>
        <v>4650</v>
      </c>
      <c r="L1152" s="10">
        <f t="shared" si="9"/>
        <v>2324.9999999999995</v>
      </c>
      <c r="M1152" s="11">
        <v>0.49999999999999994</v>
      </c>
      <c r="O1152" s="16"/>
      <c r="P1152" s="17"/>
      <c r="Q1152" s="12"/>
      <c r="R1152" s="13"/>
    </row>
    <row r="1153" spans="1:18" ht="15.75" customHeight="1" x14ac:dyDescent="0.3">
      <c r="A1153" s="1"/>
      <c r="B1153" s="6" t="s">
        <v>23</v>
      </c>
      <c r="C1153" s="6">
        <v>1197831</v>
      </c>
      <c r="D1153" s="7">
        <v>44531</v>
      </c>
      <c r="E1153" s="6" t="s">
        <v>24</v>
      </c>
      <c r="F1153" s="6" t="s">
        <v>57</v>
      </c>
      <c r="G1153" s="6" t="s">
        <v>58</v>
      </c>
      <c r="H1153" s="6" t="s">
        <v>18</v>
      </c>
      <c r="I1153" s="8">
        <v>0.6</v>
      </c>
      <c r="J1153" s="9">
        <v>7750</v>
      </c>
      <c r="K1153" s="10">
        <f t="shared" si="8"/>
        <v>4650</v>
      </c>
      <c r="L1153" s="10">
        <f t="shared" si="9"/>
        <v>2324.9999999999995</v>
      </c>
      <c r="M1153" s="11">
        <v>0.49999999999999994</v>
      </c>
      <c r="O1153" s="16"/>
      <c r="P1153" s="17"/>
      <c r="Q1153" s="12"/>
      <c r="R1153" s="13"/>
    </row>
    <row r="1154" spans="1:18" ht="15.75" customHeight="1" x14ac:dyDescent="0.3">
      <c r="A1154" s="1"/>
      <c r="B1154" s="6" t="s">
        <v>23</v>
      </c>
      <c r="C1154" s="6">
        <v>1197831</v>
      </c>
      <c r="D1154" s="7">
        <v>44531</v>
      </c>
      <c r="E1154" s="6" t="s">
        <v>24</v>
      </c>
      <c r="F1154" s="6" t="s">
        <v>57</v>
      </c>
      <c r="G1154" s="6" t="s">
        <v>58</v>
      </c>
      <c r="H1154" s="6" t="s">
        <v>19</v>
      </c>
      <c r="I1154" s="8">
        <v>0.65</v>
      </c>
      <c r="J1154" s="9">
        <v>7000</v>
      </c>
      <c r="K1154" s="10">
        <f t="shared" si="8"/>
        <v>4550</v>
      </c>
      <c r="L1154" s="10">
        <f t="shared" si="9"/>
        <v>2274.9999999999995</v>
      </c>
      <c r="M1154" s="11">
        <v>0.49999999999999994</v>
      </c>
      <c r="O1154" s="16"/>
      <c r="P1154" s="17"/>
      <c r="Q1154" s="12"/>
      <c r="R1154" s="13"/>
    </row>
    <row r="1155" spans="1:18" ht="15.75" customHeight="1" x14ac:dyDescent="0.3">
      <c r="A1155" s="1"/>
      <c r="B1155" s="6" t="s">
        <v>23</v>
      </c>
      <c r="C1155" s="6">
        <v>1197831</v>
      </c>
      <c r="D1155" s="7">
        <v>44531</v>
      </c>
      <c r="E1155" s="6" t="s">
        <v>24</v>
      </c>
      <c r="F1155" s="6" t="s">
        <v>57</v>
      </c>
      <c r="G1155" s="6" t="s">
        <v>58</v>
      </c>
      <c r="H1155" s="6" t="s">
        <v>20</v>
      </c>
      <c r="I1155" s="8">
        <v>0.65</v>
      </c>
      <c r="J1155" s="9">
        <v>5500</v>
      </c>
      <c r="K1155" s="10">
        <f t="shared" si="8"/>
        <v>3575</v>
      </c>
      <c r="L1155" s="10">
        <f t="shared" si="9"/>
        <v>2145.0000000000005</v>
      </c>
      <c r="M1155" s="11">
        <v>0.60000000000000009</v>
      </c>
      <c r="O1155" s="16"/>
      <c r="P1155" s="17"/>
      <c r="Q1155" s="12"/>
      <c r="R1155" s="13"/>
    </row>
    <row r="1156" spans="1:18" ht="15.75" customHeight="1" x14ac:dyDescent="0.3">
      <c r="A1156" s="1"/>
      <c r="B1156" s="6" t="s">
        <v>23</v>
      </c>
      <c r="C1156" s="6">
        <v>1197831</v>
      </c>
      <c r="D1156" s="7">
        <v>44531</v>
      </c>
      <c r="E1156" s="6" t="s">
        <v>24</v>
      </c>
      <c r="F1156" s="6" t="s">
        <v>57</v>
      </c>
      <c r="G1156" s="6" t="s">
        <v>58</v>
      </c>
      <c r="H1156" s="6" t="s">
        <v>21</v>
      </c>
      <c r="I1156" s="8">
        <v>0.6</v>
      </c>
      <c r="J1156" s="9">
        <v>5000</v>
      </c>
      <c r="K1156" s="10">
        <f t="shared" si="8"/>
        <v>3000</v>
      </c>
      <c r="L1156" s="10">
        <f t="shared" si="9"/>
        <v>1349.9999999999998</v>
      </c>
      <c r="M1156" s="11">
        <v>0.44999999999999996</v>
      </c>
      <c r="O1156" s="16"/>
      <c r="P1156" s="17"/>
      <c r="Q1156" s="12"/>
      <c r="R1156" s="13"/>
    </row>
    <row r="1157" spans="1:18" ht="15.75" customHeight="1" x14ac:dyDescent="0.3">
      <c r="A1157" s="1"/>
      <c r="B1157" s="6" t="s">
        <v>23</v>
      </c>
      <c r="C1157" s="6">
        <v>1197831</v>
      </c>
      <c r="D1157" s="7">
        <v>44531</v>
      </c>
      <c r="E1157" s="6" t="s">
        <v>24</v>
      </c>
      <c r="F1157" s="6" t="s">
        <v>57</v>
      </c>
      <c r="G1157" s="6" t="s">
        <v>58</v>
      </c>
      <c r="H1157" s="6" t="s">
        <v>22</v>
      </c>
      <c r="I1157" s="8">
        <v>0.70000000000000007</v>
      </c>
      <c r="J1157" s="9">
        <v>7500</v>
      </c>
      <c r="K1157" s="10">
        <f t="shared" si="8"/>
        <v>5250.0000000000009</v>
      </c>
      <c r="L1157" s="10">
        <f t="shared" si="9"/>
        <v>3412.5000000000014</v>
      </c>
      <c r="M1157" s="11">
        <v>0.65000000000000013</v>
      </c>
      <c r="O1157" s="16"/>
      <c r="P1157" s="17"/>
      <c r="Q1157" s="12"/>
      <c r="R1157" s="13"/>
    </row>
    <row r="1158" spans="1:18" ht="15.75" customHeight="1" x14ac:dyDescent="0.3">
      <c r="A1158" s="1" t="s">
        <v>39</v>
      </c>
      <c r="B1158" s="6" t="s">
        <v>14</v>
      </c>
      <c r="C1158" s="6">
        <v>1185732</v>
      </c>
      <c r="D1158" s="7">
        <v>44217</v>
      </c>
      <c r="E1158" s="6" t="s">
        <v>15</v>
      </c>
      <c r="F1158" s="6" t="s">
        <v>59</v>
      </c>
      <c r="G1158" s="6" t="s">
        <v>60</v>
      </c>
      <c r="H1158" s="6" t="s">
        <v>17</v>
      </c>
      <c r="I1158" s="8">
        <v>0.4</v>
      </c>
      <c r="J1158" s="9">
        <v>4500</v>
      </c>
      <c r="K1158" s="10">
        <f t="shared" si="8"/>
        <v>1800</v>
      </c>
      <c r="L1158" s="10">
        <f t="shared" si="9"/>
        <v>630</v>
      </c>
      <c r="M1158" s="11">
        <v>0.35</v>
      </c>
      <c r="O1158" s="16"/>
      <c r="P1158" s="17"/>
      <c r="Q1158" s="12"/>
      <c r="R1158" s="13"/>
    </row>
    <row r="1159" spans="1:18" ht="15.75" customHeight="1" x14ac:dyDescent="0.3">
      <c r="A1159" s="1"/>
      <c r="B1159" s="6" t="s">
        <v>14</v>
      </c>
      <c r="C1159" s="6">
        <v>1185732</v>
      </c>
      <c r="D1159" s="7">
        <v>44217</v>
      </c>
      <c r="E1159" s="6" t="s">
        <v>15</v>
      </c>
      <c r="F1159" s="6" t="s">
        <v>59</v>
      </c>
      <c r="G1159" s="6" t="s">
        <v>60</v>
      </c>
      <c r="H1159" s="6" t="s">
        <v>18</v>
      </c>
      <c r="I1159" s="8">
        <v>0.4</v>
      </c>
      <c r="J1159" s="9">
        <v>2500</v>
      </c>
      <c r="K1159" s="10">
        <f t="shared" si="8"/>
        <v>1000</v>
      </c>
      <c r="L1159" s="10">
        <f t="shared" si="9"/>
        <v>350</v>
      </c>
      <c r="M1159" s="11">
        <v>0.35</v>
      </c>
      <c r="O1159" s="16"/>
      <c r="P1159" s="17"/>
      <c r="Q1159" s="12"/>
      <c r="R1159" s="13"/>
    </row>
    <row r="1160" spans="1:18" ht="15.75" customHeight="1" x14ac:dyDescent="0.3">
      <c r="A1160" s="1"/>
      <c r="B1160" s="6" t="s">
        <v>14</v>
      </c>
      <c r="C1160" s="6">
        <v>1185732</v>
      </c>
      <c r="D1160" s="7">
        <v>44217</v>
      </c>
      <c r="E1160" s="6" t="s">
        <v>15</v>
      </c>
      <c r="F1160" s="6" t="s">
        <v>59</v>
      </c>
      <c r="G1160" s="6" t="s">
        <v>60</v>
      </c>
      <c r="H1160" s="6" t="s">
        <v>19</v>
      </c>
      <c r="I1160" s="8">
        <v>0.30000000000000004</v>
      </c>
      <c r="J1160" s="9">
        <v>2500</v>
      </c>
      <c r="K1160" s="10">
        <f t="shared" si="8"/>
        <v>750.00000000000011</v>
      </c>
      <c r="L1160" s="10">
        <f t="shared" si="9"/>
        <v>300</v>
      </c>
      <c r="M1160" s="11">
        <v>0.39999999999999997</v>
      </c>
      <c r="O1160" s="16"/>
      <c r="P1160" s="17"/>
      <c r="Q1160" s="12"/>
      <c r="R1160" s="13"/>
    </row>
    <row r="1161" spans="1:18" ht="15.75" customHeight="1" x14ac:dyDescent="0.3">
      <c r="A1161" s="1"/>
      <c r="B1161" s="6" t="s">
        <v>14</v>
      </c>
      <c r="C1161" s="6">
        <v>1185732</v>
      </c>
      <c r="D1161" s="7">
        <v>44217</v>
      </c>
      <c r="E1161" s="6" t="s">
        <v>15</v>
      </c>
      <c r="F1161" s="6" t="s">
        <v>59</v>
      </c>
      <c r="G1161" s="6" t="s">
        <v>60</v>
      </c>
      <c r="H1161" s="6" t="s">
        <v>20</v>
      </c>
      <c r="I1161" s="8">
        <v>0.35</v>
      </c>
      <c r="J1161" s="9">
        <v>1000</v>
      </c>
      <c r="K1161" s="10">
        <f t="shared" si="8"/>
        <v>350</v>
      </c>
      <c r="L1161" s="10">
        <f t="shared" si="9"/>
        <v>105</v>
      </c>
      <c r="M1161" s="11">
        <v>0.3</v>
      </c>
      <c r="O1161" s="16"/>
      <c r="P1161" s="17"/>
      <c r="Q1161" s="12"/>
      <c r="R1161" s="13"/>
    </row>
    <row r="1162" spans="1:18" ht="15.75" customHeight="1" x14ac:dyDescent="0.3">
      <c r="A1162" s="1"/>
      <c r="B1162" s="6" t="s">
        <v>14</v>
      </c>
      <c r="C1162" s="6">
        <v>1185732</v>
      </c>
      <c r="D1162" s="7">
        <v>44217</v>
      </c>
      <c r="E1162" s="6" t="s">
        <v>15</v>
      </c>
      <c r="F1162" s="6" t="s">
        <v>59</v>
      </c>
      <c r="G1162" s="6" t="s">
        <v>60</v>
      </c>
      <c r="H1162" s="6" t="s">
        <v>21</v>
      </c>
      <c r="I1162" s="8">
        <v>0.5</v>
      </c>
      <c r="J1162" s="9">
        <v>1500</v>
      </c>
      <c r="K1162" s="10">
        <f t="shared" si="8"/>
        <v>750</v>
      </c>
      <c r="L1162" s="10">
        <f t="shared" si="9"/>
        <v>187.5</v>
      </c>
      <c r="M1162" s="11">
        <v>0.25</v>
      </c>
      <c r="O1162" s="16"/>
      <c r="P1162" s="17"/>
      <c r="Q1162" s="12"/>
      <c r="R1162" s="13"/>
    </row>
    <row r="1163" spans="1:18" ht="15.75" customHeight="1" x14ac:dyDescent="0.3">
      <c r="A1163" s="1"/>
      <c r="B1163" s="6" t="s">
        <v>14</v>
      </c>
      <c r="C1163" s="6">
        <v>1185732</v>
      </c>
      <c r="D1163" s="7">
        <v>44217</v>
      </c>
      <c r="E1163" s="6" t="s">
        <v>15</v>
      </c>
      <c r="F1163" s="6" t="s">
        <v>59</v>
      </c>
      <c r="G1163" s="6" t="s">
        <v>60</v>
      </c>
      <c r="H1163" s="6" t="s">
        <v>22</v>
      </c>
      <c r="I1163" s="8">
        <v>0.4</v>
      </c>
      <c r="J1163" s="9">
        <v>2500</v>
      </c>
      <c r="K1163" s="10">
        <f t="shared" si="8"/>
        <v>1000</v>
      </c>
      <c r="L1163" s="10">
        <f t="shared" si="9"/>
        <v>400</v>
      </c>
      <c r="M1163" s="11">
        <v>0.4</v>
      </c>
      <c r="O1163" s="16"/>
      <c r="P1163" s="17"/>
      <c r="Q1163" s="12"/>
      <c r="R1163" s="13"/>
    </row>
    <row r="1164" spans="1:18" ht="15.75" customHeight="1" x14ac:dyDescent="0.3">
      <c r="A1164" s="1"/>
      <c r="B1164" s="6" t="s">
        <v>14</v>
      </c>
      <c r="C1164" s="6">
        <v>1185732</v>
      </c>
      <c r="D1164" s="7">
        <v>44246</v>
      </c>
      <c r="E1164" s="6" t="s">
        <v>15</v>
      </c>
      <c r="F1164" s="6" t="s">
        <v>59</v>
      </c>
      <c r="G1164" s="6" t="s">
        <v>60</v>
      </c>
      <c r="H1164" s="6" t="s">
        <v>17</v>
      </c>
      <c r="I1164" s="8">
        <v>0.4</v>
      </c>
      <c r="J1164" s="9">
        <v>5000</v>
      </c>
      <c r="K1164" s="10">
        <f t="shared" si="8"/>
        <v>2000</v>
      </c>
      <c r="L1164" s="10">
        <f t="shared" si="9"/>
        <v>700</v>
      </c>
      <c r="M1164" s="11">
        <v>0.35</v>
      </c>
      <c r="O1164" s="16"/>
      <c r="P1164" s="17"/>
      <c r="Q1164" s="12"/>
      <c r="R1164" s="13"/>
    </row>
    <row r="1165" spans="1:18" ht="15.75" customHeight="1" x14ac:dyDescent="0.3">
      <c r="A1165" s="1"/>
      <c r="B1165" s="6" t="s">
        <v>14</v>
      </c>
      <c r="C1165" s="6">
        <v>1185732</v>
      </c>
      <c r="D1165" s="7">
        <v>44246</v>
      </c>
      <c r="E1165" s="6" t="s">
        <v>15</v>
      </c>
      <c r="F1165" s="6" t="s">
        <v>59</v>
      </c>
      <c r="G1165" s="6" t="s">
        <v>60</v>
      </c>
      <c r="H1165" s="6" t="s">
        <v>18</v>
      </c>
      <c r="I1165" s="8">
        <v>0.4</v>
      </c>
      <c r="J1165" s="9">
        <v>1500</v>
      </c>
      <c r="K1165" s="10">
        <f t="shared" si="8"/>
        <v>600</v>
      </c>
      <c r="L1165" s="10">
        <f t="shared" si="9"/>
        <v>210</v>
      </c>
      <c r="M1165" s="11">
        <v>0.35</v>
      </c>
      <c r="O1165" s="16"/>
      <c r="P1165" s="17"/>
      <c r="Q1165" s="12"/>
      <c r="R1165" s="13"/>
    </row>
    <row r="1166" spans="1:18" ht="15.75" customHeight="1" x14ac:dyDescent="0.3">
      <c r="A1166" s="1"/>
      <c r="B1166" s="6" t="s">
        <v>14</v>
      </c>
      <c r="C1166" s="6">
        <v>1185732</v>
      </c>
      <c r="D1166" s="7">
        <v>44246</v>
      </c>
      <c r="E1166" s="6" t="s">
        <v>15</v>
      </c>
      <c r="F1166" s="6" t="s">
        <v>59</v>
      </c>
      <c r="G1166" s="6" t="s">
        <v>60</v>
      </c>
      <c r="H1166" s="6" t="s">
        <v>19</v>
      </c>
      <c r="I1166" s="8">
        <v>0.30000000000000004</v>
      </c>
      <c r="J1166" s="9">
        <v>2000</v>
      </c>
      <c r="K1166" s="10">
        <f t="shared" si="8"/>
        <v>600.00000000000011</v>
      </c>
      <c r="L1166" s="10">
        <f t="shared" si="9"/>
        <v>240.00000000000003</v>
      </c>
      <c r="M1166" s="11">
        <v>0.39999999999999997</v>
      </c>
      <c r="O1166" s="16"/>
      <c r="P1166" s="17"/>
      <c r="Q1166" s="12"/>
      <c r="R1166" s="13"/>
    </row>
    <row r="1167" spans="1:18" ht="15.75" customHeight="1" x14ac:dyDescent="0.3">
      <c r="A1167" s="1"/>
      <c r="B1167" s="6" t="s">
        <v>14</v>
      </c>
      <c r="C1167" s="6">
        <v>1185732</v>
      </c>
      <c r="D1167" s="7">
        <v>44246</v>
      </c>
      <c r="E1167" s="6" t="s">
        <v>15</v>
      </c>
      <c r="F1167" s="6" t="s">
        <v>59</v>
      </c>
      <c r="G1167" s="6" t="s">
        <v>60</v>
      </c>
      <c r="H1167" s="6" t="s">
        <v>20</v>
      </c>
      <c r="I1167" s="8">
        <v>0.35</v>
      </c>
      <c r="J1167" s="9">
        <v>750</v>
      </c>
      <c r="K1167" s="10">
        <f t="shared" si="8"/>
        <v>262.5</v>
      </c>
      <c r="L1167" s="10">
        <f t="shared" si="9"/>
        <v>78.75</v>
      </c>
      <c r="M1167" s="11">
        <v>0.3</v>
      </c>
      <c r="O1167" s="16"/>
      <c r="P1167" s="17"/>
      <c r="Q1167" s="12"/>
      <c r="R1167" s="13"/>
    </row>
    <row r="1168" spans="1:18" ht="15.75" customHeight="1" x14ac:dyDescent="0.3">
      <c r="A1168" s="1"/>
      <c r="B1168" s="6" t="s">
        <v>14</v>
      </c>
      <c r="C1168" s="6">
        <v>1185732</v>
      </c>
      <c r="D1168" s="7">
        <v>44246</v>
      </c>
      <c r="E1168" s="6" t="s">
        <v>15</v>
      </c>
      <c r="F1168" s="6" t="s">
        <v>59</v>
      </c>
      <c r="G1168" s="6" t="s">
        <v>60</v>
      </c>
      <c r="H1168" s="6" t="s">
        <v>21</v>
      </c>
      <c r="I1168" s="8">
        <v>0.5</v>
      </c>
      <c r="J1168" s="9">
        <v>1500</v>
      </c>
      <c r="K1168" s="10">
        <f t="shared" si="8"/>
        <v>750</v>
      </c>
      <c r="L1168" s="10">
        <f t="shared" si="9"/>
        <v>187.5</v>
      </c>
      <c r="M1168" s="11">
        <v>0.25</v>
      </c>
      <c r="O1168" s="16"/>
      <c r="P1168" s="17"/>
      <c r="Q1168" s="12"/>
      <c r="R1168" s="13"/>
    </row>
    <row r="1169" spans="1:18" ht="15.75" customHeight="1" x14ac:dyDescent="0.3">
      <c r="A1169" s="1"/>
      <c r="B1169" s="6" t="s">
        <v>14</v>
      </c>
      <c r="C1169" s="6">
        <v>1185732</v>
      </c>
      <c r="D1169" s="7">
        <v>44246</v>
      </c>
      <c r="E1169" s="6" t="s">
        <v>15</v>
      </c>
      <c r="F1169" s="6" t="s">
        <v>59</v>
      </c>
      <c r="G1169" s="6" t="s">
        <v>60</v>
      </c>
      <c r="H1169" s="6" t="s">
        <v>22</v>
      </c>
      <c r="I1169" s="8">
        <v>0.4</v>
      </c>
      <c r="J1169" s="9">
        <v>2500</v>
      </c>
      <c r="K1169" s="10">
        <f t="shared" si="8"/>
        <v>1000</v>
      </c>
      <c r="L1169" s="10">
        <f t="shared" si="9"/>
        <v>400</v>
      </c>
      <c r="M1169" s="11">
        <v>0.4</v>
      </c>
      <c r="O1169" s="16"/>
      <c r="P1169" s="17"/>
      <c r="Q1169" s="12"/>
      <c r="R1169" s="13"/>
    </row>
    <row r="1170" spans="1:18" ht="15.75" customHeight="1" x14ac:dyDescent="0.3">
      <c r="A1170" s="1"/>
      <c r="B1170" s="6" t="s">
        <v>14</v>
      </c>
      <c r="C1170" s="6">
        <v>1185732</v>
      </c>
      <c r="D1170" s="7">
        <v>44272</v>
      </c>
      <c r="E1170" s="6" t="s">
        <v>15</v>
      </c>
      <c r="F1170" s="6" t="s">
        <v>59</v>
      </c>
      <c r="G1170" s="6" t="s">
        <v>60</v>
      </c>
      <c r="H1170" s="6" t="s">
        <v>17</v>
      </c>
      <c r="I1170" s="8">
        <v>0.4</v>
      </c>
      <c r="J1170" s="9">
        <v>4700</v>
      </c>
      <c r="K1170" s="10">
        <f t="shared" si="8"/>
        <v>1880</v>
      </c>
      <c r="L1170" s="10">
        <f t="shared" si="9"/>
        <v>658</v>
      </c>
      <c r="M1170" s="11">
        <v>0.35</v>
      </c>
      <c r="O1170" s="16"/>
      <c r="P1170" s="17"/>
      <c r="Q1170" s="12"/>
      <c r="R1170" s="13"/>
    </row>
    <row r="1171" spans="1:18" ht="15.75" customHeight="1" x14ac:dyDescent="0.3">
      <c r="A1171" s="1"/>
      <c r="B1171" s="6" t="s">
        <v>14</v>
      </c>
      <c r="C1171" s="6">
        <v>1185732</v>
      </c>
      <c r="D1171" s="7">
        <v>44272</v>
      </c>
      <c r="E1171" s="6" t="s">
        <v>15</v>
      </c>
      <c r="F1171" s="6" t="s">
        <v>59</v>
      </c>
      <c r="G1171" s="6" t="s">
        <v>60</v>
      </c>
      <c r="H1171" s="6" t="s">
        <v>18</v>
      </c>
      <c r="I1171" s="8">
        <v>0.4</v>
      </c>
      <c r="J1171" s="9">
        <v>1750</v>
      </c>
      <c r="K1171" s="10">
        <f t="shared" si="8"/>
        <v>700</v>
      </c>
      <c r="L1171" s="10">
        <f t="shared" si="9"/>
        <v>244.99999999999997</v>
      </c>
      <c r="M1171" s="11">
        <v>0.35</v>
      </c>
      <c r="O1171" s="16"/>
      <c r="P1171" s="17"/>
      <c r="Q1171" s="12"/>
      <c r="R1171" s="13"/>
    </row>
    <row r="1172" spans="1:18" ht="15.75" customHeight="1" x14ac:dyDescent="0.3">
      <c r="A1172" s="1"/>
      <c r="B1172" s="6" t="s">
        <v>14</v>
      </c>
      <c r="C1172" s="6">
        <v>1185732</v>
      </c>
      <c r="D1172" s="7">
        <v>44272</v>
      </c>
      <c r="E1172" s="6" t="s">
        <v>15</v>
      </c>
      <c r="F1172" s="6" t="s">
        <v>59</v>
      </c>
      <c r="G1172" s="6" t="s">
        <v>60</v>
      </c>
      <c r="H1172" s="6" t="s">
        <v>19</v>
      </c>
      <c r="I1172" s="8">
        <v>0.30000000000000004</v>
      </c>
      <c r="J1172" s="9">
        <v>2000</v>
      </c>
      <c r="K1172" s="10">
        <f t="shared" si="8"/>
        <v>600.00000000000011</v>
      </c>
      <c r="L1172" s="10">
        <f t="shared" si="9"/>
        <v>240.00000000000003</v>
      </c>
      <c r="M1172" s="11">
        <v>0.39999999999999997</v>
      </c>
      <c r="O1172" s="16"/>
      <c r="P1172" s="17"/>
      <c r="Q1172" s="12"/>
      <c r="R1172" s="13"/>
    </row>
    <row r="1173" spans="1:18" ht="15.75" customHeight="1" x14ac:dyDescent="0.3">
      <c r="A1173" s="1"/>
      <c r="B1173" s="6" t="s">
        <v>14</v>
      </c>
      <c r="C1173" s="6">
        <v>1185732</v>
      </c>
      <c r="D1173" s="7">
        <v>44272</v>
      </c>
      <c r="E1173" s="6" t="s">
        <v>15</v>
      </c>
      <c r="F1173" s="6" t="s">
        <v>59</v>
      </c>
      <c r="G1173" s="6" t="s">
        <v>60</v>
      </c>
      <c r="H1173" s="6" t="s">
        <v>20</v>
      </c>
      <c r="I1173" s="8">
        <v>0.35</v>
      </c>
      <c r="J1173" s="9">
        <v>500</v>
      </c>
      <c r="K1173" s="10">
        <f t="shared" si="8"/>
        <v>175</v>
      </c>
      <c r="L1173" s="10">
        <f t="shared" si="9"/>
        <v>52.5</v>
      </c>
      <c r="M1173" s="11">
        <v>0.3</v>
      </c>
      <c r="O1173" s="16"/>
      <c r="P1173" s="17"/>
      <c r="Q1173" s="12"/>
      <c r="R1173" s="13"/>
    </row>
    <row r="1174" spans="1:18" ht="15.75" customHeight="1" x14ac:dyDescent="0.3">
      <c r="A1174" s="1"/>
      <c r="B1174" s="6" t="s">
        <v>14</v>
      </c>
      <c r="C1174" s="6">
        <v>1185732</v>
      </c>
      <c r="D1174" s="7">
        <v>44272</v>
      </c>
      <c r="E1174" s="6" t="s">
        <v>15</v>
      </c>
      <c r="F1174" s="6" t="s">
        <v>59</v>
      </c>
      <c r="G1174" s="6" t="s">
        <v>60</v>
      </c>
      <c r="H1174" s="6" t="s">
        <v>21</v>
      </c>
      <c r="I1174" s="8">
        <v>0.5</v>
      </c>
      <c r="J1174" s="9">
        <v>1000</v>
      </c>
      <c r="K1174" s="10">
        <f t="shared" si="8"/>
        <v>500</v>
      </c>
      <c r="L1174" s="10">
        <f t="shared" si="9"/>
        <v>125</v>
      </c>
      <c r="M1174" s="11">
        <v>0.25</v>
      </c>
      <c r="O1174" s="16"/>
      <c r="P1174" s="17"/>
      <c r="Q1174" s="12"/>
      <c r="R1174" s="13"/>
    </row>
    <row r="1175" spans="1:18" ht="15.75" customHeight="1" x14ac:dyDescent="0.3">
      <c r="A1175" s="1"/>
      <c r="B1175" s="6" t="s">
        <v>14</v>
      </c>
      <c r="C1175" s="6">
        <v>1185732</v>
      </c>
      <c r="D1175" s="7">
        <v>44272</v>
      </c>
      <c r="E1175" s="6" t="s">
        <v>15</v>
      </c>
      <c r="F1175" s="6" t="s">
        <v>59</v>
      </c>
      <c r="G1175" s="6" t="s">
        <v>60</v>
      </c>
      <c r="H1175" s="6" t="s">
        <v>22</v>
      </c>
      <c r="I1175" s="8">
        <v>0.4</v>
      </c>
      <c r="J1175" s="9">
        <v>2000</v>
      </c>
      <c r="K1175" s="10">
        <f t="shared" si="8"/>
        <v>800</v>
      </c>
      <c r="L1175" s="10">
        <f t="shared" si="9"/>
        <v>320</v>
      </c>
      <c r="M1175" s="11">
        <v>0.4</v>
      </c>
      <c r="O1175" s="16"/>
      <c r="P1175" s="17"/>
      <c r="Q1175" s="12"/>
      <c r="R1175" s="13"/>
    </row>
    <row r="1176" spans="1:18" ht="15.75" customHeight="1" x14ac:dyDescent="0.3">
      <c r="A1176" s="1"/>
      <c r="B1176" s="6" t="s">
        <v>14</v>
      </c>
      <c r="C1176" s="6">
        <v>1185732</v>
      </c>
      <c r="D1176" s="7">
        <v>44304</v>
      </c>
      <c r="E1176" s="6" t="s">
        <v>15</v>
      </c>
      <c r="F1176" s="6" t="s">
        <v>59</v>
      </c>
      <c r="G1176" s="6" t="s">
        <v>60</v>
      </c>
      <c r="H1176" s="6" t="s">
        <v>17</v>
      </c>
      <c r="I1176" s="8">
        <v>0.4</v>
      </c>
      <c r="J1176" s="9">
        <v>4500</v>
      </c>
      <c r="K1176" s="10">
        <f t="shared" si="8"/>
        <v>1800</v>
      </c>
      <c r="L1176" s="10">
        <f t="shared" si="9"/>
        <v>630</v>
      </c>
      <c r="M1176" s="11">
        <v>0.35</v>
      </c>
      <c r="O1176" s="16"/>
      <c r="P1176" s="17"/>
      <c r="Q1176" s="12"/>
      <c r="R1176" s="13"/>
    </row>
    <row r="1177" spans="1:18" ht="15.75" customHeight="1" x14ac:dyDescent="0.3">
      <c r="A1177" s="1"/>
      <c r="B1177" s="6" t="s">
        <v>14</v>
      </c>
      <c r="C1177" s="6">
        <v>1185732</v>
      </c>
      <c r="D1177" s="7">
        <v>44304</v>
      </c>
      <c r="E1177" s="6" t="s">
        <v>15</v>
      </c>
      <c r="F1177" s="6" t="s">
        <v>59</v>
      </c>
      <c r="G1177" s="6" t="s">
        <v>60</v>
      </c>
      <c r="H1177" s="6" t="s">
        <v>18</v>
      </c>
      <c r="I1177" s="8">
        <v>0.4</v>
      </c>
      <c r="J1177" s="9">
        <v>1500</v>
      </c>
      <c r="K1177" s="10">
        <f t="shared" si="8"/>
        <v>600</v>
      </c>
      <c r="L1177" s="10">
        <f t="shared" si="9"/>
        <v>210</v>
      </c>
      <c r="M1177" s="11">
        <v>0.35</v>
      </c>
      <c r="O1177" s="16"/>
      <c r="P1177" s="17"/>
      <c r="Q1177" s="12"/>
      <c r="R1177" s="13"/>
    </row>
    <row r="1178" spans="1:18" ht="15.75" customHeight="1" x14ac:dyDescent="0.3">
      <c r="A1178" s="1"/>
      <c r="B1178" s="6" t="s">
        <v>14</v>
      </c>
      <c r="C1178" s="6">
        <v>1185732</v>
      </c>
      <c r="D1178" s="7">
        <v>44304</v>
      </c>
      <c r="E1178" s="6" t="s">
        <v>15</v>
      </c>
      <c r="F1178" s="6" t="s">
        <v>59</v>
      </c>
      <c r="G1178" s="6" t="s">
        <v>60</v>
      </c>
      <c r="H1178" s="6" t="s">
        <v>19</v>
      </c>
      <c r="I1178" s="8">
        <v>0.30000000000000004</v>
      </c>
      <c r="J1178" s="9">
        <v>1500</v>
      </c>
      <c r="K1178" s="10">
        <f t="shared" si="8"/>
        <v>450.00000000000006</v>
      </c>
      <c r="L1178" s="10">
        <f t="shared" si="9"/>
        <v>180</v>
      </c>
      <c r="M1178" s="11">
        <v>0.39999999999999997</v>
      </c>
      <c r="O1178" s="16"/>
      <c r="P1178" s="17"/>
      <c r="Q1178" s="12"/>
      <c r="R1178" s="13"/>
    </row>
    <row r="1179" spans="1:18" ht="15.75" customHeight="1" x14ac:dyDescent="0.3">
      <c r="A1179" s="1"/>
      <c r="B1179" s="6" t="s">
        <v>14</v>
      </c>
      <c r="C1179" s="6">
        <v>1185732</v>
      </c>
      <c r="D1179" s="7">
        <v>44304</v>
      </c>
      <c r="E1179" s="6" t="s">
        <v>15</v>
      </c>
      <c r="F1179" s="6" t="s">
        <v>59</v>
      </c>
      <c r="G1179" s="6" t="s">
        <v>60</v>
      </c>
      <c r="H1179" s="6" t="s">
        <v>20</v>
      </c>
      <c r="I1179" s="8">
        <v>0.35</v>
      </c>
      <c r="J1179" s="9">
        <v>750</v>
      </c>
      <c r="K1179" s="10">
        <f t="shared" si="8"/>
        <v>262.5</v>
      </c>
      <c r="L1179" s="10">
        <f t="shared" si="9"/>
        <v>78.75</v>
      </c>
      <c r="M1179" s="11">
        <v>0.3</v>
      </c>
      <c r="O1179" s="16"/>
      <c r="P1179" s="17"/>
      <c r="Q1179" s="12"/>
      <c r="R1179" s="13"/>
    </row>
    <row r="1180" spans="1:18" ht="15.75" customHeight="1" x14ac:dyDescent="0.3">
      <c r="A1180" s="1"/>
      <c r="B1180" s="6" t="s">
        <v>14</v>
      </c>
      <c r="C1180" s="6">
        <v>1185732</v>
      </c>
      <c r="D1180" s="7">
        <v>44304</v>
      </c>
      <c r="E1180" s="6" t="s">
        <v>15</v>
      </c>
      <c r="F1180" s="6" t="s">
        <v>59</v>
      </c>
      <c r="G1180" s="6" t="s">
        <v>60</v>
      </c>
      <c r="H1180" s="6" t="s">
        <v>21</v>
      </c>
      <c r="I1180" s="8">
        <v>0.5</v>
      </c>
      <c r="J1180" s="9">
        <v>750</v>
      </c>
      <c r="K1180" s="10">
        <f t="shared" si="8"/>
        <v>375</v>
      </c>
      <c r="L1180" s="10">
        <f t="shared" si="9"/>
        <v>93.75</v>
      </c>
      <c r="M1180" s="11">
        <v>0.25</v>
      </c>
      <c r="O1180" s="16"/>
      <c r="P1180" s="17"/>
      <c r="Q1180" s="12"/>
      <c r="R1180" s="13"/>
    </row>
    <row r="1181" spans="1:18" ht="15.75" customHeight="1" x14ac:dyDescent="0.3">
      <c r="A1181" s="1"/>
      <c r="B1181" s="6" t="s">
        <v>14</v>
      </c>
      <c r="C1181" s="6">
        <v>1185732</v>
      </c>
      <c r="D1181" s="7">
        <v>44304</v>
      </c>
      <c r="E1181" s="6" t="s">
        <v>15</v>
      </c>
      <c r="F1181" s="6" t="s">
        <v>59</v>
      </c>
      <c r="G1181" s="6" t="s">
        <v>60</v>
      </c>
      <c r="H1181" s="6" t="s">
        <v>22</v>
      </c>
      <c r="I1181" s="8">
        <v>0.4</v>
      </c>
      <c r="J1181" s="9">
        <v>2250</v>
      </c>
      <c r="K1181" s="10">
        <f t="shared" si="8"/>
        <v>900</v>
      </c>
      <c r="L1181" s="10">
        <f t="shared" si="9"/>
        <v>360</v>
      </c>
      <c r="M1181" s="11">
        <v>0.4</v>
      </c>
      <c r="O1181" s="16"/>
      <c r="P1181" s="17"/>
      <c r="Q1181" s="12"/>
      <c r="R1181" s="13"/>
    </row>
    <row r="1182" spans="1:18" ht="15.75" customHeight="1" x14ac:dyDescent="0.3">
      <c r="A1182" s="1"/>
      <c r="B1182" s="6" t="s">
        <v>14</v>
      </c>
      <c r="C1182" s="6">
        <v>1185732</v>
      </c>
      <c r="D1182" s="7">
        <v>44333</v>
      </c>
      <c r="E1182" s="6" t="s">
        <v>15</v>
      </c>
      <c r="F1182" s="6" t="s">
        <v>59</v>
      </c>
      <c r="G1182" s="6" t="s">
        <v>60</v>
      </c>
      <c r="H1182" s="6" t="s">
        <v>17</v>
      </c>
      <c r="I1182" s="8">
        <v>0.54999999999999993</v>
      </c>
      <c r="J1182" s="9">
        <v>4950</v>
      </c>
      <c r="K1182" s="10">
        <f t="shared" si="8"/>
        <v>2722.4999999999995</v>
      </c>
      <c r="L1182" s="10">
        <f t="shared" si="9"/>
        <v>952.87499999999977</v>
      </c>
      <c r="M1182" s="11">
        <v>0.35</v>
      </c>
      <c r="O1182" s="16"/>
      <c r="P1182" s="17"/>
      <c r="Q1182" s="12"/>
      <c r="R1182" s="13"/>
    </row>
    <row r="1183" spans="1:18" ht="15.75" customHeight="1" x14ac:dyDescent="0.3">
      <c r="A1183" s="1"/>
      <c r="B1183" s="6" t="s">
        <v>14</v>
      </c>
      <c r="C1183" s="6">
        <v>1185732</v>
      </c>
      <c r="D1183" s="7">
        <v>44333</v>
      </c>
      <c r="E1183" s="6" t="s">
        <v>15</v>
      </c>
      <c r="F1183" s="6" t="s">
        <v>59</v>
      </c>
      <c r="G1183" s="6" t="s">
        <v>60</v>
      </c>
      <c r="H1183" s="6" t="s">
        <v>18</v>
      </c>
      <c r="I1183" s="8">
        <v>0.5</v>
      </c>
      <c r="J1183" s="9">
        <v>2000</v>
      </c>
      <c r="K1183" s="10">
        <f t="shared" si="8"/>
        <v>1000</v>
      </c>
      <c r="L1183" s="10">
        <f t="shared" si="9"/>
        <v>350</v>
      </c>
      <c r="M1183" s="11">
        <v>0.35</v>
      </c>
      <c r="O1183" s="16"/>
      <c r="P1183" s="17"/>
      <c r="Q1183" s="12"/>
      <c r="R1183" s="13"/>
    </row>
    <row r="1184" spans="1:18" ht="15.75" customHeight="1" x14ac:dyDescent="0.3">
      <c r="A1184" s="1"/>
      <c r="B1184" s="6" t="s">
        <v>14</v>
      </c>
      <c r="C1184" s="6">
        <v>1185732</v>
      </c>
      <c r="D1184" s="7">
        <v>44333</v>
      </c>
      <c r="E1184" s="6" t="s">
        <v>15</v>
      </c>
      <c r="F1184" s="6" t="s">
        <v>59</v>
      </c>
      <c r="G1184" s="6" t="s">
        <v>60</v>
      </c>
      <c r="H1184" s="6" t="s">
        <v>19</v>
      </c>
      <c r="I1184" s="8">
        <v>0.45</v>
      </c>
      <c r="J1184" s="9">
        <v>1750</v>
      </c>
      <c r="K1184" s="10">
        <f t="shared" si="8"/>
        <v>787.5</v>
      </c>
      <c r="L1184" s="10">
        <f t="shared" si="9"/>
        <v>315</v>
      </c>
      <c r="M1184" s="11">
        <v>0.39999999999999997</v>
      </c>
      <c r="O1184" s="16"/>
      <c r="P1184" s="17"/>
      <c r="Q1184" s="12"/>
      <c r="R1184" s="13"/>
    </row>
    <row r="1185" spans="1:18" ht="15.75" customHeight="1" x14ac:dyDescent="0.3">
      <c r="A1185" s="1"/>
      <c r="B1185" s="6" t="s">
        <v>14</v>
      </c>
      <c r="C1185" s="6">
        <v>1185732</v>
      </c>
      <c r="D1185" s="7">
        <v>44333</v>
      </c>
      <c r="E1185" s="6" t="s">
        <v>15</v>
      </c>
      <c r="F1185" s="6" t="s">
        <v>59</v>
      </c>
      <c r="G1185" s="6" t="s">
        <v>60</v>
      </c>
      <c r="H1185" s="6" t="s">
        <v>20</v>
      </c>
      <c r="I1185" s="8">
        <v>0.45</v>
      </c>
      <c r="J1185" s="9">
        <v>1250</v>
      </c>
      <c r="K1185" s="10">
        <f t="shared" si="8"/>
        <v>562.5</v>
      </c>
      <c r="L1185" s="10">
        <f t="shared" si="9"/>
        <v>168.75</v>
      </c>
      <c r="M1185" s="11">
        <v>0.3</v>
      </c>
      <c r="O1185" s="16"/>
      <c r="P1185" s="17"/>
      <c r="Q1185" s="12"/>
      <c r="R1185" s="13"/>
    </row>
    <row r="1186" spans="1:18" ht="15.75" customHeight="1" x14ac:dyDescent="0.3">
      <c r="A1186" s="1"/>
      <c r="B1186" s="6" t="s">
        <v>14</v>
      </c>
      <c r="C1186" s="6">
        <v>1185732</v>
      </c>
      <c r="D1186" s="7">
        <v>44333</v>
      </c>
      <c r="E1186" s="6" t="s">
        <v>15</v>
      </c>
      <c r="F1186" s="6" t="s">
        <v>59</v>
      </c>
      <c r="G1186" s="6" t="s">
        <v>60</v>
      </c>
      <c r="H1186" s="6" t="s">
        <v>21</v>
      </c>
      <c r="I1186" s="8">
        <v>0.54999999999999993</v>
      </c>
      <c r="J1186" s="9">
        <v>1500</v>
      </c>
      <c r="K1186" s="10">
        <f t="shared" si="8"/>
        <v>824.99999999999989</v>
      </c>
      <c r="L1186" s="10">
        <f t="shared" si="9"/>
        <v>206.24999999999997</v>
      </c>
      <c r="M1186" s="11">
        <v>0.25</v>
      </c>
      <c r="O1186" s="16"/>
      <c r="P1186" s="17"/>
      <c r="Q1186" s="12"/>
      <c r="R1186" s="13"/>
    </row>
    <row r="1187" spans="1:18" ht="15.75" customHeight="1" x14ac:dyDescent="0.3">
      <c r="A1187" s="1"/>
      <c r="B1187" s="6" t="s">
        <v>14</v>
      </c>
      <c r="C1187" s="6">
        <v>1185732</v>
      </c>
      <c r="D1187" s="7">
        <v>44333</v>
      </c>
      <c r="E1187" s="6" t="s">
        <v>15</v>
      </c>
      <c r="F1187" s="6" t="s">
        <v>59</v>
      </c>
      <c r="G1187" s="6" t="s">
        <v>60</v>
      </c>
      <c r="H1187" s="6" t="s">
        <v>22</v>
      </c>
      <c r="I1187" s="8">
        <v>0.6</v>
      </c>
      <c r="J1187" s="9">
        <v>2750</v>
      </c>
      <c r="K1187" s="10">
        <f t="shared" si="8"/>
        <v>1650</v>
      </c>
      <c r="L1187" s="10">
        <f t="shared" si="9"/>
        <v>660</v>
      </c>
      <c r="M1187" s="11">
        <v>0.4</v>
      </c>
      <c r="O1187" s="16"/>
      <c r="P1187" s="17"/>
      <c r="Q1187" s="12"/>
      <c r="R1187" s="13"/>
    </row>
    <row r="1188" spans="1:18" ht="15.75" customHeight="1" x14ac:dyDescent="0.3">
      <c r="A1188" s="1"/>
      <c r="B1188" s="6" t="s">
        <v>14</v>
      </c>
      <c r="C1188" s="6">
        <v>1185732</v>
      </c>
      <c r="D1188" s="7">
        <v>44366</v>
      </c>
      <c r="E1188" s="6" t="s">
        <v>15</v>
      </c>
      <c r="F1188" s="6" t="s">
        <v>59</v>
      </c>
      <c r="G1188" s="6" t="s">
        <v>60</v>
      </c>
      <c r="H1188" s="6" t="s">
        <v>17</v>
      </c>
      <c r="I1188" s="8">
        <v>0.54999999999999993</v>
      </c>
      <c r="J1188" s="9">
        <v>5250</v>
      </c>
      <c r="K1188" s="10">
        <f t="shared" si="8"/>
        <v>2887.4999999999995</v>
      </c>
      <c r="L1188" s="10">
        <f t="shared" si="9"/>
        <v>1010.6249999999998</v>
      </c>
      <c r="M1188" s="11">
        <v>0.35</v>
      </c>
      <c r="O1188" s="16"/>
      <c r="P1188" s="17"/>
      <c r="Q1188" s="12"/>
      <c r="R1188" s="13"/>
    </row>
    <row r="1189" spans="1:18" ht="15.75" customHeight="1" x14ac:dyDescent="0.3">
      <c r="A1189" s="1"/>
      <c r="B1189" s="6" t="s">
        <v>14</v>
      </c>
      <c r="C1189" s="6">
        <v>1185732</v>
      </c>
      <c r="D1189" s="7">
        <v>44366</v>
      </c>
      <c r="E1189" s="6" t="s">
        <v>15</v>
      </c>
      <c r="F1189" s="6" t="s">
        <v>59</v>
      </c>
      <c r="G1189" s="6" t="s">
        <v>60</v>
      </c>
      <c r="H1189" s="6" t="s">
        <v>18</v>
      </c>
      <c r="I1189" s="8">
        <v>0.5</v>
      </c>
      <c r="J1189" s="9">
        <v>2750</v>
      </c>
      <c r="K1189" s="10">
        <f t="shared" si="8"/>
        <v>1375</v>
      </c>
      <c r="L1189" s="10">
        <f t="shared" si="9"/>
        <v>481.24999999999994</v>
      </c>
      <c r="M1189" s="11">
        <v>0.35</v>
      </c>
      <c r="O1189" s="16"/>
      <c r="P1189" s="17"/>
      <c r="Q1189" s="12"/>
      <c r="R1189" s="13"/>
    </row>
    <row r="1190" spans="1:18" ht="15.75" customHeight="1" x14ac:dyDescent="0.3">
      <c r="A1190" s="1"/>
      <c r="B1190" s="6" t="s">
        <v>14</v>
      </c>
      <c r="C1190" s="6">
        <v>1185732</v>
      </c>
      <c r="D1190" s="7">
        <v>44366</v>
      </c>
      <c r="E1190" s="6" t="s">
        <v>15</v>
      </c>
      <c r="F1190" s="6" t="s">
        <v>59</v>
      </c>
      <c r="G1190" s="6" t="s">
        <v>60</v>
      </c>
      <c r="H1190" s="6" t="s">
        <v>19</v>
      </c>
      <c r="I1190" s="8">
        <v>0.45</v>
      </c>
      <c r="J1190" s="9">
        <v>2000</v>
      </c>
      <c r="K1190" s="10">
        <f t="shared" si="8"/>
        <v>900</v>
      </c>
      <c r="L1190" s="10">
        <f t="shared" si="9"/>
        <v>359.99999999999994</v>
      </c>
      <c r="M1190" s="11">
        <v>0.39999999999999997</v>
      </c>
      <c r="O1190" s="16"/>
      <c r="P1190" s="17"/>
      <c r="Q1190" s="12"/>
      <c r="R1190" s="13"/>
    </row>
    <row r="1191" spans="1:18" ht="15.75" customHeight="1" x14ac:dyDescent="0.3">
      <c r="A1191" s="1"/>
      <c r="B1191" s="6" t="s">
        <v>14</v>
      </c>
      <c r="C1191" s="6">
        <v>1185732</v>
      </c>
      <c r="D1191" s="7">
        <v>44366</v>
      </c>
      <c r="E1191" s="6" t="s">
        <v>15</v>
      </c>
      <c r="F1191" s="6" t="s">
        <v>59</v>
      </c>
      <c r="G1191" s="6" t="s">
        <v>60</v>
      </c>
      <c r="H1191" s="6" t="s">
        <v>20</v>
      </c>
      <c r="I1191" s="8">
        <v>0.45</v>
      </c>
      <c r="J1191" s="9">
        <v>1750</v>
      </c>
      <c r="K1191" s="10">
        <f t="shared" si="8"/>
        <v>787.5</v>
      </c>
      <c r="L1191" s="10">
        <f t="shared" si="9"/>
        <v>236.25</v>
      </c>
      <c r="M1191" s="11">
        <v>0.3</v>
      </c>
      <c r="O1191" s="16"/>
      <c r="P1191" s="17"/>
      <c r="Q1191" s="12"/>
      <c r="R1191" s="13"/>
    </row>
    <row r="1192" spans="1:18" ht="15.75" customHeight="1" x14ac:dyDescent="0.3">
      <c r="A1192" s="1"/>
      <c r="B1192" s="6" t="s">
        <v>14</v>
      </c>
      <c r="C1192" s="6">
        <v>1185732</v>
      </c>
      <c r="D1192" s="7">
        <v>44366</v>
      </c>
      <c r="E1192" s="6" t="s">
        <v>15</v>
      </c>
      <c r="F1192" s="6" t="s">
        <v>59</v>
      </c>
      <c r="G1192" s="6" t="s">
        <v>60</v>
      </c>
      <c r="H1192" s="6" t="s">
        <v>21</v>
      </c>
      <c r="I1192" s="8">
        <v>0.54999999999999993</v>
      </c>
      <c r="J1192" s="9">
        <v>1750</v>
      </c>
      <c r="K1192" s="10">
        <f t="shared" si="8"/>
        <v>962.49999999999989</v>
      </c>
      <c r="L1192" s="10">
        <f t="shared" si="9"/>
        <v>240.62499999999997</v>
      </c>
      <c r="M1192" s="11">
        <v>0.25</v>
      </c>
      <c r="O1192" s="16"/>
      <c r="P1192" s="17"/>
      <c r="Q1192" s="12"/>
      <c r="R1192" s="13"/>
    </row>
    <row r="1193" spans="1:18" ht="15.75" customHeight="1" x14ac:dyDescent="0.3">
      <c r="A1193" s="1"/>
      <c r="B1193" s="6" t="s">
        <v>14</v>
      </c>
      <c r="C1193" s="6">
        <v>1185732</v>
      </c>
      <c r="D1193" s="7">
        <v>44366</v>
      </c>
      <c r="E1193" s="6" t="s">
        <v>15</v>
      </c>
      <c r="F1193" s="6" t="s">
        <v>59</v>
      </c>
      <c r="G1193" s="6" t="s">
        <v>60</v>
      </c>
      <c r="H1193" s="6" t="s">
        <v>22</v>
      </c>
      <c r="I1193" s="8">
        <v>0.6</v>
      </c>
      <c r="J1193" s="9">
        <v>3250</v>
      </c>
      <c r="K1193" s="10">
        <f t="shared" si="8"/>
        <v>1950</v>
      </c>
      <c r="L1193" s="10">
        <f t="shared" si="9"/>
        <v>780</v>
      </c>
      <c r="M1193" s="11">
        <v>0.4</v>
      </c>
      <c r="O1193" s="16"/>
      <c r="P1193" s="17"/>
      <c r="Q1193" s="12"/>
      <c r="R1193" s="13"/>
    </row>
    <row r="1194" spans="1:18" ht="15.75" customHeight="1" x14ac:dyDescent="0.3">
      <c r="A1194" s="1"/>
      <c r="B1194" s="6" t="s">
        <v>14</v>
      </c>
      <c r="C1194" s="6">
        <v>1185732</v>
      </c>
      <c r="D1194" s="7">
        <v>44394</v>
      </c>
      <c r="E1194" s="6" t="s">
        <v>15</v>
      </c>
      <c r="F1194" s="6" t="s">
        <v>59</v>
      </c>
      <c r="G1194" s="6" t="s">
        <v>60</v>
      </c>
      <c r="H1194" s="6" t="s">
        <v>17</v>
      </c>
      <c r="I1194" s="8">
        <v>0.54999999999999993</v>
      </c>
      <c r="J1194" s="9">
        <v>5500</v>
      </c>
      <c r="K1194" s="10">
        <f t="shared" si="8"/>
        <v>3024.9999999999995</v>
      </c>
      <c r="L1194" s="10">
        <f t="shared" si="9"/>
        <v>1058.7499999999998</v>
      </c>
      <c r="M1194" s="11">
        <v>0.35</v>
      </c>
      <c r="O1194" s="16"/>
      <c r="P1194" s="17"/>
      <c r="Q1194" s="12"/>
      <c r="R1194" s="13"/>
    </row>
    <row r="1195" spans="1:18" ht="15.75" customHeight="1" x14ac:dyDescent="0.3">
      <c r="A1195" s="1"/>
      <c r="B1195" s="6" t="s">
        <v>14</v>
      </c>
      <c r="C1195" s="6">
        <v>1185732</v>
      </c>
      <c r="D1195" s="7">
        <v>44394</v>
      </c>
      <c r="E1195" s="6" t="s">
        <v>15</v>
      </c>
      <c r="F1195" s="6" t="s">
        <v>59</v>
      </c>
      <c r="G1195" s="6" t="s">
        <v>60</v>
      </c>
      <c r="H1195" s="6" t="s">
        <v>18</v>
      </c>
      <c r="I1195" s="8">
        <v>0.5</v>
      </c>
      <c r="J1195" s="9">
        <v>3000</v>
      </c>
      <c r="K1195" s="10">
        <f t="shared" si="8"/>
        <v>1500</v>
      </c>
      <c r="L1195" s="10">
        <f t="shared" si="9"/>
        <v>525</v>
      </c>
      <c r="M1195" s="11">
        <v>0.35</v>
      </c>
      <c r="O1195" s="16"/>
      <c r="P1195" s="17"/>
      <c r="Q1195" s="12"/>
      <c r="R1195" s="13"/>
    </row>
    <row r="1196" spans="1:18" ht="15.75" customHeight="1" x14ac:dyDescent="0.3">
      <c r="A1196" s="1"/>
      <c r="B1196" s="6" t="s">
        <v>14</v>
      </c>
      <c r="C1196" s="6">
        <v>1185732</v>
      </c>
      <c r="D1196" s="7">
        <v>44394</v>
      </c>
      <c r="E1196" s="6" t="s">
        <v>15</v>
      </c>
      <c r="F1196" s="6" t="s">
        <v>59</v>
      </c>
      <c r="G1196" s="6" t="s">
        <v>60</v>
      </c>
      <c r="H1196" s="6" t="s">
        <v>19</v>
      </c>
      <c r="I1196" s="8">
        <v>0.45</v>
      </c>
      <c r="J1196" s="9">
        <v>2250</v>
      </c>
      <c r="K1196" s="10">
        <f t="shared" si="8"/>
        <v>1012.5</v>
      </c>
      <c r="L1196" s="10">
        <f t="shared" si="9"/>
        <v>404.99999999999994</v>
      </c>
      <c r="M1196" s="11">
        <v>0.39999999999999997</v>
      </c>
      <c r="O1196" s="16"/>
      <c r="P1196" s="17"/>
      <c r="Q1196" s="12"/>
      <c r="R1196" s="13"/>
    </row>
    <row r="1197" spans="1:18" ht="15.75" customHeight="1" x14ac:dyDescent="0.3">
      <c r="A1197" s="1"/>
      <c r="B1197" s="6" t="s">
        <v>14</v>
      </c>
      <c r="C1197" s="6">
        <v>1185732</v>
      </c>
      <c r="D1197" s="7">
        <v>44394</v>
      </c>
      <c r="E1197" s="6" t="s">
        <v>15</v>
      </c>
      <c r="F1197" s="6" t="s">
        <v>59</v>
      </c>
      <c r="G1197" s="6" t="s">
        <v>60</v>
      </c>
      <c r="H1197" s="6" t="s">
        <v>20</v>
      </c>
      <c r="I1197" s="8">
        <v>0.45</v>
      </c>
      <c r="J1197" s="9">
        <v>1750</v>
      </c>
      <c r="K1197" s="10">
        <f t="shared" si="8"/>
        <v>787.5</v>
      </c>
      <c r="L1197" s="10">
        <f t="shared" si="9"/>
        <v>236.25</v>
      </c>
      <c r="M1197" s="11">
        <v>0.3</v>
      </c>
      <c r="O1197" s="16"/>
      <c r="P1197" s="17"/>
      <c r="Q1197" s="12"/>
      <c r="R1197" s="13"/>
    </row>
    <row r="1198" spans="1:18" ht="15.75" customHeight="1" x14ac:dyDescent="0.3">
      <c r="A1198" s="1"/>
      <c r="B1198" s="6" t="s">
        <v>14</v>
      </c>
      <c r="C1198" s="6">
        <v>1185732</v>
      </c>
      <c r="D1198" s="7">
        <v>44394</v>
      </c>
      <c r="E1198" s="6" t="s">
        <v>15</v>
      </c>
      <c r="F1198" s="6" t="s">
        <v>59</v>
      </c>
      <c r="G1198" s="6" t="s">
        <v>60</v>
      </c>
      <c r="H1198" s="6" t="s">
        <v>21</v>
      </c>
      <c r="I1198" s="8">
        <v>0.54999999999999993</v>
      </c>
      <c r="J1198" s="9">
        <v>2000</v>
      </c>
      <c r="K1198" s="10">
        <f t="shared" si="8"/>
        <v>1099.9999999999998</v>
      </c>
      <c r="L1198" s="10">
        <f t="shared" si="9"/>
        <v>274.99999999999994</v>
      </c>
      <c r="M1198" s="11">
        <v>0.25</v>
      </c>
      <c r="O1198" s="16"/>
      <c r="P1198" s="17"/>
      <c r="Q1198" s="12"/>
      <c r="R1198" s="13"/>
    </row>
    <row r="1199" spans="1:18" ht="15.75" customHeight="1" x14ac:dyDescent="0.3">
      <c r="A1199" s="1"/>
      <c r="B1199" s="6" t="s">
        <v>14</v>
      </c>
      <c r="C1199" s="6">
        <v>1185732</v>
      </c>
      <c r="D1199" s="7">
        <v>44394</v>
      </c>
      <c r="E1199" s="6" t="s">
        <v>15</v>
      </c>
      <c r="F1199" s="6" t="s">
        <v>59</v>
      </c>
      <c r="G1199" s="6" t="s">
        <v>60</v>
      </c>
      <c r="H1199" s="6" t="s">
        <v>22</v>
      </c>
      <c r="I1199" s="8">
        <v>0.6</v>
      </c>
      <c r="J1199" s="9">
        <v>3750</v>
      </c>
      <c r="K1199" s="10">
        <f t="shared" si="8"/>
        <v>2250</v>
      </c>
      <c r="L1199" s="10">
        <f t="shared" si="9"/>
        <v>900</v>
      </c>
      <c r="M1199" s="11">
        <v>0.4</v>
      </c>
      <c r="O1199" s="16"/>
      <c r="P1199" s="17"/>
      <c r="Q1199" s="12"/>
      <c r="R1199" s="13"/>
    </row>
    <row r="1200" spans="1:18" ht="15.75" customHeight="1" x14ac:dyDescent="0.3">
      <c r="A1200" s="1"/>
      <c r="B1200" s="6" t="s">
        <v>14</v>
      </c>
      <c r="C1200" s="6">
        <v>1185732</v>
      </c>
      <c r="D1200" s="7">
        <v>44426</v>
      </c>
      <c r="E1200" s="6" t="s">
        <v>15</v>
      </c>
      <c r="F1200" s="6" t="s">
        <v>59</v>
      </c>
      <c r="G1200" s="6" t="s">
        <v>60</v>
      </c>
      <c r="H1200" s="6" t="s">
        <v>17</v>
      </c>
      <c r="I1200" s="8">
        <v>0.54999999999999993</v>
      </c>
      <c r="J1200" s="9">
        <v>5250</v>
      </c>
      <c r="K1200" s="10">
        <f t="shared" si="8"/>
        <v>2887.4999999999995</v>
      </c>
      <c r="L1200" s="10">
        <f t="shared" si="9"/>
        <v>1010.6249999999998</v>
      </c>
      <c r="M1200" s="11">
        <v>0.35</v>
      </c>
      <c r="O1200" s="16"/>
      <c r="P1200" s="17"/>
      <c r="Q1200" s="12"/>
      <c r="R1200" s="13"/>
    </row>
    <row r="1201" spans="1:18" ht="15.75" customHeight="1" x14ac:dyDescent="0.3">
      <c r="A1201" s="1"/>
      <c r="B1201" s="6" t="s">
        <v>14</v>
      </c>
      <c r="C1201" s="6">
        <v>1185732</v>
      </c>
      <c r="D1201" s="7">
        <v>44426</v>
      </c>
      <c r="E1201" s="6" t="s">
        <v>15</v>
      </c>
      <c r="F1201" s="6" t="s">
        <v>59</v>
      </c>
      <c r="G1201" s="6" t="s">
        <v>60</v>
      </c>
      <c r="H1201" s="6" t="s">
        <v>18</v>
      </c>
      <c r="I1201" s="8">
        <v>0.5</v>
      </c>
      <c r="J1201" s="9">
        <v>3000</v>
      </c>
      <c r="K1201" s="10">
        <f t="shared" si="8"/>
        <v>1500</v>
      </c>
      <c r="L1201" s="10">
        <f t="shared" si="9"/>
        <v>525</v>
      </c>
      <c r="M1201" s="11">
        <v>0.35</v>
      </c>
      <c r="O1201" s="16"/>
      <c r="P1201" s="17"/>
      <c r="Q1201" s="12"/>
      <c r="R1201" s="13"/>
    </row>
    <row r="1202" spans="1:18" ht="15.75" customHeight="1" x14ac:dyDescent="0.3">
      <c r="A1202" s="1"/>
      <c r="B1202" s="6" t="s">
        <v>14</v>
      </c>
      <c r="C1202" s="6">
        <v>1185732</v>
      </c>
      <c r="D1202" s="7">
        <v>44426</v>
      </c>
      <c r="E1202" s="6" t="s">
        <v>15</v>
      </c>
      <c r="F1202" s="6" t="s">
        <v>59</v>
      </c>
      <c r="G1202" s="6" t="s">
        <v>60</v>
      </c>
      <c r="H1202" s="6" t="s">
        <v>19</v>
      </c>
      <c r="I1202" s="8">
        <v>0.45</v>
      </c>
      <c r="J1202" s="9">
        <v>2250</v>
      </c>
      <c r="K1202" s="10">
        <f t="shared" si="8"/>
        <v>1012.5</v>
      </c>
      <c r="L1202" s="10">
        <f t="shared" si="9"/>
        <v>404.99999999999994</v>
      </c>
      <c r="M1202" s="11">
        <v>0.39999999999999997</v>
      </c>
      <c r="O1202" s="16"/>
      <c r="P1202" s="17"/>
      <c r="Q1202" s="12"/>
      <c r="R1202" s="13"/>
    </row>
    <row r="1203" spans="1:18" ht="15.75" customHeight="1" x14ac:dyDescent="0.3">
      <c r="A1203" s="1"/>
      <c r="B1203" s="6" t="s">
        <v>14</v>
      </c>
      <c r="C1203" s="6">
        <v>1185732</v>
      </c>
      <c r="D1203" s="7">
        <v>44426</v>
      </c>
      <c r="E1203" s="6" t="s">
        <v>15</v>
      </c>
      <c r="F1203" s="6" t="s">
        <v>59</v>
      </c>
      <c r="G1203" s="6" t="s">
        <v>60</v>
      </c>
      <c r="H1203" s="6" t="s">
        <v>20</v>
      </c>
      <c r="I1203" s="8">
        <v>0.45</v>
      </c>
      <c r="J1203" s="9">
        <v>1750</v>
      </c>
      <c r="K1203" s="10">
        <f t="shared" si="8"/>
        <v>787.5</v>
      </c>
      <c r="L1203" s="10">
        <f t="shared" si="9"/>
        <v>236.25</v>
      </c>
      <c r="M1203" s="11">
        <v>0.3</v>
      </c>
      <c r="O1203" s="16"/>
      <c r="P1203" s="17"/>
      <c r="Q1203" s="12"/>
      <c r="R1203" s="13"/>
    </row>
    <row r="1204" spans="1:18" ht="15.75" customHeight="1" x14ac:dyDescent="0.3">
      <c r="A1204" s="1"/>
      <c r="B1204" s="6" t="s">
        <v>14</v>
      </c>
      <c r="C1204" s="6">
        <v>1185732</v>
      </c>
      <c r="D1204" s="7">
        <v>44426</v>
      </c>
      <c r="E1204" s="6" t="s">
        <v>15</v>
      </c>
      <c r="F1204" s="6" t="s">
        <v>59</v>
      </c>
      <c r="G1204" s="6" t="s">
        <v>60</v>
      </c>
      <c r="H1204" s="6" t="s">
        <v>21</v>
      </c>
      <c r="I1204" s="8">
        <v>0.54999999999999993</v>
      </c>
      <c r="J1204" s="9">
        <v>1500</v>
      </c>
      <c r="K1204" s="10">
        <f t="shared" si="8"/>
        <v>824.99999999999989</v>
      </c>
      <c r="L1204" s="10">
        <f t="shared" si="9"/>
        <v>206.24999999999997</v>
      </c>
      <c r="M1204" s="11">
        <v>0.25</v>
      </c>
      <c r="O1204" s="16"/>
      <c r="P1204" s="17"/>
      <c r="Q1204" s="12"/>
      <c r="R1204" s="13"/>
    </row>
    <row r="1205" spans="1:18" ht="15.75" customHeight="1" x14ac:dyDescent="0.3">
      <c r="A1205" s="1"/>
      <c r="B1205" s="6" t="s">
        <v>14</v>
      </c>
      <c r="C1205" s="6">
        <v>1185732</v>
      </c>
      <c r="D1205" s="7">
        <v>44426</v>
      </c>
      <c r="E1205" s="6" t="s">
        <v>15</v>
      </c>
      <c r="F1205" s="6" t="s">
        <v>59</v>
      </c>
      <c r="G1205" s="6" t="s">
        <v>60</v>
      </c>
      <c r="H1205" s="6" t="s">
        <v>22</v>
      </c>
      <c r="I1205" s="8">
        <v>0.6</v>
      </c>
      <c r="J1205" s="9">
        <v>3250</v>
      </c>
      <c r="K1205" s="10">
        <f t="shared" si="8"/>
        <v>1950</v>
      </c>
      <c r="L1205" s="10">
        <f t="shared" si="9"/>
        <v>780</v>
      </c>
      <c r="M1205" s="11">
        <v>0.4</v>
      </c>
      <c r="O1205" s="16"/>
      <c r="P1205" s="17"/>
      <c r="Q1205" s="12"/>
      <c r="R1205" s="13"/>
    </row>
    <row r="1206" spans="1:18" ht="15.75" customHeight="1" x14ac:dyDescent="0.3">
      <c r="A1206" s="1"/>
      <c r="B1206" s="6" t="s">
        <v>14</v>
      </c>
      <c r="C1206" s="6">
        <v>1185732</v>
      </c>
      <c r="D1206" s="7">
        <v>44456</v>
      </c>
      <c r="E1206" s="6" t="s">
        <v>15</v>
      </c>
      <c r="F1206" s="6" t="s">
        <v>59</v>
      </c>
      <c r="G1206" s="6" t="s">
        <v>60</v>
      </c>
      <c r="H1206" s="6" t="s">
        <v>17</v>
      </c>
      <c r="I1206" s="8">
        <v>0.54999999999999993</v>
      </c>
      <c r="J1206" s="9">
        <v>4500</v>
      </c>
      <c r="K1206" s="10">
        <f t="shared" si="8"/>
        <v>2474.9999999999995</v>
      </c>
      <c r="L1206" s="10">
        <f t="shared" si="9"/>
        <v>866.24999999999977</v>
      </c>
      <c r="M1206" s="11">
        <v>0.35</v>
      </c>
      <c r="O1206" s="16"/>
      <c r="P1206" s="17"/>
      <c r="Q1206" s="12"/>
      <c r="R1206" s="13"/>
    </row>
    <row r="1207" spans="1:18" ht="15.75" customHeight="1" x14ac:dyDescent="0.3">
      <c r="A1207" s="1"/>
      <c r="B1207" s="6" t="s">
        <v>14</v>
      </c>
      <c r="C1207" s="6">
        <v>1185732</v>
      </c>
      <c r="D1207" s="7">
        <v>44456</v>
      </c>
      <c r="E1207" s="6" t="s">
        <v>15</v>
      </c>
      <c r="F1207" s="6" t="s">
        <v>59</v>
      </c>
      <c r="G1207" s="6" t="s">
        <v>60</v>
      </c>
      <c r="H1207" s="6" t="s">
        <v>18</v>
      </c>
      <c r="I1207" s="8">
        <v>0.5</v>
      </c>
      <c r="J1207" s="9">
        <v>2500</v>
      </c>
      <c r="K1207" s="10">
        <f t="shared" si="8"/>
        <v>1250</v>
      </c>
      <c r="L1207" s="10">
        <f t="shared" si="9"/>
        <v>437.5</v>
      </c>
      <c r="M1207" s="11">
        <v>0.35</v>
      </c>
      <c r="O1207" s="16"/>
      <c r="P1207" s="17"/>
      <c r="Q1207" s="12"/>
      <c r="R1207" s="13"/>
    </row>
    <row r="1208" spans="1:18" ht="15.75" customHeight="1" x14ac:dyDescent="0.3">
      <c r="A1208" s="1"/>
      <c r="B1208" s="6" t="s">
        <v>14</v>
      </c>
      <c r="C1208" s="6">
        <v>1185732</v>
      </c>
      <c r="D1208" s="7">
        <v>44456</v>
      </c>
      <c r="E1208" s="6" t="s">
        <v>15</v>
      </c>
      <c r="F1208" s="6" t="s">
        <v>59</v>
      </c>
      <c r="G1208" s="6" t="s">
        <v>60</v>
      </c>
      <c r="H1208" s="6" t="s">
        <v>19</v>
      </c>
      <c r="I1208" s="8">
        <v>0.45</v>
      </c>
      <c r="J1208" s="9">
        <v>1500</v>
      </c>
      <c r="K1208" s="10">
        <f t="shared" si="8"/>
        <v>675</v>
      </c>
      <c r="L1208" s="10">
        <f t="shared" si="9"/>
        <v>270</v>
      </c>
      <c r="M1208" s="11">
        <v>0.39999999999999997</v>
      </c>
      <c r="O1208" s="16"/>
      <c r="P1208" s="17"/>
      <c r="Q1208" s="12"/>
      <c r="R1208" s="13"/>
    </row>
    <row r="1209" spans="1:18" ht="15.75" customHeight="1" x14ac:dyDescent="0.3">
      <c r="A1209" s="1"/>
      <c r="B1209" s="6" t="s">
        <v>14</v>
      </c>
      <c r="C1209" s="6">
        <v>1185732</v>
      </c>
      <c r="D1209" s="7">
        <v>44456</v>
      </c>
      <c r="E1209" s="6" t="s">
        <v>15</v>
      </c>
      <c r="F1209" s="6" t="s">
        <v>59</v>
      </c>
      <c r="G1209" s="6" t="s">
        <v>60</v>
      </c>
      <c r="H1209" s="6" t="s">
        <v>20</v>
      </c>
      <c r="I1209" s="8">
        <v>0.45</v>
      </c>
      <c r="J1209" s="9">
        <v>1250</v>
      </c>
      <c r="K1209" s="10">
        <f t="shared" si="8"/>
        <v>562.5</v>
      </c>
      <c r="L1209" s="10">
        <f t="shared" si="9"/>
        <v>168.75</v>
      </c>
      <c r="M1209" s="11">
        <v>0.3</v>
      </c>
      <c r="O1209" s="16"/>
      <c r="P1209" s="17"/>
      <c r="Q1209" s="12"/>
      <c r="R1209" s="13"/>
    </row>
    <row r="1210" spans="1:18" ht="15.75" customHeight="1" x14ac:dyDescent="0.3">
      <c r="A1210" s="1"/>
      <c r="B1210" s="6" t="s">
        <v>14</v>
      </c>
      <c r="C1210" s="6">
        <v>1185732</v>
      </c>
      <c r="D1210" s="7">
        <v>44456</v>
      </c>
      <c r="E1210" s="6" t="s">
        <v>15</v>
      </c>
      <c r="F1210" s="6" t="s">
        <v>59</v>
      </c>
      <c r="G1210" s="6" t="s">
        <v>60</v>
      </c>
      <c r="H1210" s="6" t="s">
        <v>21</v>
      </c>
      <c r="I1210" s="8">
        <v>0.54999999999999993</v>
      </c>
      <c r="J1210" s="9">
        <v>1250</v>
      </c>
      <c r="K1210" s="10">
        <f t="shared" si="8"/>
        <v>687.49999999999989</v>
      </c>
      <c r="L1210" s="10">
        <f t="shared" si="9"/>
        <v>171.87499999999997</v>
      </c>
      <c r="M1210" s="11">
        <v>0.25</v>
      </c>
      <c r="O1210" s="16"/>
      <c r="P1210" s="17"/>
      <c r="Q1210" s="12"/>
      <c r="R1210" s="13"/>
    </row>
    <row r="1211" spans="1:18" ht="15.75" customHeight="1" x14ac:dyDescent="0.3">
      <c r="A1211" s="1"/>
      <c r="B1211" s="6" t="s">
        <v>14</v>
      </c>
      <c r="C1211" s="6">
        <v>1185732</v>
      </c>
      <c r="D1211" s="7">
        <v>44456</v>
      </c>
      <c r="E1211" s="6" t="s">
        <v>15</v>
      </c>
      <c r="F1211" s="6" t="s">
        <v>59</v>
      </c>
      <c r="G1211" s="6" t="s">
        <v>60</v>
      </c>
      <c r="H1211" s="6" t="s">
        <v>22</v>
      </c>
      <c r="I1211" s="8">
        <v>0.6</v>
      </c>
      <c r="J1211" s="9">
        <v>2250</v>
      </c>
      <c r="K1211" s="10">
        <f t="shared" si="8"/>
        <v>1350</v>
      </c>
      <c r="L1211" s="10">
        <f t="shared" si="9"/>
        <v>540</v>
      </c>
      <c r="M1211" s="11">
        <v>0.4</v>
      </c>
      <c r="O1211" s="16"/>
      <c r="P1211" s="17"/>
      <c r="Q1211" s="12"/>
      <c r="R1211" s="13"/>
    </row>
    <row r="1212" spans="1:18" ht="15.75" customHeight="1" x14ac:dyDescent="0.3">
      <c r="A1212" s="1"/>
      <c r="B1212" s="6" t="s">
        <v>14</v>
      </c>
      <c r="C1212" s="6">
        <v>1185732</v>
      </c>
      <c r="D1212" s="7">
        <v>44488</v>
      </c>
      <c r="E1212" s="6" t="s">
        <v>15</v>
      </c>
      <c r="F1212" s="6" t="s">
        <v>59</v>
      </c>
      <c r="G1212" s="6" t="s">
        <v>60</v>
      </c>
      <c r="H1212" s="6" t="s">
        <v>17</v>
      </c>
      <c r="I1212" s="8">
        <v>0.6</v>
      </c>
      <c r="J1212" s="9">
        <v>4000</v>
      </c>
      <c r="K1212" s="10">
        <f t="shared" si="8"/>
        <v>2400</v>
      </c>
      <c r="L1212" s="10">
        <f t="shared" si="9"/>
        <v>840</v>
      </c>
      <c r="M1212" s="11">
        <v>0.35</v>
      </c>
      <c r="O1212" s="16"/>
      <c r="P1212" s="17"/>
      <c r="Q1212" s="12"/>
      <c r="R1212" s="13"/>
    </row>
    <row r="1213" spans="1:18" ht="15.75" customHeight="1" x14ac:dyDescent="0.3">
      <c r="A1213" s="1"/>
      <c r="B1213" s="6" t="s">
        <v>14</v>
      </c>
      <c r="C1213" s="6">
        <v>1185732</v>
      </c>
      <c r="D1213" s="7">
        <v>44488</v>
      </c>
      <c r="E1213" s="6" t="s">
        <v>15</v>
      </c>
      <c r="F1213" s="6" t="s">
        <v>59</v>
      </c>
      <c r="G1213" s="6" t="s">
        <v>60</v>
      </c>
      <c r="H1213" s="6" t="s">
        <v>18</v>
      </c>
      <c r="I1213" s="8">
        <v>0.55000000000000004</v>
      </c>
      <c r="J1213" s="9">
        <v>2250</v>
      </c>
      <c r="K1213" s="10">
        <f t="shared" si="8"/>
        <v>1237.5</v>
      </c>
      <c r="L1213" s="10">
        <f t="shared" si="9"/>
        <v>433.125</v>
      </c>
      <c r="M1213" s="11">
        <v>0.35</v>
      </c>
      <c r="O1213" s="16"/>
      <c r="P1213" s="17"/>
      <c r="Q1213" s="12"/>
      <c r="R1213" s="13"/>
    </row>
    <row r="1214" spans="1:18" ht="15.75" customHeight="1" x14ac:dyDescent="0.3">
      <c r="A1214" s="1"/>
      <c r="B1214" s="6" t="s">
        <v>14</v>
      </c>
      <c r="C1214" s="6">
        <v>1185732</v>
      </c>
      <c r="D1214" s="7">
        <v>44488</v>
      </c>
      <c r="E1214" s="6" t="s">
        <v>15</v>
      </c>
      <c r="F1214" s="6" t="s">
        <v>59</v>
      </c>
      <c r="G1214" s="6" t="s">
        <v>60</v>
      </c>
      <c r="H1214" s="6" t="s">
        <v>19</v>
      </c>
      <c r="I1214" s="8">
        <v>0.55000000000000004</v>
      </c>
      <c r="J1214" s="9">
        <v>1250</v>
      </c>
      <c r="K1214" s="10">
        <f t="shared" si="8"/>
        <v>687.5</v>
      </c>
      <c r="L1214" s="10">
        <f t="shared" si="9"/>
        <v>275</v>
      </c>
      <c r="M1214" s="11">
        <v>0.39999999999999997</v>
      </c>
      <c r="O1214" s="16"/>
      <c r="P1214" s="17"/>
      <c r="Q1214" s="12"/>
      <c r="R1214" s="13"/>
    </row>
    <row r="1215" spans="1:18" ht="15.75" customHeight="1" x14ac:dyDescent="0.3">
      <c r="A1215" s="1"/>
      <c r="B1215" s="6" t="s">
        <v>14</v>
      </c>
      <c r="C1215" s="6">
        <v>1185732</v>
      </c>
      <c r="D1215" s="7">
        <v>44488</v>
      </c>
      <c r="E1215" s="6" t="s">
        <v>15</v>
      </c>
      <c r="F1215" s="6" t="s">
        <v>59</v>
      </c>
      <c r="G1215" s="6" t="s">
        <v>60</v>
      </c>
      <c r="H1215" s="6" t="s">
        <v>20</v>
      </c>
      <c r="I1215" s="8">
        <v>0.55000000000000004</v>
      </c>
      <c r="J1215" s="9">
        <v>1000</v>
      </c>
      <c r="K1215" s="10">
        <f t="shared" si="8"/>
        <v>550</v>
      </c>
      <c r="L1215" s="10">
        <f t="shared" si="9"/>
        <v>165</v>
      </c>
      <c r="M1215" s="11">
        <v>0.3</v>
      </c>
      <c r="O1215" s="16"/>
      <c r="P1215" s="17"/>
      <c r="Q1215" s="12"/>
      <c r="R1215" s="13"/>
    </row>
    <row r="1216" spans="1:18" ht="15.75" customHeight="1" x14ac:dyDescent="0.3">
      <c r="A1216" s="1"/>
      <c r="B1216" s="6" t="s">
        <v>14</v>
      </c>
      <c r="C1216" s="6">
        <v>1185732</v>
      </c>
      <c r="D1216" s="7">
        <v>44488</v>
      </c>
      <c r="E1216" s="6" t="s">
        <v>15</v>
      </c>
      <c r="F1216" s="6" t="s">
        <v>59</v>
      </c>
      <c r="G1216" s="6" t="s">
        <v>60</v>
      </c>
      <c r="H1216" s="6" t="s">
        <v>21</v>
      </c>
      <c r="I1216" s="8">
        <v>0.65</v>
      </c>
      <c r="J1216" s="9">
        <v>1000</v>
      </c>
      <c r="K1216" s="10">
        <f t="shared" si="8"/>
        <v>650</v>
      </c>
      <c r="L1216" s="10">
        <f t="shared" si="9"/>
        <v>162.5</v>
      </c>
      <c r="M1216" s="11">
        <v>0.25</v>
      </c>
      <c r="O1216" s="16"/>
      <c r="P1216" s="17"/>
      <c r="Q1216" s="12"/>
      <c r="R1216" s="13"/>
    </row>
    <row r="1217" spans="1:18" ht="15.75" customHeight="1" x14ac:dyDescent="0.3">
      <c r="A1217" s="1"/>
      <c r="B1217" s="6" t="s">
        <v>14</v>
      </c>
      <c r="C1217" s="6">
        <v>1185732</v>
      </c>
      <c r="D1217" s="7">
        <v>44488</v>
      </c>
      <c r="E1217" s="6" t="s">
        <v>15</v>
      </c>
      <c r="F1217" s="6" t="s">
        <v>59</v>
      </c>
      <c r="G1217" s="6" t="s">
        <v>60</v>
      </c>
      <c r="H1217" s="6" t="s">
        <v>22</v>
      </c>
      <c r="I1217" s="8">
        <v>0.7</v>
      </c>
      <c r="J1217" s="9">
        <v>2250</v>
      </c>
      <c r="K1217" s="10">
        <f t="shared" si="8"/>
        <v>1575</v>
      </c>
      <c r="L1217" s="10">
        <f t="shared" si="9"/>
        <v>630</v>
      </c>
      <c r="M1217" s="11">
        <v>0.4</v>
      </c>
      <c r="O1217" s="16"/>
      <c r="P1217" s="17"/>
      <c r="Q1217" s="12"/>
      <c r="R1217" s="13"/>
    </row>
    <row r="1218" spans="1:18" ht="15.75" customHeight="1" x14ac:dyDescent="0.3">
      <c r="A1218" s="1"/>
      <c r="B1218" s="6" t="s">
        <v>14</v>
      </c>
      <c r="C1218" s="6">
        <v>1185732</v>
      </c>
      <c r="D1218" s="7">
        <v>44518</v>
      </c>
      <c r="E1218" s="6" t="s">
        <v>15</v>
      </c>
      <c r="F1218" s="6" t="s">
        <v>59</v>
      </c>
      <c r="G1218" s="6" t="s">
        <v>60</v>
      </c>
      <c r="H1218" s="6" t="s">
        <v>17</v>
      </c>
      <c r="I1218" s="8">
        <v>0.65</v>
      </c>
      <c r="J1218" s="9">
        <v>3750</v>
      </c>
      <c r="K1218" s="10">
        <f t="shared" si="8"/>
        <v>2437.5</v>
      </c>
      <c r="L1218" s="10">
        <f t="shared" si="9"/>
        <v>853.125</v>
      </c>
      <c r="M1218" s="11">
        <v>0.35</v>
      </c>
      <c r="O1218" s="16"/>
      <c r="P1218" s="17"/>
      <c r="Q1218" s="12"/>
      <c r="R1218" s="13"/>
    </row>
    <row r="1219" spans="1:18" ht="15.75" customHeight="1" x14ac:dyDescent="0.3">
      <c r="A1219" s="1"/>
      <c r="B1219" s="6" t="s">
        <v>14</v>
      </c>
      <c r="C1219" s="6">
        <v>1185732</v>
      </c>
      <c r="D1219" s="7">
        <v>44518</v>
      </c>
      <c r="E1219" s="6" t="s">
        <v>15</v>
      </c>
      <c r="F1219" s="6" t="s">
        <v>59</v>
      </c>
      <c r="G1219" s="6" t="s">
        <v>60</v>
      </c>
      <c r="H1219" s="6" t="s">
        <v>18</v>
      </c>
      <c r="I1219" s="8">
        <v>0.55000000000000004</v>
      </c>
      <c r="J1219" s="9">
        <v>2000</v>
      </c>
      <c r="K1219" s="10">
        <f t="shared" si="8"/>
        <v>1100</v>
      </c>
      <c r="L1219" s="10">
        <f t="shared" si="9"/>
        <v>385</v>
      </c>
      <c r="M1219" s="11">
        <v>0.35</v>
      </c>
      <c r="O1219" s="16"/>
      <c r="P1219" s="17"/>
      <c r="Q1219" s="12"/>
      <c r="R1219" s="13"/>
    </row>
    <row r="1220" spans="1:18" ht="15.75" customHeight="1" x14ac:dyDescent="0.3">
      <c r="A1220" s="1"/>
      <c r="B1220" s="6" t="s">
        <v>14</v>
      </c>
      <c r="C1220" s="6">
        <v>1185732</v>
      </c>
      <c r="D1220" s="7">
        <v>44518</v>
      </c>
      <c r="E1220" s="6" t="s">
        <v>15</v>
      </c>
      <c r="F1220" s="6" t="s">
        <v>59</v>
      </c>
      <c r="G1220" s="6" t="s">
        <v>60</v>
      </c>
      <c r="H1220" s="6" t="s">
        <v>19</v>
      </c>
      <c r="I1220" s="8">
        <v>0.55000000000000004</v>
      </c>
      <c r="J1220" s="9">
        <v>1950</v>
      </c>
      <c r="K1220" s="10">
        <f t="shared" si="8"/>
        <v>1072.5</v>
      </c>
      <c r="L1220" s="10">
        <f t="shared" si="9"/>
        <v>428.99999999999994</v>
      </c>
      <c r="M1220" s="11">
        <v>0.39999999999999997</v>
      </c>
      <c r="O1220" s="16"/>
      <c r="P1220" s="17"/>
      <c r="Q1220" s="12"/>
      <c r="R1220" s="13"/>
    </row>
    <row r="1221" spans="1:18" ht="15.75" customHeight="1" x14ac:dyDescent="0.3">
      <c r="A1221" s="1"/>
      <c r="B1221" s="6" t="s">
        <v>14</v>
      </c>
      <c r="C1221" s="6">
        <v>1185732</v>
      </c>
      <c r="D1221" s="7">
        <v>44518</v>
      </c>
      <c r="E1221" s="6" t="s">
        <v>15</v>
      </c>
      <c r="F1221" s="6" t="s">
        <v>59</v>
      </c>
      <c r="G1221" s="6" t="s">
        <v>60</v>
      </c>
      <c r="H1221" s="6" t="s">
        <v>20</v>
      </c>
      <c r="I1221" s="8">
        <v>0.55000000000000004</v>
      </c>
      <c r="J1221" s="9">
        <v>1750</v>
      </c>
      <c r="K1221" s="10">
        <f t="shared" si="8"/>
        <v>962.50000000000011</v>
      </c>
      <c r="L1221" s="10">
        <f t="shared" si="9"/>
        <v>288.75</v>
      </c>
      <c r="M1221" s="11">
        <v>0.3</v>
      </c>
      <c r="O1221" s="16"/>
      <c r="P1221" s="17"/>
      <c r="Q1221" s="12"/>
      <c r="R1221" s="13"/>
    </row>
    <row r="1222" spans="1:18" ht="15.75" customHeight="1" x14ac:dyDescent="0.3">
      <c r="A1222" s="1"/>
      <c r="B1222" s="6" t="s">
        <v>14</v>
      </c>
      <c r="C1222" s="6">
        <v>1185732</v>
      </c>
      <c r="D1222" s="7">
        <v>44518</v>
      </c>
      <c r="E1222" s="6" t="s">
        <v>15</v>
      </c>
      <c r="F1222" s="6" t="s">
        <v>59</v>
      </c>
      <c r="G1222" s="6" t="s">
        <v>60</v>
      </c>
      <c r="H1222" s="6" t="s">
        <v>21</v>
      </c>
      <c r="I1222" s="8">
        <v>0.65</v>
      </c>
      <c r="J1222" s="9">
        <v>1500</v>
      </c>
      <c r="K1222" s="10">
        <f t="shared" si="8"/>
        <v>975</v>
      </c>
      <c r="L1222" s="10">
        <f t="shared" si="9"/>
        <v>243.75</v>
      </c>
      <c r="M1222" s="11">
        <v>0.25</v>
      </c>
      <c r="O1222" s="16"/>
      <c r="P1222" s="17"/>
      <c r="Q1222" s="12"/>
      <c r="R1222" s="13"/>
    </row>
    <row r="1223" spans="1:18" ht="15.75" customHeight="1" x14ac:dyDescent="0.3">
      <c r="A1223" s="1"/>
      <c r="B1223" s="6" t="s">
        <v>14</v>
      </c>
      <c r="C1223" s="6">
        <v>1185732</v>
      </c>
      <c r="D1223" s="7">
        <v>44518</v>
      </c>
      <c r="E1223" s="6" t="s">
        <v>15</v>
      </c>
      <c r="F1223" s="6" t="s">
        <v>59</v>
      </c>
      <c r="G1223" s="6" t="s">
        <v>60</v>
      </c>
      <c r="H1223" s="6" t="s">
        <v>22</v>
      </c>
      <c r="I1223" s="8">
        <v>0.7</v>
      </c>
      <c r="J1223" s="9">
        <v>2500</v>
      </c>
      <c r="K1223" s="10">
        <f t="shared" si="8"/>
        <v>1750</v>
      </c>
      <c r="L1223" s="10">
        <f t="shared" si="9"/>
        <v>700</v>
      </c>
      <c r="M1223" s="11">
        <v>0.4</v>
      </c>
      <c r="O1223" s="16"/>
      <c r="P1223" s="17"/>
      <c r="Q1223" s="12"/>
      <c r="R1223" s="13"/>
    </row>
    <row r="1224" spans="1:18" ht="15.75" customHeight="1" x14ac:dyDescent="0.3">
      <c r="A1224" s="1"/>
      <c r="B1224" s="6" t="s">
        <v>14</v>
      </c>
      <c r="C1224" s="6">
        <v>1185732</v>
      </c>
      <c r="D1224" s="7">
        <v>44547</v>
      </c>
      <c r="E1224" s="6" t="s">
        <v>15</v>
      </c>
      <c r="F1224" s="6" t="s">
        <v>59</v>
      </c>
      <c r="G1224" s="6" t="s">
        <v>60</v>
      </c>
      <c r="H1224" s="6" t="s">
        <v>17</v>
      </c>
      <c r="I1224" s="8">
        <v>0.65</v>
      </c>
      <c r="J1224" s="9">
        <v>4750</v>
      </c>
      <c r="K1224" s="10">
        <f t="shared" si="8"/>
        <v>3087.5</v>
      </c>
      <c r="L1224" s="10">
        <f t="shared" si="9"/>
        <v>1080.625</v>
      </c>
      <c r="M1224" s="11">
        <v>0.35</v>
      </c>
      <c r="O1224" s="16"/>
      <c r="P1224" s="17"/>
      <c r="Q1224" s="12"/>
      <c r="R1224" s="13"/>
    </row>
    <row r="1225" spans="1:18" ht="15.75" customHeight="1" x14ac:dyDescent="0.3">
      <c r="A1225" s="1"/>
      <c r="B1225" s="6" t="s">
        <v>14</v>
      </c>
      <c r="C1225" s="6">
        <v>1185732</v>
      </c>
      <c r="D1225" s="7">
        <v>44547</v>
      </c>
      <c r="E1225" s="6" t="s">
        <v>15</v>
      </c>
      <c r="F1225" s="6" t="s">
        <v>59</v>
      </c>
      <c r="G1225" s="6" t="s">
        <v>60</v>
      </c>
      <c r="H1225" s="6" t="s">
        <v>18</v>
      </c>
      <c r="I1225" s="8">
        <v>0.55000000000000004</v>
      </c>
      <c r="J1225" s="9">
        <v>2750</v>
      </c>
      <c r="K1225" s="10">
        <f t="shared" si="8"/>
        <v>1512.5000000000002</v>
      </c>
      <c r="L1225" s="10">
        <f t="shared" si="9"/>
        <v>529.375</v>
      </c>
      <c r="M1225" s="11">
        <v>0.35</v>
      </c>
      <c r="O1225" s="16"/>
      <c r="P1225" s="17"/>
      <c r="Q1225" s="12"/>
      <c r="R1225" s="13"/>
    </row>
    <row r="1226" spans="1:18" ht="15.75" customHeight="1" x14ac:dyDescent="0.3">
      <c r="A1226" s="1"/>
      <c r="B1226" s="6" t="s">
        <v>14</v>
      </c>
      <c r="C1226" s="6">
        <v>1185732</v>
      </c>
      <c r="D1226" s="7">
        <v>44547</v>
      </c>
      <c r="E1226" s="6" t="s">
        <v>15</v>
      </c>
      <c r="F1226" s="6" t="s">
        <v>59</v>
      </c>
      <c r="G1226" s="6" t="s">
        <v>60</v>
      </c>
      <c r="H1226" s="6" t="s">
        <v>19</v>
      </c>
      <c r="I1226" s="8">
        <v>0.55000000000000004</v>
      </c>
      <c r="J1226" s="9">
        <v>2500</v>
      </c>
      <c r="K1226" s="10">
        <f t="shared" si="8"/>
        <v>1375</v>
      </c>
      <c r="L1226" s="10">
        <f t="shared" si="9"/>
        <v>550</v>
      </c>
      <c r="M1226" s="11">
        <v>0.39999999999999997</v>
      </c>
      <c r="O1226" s="16"/>
      <c r="P1226" s="17"/>
      <c r="Q1226" s="12"/>
      <c r="R1226" s="13"/>
    </row>
    <row r="1227" spans="1:18" ht="15.75" customHeight="1" x14ac:dyDescent="0.3">
      <c r="A1227" s="1"/>
      <c r="B1227" s="6" t="s">
        <v>14</v>
      </c>
      <c r="C1227" s="6">
        <v>1185732</v>
      </c>
      <c r="D1227" s="7">
        <v>44547</v>
      </c>
      <c r="E1227" s="6" t="s">
        <v>15</v>
      </c>
      <c r="F1227" s="6" t="s">
        <v>59</v>
      </c>
      <c r="G1227" s="6" t="s">
        <v>60</v>
      </c>
      <c r="H1227" s="6" t="s">
        <v>20</v>
      </c>
      <c r="I1227" s="8">
        <v>0.55000000000000004</v>
      </c>
      <c r="J1227" s="9">
        <v>2000</v>
      </c>
      <c r="K1227" s="10">
        <f t="shared" si="8"/>
        <v>1100</v>
      </c>
      <c r="L1227" s="10">
        <f t="shared" si="9"/>
        <v>330</v>
      </c>
      <c r="M1227" s="11">
        <v>0.3</v>
      </c>
      <c r="O1227" s="16"/>
      <c r="P1227" s="17"/>
      <c r="Q1227" s="12"/>
      <c r="R1227" s="13"/>
    </row>
    <row r="1228" spans="1:18" ht="15.75" customHeight="1" x14ac:dyDescent="0.3">
      <c r="A1228" s="1"/>
      <c r="B1228" s="6" t="s">
        <v>14</v>
      </c>
      <c r="C1228" s="6">
        <v>1185732</v>
      </c>
      <c r="D1228" s="7">
        <v>44547</v>
      </c>
      <c r="E1228" s="6" t="s">
        <v>15</v>
      </c>
      <c r="F1228" s="6" t="s">
        <v>59</v>
      </c>
      <c r="G1228" s="6" t="s">
        <v>60</v>
      </c>
      <c r="H1228" s="6" t="s">
        <v>21</v>
      </c>
      <c r="I1228" s="8">
        <v>0.65</v>
      </c>
      <c r="J1228" s="9">
        <v>2000</v>
      </c>
      <c r="K1228" s="10">
        <f t="shared" si="8"/>
        <v>1300</v>
      </c>
      <c r="L1228" s="10">
        <f t="shared" si="9"/>
        <v>325</v>
      </c>
      <c r="M1228" s="11">
        <v>0.25</v>
      </c>
      <c r="O1228" s="16"/>
      <c r="P1228" s="17"/>
      <c r="Q1228" s="12"/>
      <c r="R1228" s="13"/>
    </row>
    <row r="1229" spans="1:18" ht="15.75" customHeight="1" x14ac:dyDescent="0.3">
      <c r="A1229" s="1"/>
      <c r="B1229" s="6" t="s">
        <v>14</v>
      </c>
      <c r="C1229" s="6">
        <v>1185732</v>
      </c>
      <c r="D1229" s="7">
        <v>44547</v>
      </c>
      <c r="E1229" s="6" t="s">
        <v>15</v>
      </c>
      <c r="F1229" s="6" t="s">
        <v>59</v>
      </c>
      <c r="G1229" s="6" t="s">
        <v>60</v>
      </c>
      <c r="H1229" s="6" t="s">
        <v>22</v>
      </c>
      <c r="I1229" s="8">
        <v>0.7</v>
      </c>
      <c r="J1229" s="9">
        <v>3000</v>
      </c>
      <c r="K1229" s="10">
        <f t="shared" si="8"/>
        <v>2100</v>
      </c>
      <c r="L1229" s="10">
        <f t="shared" si="9"/>
        <v>840</v>
      </c>
      <c r="M1229" s="11">
        <v>0.4</v>
      </c>
      <c r="O1229" s="16"/>
      <c r="P1229" s="17"/>
      <c r="Q1229" s="12"/>
      <c r="R1229" s="13"/>
    </row>
    <row r="1230" spans="1:18" ht="15.75" customHeight="1" x14ac:dyDescent="0.3">
      <c r="A1230" s="1" t="s">
        <v>39</v>
      </c>
      <c r="B1230" s="6" t="s">
        <v>27</v>
      </c>
      <c r="C1230" s="6">
        <v>1128299</v>
      </c>
      <c r="D1230" s="7">
        <v>44206</v>
      </c>
      <c r="E1230" s="6" t="s">
        <v>28</v>
      </c>
      <c r="F1230" s="6" t="s">
        <v>61</v>
      </c>
      <c r="G1230" s="6" t="s">
        <v>62</v>
      </c>
      <c r="H1230" s="6" t="s">
        <v>17</v>
      </c>
      <c r="I1230" s="8">
        <v>0.35000000000000003</v>
      </c>
      <c r="J1230" s="9">
        <v>3750</v>
      </c>
      <c r="K1230" s="10">
        <f t="shared" si="8"/>
        <v>1312.5000000000002</v>
      </c>
      <c r="L1230" s="10">
        <f t="shared" si="9"/>
        <v>328.12500000000006</v>
      </c>
      <c r="M1230" s="11">
        <v>0.25</v>
      </c>
      <c r="O1230" s="16"/>
      <c r="P1230" s="17"/>
      <c r="Q1230" s="12"/>
      <c r="R1230" s="13"/>
    </row>
    <row r="1231" spans="1:18" ht="15.75" customHeight="1" x14ac:dyDescent="0.3">
      <c r="A1231" s="1"/>
      <c r="B1231" s="6" t="s">
        <v>27</v>
      </c>
      <c r="C1231" s="6">
        <v>1128299</v>
      </c>
      <c r="D1231" s="7">
        <v>44206</v>
      </c>
      <c r="E1231" s="6" t="s">
        <v>28</v>
      </c>
      <c r="F1231" s="6" t="s">
        <v>61</v>
      </c>
      <c r="G1231" s="6" t="s">
        <v>62</v>
      </c>
      <c r="H1231" s="6" t="s">
        <v>18</v>
      </c>
      <c r="I1231" s="8">
        <v>0.45</v>
      </c>
      <c r="J1231" s="9">
        <v>3750</v>
      </c>
      <c r="K1231" s="10">
        <f t="shared" si="8"/>
        <v>1687.5</v>
      </c>
      <c r="L1231" s="10">
        <f t="shared" si="9"/>
        <v>337.5</v>
      </c>
      <c r="M1231" s="11">
        <v>0.2</v>
      </c>
      <c r="O1231" s="16"/>
      <c r="P1231" s="17"/>
      <c r="Q1231" s="12"/>
      <c r="R1231" s="13"/>
    </row>
    <row r="1232" spans="1:18" ht="15.75" customHeight="1" x14ac:dyDescent="0.3">
      <c r="A1232" s="1"/>
      <c r="B1232" s="6" t="s">
        <v>27</v>
      </c>
      <c r="C1232" s="6">
        <v>1128299</v>
      </c>
      <c r="D1232" s="7">
        <v>44206</v>
      </c>
      <c r="E1232" s="6" t="s">
        <v>28</v>
      </c>
      <c r="F1232" s="6" t="s">
        <v>61</v>
      </c>
      <c r="G1232" s="6" t="s">
        <v>62</v>
      </c>
      <c r="H1232" s="6" t="s">
        <v>19</v>
      </c>
      <c r="I1232" s="8">
        <v>0.45</v>
      </c>
      <c r="J1232" s="9">
        <v>3750</v>
      </c>
      <c r="K1232" s="10">
        <f t="shared" si="8"/>
        <v>1687.5</v>
      </c>
      <c r="L1232" s="10">
        <f t="shared" si="9"/>
        <v>421.875</v>
      </c>
      <c r="M1232" s="11">
        <v>0.25</v>
      </c>
      <c r="O1232" s="16"/>
      <c r="P1232" s="17"/>
      <c r="Q1232" s="12"/>
      <c r="R1232" s="13"/>
    </row>
    <row r="1233" spans="1:18" ht="15.75" customHeight="1" x14ac:dyDescent="0.3">
      <c r="A1233" s="1"/>
      <c r="B1233" s="6" t="s">
        <v>27</v>
      </c>
      <c r="C1233" s="6">
        <v>1128299</v>
      </c>
      <c r="D1233" s="7">
        <v>44206</v>
      </c>
      <c r="E1233" s="6" t="s">
        <v>28</v>
      </c>
      <c r="F1233" s="6" t="s">
        <v>61</v>
      </c>
      <c r="G1233" s="6" t="s">
        <v>62</v>
      </c>
      <c r="H1233" s="6" t="s">
        <v>20</v>
      </c>
      <c r="I1233" s="8">
        <v>0.45</v>
      </c>
      <c r="J1233" s="9">
        <v>2250</v>
      </c>
      <c r="K1233" s="10">
        <f t="shared" si="8"/>
        <v>1012.5</v>
      </c>
      <c r="L1233" s="10">
        <f t="shared" si="9"/>
        <v>253.125</v>
      </c>
      <c r="M1233" s="11">
        <v>0.25</v>
      </c>
      <c r="O1233" s="16"/>
      <c r="P1233" s="17"/>
      <c r="Q1233" s="12"/>
      <c r="R1233" s="13"/>
    </row>
    <row r="1234" spans="1:18" ht="15.75" customHeight="1" x14ac:dyDescent="0.3">
      <c r="A1234" s="1"/>
      <c r="B1234" s="6" t="s">
        <v>27</v>
      </c>
      <c r="C1234" s="6">
        <v>1128299</v>
      </c>
      <c r="D1234" s="7">
        <v>44206</v>
      </c>
      <c r="E1234" s="6" t="s">
        <v>28</v>
      </c>
      <c r="F1234" s="6" t="s">
        <v>61</v>
      </c>
      <c r="G1234" s="6" t="s">
        <v>62</v>
      </c>
      <c r="H1234" s="6" t="s">
        <v>21</v>
      </c>
      <c r="I1234" s="8">
        <v>0.5</v>
      </c>
      <c r="J1234" s="9">
        <v>1750</v>
      </c>
      <c r="K1234" s="10">
        <f t="shared" si="8"/>
        <v>875</v>
      </c>
      <c r="L1234" s="10">
        <f t="shared" si="9"/>
        <v>131.25</v>
      </c>
      <c r="M1234" s="11">
        <v>0.15</v>
      </c>
      <c r="O1234" s="16"/>
      <c r="P1234" s="17"/>
      <c r="Q1234" s="12"/>
      <c r="R1234" s="13"/>
    </row>
    <row r="1235" spans="1:18" ht="15.75" customHeight="1" x14ac:dyDescent="0.3">
      <c r="A1235" s="1"/>
      <c r="B1235" s="6" t="s">
        <v>27</v>
      </c>
      <c r="C1235" s="6">
        <v>1128299</v>
      </c>
      <c r="D1235" s="7">
        <v>44206</v>
      </c>
      <c r="E1235" s="6" t="s">
        <v>28</v>
      </c>
      <c r="F1235" s="6" t="s">
        <v>61</v>
      </c>
      <c r="G1235" s="6" t="s">
        <v>62</v>
      </c>
      <c r="H1235" s="6" t="s">
        <v>22</v>
      </c>
      <c r="I1235" s="8">
        <v>0.45</v>
      </c>
      <c r="J1235" s="9">
        <v>4250</v>
      </c>
      <c r="K1235" s="10">
        <f t="shared" si="8"/>
        <v>1912.5</v>
      </c>
      <c r="L1235" s="10">
        <f t="shared" si="9"/>
        <v>765</v>
      </c>
      <c r="M1235" s="11">
        <v>0.4</v>
      </c>
      <c r="O1235" s="16"/>
      <c r="P1235" s="17"/>
      <c r="Q1235" s="12"/>
      <c r="R1235" s="13"/>
    </row>
    <row r="1236" spans="1:18" ht="15.75" customHeight="1" x14ac:dyDescent="0.3">
      <c r="A1236" s="1"/>
      <c r="B1236" s="6" t="s">
        <v>27</v>
      </c>
      <c r="C1236" s="6">
        <v>1128299</v>
      </c>
      <c r="D1236" s="7">
        <v>44237</v>
      </c>
      <c r="E1236" s="6" t="s">
        <v>28</v>
      </c>
      <c r="F1236" s="6" t="s">
        <v>61</v>
      </c>
      <c r="G1236" s="6" t="s">
        <v>62</v>
      </c>
      <c r="H1236" s="6" t="s">
        <v>17</v>
      </c>
      <c r="I1236" s="8">
        <v>0.35000000000000003</v>
      </c>
      <c r="J1236" s="9">
        <v>4750</v>
      </c>
      <c r="K1236" s="10">
        <f t="shared" si="8"/>
        <v>1662.5000000000002</v>
      </c>
      <c r="L1236" s="10">
        <f t="shared" si="9"/>
        <v>415.62500000000006</v>
      </c>
      <c r="M1236" s="11">
        <v>0.25</v>
      </c>
      <c r="O1236" s="16"/>
      <c r="P1236" s="17"/>
      <c r="Q1236" s="12"/>
      <c r="R1236" s="13"/>
    </row>
    <row r="1237" spans="1:18" ht="15.75" customHeight="1" x14ac:dyDescent="0.3">
      <c r="A1237" s="1"/>
      <c r="B1237" s="6" t="s">
        <v>27</v>
      </c>
      <c r="C1237" s="6">
        <v>1128299</v>
      </c>
      <c r="D1237" s="7">
        <v>44237</v>
      </c>
      <c r="E1237" s="6" t="s">
        <v>28</v>
      </c>
      <c r="F1237" s="6" t="s">
        <v>61</v>
      </c>
      <c r="G1237" s="6" t="s">
        <v>62</v>
      </c>
      <c r="H1237" s="6" t="s">
        <v>18</v>
      </c>
      <c r="I1237" s="8">
        <v>0.45</v>
      </c>
      <c r="J1237" s="9">
        <v>3750</v>
      </c>
      <c r="K1237" s="10">
        <f t="shared" si="8"/>
        <v>1687.5</v>
      </c>
      <c r="L1237" s="10">
        <f t="shared" si="9"/>
        <v>337.5</v>
      </c>
      <c r="M1237" s="11">
        <v>0.2</v>
      </c>
      <c r="O1237" s="16"/>
      <c r="P1237" s="17"/>
      <c r="Q1237" s="12"/>
      <c r="R1237" s="13"/>
    </row>
    <row r="1238" spans="1:18" ht="15.75" customHeight="1" x14ac:dyDescent="0.3">
      <c r="A1238" s="1"/>
      <c r="B1238" s="6" t="s">
        <v>27</v>
      </c>
      <c r="C1238" s="6">
        <v>1128299</v>
      </c>
      <c r="D1238" s="7">
        <v>44237</v>
      </c>
      <c r="E1238" s="6" t="s">
        <v>28</v>
      </c>
      <c r="F1238" s="6" t="s">
        <v>61</v>
      </c>
      <c r="G1238" s="6" t="s">
        <v>62</v>
      </c>
      <c r="H1238" s="6" t="s">
        <v>19</v>
      </c>
      <c r="I1238" s="8">
        <v>0.45</v>
      </c>
      <c r="J1238" s="9">
        <v>3750</v>
      </c>
      <c r="K1238" s="10">
        <f t="shared" si="8"/>
        <v>1687.5</v>
      </c>
      <c r="L1238" s="10">
        <f t="shared" si="9"/>
        <v>421.875</v>
      </c>
      <c r="M1238" s="11">
        <v>0.25</v>
      </c>
      <c r="O1238" s="16"/>
      <c r="P1238" s="17"/>
      <c r="Q1238" s="12"/>
      <c r="R1238" s="13"/>
    </row>
    <row r="1239" spans="1:18" ht="15.75" customHeight="1" x14ac:dyDescent="0.3">
      <c r="A1239" s="1"/>
      <c r="B1239" s="6" t="s">
        <v>27</v>
      </c>
      <c r="C1239" s="6">
        <v>1128299</v>
      </c>
      <c r="D1239" s="7">
        <v>44237</v>
      </c>
      <c r="E1239" s="6" t="s">
        <v>28</v>
      </c>
      <c r="F1239" s="6" t="s">
        <v>61</v>
      </c>
      <c r="G1239" s="6" t="s">
        <v>62</v>
      </c>
      <c r="H1239" s="6" t="s">
        <v>20</v>
      </c>
      <c r="I1239" s="8">
        <v>0.45</v>
      </c>
      <c r="J1239" s="9">
        <v>2250</v>
      </c>
      <c r="K1239" s="10">
        <f t="shared" si="8"/>
        <v>1012.5</v>
      </c>
      <c r="L1239" s="10">
        <f t="shared" si="9"/>
        <v>253.125</v>
      </c>
      <c r="M1239" s="11">
        <v>0.25</v>
      </c>
      <c r="O1239" s="16"/>
      <c r="P1239" s="17"/>
      <c r="Q1239" s="12"/>
      <c r="R1239" s="13"/>
    </row>
    <row r="1240" spans="1:18" ht="15.75" customHeight="1" x14ac:dyDescent="0.3">
      <c r="A1240" s="1"/>
      <c r="B1240" s="6" t="s">
        <v>27</v>
      </c>
      <c r="C1240" s="6">
        <v>1128299</v>
      </c>
      <c r="D1240" s="7">
        <v>44237</v>
      </c>
      <c r="E1240" s="6" t="s">
        <v>28</v>
      </c>
      <c r="F1240" s="6" t="s">
        <v>61</v>
      </c>
      <c r="G1240" s="6" t="s">
        <v>62</v>
      </c>
      <c r="H1240" s="6" t="s">
        <v>21</v>
      </c>
      <c r="I1240" s="8">
        <v>0.5</v>
      </c>
      <c r="J1240" s="9">
        <v>1500</v>
      </c>
      <c r="K1240" s="10">
        <f t="shared" si="8"/>
        <v>750</v>
      </c>
      <c r="L1240" s="10">
        <f t="shared" si="9"/>
        <v>112.5</v>
      </c>
      <c r="M1240" s="11">
        <v>0.15</v>
      </c>
      <c r="O1240" s="16"/>
      <c r="P1240" s="17"/>
      <c r="Q1240" s="12"/>
      <c r="R1240" s="13"/>
    </row>
    <row r="1241" spans="1:18" ht="15.75" customHeight="1" x14ac:dyDescent="0.3">
      <c r="A1241" s="1"/>
      <c r="B1241" s="6" t="s">
        <v>27</v>
      </c>
      <c r="C1241" s="6">
        <v>1128299</v>
      </c>
      <c r="D1241" s="7">
        <v>44237</v>
      </c>
      <c r="E1241" s="6" t="s">
        <v>28</v>
      </c>
      <c r="F1241" s="6" t="s">
        <v>61</v>
      </c>
      <c r="G1241" s="6" t="s">
        <v>62</v>
      </c>
      <c r="H1241" s="6" t="s">
        <v>22</v>
      </c>
      <c r="I1241" s="8">
        <v>0.45</v>
      </c>
      <c r="J1241" s="9">
        <v>3500</v>
      </c>
      <c r="K1241" s="10">
        <f t="shared" si="8"/>
        <v>1575</v>
      </c>
      <c r="L1241" s="10">
        <f t="shared" si="9"/>
        <v>630</v>
      </c>
      <c r="M1241" s="11">
        <v>0.4</v>
      </c>
      <c r="O1241" s="16"/>
      <c r="P1241" s="17"/>
      <c r="Q1241" s="12"/>
      <c r="R1241" s="13"/>
    </row>
    <row r="1242" spans="1:18" ht="15.75" customHeight="1" x14ac:dyDescent="0.3">
      <c r="A1242" s="1"/>
      <c r="B1242" s="6" t="s">
        <v>27</v>
      </c>
      <c r="C1242" s="6">
        <v>1128299</v>
      </c>
      <c r="D1242" s="7">
        <v>44264</v>
      </c>
      <c r="E1242" s="6" t="s">
        <v>28</v>
      </c>
      <c r="F1242" s="6" t="s">
        <v>61</v>
      </c>
      <c r="G1242" s="6" t="s">
        <v>62</v>
      </c>
      <c r="H1242" s="6" t="s">
        <v>17</v>
      </c>
      <c r="I1242" s="8">
        <v>0.45</v>
      </c>
      <c r="J1242" s="9">
        <v>5000</v>
      </c>
      <c r="K1242" s="10">
        <f t="shared" si="8"/>
        <v>2250</v>
      </c>
      <c r="L1242" s="10">
        <f t="shared" si="9"/>
        <v>562.5</v>
      </c>
      <c r="M1242" s="11">
        <v>0.25</v>
      </c>
      <c r="O1242" s="16"/>
      <c r="P1242" s="17"/>
      <c r="Q1242" s="12"/>
      <c r="R1242" s="13"/>
    </row>
    <row r="1243" spans="1:18" ht="15.75" customHeight="1" x14ac:dyDescent="0.3">
      <c r="A1243" s="1"/>
      <c r="B1243" s="6" t="s">
        <v>27</v>
      </c>
      <c r="C1243" s="6">
        <v>1128299</v>
      </c>
      <c r="D1243" s="7">
        <v>44264</v>
      </c>
      <c r="E1243" s="6" t="s">
        <v>28</v>
      </c>
      <c r="F1243" s="6" t="s">
        <v>61</v>
      </c>
      <c r="G1243" s="6" t="s">
        <v>62</v>
      </c>
      <c r="H1243" s="6" t="s">
        <v>18</v>
      </c>
      <c r="I1243" s="8">
        <v>0.54999999999999993</v>
      </c>
      <c r="J1243" s="9">
        <v>3500</v>
      </c>
      <c r="K1243" s="10">
        <f t="shared" si="8"/>
        <v>1924.9999999999998</v>
      </c>
      <c r="L1243" s="10">
        <f t="shared" si="9"/>
        <v>385</v>
      </c>
      <c r="M1243" s="11">
        <v>0.2</v>
      </c>
      <c r="O1243" s="16"/>
      <c r="P1243" s="17"/>
      <c r="Q1243" s="12"/>
      <c r="R1243" s="13"/>
    </row>
    <row r="1244" spans="1:18" ht="15.75" customHeight="1" x14ac:dyDescent="0.3">
      <c r="A1244" s="1"/>
      <c r="B1244" s="6" t="s">
        <v>27</v>
      </c>
      <c r="C1244" s="6">
        <v>1128299</v>
      </c>
      <c r="D1244" s="7">
        <v>44264</v>
      </c>
      <c r="E1244" s="6" t="s">
        <v>28</v>
      </c>
      <c r="F1244" s="6" t="s">
        <v>61</v>
      </c>
      <c r="G1244" s="6" t="s">
        <v>62</v>
      </c>
      <c r="H1244" s="6" t="s">
        <v>19</v>
      </c>
      <c r="I1244" s="8">
        <v>0.59999999999999987</v>
      </c>
      <c r="J1244" s="9">
        <v>3750</v>
      </c>
      <c r="K1244" s="10">
        <f t="shared" si="8"/>
        <v>2249.9999999999995</v>
      </c>
      <c r="L1244" s="10">
        <f t="shared" si="9"/>
        <v>562.49999999999989</v>
      </c>
      <c r="M1244" s="11">
        <v>0.25</v>
      </c>
      <c r="O1244" s="16"/>
      <c r="P1244" s="17"/>
      <c r="Q1244" s="12"/>
      <c r="R1244" s="13"/>
    </row>
    <row r="1245" spans="1:18" ht="15.75" customHeight="1" x14ac:dyDescent="0.3">
      <c r="A1245" s="1"/>
      <c r="B1245" s="6" t="s">
        <v>27</v>
      </c>
      <c r="C1245" s="6">
        <v>1128299</v>
      </c>
      <c r="D1245" s="7">
        <v>44264</v>
      </c>
      <c r="E1245" s="6" t="s">
        <v>28</v>
      </c>
      <c r="F1245" s="6" t="s">
        <v>61</v>
      </c>
      <c r="G1245" s="6" t="s">
        <v>62</v>
      </c>
      <c r="H1245" s="6" t="s">
        <v>20</v>
      </c>
      <c r="I1245" s="8">
        <v>0.54999999999999993</v>
      </c>
      <c r="J1245" s="9">
        <v>2750</v>
      </c>
      <c r="K1245" s="10">
        <f t="shared" si="8"/>
        <v>1512.4999999999998</v>
      </c>
      <c r="L1245" s="10">
        <f t="shared" si="9"/>
        <v>378.12499999999994</v>
      </c>
      <c r="M1245" s="11">
        <v>0.25</v>
      </c>
      <c r="O1245" s="16"/>
      <c r="P1245" s="17"/>
      <c r="Q1245" s="12"/>
      <c r="R1245" s="13"/>
    </row>
    <row r="1246" spans="1:18" ht="15.75" customHeight="1" x14ac:dyDescent="0.3">
      <c r="A1246" s="1"/>
      <c r="B1246" s="6" t="s">
        <v>27</v>
      </c>
      <c r="C1246" s="6">
        <v>1128299</v>
      </c>
      <c r="D1246" s="7">
        <v>44264</v>
      </c>
      <c r="E1246" s="6" t="s">
        <v>28</v>
      </c>
      <c r="F1246" s="6" t="s">
        <v>61</v>
      </c>
      <c r="G1246" s="6" t="s">
        <v>62</v>
      </c>
      <c r="H1246" s="6" t="s">
        <v>21</v>
      </c>
      <c r="I1246" s="8">
        <v>0.6</v>
      </c>
      <c r="J1246" s="9">
        <v>1250</v>
      </c>
      <c r="K1246" s="10">
        <f t="shared" si="8"/>
        <v>750</v>
      </c>
      <c r="L1246" s="10">
        <f t="shared" si="9"/>
        <v>112.5</v>
      </c>
      <c r="M1246" s="11">
        <v>0.15</v>
      </c>
      <c r="O1246" s="16"/>
      <c r="P1246" s="17"/>
      <c r="Q1246" s="12"/>
      <c r="R1246" s="13"/>
    </row>
    <row r="1247" spans="1:18" ht="15.75" customHeight="1" x14ac:dyDescent="0.3">
      <c r="A1247" s="1"/>
      <c r="B1247" s="6" t="s">
        <v>27</v>
      </c>
      <c r="C1247" s="6">
        <v>1128299</v>
      </c>
      <c r="D1247" s="7">
        <v>44264</v>
      </c>
      <c r="E1247" s="6" t="s">
        <v>28</v>
      </c>
      <c r="F1247" s="6" t="s">
        <v>61</v>
      </c>
      <c r="G1247" s="6" t="s">
        <v>62</v>
      </c>
      <c r="H1247" s="6" t="s">
        <v>22</v>
      </c>
      <c r="I1247" s="8">
        <v>0.54999999999999993</v>
      </c>
      <c r="J1247" s="9">
        <v>3250</v>
      </c>
      <c r="K1247" s="10">
        <f t="shared" si="8"/>
        <v>1787.4999999999998</v>
      </c>
      <c r="L1247" s="10">
        <f t="shared" si="9"/>
        <v>715</v>
      </c>
      <c r="M1247" s="11">
        <v>0.4</v>
      </c>
      <c r="O1247" s="16"/>
      <c r="P1247" s="17"/>
      <c r="Q1247" s="12"/>
      <c r="R1247" s="13"/>
    </row>
    <row r="1248" spans="1:18" ht="15.75" customHeight="1" x14ac:dyDescent="0.3">
      <c r="A1248" s="1"/>
      <c r="B1248" s="6" t="s">
        <v>27</v>
      </c>
      <c r="C1248" s="6">
        <v>1128299</v>
      </c>
      <c r="D1248" s="7">
        <v>44296</v>
      </c>
      <c r="E1248" s="6" t="s">
        <v>28</v>
      </c>
      <c r="F1248" s="6" t="s">
        <v>61</v>
      </c>
      <c r="G1248" s="6" t="s">
        <v>62</v>
      </c>
      <c r="H1248" s="6" t="s">
        <v>17</v>
      </c>
      <c r="I1248" s="8">
        <v>0.6</v>
      </c>
      <c r="J1248" s="9">
        <v>5000</v>
      </c>
      <c r="K1248" s="10">
        <f t="shared" si="8"/>
        <v>3000</v>
      </c>
      <c r="L1248" s="10">
        <f t="shared" si="9"/>
        <v>750</v>
      </c>
      <c r="M1248" s="11">
        <v>0.25</v>
      </c>
      <c r="O1248" s="16"/>
      <c r="P1248" s="17"/>
      <c r="Q1248" s="12"/>
      <c r="R1248" s="13"/>
    </row>
    <row r="1249" spans="1:18" ht="15.75" customHeight="1" x14ac:dyDescent="0.3">
      <c r="A1249" s="1"/>
      <c r="B1249" s="6" t="s">
        <v>27</v>
      </c>
      <c r="C1249" s="6">
        <v>1128299</v>
      </c>
      <c r="D1249" s="7">
        <v>44296</v>
      </c>
      <c r="E1249" s="6" t="s">
        <v>28</v>
      </c>
      <c r="F1249" s="6" t="s">
        <v>61</v>
      </c>
      <c r="G1249" s="6" t="s">
        <v>62</v>
      </c>
      <c r="H1249" s="6" t="s">
        <v>18</v>
      </c>
      <c r="I1249" s="8">
        <v>0.65</v>
      </c>
      <c r="J1249" s="9">
        <v>3000</v>
      </c>
      <c r="K1249" s="10">
        <f t="shared" si="8"/>
        <v>1950</v>
      </c>
      <c r="L1249" s="10">
        <f t="shared" si="9"/>
        <v>390</v>
      </c>
      <c r="M1249" s="11">
        <v>0.2</v>
      </c>
      <c r="O1249" s="16"/>
      <c r="P1249" s="17"/>
      <c r="Q1249" s="12"/>
      <c r="R1249" s="13"/>
    </row>
    <row r="1250" spans="1:18" ht="15.75" customHeight="1" x14ac:dyDescent="0.3">
      <c r="A1250" s="1"/>
      <c r="B1250" s="6" t="s">
        <v>27</v>
      </c>
      <c r="C1250" s="6">
        <v>1128299</v>
      </c>
      <c r="D1250" s="7">
        <v>44296</v>
      </c>
      <c r="E1250" s="6" t="s">
        <v>28</v>
      </c>
      <c r="F1250" s="6" t="s">
        <v>61</v>
      </c>
      <c r="G1250" s="6" t="s">
        <v>62</v>
      </c>
      <c r="H1250" s="6" t="s">
        <v>19</v>
      </c>
      <c r="I1250" s="8">
        <v>0.65</v>
      </c>
      <c r="J1250" s="9">
        <v>3500</v>
      </c>
      <c r="K1250" s="10">
        <f t="shared" si="8"/>
        <v>2275</v>
      </c>
      <c r="L1250" s="10">
        <f t="shared" si="9"/>
        <v>568.75</v>
      </c>
      <c r="M1250" s="11">
        <v>0.25</v>
      </c>
      <c r="O1250" s="16"/>
      <c r="P1250" s="17"/>
      <c r="Q1250" s="12"/>
      <c r="R1250" s="13"/>
    </row>
    <row r="1251" spans="1:18" ht="15.75" customHeight="1" x14ac:dyDescent="0.3">
      <c r="A1251" s="1"/>
      <c r="B1251" s="6" t="s">
        <v>27</v>
      </c>
      <c r="C1251" s="6">
        <v>1128299</v>
      </c>
      <c r="D1251" s="7">
        <v>44296</v>
      </c>
      <c r="E1251" s="6" t="s">
        <v>28</v>
      </c>
      <c r="F1251" s="6" t="s">
        <v>61</v>
      </c>
      <c r="G1251" s="6" t="s">
        <v>62</v>
      </c>
      <c r="H1251" s="6" t="s">
        <v>20</v>
      </c>
      <c r="I1251" s="8">
        <v>0.5</v>
      </c>
      <c r="J1251" s="9">
        <v>2500</v>
      </c>
      <c r="K1251" s="10">
        <f t="shared" si="8"/>
        <v>1250</v>
      </c>
      <c r="L1251" s="10">
        <f t="shared" si="9"/>
        <v>312.5</v>
      </c>
      <c r="M1251" s="11">
        <v>0.25</v>
      </c>
      <c r="O1251" s="16"/>
      <c r="P1251" s="17"/>
      <c r="Q1251" s="12"/>
      <c r="R1251" s="13"/>
    </row>
    <row r="1252" spans="1:18" ht="15.75" customHeight="1" x14ac:dyDescent="0.3">
      <c r="A1252" s="1"/>
      <c r="B1252" s="6" t="s">
        <v>27</v>
      </c>
      <c r="C1252" s="6">
        <v>1128299</v>
      </c>
      <c r="D1252" s="7">
        <v>44296</v>
      </c>
      <c r="E1252" s="6" t="s">
        <v>28</v>
      </c>
      <c r="F1252" s="6" t="s">
        <v>61</v>
      </c>
      <c r="G1252" s="6" t="s">
        <v>62</v>
      </c>
      <c r="H1252" s="6" t="s">
        <v>21</v>
      </c>
      <c r="I1252" s="8">
        <v>0.55000000000000004</v>
      </c>
      <c r="J1252" s="9">
        <v>1500</v>
      </c>
      <c r="K1252" s="10">
        <f t="shared" si="8"/>
        <v>825.00000000000011</v>
      </c>
      <c r="L1252" s="10">
        <f t="shared" si="9"/>
        <v>123.75000000000001</v>
      </c>
      <c r="M1252" s="11">
        <v>0.15</v>
      </c>
      <c r="O1252" s="16"/>
      <c r="P1252" s="17"/>
      <c r="Q1252" s="12"/>
      <c r="R1252" s="13"/>
    </row>
    <row r="1253" spans="1:18" ht="15.75" customHeight="1" x14ac:dyDescent="0.3">
      <c r="A1253" s="1"/>
      <c r="B1253" s="6" t="s">
        <v>27</v>
      </c>
      <c r="C1253" s="6">
        <v>1128299</v>
      </c>
      <c r="D1253" s="7">
        <v>44296</v>
      </c>
      <c r="E1253" s="6" t="s">
        <v>28</v>
      </c>
      <c r="F1253" s="6" t="s">
        <v>61</v>
      </c>
      <c r="G1253" s="6" t="s">
        <v>62</v>
      </c>
      <c r="H1253" s="6" t="s">
        <v>22</v>
      </c>
      <c r="I1253" s="8">
        <v>0.70000000000000007</v>
      </c>
      <c r="J1253" s="9">
        <v>3250</v>
      </c>
      <c r="K1253" s="10">
        <f t="shared" si="8"/>
        <v>2275</v>
      </c>
      <c r="L1253" s="10">
        <f t="shared" si="9"/>
        <v>910</v>
      </c>
      <c r="M1253" s="11">
        <v>0.4</v>
      </c>
      <c r="O1253" s="16"/>
      <c r="P1253" s="17"/>
      <c r="Q1253" s="12"/>
      <c r="R1253" s="13"/>
    </row>
    <row r="1254" spans="1:18" ht="15.75" customHeight="1" x14ac:dyDescent="0.3">
      <c r="A1254" s="1"/>
      <c r="B1254" s="6" t="s">
        <v>27</v>
      </c>
      <c r="C1254" s="6">
        <v>1128299</v>
      </c>
      <c r="D1254" s="7">
        <v>44327</v>
      </c>
      <c r="E1254" s="6" t="s">
        <v>28</v>
      </c>
      <c r="F1254" s="6" t="s">
        <v>61</v>
      </c>
      <c r="G1254" s="6" t="s">
        <v>62</v>
      </c>
      <c r="H1254" s="6" t="s">
        <v>17</v>
      </c>
      <c r="I1254" s="8">
        <v>0.54999999999999993</v>
      </c>
      <c r="J1254" s="9">
        <v>5250</v>
      </c>
      <c r="K1254" s="10">
        <f t="shared" si="8"/>
        <v>2887.4999999999995</v>
      </c>
      <c r="L1254" s="10">
        <f t="shared" si="9"/>
        <v>721.87499999999989</v>
      </c>
      <c r="M1254" s="11">
        <v>0.25</v>
      </c>
      <c r="O1254" s="16"/>
      <c r="P1254" s="17"/>
      <c r="Q1254" s="12"/>
      <c r="R1254" s="13"/>
    </row>
    <row r="1255" spans="1:18" ht="15.75" customHeight="1" x14ac:dyDescent="0.3">
      <c r="A1255" s="1"/>
      <c r="B1255" s="6" t="s">
        <v>27</v>
      </c>
      <c r="C1255" s="6">
        <v>1128299</v>
      </c>
      <c r="D1255" s="7">
        <v>44327</v>
      </c>
      <c r="E1255" s="6" t="s">
        <v>28</v>
      </c>
      <c r="F1255" s="6" t="s">
        <v>61</v>
      </c>
      <c r="G1255" s="6" t="s">
        <v>62</v>
      </c>
      <c r="H1255" s="6" t="s">
        <v>18</v>
      </c>
      <c r="I1255" s="8">
        <v>0.6</v>
      </c>
      <c r="J1255" s="9">
        <v>3750</v>
      </c>
      <c r="K1255" s="10">
        <f t="shared" si="8"/>
        <v>2250</v>
      </c>
      <c r="L1255" s="10">
        <f t="shared" si="9"/>
        <v>450</v>
      </c>
      <c r="M1255" s="11">
        <v>0.2</v>
      </c>
      <c r="O1255" s="16"/>
      <c r="P1255" s="17"/>
      <c r="Q1255" s="12"/>
      <c r="R1255" s="13"/>
    </row>
    <row r="1256" spans="1:18" ht="15.75" customHeight="1" x14ac:dyDescent="0.3">
      <c r="A1256" s="1"/>
      <c r="B1256" s="6" t="s">
        <v>27</v>
      </c>
      <c r="C1256" s="6">
        <v>1128299</v>
      </c>
      <c r="D1256" s="7">
        <v>44327</v>
      </c>
      <c r="E1256" s="6" t="s">
        <v>28</v>
      </c>
      <c r="F1256" s="6" t="s">
        <v>61</v>
      </c>
      <c r="G1256" s="6" t="s">
        <v>62</v>
      </c>
      <c r="H1256" s="6" t="s">
        <v>19</v>
      </c>
      <c r="I1256" s="8">
        <v>0.6</v>
      </c>
      <c r="J1256" s="9">
        <v>3750</v>
      </c>
      <c r="K1256" s="10">
        <f t="shared" si="8"/>
        <v>2250</v>
      </c>
      <c r="L1256" s="10">
        <f t="shared" si="9"/>
        <v>562.5</v>
      </c>
      <c r="M1256" s="11">
        <v>0.25</v>
      </c>
      <c r="O1256" s="16"/>
      <c r="P1256" s="17"/>
      <c r="Q1256" s="12"/>
      <c r="R1256" s="13"/>
    </row>
    <row r="1257" spans="1:18" ht="15.75" customHeight="1" x14ac:dyDescent="0.3">
      <c r="A1257" s="1"/>
      <c r="B1257" s="6" t="s">
        <v>27</v>
      </c>
      <c r="C1257" s="6">
        <v>1128299</v>
      </c>
      <c r="D1257" s="7">
        <v>44327</v>
      </c>
      <c r="E1257" s="6" t="s">
        <v>28</v>
      </c>
      <c r="F1257" s="6" t="s">
        <v>61</v>
      </c>
      <c r="G1257" s="6" t="s">
        <v>62</v>
      </c>
      <c r="H1257" s="6" t="s">
        <v>20</v>
      </c>
      <c r="I1257" s="8">
        <v>0.54999999999999993</v>
      </c>
      <c r="J1257" s="9">
        <v>2750</v>
      </c>
      <c r="K1257" s="10">
        <f t="shared" si="8"/>
        <v>1512.4999999999998</v>
      </c>
      <c r="L1257" s="10">
        <f t="shared" si="9"/>
        <v>378.12499999999994</v>
      </c>
      <c r="M1257" s="11">
        <v>0.25</v>
      </c>
      <c r="O1257" s="16"/>
      <c r="P1257" s="17"/>
      <c r="Q1257" s="12"/>
      <c r="R1257" s="13"/>
    </row>
    <row r="1258" spans="1:18" ht="15.75" customHeight="1" x14ac:dyDescent="0.3">
      <c r="A1258" s="1"/>
      <c r="B1258" s="6" t="s">
        <v>27</v>
      </c>
      <c r="C1258" s="6">
        <v>1128299</v>
      </c>
      <c r="D1258" s="7">
        <v>44327</v>
      </c>
      <c r="E1258" s="6" t="s">
        <v>28</v>
      </c>
      <c r="F1258" s="6" t="s">
        <v>61</v>
      </c>
      <c r="G1258" s="6" t="s">
        <v>62</v>
      </c>
      <c r="H1258" s="6" t="s">
        <v>21</v>
      </c>
      <c r="I1258" s="8">
        <v>0.6</v>
      </c>
      <c r="J1258" s="9">
        <v>1750</v>
      </c>
      <c r="K1258" s="10">
        <f t="shared" si="8"/>
        <v>1050</v>
      </c>
      <c r="L1258" s="10">
        <f t="shared" si="9"/>
        <v>157.5</v>
      </c>
      <c r="M1258" s="11">
        <v>0.15</v>
      </c>
      <c r="O1258" s="16"/>
      <c r="P1258" s="17"/>
      <c r="Q1258" s="12"/>
      <c r="R1258" s="13"/>
    </row>
    <row r="1259" spans="1:18" ht="15.75" customHeight="1" x14ac:dyDescent="0.3">
      <c r="A1259" s="1"/>
      <c r="B1259" s="6" t="s">
        <v>27</v>
      </c>
      <c r="C1259" s="6">
        <v>1128299</v>
      </c>
      <c r="D1259" s="7">
        <v>44327</v>
      </c>
      <c r="E1259" s="6" t="s">
        <v>28</v>
      </c>
      <c r="F1259" s="6" t="s">
        <v>61</v>
      </c>
      <c r="G1259" s="6" t="s">
        <v>62</v>
      </c>
      <c r="H1259" s="6" t="s">
        <v>22</v>
      </c>
      <c r="I1259" s="8">
        <v>0.75</v>
      </c>
      <c r="J1259" s="9">
        <v>4750</v>
      </c>
      <c r="K1259" s="10">
        <f t="shared" si="8"/>
        <v>3562.5</v>
      </c>
      <c r="L1259" s="10">
        <f t="shared" si="9"/>
        <v>1425</v>
      </c>
      <c r="M1259" s="11">
        <v>0.4</v>
      </c>
      <c r="O1259" s="16"/>
      <c r="P1259" s="17"/>
      <c r="Q1259" s="12"/>
      <c r="R1259" s="13"/>
    </row>
    <row r="1260" spans="1:18" ht="15.75" customHeight="1" x14ac:dyDescent="0.3">
      <c r="A1260" s="1"/>
      <c r="B1260" s="6" t="s">
        <v>27</v>
      </c>
      <c r="C1260" s="6">
        <v>1128299</v>
      </c>
      <c r="D1260" s="7">
        <v>44357</v>
      </c>
      <c r="E1260" s="6" t="s">
        <v>28</v>
      </c>
      <c r="F1260" s="6" t="s">
        <v>61</v>
      </c>
      <c r="G1260" s="6" t="s">
        <v>62</v>
      </c>
      <c r="H1260" s="6" t="s">
        <v>17</v>
      </c>
      <c r="I1260" s="8">
        <v>0.7</v>
      </c>
      <c r="J1260" s="9">
        <v>7250</v>
      </c>
      <c r="K1260" s="10">
        <f t="shared" si="8"/>
        <v>5075</v>
      </c>
      <c r="L1260" s="10">
        <f t="shared" si="9"/>
        <v>1268.75</v>
      </c>
      <c r="M1260" s="11">
        <v>0.25</v>
      </c>
      <c r="O1260" s="16"/>
      <c r="P1260" s="17"/>
      <c r="Q1260" s="12"/>
      <c r="R1260" s="13"/>
    </row>
    <row r="1261" spans="1:18" ht="15.75" customHeight="1" x14ac:dyDescent="0.3">
      <c r="A1261" s="1"/>
      <c r="B1261" s="6" t="s">
        <v>27</v>
      </c>
      <c r="C1261" s="6">
        <v>1128299</v>
      </c>
      <c r="D1261" s="7">
        <v>44357</v>
      </c>
      <c r="E1261" s="6" t="s">
        <v>28</v>
      </c>
      <c r="F1261" s="6" t="s">
        <v>61</v>
      </c>
      <c r="G1261" s="6" t="s">
        <v>62</v>
      </c>
      <c r="H1261" s="6" t="s">
        <v>18</v>
      </c>
      <c r="I1261" s="8">
        <v>0.75</v>
      </c>
      <c r="J1261" s="9">
        <v>6000</v>
      </c>
      <c r="K1261" s="10">
        <f t="shared" si="8"/>
        <v>4500</v>
      </c>
      <c r="L1261" s="10">
        <f t="shared" si="9"/>
        <v>900</v>
      </c>
      <c r="M1261" s="11">
        <v>0.2</v>
      </c>
      <c r="O1261" s="16"/>
      <c r="P1261" s="17"/>
      <c r="Q1261" s="12"/>
      <c r="R1261" s="13"/>
    </row>
    <row r="1262" spans="1:18" ht="15.75" customHeight="1" x14ac:dyDescent="0.3">
      <c r="A1262" s="1"/>
      <c r="B1262" s="6" t="s">
        <v>27</v>
      </c>
      <c r="C1262" s="6">
        <v>1128299</v>
      </c>
      <c r="D1262" s="7">
        <v>44357</v>
      </c>
      <c r="E1262" s="6" t="s">
        <v>28</v>
      </c>
      <c r="F1262" s="6" t="s">
        <v>61</v>
      </c>
      <c r="G1262" s="6" t="s">
        <v>62</v>
      </c>
      <c r="H1262" s="6" t="s">
        <v>19</v>
      </c>
      <c r="I1262" s="8">
        <v>0.75</v>
      </c>
      <c r="J1262" s="9">
        <v>6000</v>
      </c>
      <c r="K1262" s="10">
        <f t="shared" si="8"/>
        <v>4500</v>
      </c>
      <c r="L1262" s="10">
        <f t="shared" si="9"/>
        <v>1125</v>
      </c>
      <c r="M1262" s="11">
        <v>0.25</v>
      </c>
      <c r="O1262" s="16"/>
      <c r="P1262" s="17"/>
      <c r="Q1262" s="12"/>
      <c r="R1262" s="13"/>
    </row>
    <row r="1263" spans="1:18" ht="15.75" customHeight="1" x14ac:dyDescent="0.3">
      <c r="A1263" s="1"/>
      <c r="B1263" s="6" t="s">
        <v>27</v>
      </c>
      <c r="C1263" s="6">
        <v>1128299</v>
      </c>
      <c r="D1263" s="7">
        <v>44357</v>
      </c>
      <c r="E1263" s="6" t="s">
        <v>28</v>
      </c>
      <c r="F1263" s="6" t="s">
        <v>61</v>
      </c>
      <c r="G1263" s="6" t="s">
        <v>62</v>
      </c>
      <c r="H1263" s="6" t="s">
        <v>20</v>
      </c>
      <c r="I1263" s="8">
        <v>0.75</v>
      </c>
      <c r="J1263" s="9">
        <v>4750</v>
      </c>
      <c r="K1263" s="10">
        <f t="shared" si="8"/>
        <v>3562.5</v>
      </c>
      <c r="L1263" s="10">
        <f t="shared" si="9"/>
        <v>890.625</v>
      </c>
      <c r="M1263" s="11">
        <v>0.25</v>
      </c>
      <c r="O1263" s="16"/>
      <c r="P1263" s="17"/>
      <c r="Q1263" s="12"/>
      <c r="R1263" s="13"/>
    </row>
    <row r="1264" spans="1:18" ht="15.75" customHeight="1" x14ac:dyDescent="0.3">
      <c r="A1264" s="1"/>
      <c r="B1264" s="6" t="s">
        <v>27</v>
      </c>
      <c r="C1264" s="6">
        <v>1128299</v>
      </c>
      <c r="D1264" s="7">
        <v>44357</v>
      </c>
      <c r="E1264" s="6" t="s">
        <v>28</v>
      </c>
      <c r="F1264" s="6" t="s">
        <v>61</v>
      </c>
      <c r="G1264" s="6" t="s">
        <v>62</v>
      </c>
      <c r="H1264" s="6" t="s">
        <v>21</v>
      </c>
      <c r="I1264" s="8">
        <v>0.85000000000000009</v>
      </c>
      <c r="J1264" s="9">
        <v>3500</v>
      </c>
      <c r="K1264" s="10">
        <f t="shared" si="8"/>
        <v>2975.0000000000005</v>
      </c>
      <c r="L1264" s="10">
        <f t="shared" si="9"/>
        <v>446.25000000000006</v>
      </c>
      <c r="M1264" s="11">
        <v>0.15</v>
      </c>
      <c r="O1264" s="16"/>
      <c r="P1264" s="17"/>
      <c r="Q1264" s="12"/>
      <c r="R1264" s="13"/>
    </row>
    <row r="1265" spans="1:18" ht="15.75" customHeight="1" x14ac:dyDescent="0.3">
      <c r="A1265" s="1"/>
      <c r="B1265" s="6" t="s">
        <v>27</v>
      </c>
      <c r="C1265" s="6">
        <v>1128299</v>
      </c>
      <c r="D1265" s="7">
        <v>44357</v>
      </c>
      <c r="E1265" s="6" t="s">
        <v>28</v>
      </c>
      <c r="F1265" s="6" t="s">
        <v>61</v>
      </c>
      <c r="G1265" s="6" t="s">
        <v>62</v>
      </c>
      <c r="H1265" s="6" t="s">
        <v>22</v>
      </c>
      <c r="I1265" s="8">
        <v>1</v>
      </c>
      <c r="J1265" s="9">
        <v>6500</v>
      </c>
      <c r="K1265" s="10">
        <f t="shared" si="8"/>
        <v>6500</v>
      </c>
      <c r="L1265" s="10">
        <f t="shared" si="9"/>
        <v>2600</v>
      </c>
      <c r="M1265" s="11">
        <v>0.4</v>
      </c>
      <c r="O1265" s="16"/>
      <c r="P1265" s="17"/>
      <c r="Q1265" s="12"/>
      <c r="R1265" s="13"/>
    </row>
    <row r="1266" spans="1:18" ht="15.75" customHeight="1" x14ac:dyDescent="0.3">
      <c r="A1266" s="1"/>
      <c r="B1266" s="6" t="s">
        <v>27</v>
      </c>
      <c r="C1266" s="6">
        <v>1128299</v>
      </c>
      <c r="D1266" s="7">
        <v>44386</v>
      </c>
      <c r="E1266" s="6" t="s">
        <v>28</v>
      </c>
      <c r="F1266" s="6" t="s">
        <v>61</v>
      </c>
      <c r="G1266" s="6" t="s">
        <v>62</v>
      </c>
      <c r="H1266" s="6" t="s">
        <v>17</v>
      </c>
      <c r="I1266" s="8">
        <v>0.8</v>
      </c>
      <c r="J1266" s="9">
        <v>8000</v>
      </c>
      <c r="K1266" s="10">
        <f t="shared" si="8"/>
        <v>6400</v>
      </c>
      <c r="L1266" s="10">
        <f t="shared" si="9"/>
        <v>1600</v>
      </c>
      <c r="M1266" s="11">
        <v>0.25</v>
      </c>
      <c r="O1266" s="16"/>
      <c r="P1266" s="17"/>
      <c r="Q1266" s="12"/>
      <c r="R1266" s="13"/>
    </row>
    <row r="1267" spans="1:18" ht="15.75" customHeight="1" x14ac:dyDescent="0.3">
      <c r="A1267" s="1"/>
      <c r="B1267" s="6" t="s">
        <v>27</v>
      </c>
      <c r="C1267" s="6">
        <v>1128299</v>
      </c>
      <c r="D1267" s="7">
        <v>44386</v>
      </c>
      <c r="E1267" s="6" t="s">
        <v>28</v>
      </c>
      <c r="F1267" s="6" t="s">
        <v>61</v>
      </c>
      <c r="G1267" s="6" t="s">
        <v>62</v>
      </c>
      <c r="H1267" s="6" t="s">
        <v>18</v>
      </c>
      <c r="I1267" s="8">
        <v>0.85000000000000009</v>
      </c>
      <c r="J1267" s="9">
        <v>6500</v>
      </c>
      <c r="K1267" s="10">
        <f t="shared" si="8"/>
        <v>5525.0000000000009</v>
      </c>
      <c r="L1267" s="10">
        <f t="shared" si="9"/>
        <v>1105.0000000000002</v>
      </c>
      <c r="M1267" s="11">
        <v>0.2</v>
      </c>
      <c r="O1267" s="16"/>
      <c r="P1267" s="17"/>
      <c r="Q1267" s="12"/>
      <c r="R1267" s="13"/>
    </row>
    <row r="1268" spans="1:18" ht="15.75" customHeight="1" x14ac:dyDescent="0.3">
      <c r="A1268" s="1"/>
      <c r="B1268" s="6" t="s">
        <v>27</v>
      </c>
      <c r="C1268" s="6">
        <v>1128299</v>
      </c>
      <c r="D1268" s="7">
        <v>44386</v>
      </c>
      <c r="E1268" s="6" t="s">
        <v>28</v>
      </c>
      <c r="F1268" s="6" t="s">
        <v>61</v>
      </c>
      <c r="G1268" s="6" t="s">
        <v>62</v>
      </c>
      <c r="H1268" s="6" t="s">
        <v>19</v>
      </c>
      <c r="I1268" s="8">
        <v>0.85000000000000009</v>
      </c>
      <c r="J1268" s="9">
        <v>6000</v>
      </c>
      <c r="K1268" s="10">
        <f t="shared" si="8"/>
        <v>5100.0000000000009</v>
      </c>
      <c r="L1268" s="10">
        <f t="shared" si="9"/>
        <v>1275.0000000000002</v>
      </c>
      <c r="M1268" s="11">
        <v>0.25</v>
      </c>
      <c r="O1268" s="16"/>
      <c r="P1268" s="17"/>
      <c r="Q1268" s="12"/>
      <c r="R1268" s="13"/>
    </row>
    <row r="1269" spans="1:18" ht="15.75" customHeight="1" x14ac:dyDescent="0.3">
      <c r="A1269" s="1"/>
      <c r="B1269" s="6" t="s">
        <v>27</v>
      </c>
      <c r="C1269" s="6">
        <v>1128299</v>
      </c>
      <c r="D1269" s="7">
        <v>44386</v>
      </c>
      <c r="E1269" s="6" t="s">
        <v>28</v>
      </c>
      <c r="F1269" s="6" t="s">
        <v>61</v>
      </c>
      <c r="G1269" s="6" t="s">
        <v>62</v>
      </c>
      <c r="H1269" s="6" t="s">
        <v>20</v>
      </c>
      <c r="I1269" s="8">
        <v>0.8</v>
      </c>
      <c r="J1269" s="9">
        <v>5000</v>
      </c>
      <c r="K1269" s="10">
        <f t="shared" si="8"/>
        <v>4000</v>
      </c>
      <c r="L1269" s="10">
        <f t="shared" si="9"/>
        <v>1000</v>
      </c>
      <c r="M1269" s="11">
        <v>0.25</v>
      </c>
      <c r="O1269" s="16"/>
      <c r="P1269" s="17"/>
      <c r="Q1269" s="12"/>
      <c r="R1269" s="13"/>
    </row>
    <row r="1270" spans="1:18" ht="15.75" customHeight="1" x14ac:dyDescent="0.3">
      <c r="A1270" s="1"/>
      <c r="B1270" s="6" t="s">
        <v>27</v>
      </c>
      <c r="C1270" s="6">
        <v>1128299</v>
      </c>
      <c r="D1270" s="7">
        <v>44386</v>
      </c>
      <c r="E1270" s="6" t="s">
        <v>28</v>
      </c>
      <c r="F1270" s="6" t="s">
        <v>61</v>
      </c>
      <c r="G1270" s="6" t="s">
        <v>62</v>
      </c>
      <c r="H1270" s="6" t="s">
        <v>21</v>
      </c>
      <c r="I1270" s="8">
        <v>0.85000000000000009</v>
      </c>
      <c r="J1270" s="9">
        <v>5500</v>
      </c>
      <c r="K1270" s="10">
        <f t="shared" si="8"/>
        <v>4675.0000000000009</v>
      </c>
      <c r="L1270" s="10">
        <f t="shared" si="9"/>
        <v>701.25000000000011</v>
      </c>
      <c r="M1270" s="11">
        <v>0.15</v>
      </c>
      <c r="O1270" s="16"/>
      <c r="P1270" s="17"/>
      <c r="Q1270" s="12"/>
      <c r="R1270" s="13"/>
    </row>
    <row r="1271" spans="1:18" ht="15.75" customHeight="1" x14ac:dyDescent="0.3">
      <c r="A1271" s="1"/>
      <c r="B1271" s="6" t="s">
        <v>27</v>
      </c>
      <c r="C1271" s="6">
        <v>1128299</v>
      </c>
      <c r="D1271" s="7">
        <v>44386</v>
      </c>
      <c r="E1271" s="6" t="s">
        <v>28</v>
      </c>
      <c r="F1271" s="6" t="s">
        <v>61</v>
      </c>
      <c r="G1271" s="6" t="s">
        <v>62</v>
      </c>
      <c r="H1271" s="6" t="s">
        <v>22</v>
      </c>
      <c r="I1271" s="8">
        <v>1</v>
      </c>
      <c r="J1271" s="9">
        <v>5500</v>
      </c>
      <c r="K1271" s="10">
        <f t="shared" si="8"/>
        <v>5500</v>
      </c>
      <c r="L1271" s="10">
        <f t="shared" si="9"/>
        <v>2200</v>
      </c>
      <c r="M1271" s="11">
        <v>0.4</v>
      </c>
      <c r="O1271" s="16"/>
      <c r="P1271" s="17"/>
      <c r="Q1271" s="12"/>
      <c r="R1271" s="13"/>
    </row>
    <row r="1272" spans="1:18" ht="15.75" customHeight="1" x14ac:dyDescent="0.3">
      <c r="A1272" s="1"/>
      <c r="B1272" s="6" t="s">
        <v>27</v>
      </c>
      <c r="C1272" s="6">
        <v>1128299</v>
      </c>
      <c r="D1272" s="7">
        <v>44418</v>
      </c>
      <c r="E1272" s="6" t="s">
        <v>28</v>
      </c>
      <c r="F1272" s="6" t="s">
        <v>61</v>
      </c>
      <c r="G1272" s="6" t="s">
        <v>62</v>
      </c>
      <c r="H1272" s="6" t="s">
        <v>17</v>
      </c>
      <c r="I1272" s="8">
        <v>0.85000000000000009</v>
      </c>
      <c r="J1272" s="9">
        <v>7500</v>
      </c>
      <c r="K1272" s="10">
        <f t="shared" si="8"/>
        <v>6375.0000000000009</v>
      </c>
      <c r="L1272" s="10">
        <f t="shared" si="9"/>
        <v>1593.7500000000002</v>
      </c>
      <c r="M1272" s="11">
        <v>0.25</v>
      </c>
      <c r="O1272" s="16"/>
      <c r="P1272" s="17"/>
      <c r="Q1272" s="12"/>
      <c r="R1272" s="13"/>
    </row>
    <row r="1273" spans="1:18" ht="15.75" customHeight="1" x14ac:dyDescent="0.3">
      <c r="A1273" s="1"/>
      <c r="B1273" s="6" t="s">
        <v>27</v>
      </c>
      <c r="C1273" s="6">
        <v>1128299</v>
      </c>
      <c r="D1273" s="7">
        <v>44418</v>
      </c>
      <c r="E1273" s="6" t="s">
        <v>28</v>
      </c>
      <c r="F1273" s="6" t="s">
        <v>61</v>
      </c>
      <c r="G1273" s="6" t="s">
        <v>62</v>
      </c>
      <c r="H1273" s="6" t="s">
        <v>18</v>
      </c>
      <c r="I1273" s="8">
        <v>0.75000000000000011</v>
      </c>
      <c r="J1273" s="9">
        <v>7250</v>
      </c>
      <c r="K1273" s="10">
        <f t="shared" si="8"/>
        <v>5437.5000000000009</v>
      </c>
      <c r="L1273" s="10">
        <f t="shared" si="9"/>
        <v>1087.5000000000002</v>
      </c>
      <c r="M1273" s="11">
        <v>0.2</v>
      </c>
      <c r="O1273" s="16"/>
      <c r="P1273" s="17"/>
      <c r="Q1273" s="12"/>
      <c r="R1273" s="13"/>
    </row>
    <row r="1274" spans="1:18" ht="15.75" customHeight="1" x14ac:dyDescent="0.3">
      <c r="A1274" s="1"/>
      <c r="B1274" s="6" t="s">
        <v>27</v>
      </c>
      <c r="C1274" s="6">
        <v>1128299</v>
      </c>
      <c r="D1274" s="7">
        <v>44418</v>
      </c>
      <c r="E1274" s="6" t="s">
        <v>28</v>
      </c>
      <c r="F1274" s="6" t="s">
        <v>61</v>
      </c>
      <c r="G1274" s="6" t="s">
        <v>62</v>
      </c>
      <c r="H1274" s="6" t="s">
        <v>19</v>
      </c>
      <c r="I1274" s="8">
        <v>0.70000000000000007</v>
      </c>
      <c r="J1274" s="9">
        <v>6000</v>
      </c>
      <c r="K1274" s="10">
        <f t="shared" si="8"/>
        <v>4200</v>
      </c>
      <c r="L1274" s="10">
        <f t="shared" si="9"/>
        <v>1050</v>
      </c>
      <c r="M1274" s="11">
        <v>0.25</v>
      </c>
      <c r="O1274" s="16"/>
      <c r="P1274" s="17"/>
      <c r="Q1274" s="12"/>
      <c r="R1274" s="13"/>
    </row>
    <row r="1275" spans="1:18" ht="15.75" customHeight="1" x14ac:dyDescent="0.3">
      <c r="A1275" s="1"/>
      <c r="B1275" s="6" t="s">
        <v>27</v>
      </c>
      <c r="C1275" s="6">
        <v>1128299</v>
      </c>
      <c r="D1275" s="7">
        <v>44418</v>
      </c>
      <c r="E1275" s="6" t="s">
        <v>28</v>
      </c>
      <c r="F1275" s="6" t="s">
        <v>61</v>
      </c>
      <c r="G1275" s="6" t="s">
        <v>62</v>
      </c>
      <c r="H1275" s="6" t="s">
        <v>20</v>
      </c>
      <c r="I1275" s="8">
        <v>0.70000000000000007</v>
      </c>
      <c r="J1275" s="9">
        <v>5250</v>
      </c>
      <c r="K1275" s="10">
        <f t="shared" si="8"/>
        <v>3675.0000000000005</v>
      </c>
      <c r="L1275" s="10">
        <f t="shared" si="9"/>
        <v>918.75000000000011</v>
      </c>
      <c r="M1275" s="11">
        <v>0.25</v>
      </c>
      <c r="O1275" s="16"/>
      <c r="P1275" s="17"/>
      <c r="Q1275" s="12"/>
      <c r="R1275" s="13"/>
    </row>
    <row r="1276" spans="1:18" ht="15.75" customHeight="1" x14ac:dyDescent="0.3">
      <c r="A1276" s="1"/>
      <c r="B1276" s="6" t="s">
        <v>27</v>
      </c>
      <c r="C1276" s="6">
        <v>1128299</v>
      </c>
      <c r="D1276" s="7">
        <v>44418</v>
      </c>
      <c r="E1276" s="6" t="s">
        <v>28</v>
      </c>
      <c r="F1276" s="6" t="s">
        <v>61</v>
      </c>
      <c r="G1276" s="6" t="s">
        <v>62</v>
      </c>
      <c r="H1276" s="6" t="s">
        <v>21</v>
      </c>
      <c r="I1276" s="8">
        <v>0.7</v>
      </c>
      <c r="J1276" s="9">
        <v>5250</v>
      </c>
      <c r="K1276" s="10">
        <f t="shared" si="8"/>
        <v>3674.9999999999995</v>
      </c>
      <c r="L1276" s="10">
        <f t="shared" si="9"/>
        <v>551.24999999999989</v>
      </c>
      <c r="M1276" s="11">
        <v>0.15</v>
      </c>
      <c r="O1276" s="16"/>
      <c r="P1276" s="17"/>
      <c r="Q1276" s="12"/>
      <c r="R1276" s="13"/>
    </row>
    <row r="1277" spans="1:18" ht="15.75" customHeight="1" x14ac:dyDescent="0.3">
      <c r="A1277" s="1"/>
      <c r="B1277" s="6" t="s">
        <v>27</v>
      </c>
      <c r="C1277" s="6">
        <v>1128299</v>
      </c>
      <c r="D1277" s="7">
        <v>44418</v>
      </c>
      <c r="E1277" s="6" t="s">
        <v>28</v>
      </c>
      <c r="F1277" s="6" t="s">
        <v>61</v>
      </c>
      <c r="G1277" s="6" t="s">
        <v>62</v>
      </c>
      <c r="H1277" s="6" t="s">
        <v>22</v>
      </c>
      <c r="I1277" s="8">
        <v>0.75</v>
      </c>
      <c r="J1277" s="9">
        <v>3500</v>
      </c>
      <c r="K1277" s="10">
        <f t="shared" si="8"/>
        <v>2625</v>
      </c>
      <c r="L1277" s="10">
        <f t="shared" si="9"/>
        <v>1050</v>
      </c>
      <c r="M1277" s="11">
        <v>0.4</v>
      </c>
      <c r="O1277" s="16"/>
      <c r="P1277" s="17"/>
      <c r="Q1277" s="12"/>
      <c r="R1277" s="13"/>
    </row>
    <row r="1278" spans="1:18" ht="15.75" customHeight="1" x14ac:dyDescent="0.3">
      <c r="A1278" s="1"/>
      <c r="B1278" s="6" t="s">
        <v>27</v>
      </c>
      <c r="C1278" s="6">
        <v>1128299</v>
      </c>
      <c r="D1278" s="7">
        <v>44450</v>
      </c>
      <c r="E1278" s="6" t="s">
        <v>28</v>
      </c>
      <c r="F1278" s="6" t="s">
        <v>61</v>
      </c>
      <c r="G1278" s="6" t="s">
        <v>62</v>
      </c>
      <c r="H1278" s="6" t="s">
        <v>17</v>
      </c>
      <c r="I1278" s="8">
        <v>0.65000000000000013</v>
      </c>
      <c r="J1278" s="9">
        <v>5500</v>
      </c>
      <c r="K1278" s="10">
        <f t="shared" si="8"/>
        <v>3575.0000000000009</v>
      </c>
      <c r="L1278" s="10">
        <f t="shared" si="9"/>
        <v>893.75000000000023</v>
      </c>
      <c r="M1278" s="11">
        <v>0.25</v>
      </c>
      <c r="O1278" s="16"/>
      <c r="P1278" s="17"/>
      <c r="Q1278" s="12"/>
      <c r="R1278" s="13"/>
    </row>
    <row r="1279" spans="1:18" ht="15.75" customHeight="1" x14ac:dyDescent="0.3">
      <c r="A1279" s="1"/>
      <c r="B1279" s="6" t="s">
        <v>27</v>
      </c>
      <c r="C1279" s="6">
        <v>1128299</v>
      </c>
      <c r="D1279" s="7">
        <v>44450</v>
      </c>
      <c r="E1279" s="6" t="s">
        <v>28</v>
      </c>
      <c r="F1279" s="6" t="s">
        <v>61</v>
      </c>
      <c r="G1279" s="6" t="s">
        <v>62</v>
      </c>
      <c r="H1279" s="6" t="s">
        <v>18</v>
      </c>
      <c r="I1279" s="8">
        <v>0.70000000000000018</v>
      </c>
      <c r="J1279" s="9">
        <v>5500</v>
      </c>
      <c r="K1279" s="10">
        <f t="shared" si="8"/>
        <v>3850.0000000000009</v>
      </c>
      <c r="L1279" s="10">
        <f t="shared" si="9"/>
        <v>770.00000000000023</v>
      </c>
      <c r="M1279" s="11">
        <v>0.2</v>
      </c>
      <c r="O1279" s="16"/>
      <c r="P1279" s="17"/>
      <c r="Q1279" s="12"/>
      <c r="R1279" s="13"/>
    </row>
    <row r="1280" spans="1:18" ht="15.75" customHeight="1" x14ac:dyDescent="0.3">
      <c r="A1280" s="1"/>
      <c r="B1280" s="6" t="s">
        <v>27</v>
      </c>
      <c r="C1280" s="6">
        <v>1128299</v>
      </c>
      <c r="D1280" s="7">
        <v>44450</v>
      </c>
      <c r="E1280" s="6" t="s">
        <v>28</v>
      </c>
      <c r="F1280" s="6" t="s">
        <v>61</v>
      </c>
      <c r="G1280" s="6" t="s">
        <v>62</v>
      </c>
      <c r="H1280" s="6" t="s">
        <v>19</v>
      </c>
      <c r="I1280" s="8">
        <v>0.65000000000000013</v>
      </c>
      <c r="J1280" s="9">
        <v>3750</v>
      </c>
      <c r="K1280" s="10">
        <f t="shared" si="8"/>
        <v>2437.5000000000005</v>
      </c>
      <c r="L1280" s="10">
        <f t="shared" si="9"/>
        <v>609.37500000000011</v>
      </c>
      <c r="M1280" s="11">
        <v>0.25</v>
      </c>
      <c r="O1280" s="16"/>
      <c r="P1280" s="17"/>
      <c r="Q1280" s="12"/>
      <c r="R1280" s="13"/>
    </row>
    <row r="1281" spans="1:18" ht="15.75" customHeight="1" x14ac:dyDescent="0.3">
      <c r="A1281" s="1"/>
      <c r="B1281" s="6" t="s">
        <v>27</v>
      </c>
      <c r="C1281" s="6">
        <v>1128299</v>
      </c>
      <c r="D1281" s="7">
        <v>44450</v>
      </c>
      <c r="E1281" s="6" t="s">
        <v>28</v>
      </c>
      <c r="F1281" s="6" t="s">
        <v>61</v>
      </c>
      <c r="G1281" s="6" t="s">
        <v>62</v>
      </c>
      <c r="H1281" s="6" t="s">
        <v>20</v>
      </c>
      <c r="I1281" s="8">
        <v>0.65000000000000013</v>
      </c>
      <c r="J1281" s="9">
        <v>3250</v>
      </c>
      <c r="K1281" s="10">
        <f t="shared" ref="K1281:K1535" si="10">I1281*J1281</f>
        <v>2112.5000000000005</v>
      </c>
      <c r="L1281" s="10">
        <f t="shared" ref="L1281:L1535" si="11">K1281*M1281</f>
        <v>528.12500000000011</v>
      </c>
      <c r="M1281" s="11">
        <v>0.25</v>
      </c>
      <c r="O1281" s="16"/>
      <c r="P1281" s="17"/>
      <c r="Q1281" s="12"/>
      <c r="R1281" s="13"/>
    </row>
    <row r="1282" spans="1:18" ht="15.75" customHeight="1" x14ac:dyDescent="0.3">
      <c r="A1282" s="1"/>
      <c r="B1282" s="6" t="s">
        <v>27</v>
      </c>
      <c r="C1282" s="6">
        <v>1128299</v>
      </c>
      <c r="D1282" s="7">
        <v>44450</v>
      </c>
      <c r="E1282" s="6" t="s">
        <v>28</v>
      </c>
      <c r="F1282" s="6" t="s">
        <v>61</v>
      </c>
      <c r="G1282" s="6" t="s">
        <v>62</v>
      </c>
      <c r="H1282" s="6" t="s">
        <v>21</v>
      </c>
      <c r="I1282" s="8">
        <v>0.75000000000000011</v>
      </c>
      <c r="J1282" s="9">
        <v>3500</v>
      </c>
      <c r="K1282" s="10">
        <f t="shared" si="10"/>
        <v>2625.0000000000005</v>
      </c>
      <c r="L1282" s="10">
        <f t="shared" si="11"/>
        <v>393.75000000000006</v>
      </c>
      <c r="M1282" s="11">
        <v>0.15</v>
      </c>
      <c r="O1282" s="16"/>
      <c r="P1282" s="17"/>
      <c r="Q1282" s="12"/>
      <c r="R1282" s="13"/>
    </row>
    <row r="1283" spans="1:18" ht="15.75" customHeight="1" x14ac:dyDescent="0.3">
      <c r="A1283" s="1"/>
      <c r="B1283" s="6" t="s">
        <v>27</v>
      </c>
      <c r="C1283" s="6">
        <v>1128299</v>
      </c>
      <c r="D1283" s="7">
        <v>44450</v>
      </c>
      <c r="E1283" s="6" t="s">
        <v>28</v>
      </c>
      <c r="F1283" s="6" t="s">
        <v>61</v>
      </c>
      <c r="G1283" s="6" t="s">
        <v>62</v>
      </c>
      <c r="H1283" s="6" t="s">
        <v>22</v>
      </c>
      <c r="I1283" s="8">
        <v>0.6</v>
      </c>
      <c r="J1283" s="9">
        <v>3750</v>
      </c>
      <c r="K1283" s="10">
        <f t="shared" si="10"/>
        <v>2250</v>
      </c>
      <c r="L1283" s="10">
        <f t="shared" si="11"/>
        <v>900</v>
      </c>
      <c r="M1283" s="11">
        <v>0.4</v>
      </c>
      <c r="O1283" s="16"/>
      <c r="P1283" s="17"/>
      <c r="Q1283" s="12"/>
      <c r="R1283" s="13"/>
    </row>
    <row r="1284" spans="1:18" ht="15.75" customHeight="1" x14ac:dyDescent="0.3">
      <c r="A1284" s="1"/>
      <c r="B1284" s="6" t="s">
        <v>27</v>
      </c>
      <c r="C1284" s="6">
        <v>1128299</v>
      </c>
      <c r="D1284" s="7">
        <v>44479</v>
      </c>
      <c r="E1284" s="6" t="s">
        <v>28</v>
      </c>
      <c r="F1284" s="6" t="s">
        <v>61</v>
      </c>
      <c r="G1284" s="6" t="s">
        <v>62</v>
      </c>
      <c r="H1284" s="6" t="s">
        <v>17</v>
      </c>
      <c r="I1284" s="8">
        <v>0.55000000000000004</v>
      </c>
      <c r="J1284" s="9">
        <v>4750</v>
      </c>
      <c r="K1284" s="10">
        <f t="shared" si="10"/>
        <v>2612.5</v>
      </c>
      <c r="L1284" s="10">
        <f t="shared" si="11"/>
        <v>653.125</v>
      </c>
      <c r="M1284" s="11">
        <v>0.25</v>
      </c>
      <c r="O1284" s="16"/>
      <c r="P1284" s="17"/>
      <c r="Q1284" s="12"/>
      <c r="R1284" s="13"/>
    </row>
    <row r="1285" spans="1:18" ht="15.75" customHeight="1" x14ac:dyDescent="0.3">
      <c r="A1285" s="1"/>
      <c r="B1285" s="6" t="s">
        <v>27</v>
      </c>
      <c r="C1285" s="6">
        <v>1128299</v>
      </c>
      <c r="D1285" s="7">
        <v>44479</v>
      </c>
      <c r="E1285" s="6" t="s">
        <v>28</v>
      </c>
      <c r="F1285" s="6" t="s">
        <v>61</v>
      </c>
      <c r="G1285" s="6" t="s">
        <v>62</v>
      </c>
      <c r="H1285" s="6" t="s">
        <v>18</v>
      </c>
      <c r="I1285" s="8">
        <v>0.65000000000000013</v>
      </c>
      <c r="J1285" s="9">
        <v>4750</v>
      </c>
      <c r="K1285" s="10">
        <f t="shared" si="10"/>
        <v>3087.5000000000005</v>
      </c>
      <c r="L1285" s="10">
        <f t="shared" si="11"/>
        <v>617.50000000000011</v>
      </c>
      <c r="M1285" s="11">
        <v>0.2</v>
      </c>
      <c r="O1285" s="16"/>
      <c r="P1285" s="17"/>
      <c r="Q1285" s="12"/>
      <c r="R1285" s="13"/>
    </row>
    <row r="1286" spans="1:18" ht="15.75" customHeight="1" x14ac:dyDescent="0.3">
      <c r="A1286" s="1"/>
      <c r="B1286" s="6" t="s">
        <v>27</v>
      </c>
      <c r="C1286" s="6">
        <v>1128299</v>
      </c>
      <c r="D1286" s="7">
        <v>44479</v>
      </c>
      <c r="E1286" s="6" t="s">
        <v>28</v>
      </c>
      <c r="F1286" s="6" t="s">
        <v>61</v>
      </c>
      <c r="G1286" s="6" t="s">
        <v>62</v>
      </c>
      <c r="H1286" s="6" t="s">
        <v>19</v>
      </c>
      <c r="I1286" s="8">
        <v>0.60000000000000009</v>
      </c>
      <c r="J1286" s="9">
        <v>3000</v>
      </c>
      <c r="K1286" s="10">
        <f t="shared" si="10"/>
        <v>1800.0000000000002</v>
      </c>
      <c r="L1286" s="10">
        <f t="shared" si="11"/>
        <v>450.00000000000006</v>
      </c>
      <c r="M1286" s="11">
        <v>0.25</v>
      </c>
      <c r="O1286" s="16"/>
      <c r="P1286" s="17"/>
      <c r="Q1286" s="12"/>
      <c r="R1286" s="13"/>
    </row>
    <row r="1287" spans="1:18" ht="15.75" customHeight="1" x14ac:dyDescent="0.3">
      <c r="A1287" s="1"/>
      <c r="B1287" s="6" t="s">
        <v>27</v>
      </c>
      <c r="C1287" s="6">
        <v>1128299</v>
      </c>
      <c r="D1287" s="7">
        <v>44479</v>
      </c>
      <c r="E1287" s="6" t="s">
        <v>28</v>
      </c>
      <c r="F1287" s="6" t="s">
        <v>61</v>
      </c>
      <c r="G1287" s="6" t="s">
        <v>62</v>
      </c>
      <c r="H1287" s="6" t="s">
        <v>20</v>
      </c>
      <c r="I1287" s="8">
        <v>0.55000000000000004</v>
      </c>
      <c r="J1287" s="9">
        <v>2750</v>
      </c>
      <c r="K1287" s="10">
        <f t="shared" si="10"/>
        <v>1512.5000000000002</v>
      </c>
      <c r="L1287" s="10">
        <f t="shared" si="11"/>
        <v>378.12500000000006</v>
      </c>
      <c r="M1287" s="11">
        <v>0.25</v>
      </c>
      <c r="O1287" s="16"/>
      <c r="P1287" s="17"/>
      <c r="Q1287" s="12"/>
      <c r="R1287" s="13"/>
    </row>
    <row r="1288" spans="1:18" ht="15.75" customHeight="1" x14ac:dyDescent="0.3">
      <c r="A1288" s="1"/>
      <c r="B1288" s="6" t="s">
        <v>27</v>
      </c>
      <c r="C1288" s="6">
        <v>1128299</v>
      </c>
      <c r="D1288" s="7">
        <v>44479</v>
      </c>
      <c r="E1288" s="6" t="s">
        <v>28</v>
      </c>
      <c r="F1288" s="6" t="s">
        <v>61</v>
      </c>
      <c r="G1288" s="6" t="s">
        <v>62</v>
      </c>
      <c r="H1288" s="6" t="s">
        <v>21</v>
      </c>
      <c r="I1288" s="8">
        <v>0.65</v>
      </c>
      <c r="J1288" s="9">
        <v>2500</v>
      </c>
      <c r="K1288" s="10">
        <f t="shared" si="10"/>
        <v>1625</v>
      </c>
      <c r="L1288" s="10">
        <f t="shared" si="11"/>
        <v>243.75</v>
      </c>
      <c r="M1288" s="11">
        <v>0.15</v>
      </c>
      <c r="O1288" s="16"/>
      <c r="P1288" s="17"/>
      <c r="Q1288" s="12"/>
      <c r="R1288" s="13"/>
    </row>
    <row r="1289" spans="1:18" ht="15.75" customHeight="1" x14ac:dyDescent="0.3">
      <c r="A1289" s="1"/>
      <c r="B1289" s="6" t="s">
        <v>27</v>
      </c>
      <c r="C1289" s="6">
        <v>1128299</v>
      </c>
      <c r="D1289" s="7">
        <v>44479</v>
      </c>
      <c r="E1289" s="6" t="s">
        <v>28</v>
      </c>
      <c r="F1289" s="6" t="s">
        <v>61</v>
      </c>
      <c r="G1289" s="6" t="s">
        <v>62</v>
      </c>
      <c r="H1289" s="6" t="s">
        <v>22</v>
      </c>
      <c r="I1289" s="8">
        <v>0.70000000000000007</v>
      </c>
      <c r="J1289" s="9">
        <v>3000</v>
      </c>
      <c r="K1289" s="10">
        <f t="shared" si="10"/>
        <v>2100</v>
      </c>
      <c r="L1289" s="10">
        <f t="shared" si="11"/>
        <v>840</v>
      </c>
      <c r="M1289" s="11">
        <v>0.4</v>
      </c>
      <c r="O1289" s="16"/>
      <c r="P1289" s="17"/>
      <c r="Q1289" s="12"/>
      <c r="R1289" s="13"/>
    </row>
    <row r="1290" spans="1:18" ht="15.75" customHeight="1" x14ac:dyDescent="0.3">
      <c r="A1290" s="1"/>
      <c r="B1290" s="6" t="s">
        <v>27</v>
      </c>
      <c r="C1290" s="6">
        <v>1128299</v>
      </c>
      <c r="D1290" s="7">
        <v>44510</v>
      </c>
      <c r="E1290" s="6" t="s">
        <v>28</v>
      </c>
      <c r="F1290" s="6" t="s">
        <v>61</v>
      </c>
      <c r="G1290" s="6" t="s">
        <v>62</v>
      </c>
      <c r="H1290" s="6" t="s">
        <v>17</v>
      </c>
      <c r="I1290" s="8">
        <v>0.55000000000000004</v>
      </c>
      <c r="J1290" s="9">
        <v>5250</v>
      </c>
      <c r="K1290" s="10">
        <f t="shared" si="10"/>
        <v>2887.5000000000005</v>
      </c>
      <c r="L1290" s="10">
        <f t="shared" si="11"/>
        <v>721.87500000000011</v>
      </c>
      <c r="M1290" s="11">
        <v>0.25</v>
      </c>
      <c r="O1290" s="16"/>
      <c r="P1290" s="17"/>
      <c r="Q1290" s="12"/>
      <c r="R1290" s="13"/>
    </row>
    <row r="1291" spans="1:18" ht="15.75" customHeight="1" x14ac:dyDescent="0.3">
      <c r="A1291" s="1"/>
      <c r="B1291" s="6" t="s">
        <v>27</v>
      </c>
      <c r="C1291" s="6">
        <v>1128299</v>
      </c>
      <c r="D1291" s="7">
        <v>44510</v>
      </c>
      <c r="E1291" s="6" t="s">
        <v>28</v>
      </c>
      <c r="F1291" s="6" t="s">
        <v>61</v>
      </c>
      <c r="G1291" s="6" t="s">
        <v>62</v>
      </c>
      <c r="H1291" s="6" t="s">
        <v>18</v>
      </c>
      <c r="I1291" s="8">
        <v>0.60000000000000009</v>
      </c>
      <c r="J1291" s="9">
        <v>6000</v>
      </c>
      <c r="K1291" s="10">
        <f t="shared" si="10"/>
        <v>3600.0000000000005</v>
      </c>
      <c r="L1291" s="10">
        <f t="shared" si="11"/>
        <v>720.00000000000011</v>
      </c>
      <c r="M1291" s="11">
        <v>0.2</v>
      </c>
      <c r="O1291" s="16"/>
      <c r="P1291" s="17"/>
      <c r="Q1291" s="12"/>
      <c r="R1291" s="13"/>
    </row>
    <row r="1292" spans="1:18" ht="15.75" customHeight="1" x14ac:dyDescent="0.3">
      <c r="A1292" s="1"/>
      <c r="B1292" s="6" t="s">
        <v>27</v>
      </c>
      <c r="C1292" s="6">
        <v>1128299</v>
      </c>
      <c r="D1292" s="7">
        <v>44510</v>
      </c>
      <c r="E1292" s="6" t="s">
        <v>28</v>
      </c>
      <c r="F1292" s="6" t="s">
        <v>61</v>
      </c>
      <c r="G1292" s="6" t="s">
        <v>62</v>
      </c>
      <c r="H1292" s="6" t="s">
        <v>19</v>
      </c>
      <c r="I1292" s="8">
        <v>0.55000000000000004</v>
      </c>
      <c r="J1292" s="9">
        <v>4250</v>
      </c>
      <c r="K1292" s="10">
        <f t="shared" si="10"/>
        <v>2337.5</v>
      </c>
      <c r="L1292" s="10">
        <f t="shared" si="11"/>
        <v>584.375</v>
      </c>
      <c r="M1292" s="11">
        <v>0.25</v>
      </c>
      <c r="O1292" s="16"/>
      <c r="P1292" s="17"/>
      <c r="Q1292" s="12"/>
      <c r="R1292" s="13"/>
    </row>
    <row r="1293" spans="1:18" ht="15.75" customHeight="1" x14ac:dyDescent="0.3">
      <c r="A1293" s="1"/>
      <c r="B1293" s="6" t="s">
        <v>27</v>
      </c>
      <c r="C1293" s="6">
        <v>1128299</v>
      </c>
      <c r="D1293" s="7">
        <v>44510</v>
      </c>
      <c r="E1293" s="6" t="s">
        <v>28</v>
      </c>
      <c r="F1293" s="6" t="s">
        <v>61</v>
      </c>
      <c r="G1293" s="6" t="s">
        <v>62</v>
      </c>
      <c r="H1293" s="6" t="s">
        <v>20</v>
      </c>
      <c r="I1293" s="8">
        <v>0.65000000000000013</v>
      </c>
      <c r="J1293" s="9">
        <v>4000</v>
      </c>
      <c r="K1293" s="10">
        <f t="shared" si="10"/>
        <v>2600.0000000000005</v>
      </c>
      <c r="L1293" s="10">
        <f t="shared" si="11"/>
        <v>650.00000000000011</v>
      </c>
      <c r="M1293" s="11">
        <v>0.25</v>
      </c>
      <c r="O1293" s="16"/>
      <c r="P1293" s="17"/>
      <c r="Q1293" s="12"/>
      <c r="R1293" s="13"/>
    </row>
    <row r="1294" spans="1:18" ht="15.75" customHeight="1" x14ac:dyDescent="0.3">
      <c r="A1294" s="1"/>
      <c r="B1294" s="6" t="s">
        <v>27</v>
      </c>
      <c r="C1294" s="6">
        <v>1128299</v>
      </c>
      <c r="D1294" s="7">
        <v>44510</v>
      </c>
      <c r="E1294" s="6" t="s">
        <v>28</v>
      </c>
      <c r="F1294" s="6" t="s">
        <v>61</v>
      </c>
      <c r="G1294" s="6" t="s">
        <v>62</v>
      </c>
      <c r="H1294" s="6" t="s">
        <v>21</v>
      </c>
      <c r="I1294" s="8">
        <v>0.85000000000000009</v>
      </c>
      <c r="J1294" s="9">
        <v>3750</v>
      </c>
      <c r="K1294" s="10">
        <f t="shared" si="10"/>
        <v>3187.5000000000005</v>
      </c>
      <c r="L1294" s="10">
        <f t="shared" si="11"/>
        <v>478.12500000000006</v>
      </c>
      <c r="M1294" s="11">
        <v>0.15</v>
      </c>
      <c r="O1294" s="16"/>
      <c r="P1294" s="17"/>
      <c r="Q1294" s="12"/>
      <c r="R1294" s="13"/>
    </row>
    <row r="1295" spans="1:18" ht="15.75" customHeight="1" x14ac:dyDescent="0.3">
      <c r="A1295" s="1"/>
      <c r="B1295" s="6" t="s">
        <v>27</v>
      </c>
      <c r="C1295" s="6">
        <v>1128299</v>
      </c>
      <c r="D1295" s="7">
        <v>44510</v>
      </c>
      <c r="E1295" s="6" t="s">
        <v>28</v>
      </c>
      <c r="F1295" s="6" t="s">
        <v>61</v>
      </c>
      <c r="G1295" s="6" t="s">
        <v>62</v>
      </c>
      <c r="H1295" s="6" t="s">
        <v>22</v>
      </c>
      <c r="I1295" s="8">
        <v>0.90000000000000013</v>
      </c>
      <c r="J1295" s="9">
        <v>5000</v>
      </c>
      <c r="K1295" s="10">
        <f t="shared" si="10"/>
        <v>4500.0000000000009</v>
      </c>
      <c r="L1295" s="10">
        <f t="shared" si="11"/>
        <v>1800.0000000000005</v>
      </c>
      <c r="M1295" s="11">
        <v>0.4</v>
      </c>
      <c r="O1295" s="16"/>
      <c r="P1295" s="17"/>
      <c r="Q1295" s="12"/>
      <c r="R1295" s="13"/>
    </row>
    <row r="1296" spans="1:18" ht="15.75" customHeight="1" x14ac:dyDescent="0.3">
      <c r="A1296" s="1"/>
      <c r="B1296" s="6" t="s">
        <v>27</v>
      </c>
      <c r="C1296" s="6">
        <v>1128299</v>
      </c>
      <c r="D1296" s="7">
        <v>44539</v>
      </c>
      <c r="E1296" s="6" t="s">
        <v>28</v>
      </c>
      <c r="F1296" s="6" t="s">
        <v>61</v>
      </c>
      <c r="G1296" s="6" t="s">
        <v>62</v>
      </c>
      <c r="H1296" s="6" t="s">
        <v>17</v>
      </c>
      <c r="I1296" s="8">
        <v>0.75000000000000011</v>
      </c>
      <c r="J1296" s="9">
        <v>7000</v>
      </c>
      <c r="K1296" s="10">
        <f t="shared" si="10"/>
        <v>5250.0000000000009</v>
      </c>
      <c r="L1296" s="10">
        <f t="shared" si="11"/>
        <v>1312.5000000000002</v>
      </c>
      <c r="M1296" s="11">
        <v>0.25</v>
      </c>
      <c r="O1296" s="16"/>
      <c r="P1296" s="17"/>
      <c r="Q1296" s="12"/>
      <c r="R1296" s="13"/>
    </row>
    <row r="1297" spans="1:18" ht="15.75" customHeight="1" x14ac:dyDescent="0.3">
      <c r="A1297" s="1"/>
      <c r="B1297" s="6" t="s">
        <v>27</v>
      </c>
      <c r="C1297" s="6">
        <v>1128299</v>
      </c>
      <c r="D1297" s="7">
        <v>44539</v>
      </c>
      <c r="E1297" s="6" t="s">
        <v>28</v>
      </c>
      <c r="F1297" s="6" t="s">
        <v>61</v>
      </c>
      <c r="G1297" s="6" t="s">
        <v>62</v>
      </c>
      <c r="H1297" s="6" t="s">
        <v>18</v>
      </c>
      <c r="I1297" s="8">
        <v>0.8500000000000002</v>
      </c>
      <c r="J1297" s="9">
        <v>7000</v>
      </c>
      <c r="K1297" s="10">
        <f t="shared" si="10"/>
        <v>5950.0000000000018</v>
      </c>
      <c r="L1297" s="10">
        <f t="shared" si="11"/>
        <v>1190.0000000000005</v>
      </c>
      <c r="M1297" s="11">
        <v>0.2</v>
      </c>
      <c r="O1297" s="16"/>
      <c r="P1297" s="17"/>
      <c r="Q1297" s="12"/>
      <c r="R1297" s="13"/>
    </row>
    <row r="1298" spans="1:18" ht="15.75" customHeight="1" x14ac:dyDescent="0.3">
      <c r="A1298" s="1"/>
      <c r="B1298" s="6" t="s">
        <v>27</v>
      </c>
      <c r="C1298" s="6">
        <v>1128299</v>
      </c>
      <c r="D1298" s="7">
        <v>44539</v>
      </c>
      <c r="E1298" s="6" t="s">
        <v>28</v>
      </c>
      <c r="F1298" s="6" t="s">
        <v>61</v>
      </c>
      <c r="G1298" s="6" t="s">
        <v>62</v>
      </c>
      <c r="H1298" s="6" t="s">
        <v>19</v>
      </c>
      <c r="I1298" s="8">
        <v>0.80000000000000016</v>
      </c>
      <c r="J1298" s="9">
        <v>5000</v>
      </c>
      <c r="K1298" s="10">
        <f t="shared" si="10"/>
        <v>4000.0000000000009</v>
      </c>
      <c r="L1298" s="10">
        <f t="shared" si="11"/>
        <v>1000.0000000000002</v>
      </c>
      <c r="M1298" s="11">
        <v>0.25</v>
      </c>
      <c r="O1298" s="16"/>
      <c r="P1298" s="17"/>
      <c r="Q1298" s="12"/>
      <c r="R1298" s="13"/>
    </row>
    <row r="1299" spans="1:18" ht="15.75" customHeight="1" x14ac:dyDescent="0.3">
      <c r="A1299" s="1"/>
      <c r="B1299" s="6" t="s">
        <v>27</v>
      </c>
      <c r="C1299" s="6">
        <v>1128299</v>
      </c>
      <c r="D1299" s="7">
        <v>44539</v>
      </c>
      <c r="E1299" s="6" t="s">
        <v>28</v>
      </c>
      <c r="F1299" s="6" t="s">
        <v>61</v>
      </c>
      <c r="G1299" s="6" t="s">
        <v>62</v>
      </c>
      <c r="H1299" s="6" t="s">
        <v>20</v>
      </c>
      <c r="I1299" s="8">
        <v>0.80000000000000016</v>
      </c>
      <c r="J1299" s="9">
        <v>5000</v>
      </c>
      <c r="K1299" s="10">
        <f t="shared" si="10"/>
        <v>4000.0000000000009</v>
      </c>
      <c r="L1299" s="10">
        <f t="shared" si="11"/>
        <v>1000.0000000000002</v>
      </c>
      <c r="M1299" s="11">
        <v>0.25</v>
      </c>
      <c r="O1299" s="16"/>
      <c r="P1299" s="17"/>
      <c r="Q1299" s="12"/>
      <c r="R1299" s="13"/>
    </row>
    <row r="1300" spans="1:18" ht="15.75" customHeight="1" x14ac:dyDescent="0.3">
      <c r="A1300" s="1"/>
      <c r="B1300" s="6" t="s">
        <v>27</v>
      </c>
      <c r="C1300" s="6">
        <v>1128299</v>
      </c>
      <c r="D1300" s="7">
        <v>44539</v>
      </c>
      <c r="E1300" s="6" t="s">
        <v>28</v>
      </c>
      <c r="F1300" s="6" t="s">
        <v>61</v>
      </c>
      <c r="G1300" s="6" t="s">
        <v>62</v>
      </c>
      <c r="H1300" s="6" t="s">
        <v>21</v>
      </c>
      <c r="I1300" s="8">
        <v>0.90000000000000013</v>
      </c>
      <c r="J1300" s="9">
        <v>4250</v>
      </c>
      <c r="K1300" s="10">
        <f t="shared" si="10"/>
        <v>3825.0000000000005</v>
      </c>
      <c r="L1300" s="10">
        <f t="shared" si="11"/>
        <v>573.75</v>
      </c>
      <c r="M1300" s="11">
        <v>0.15</v>
      </c>
      <c r="O1300" s="16"/>
      <c r="P1300" s="17"/>
      <c r="Q1300" s="12"/>
      <c r="R1300" s="13"/>
    </row>
    <row r="1301" spans="1:18" ht="15.75" customHeight="1" x14ac:dyDescent="0.3">
      <c r="A1301" s="1"/>
      <c r="B1301" s="6" t="s">
        <v>27</v>
      </c>
      <c r="C1301" s="6">
        <v>1128299</v>
      </c>
      <c r="D1301" s="7">
        <v>44539</v>
      </c>
      <c r="E1301" s="6" t="s">
        <v>28</v>
      </c>
      <c r="F1301" s="6" t="s">
        <v>61</v>
      </c>
      <c r="G1301" s="6" t="s">
        <v>62</v>
      </c>
      <c r="H1301" s="6" t="s">
        <v>22</v>
      </c>
      <c r="I1301" s="8">
        <v>0.95000000000000018</v>
      </c>
      <c r="J1301" s="9">
        <v>5250</v>
      </c>
      <c r="K1301" s="10">
        <f t="shared" si="10"/>
        <v>4987.5000000000009</v>
      </c>
      <c r="L1301" s="10">
        <f t="shared" si="11"/>
        <v>1995.0000000000005</v>
      </c>
      <c r="M1301" s="11">
        <v>0.4</v>
      </c>
      <c r="O1301" s="16"/>
      <c r="P1301" s="17"/>
      <c r="Q1301" s="12"/>
      <c r="R1301" s="13"/>
    </row>
    <row r="1302" spans="1:18" ht="15.75" customHeight="1" x14ac:dyDescent="0.3">
      <c r="A1302" s="1" t="s">
        <v>39</v>
      </c>
      <c r="B1302" s="6" t="s">
        <v>27</v>
      </c>
      <c r="C1302" s="6">
        <v>1128299</v>
      </c>
      <c r="D1302" s="7">
        <v>44213</v>
      </c>
      <c r="E1302" s="6" t="s">
        <v>28</v>
      </c>
      <c r="F1302" s="6" t="s">
        <v>63</v>
      </c>
      <c r="G1302" s="6" t="s">
        <v>64</v>
      </c>
      <c r="H1302" s="6" t="s">
        <v>17</v>
      </c>
      <c r="I1302" s="8">
        <v>0.4</v>
      </c>
      <c r="J1302" s="9">
        <v>4250</v>
      </c>
      <c r="K1302" s="10">
        <f t="shared" si="10"/>
        <v>1700</v>
      </c>
      <c r="L1302" s="10">
        <f t="shared" si="11"/>
        <v>510</v>
      </c>
      <c r="M1302" s="11">
        <v>0.3</v>
      </c>
      <c r="O1302" s="16"/>
      <c r="P1302" s="17">
        <f>Data!$I1302+0.05</f>
        <v>0.45</v>
      </c>
      <c r="Q1302" s="12">
        <f>Data!$J1302+500</f>
        <v>4750</v>
      </c>
      <c r="R1302" s="13">
        <f>Data!$M1302+5%</f>
        <v>0.35</v>
      </c>
    </row>
    <row r="1303" spans="1:18" ht="15.75" customHeight="1" x14ac:dyDescent="0.3">
      <c r="A1303" s="1"/>
      <c r="B1303" s="6" t="s">
        <v>27</v>
      </c>
      <c r="C1303" s="6">
        <v>1128299</v>
      </c>
      <c r="D1303" s="7">
        <v>44213</v>
      </c>
      <c r="E1303" s="6" t="s">
        <v>28</v>
      </c>
      <c r="F1303" s="6" t="s">
        <v>63</v>
      </c>
      <c r="G1303" s="6" t="s">
        <v>64</v>
      </c>
      <c r="H1303" s="6" t="s">
        <v>18</v>
      </c>
      <c r="I1303" s="8">
        <v>0.5</v>
      </c>
      <c r="J1303" s="9">
        <v>4250</v>
      </c>
      <c r="K1303" s="10">
        <f t="shared" si="10"/>
        <v>2125</v>
      </c>
      <c r="L1303" s="10">
        <f t="shared" si="11"/>
        <v>531.25</v>
      </c>
      <c r="M1303" s="11">
        <v>0.25</v>
      </c>
      <c r="O1303" s="16"/>
      <c r="P1303" s="17">
        <f>Data!$I1303+0.05</f>
        <v>0.55000000000000004</v>
      </c>
      <c r="Q1303" s="12">
        <f>Data!$J1303+500</f>
        <v>4750</v>
      </c>
      <c r="R1303" s="13">
        <f>Data!$M1303+5%</f>
        <v>0.3</v>
      </c>
    </row>
    <row r="1304" spans="1:18" ht="15.75" customHeight="1" x14ac:dyDescent="0.3">
      <c r="A1304" s="1"/>
      <c r="B1304" s="6" t="s">
        <v>27</v>
      </c>
      <c r="C1304" s="6">
        <v>1128299</v>
      </c>
      <c r="D1304" s="7">
        <v>44213</v>
      </c>
      <c r="E1304" s="6" t="s">
        <v>28</v>
      </c>
      <c r="F1304" s="6" t="s">
        <v>63</v>
      </c>
      <c r="G1304" s="6" t="s">
        <v>64</v>
      </c>
      <c r="H1304" s="6" t="s">
        <v>19</v>
      </c>
      <c r="I1304" s="8">
        <v>0.5</v>
      </c>
      <c r="J1304" s="9">
        <v>4250</v>
      </c>
      <c r="K1304" s="10">
        <f t="shared" si="10"/>
        <v>2125</v>
      </c>
      <c r="L1304" s="10">
        <f t="shared" si="11"/>
        <v>637.5</v>
      </c>
      <c r="M1304" s="11">
        <v>0.3</v>
      </c>
      <c r="O1304" s="16"/>
      <c r="P1304" s="17">
        <f>Data!$I1304+0.05</f>
        <v>0.55000000000000004</v>
      </c>
      <c r="Q1304" s="12">
        <f>Data!$J1304+500</f>
        <v>4750</v>
      </c>
      <c r="R1304" s="13">
        <f>Data!$M1304+5%</f>
        <v>0.35</v>
      </c>
    </row>
    <row r="1305" spans="1:18" ht="15.75" customHeight="1" x14ac:dyDescent="0.3">
      <c r="A1305" s="1"/>
      <c r="B1305" s="6" t="s">
        <v>27</v>
      </c>
      <c r="C1305" s="6">
        <v>1128299</v>
      </c>
      <c r="D1305" s="7">
        <v>44213</v>
      </c>
      <c r="E1305" s="6" t="s">
        <v>28</v>
      </c>
      <c r="F1305" s="6" t="s">
        <v>63</v>
      </c>
      <c r="G1305" s="6" t="s">
        <v>64</v>
      </c>
      <c r="H1305" s="6" t="s">
        <v>20</v>
      </c>
      <c r="I1305" s="8">
        <v>0.5</v>
      </c>
      <c r="J1305" s="9">
        <v>2750</v>
      </c>
      <c r="K1305" s="10">
        <f t="shared" si="10"/>
        <v>1375</v>
      </c>
      <c r="L1305" s="10">
        <f t="shared" si="11"/>
        <v>412.5</v>
      </c>
      <c r="M1305" s="11">
        <v>0.3</v>
      </c>
      <c r="O1305" s="16"/>
      <c r="P1305" s="17">
        <f>Data!$I1305+0.05</f>
        <v>0.55000000000000004</v>
      </c>
      <c r="Q1305" s="12">
        <f>Data!$J1305+500</f>
        <v>3250</v>
      </c>
      <c r="R1305" s="13">
        <f>Data!$M1305+5%</f>
        <v>0.35</v>
      </c>
    </row>
    <row r="1306" spans="1:18" ht="15.75" customHeight="1" x14ac:dyDescent="0.3">
      <c r="A1306" s="1"/>
      <c r="B1306" s="6" t="s">
        <v>27</v>
      </c>
      <c r="C1306" s="6">
        <v>1128299</v>
      </c>
      <c r="D1306" s="7">
        <v>44213</v>
      </c>
      <c r="E1306" s="6" t="s">
        <v>28</v>
      </c>
      <c r="F1306" s="6" t="s">
        <v>63</v>
      </c>
      <c r="G1306" s="6" t="s">
        <v>64</v>
      </c>
      <c r="H1306" s="6" t="s">
        <v>21</v>
      </c>
      <c r="I1306" s="8">
        <v>0.55000000000000004</v>
      </c>
      <c r="J1306" s="9">
        <v>2250</v>
      </c>
      <c r="K1306" s="10">
        <f t="shared" si="10"/>
        <v>1237.5</v>
      </c>
      <c r="L1306" s="10">
        <f t="shared" si="11"/>
        <v>247.5</v>
      </c>
      <c r="M1306" s="11">
        <v>0.2</v>
      </c>
      <c r="O1306" s="16"/>
      <c r="P1306" s="17">
        <f>Data!$I1306+0.05</f>
        <v>0.60000000000000009</v>
      </c>
      <c r="Q1306" s="12">
        <f>Data!$J1306+500</f>
        <v>2750</v>
      </c>
      <c r="R1306" s="13">
        <f>Data!$M1306+5%</f>
        <v>0.25</v>
      </c>
    </row>
    <row r="1307" spans="1:18" ht="15.75" customHeight="1" x14ac:dyDescent="0.3">
      <c r="A1307" s="1"/>
      <c r="B1307" s="6" t="s">
        <v>27</v>
      </c>
      <c r="C1307" s="6">
        <v>1128299</v>
      </c>
      <c r="D1307" s="7">
        <v>44213</v>
      </c>
      <c r="E1307" s="6" t="s">
        <v>28</v>
      </c>
      <c r="F1307" s="6" t="s">
        <v>63</v>
      </c>
      <c r="G1307" s="6" t="s">
        <v>64</v>
      </c>
      <c r="H1307" s="6" t="s">
        <v>22</v>
      </c>
      <c r="I1307" s="8">
        <v>0.5</v>
      </c>
      <c r="J1307" s="9">
        <v>4750</v>
      </c>
      <c r="K1307" s="10">
        <f t="shared" si="10"/>
        <v>2375</v>
      </c>
      <c r="L1307" s="10">
        <f t="shared" si="11"/>
        <v>1068.75</v>
      </c>
      <c r="M1307" s="11">
        <v>0.45</v>
      </c>
      <c r="O1307" s="16"/>
      <c r="P1307" s="17">
        <f>Data!$I1307+0.05</f>
        <v>0.55000000000000004</v>
      </c>
      <c r="Q1307" s="12">
        <f>Data!$J1307+500</f>
        <v>5250</v>
      </c>
      <c r="R1307" s="13">
        <f>Data!$M1307+5%</f>
        <v>0.5</v>
      </c>
    </row>
    <row r="1308" spans="1:18" ht="15.75" customHeight="1" x14ac:dyDescent="0.3">
      <c r="A1308" s="1"/>
      <c r="B1308" s="6" t="s">
        <v>27</v>
      </c>
      <c r="C1308" s="6">
        <v>1128299</v>
      </c>
      <c r="D1308" s="7">
        <v>44244</v>
      </c>
      <c r="E1308" s="6" t="s">
        <v>28</v>
      </c>
      <c r="F1308" s="6" t="s">
        <v>63</v>
      </c>
      <c r="G1308" s="6" t="s">
        <v>64</v>
      </c>
      <c r="H1308" s="6" t="s">
        <v>17</v>
      </c>
      <c r="I1308" s="8">
        <v>0.4</v>
      </c>
      <c r="J1308" s="9">
        <v>5250</v>
      </c>
      <c r="K1308" s="10">
        <f t="shared" si="10"/>
        <v>2100</v>
      </c>
      <c r="L1308" s="10">
        <f t="shared" si="11"/>
        <v>630</v>
      </c>
      <c r="M1308" s="11">
        <v>0.3</v>
      </c>
      <c r="O1308" s="16"/>
      <c r="P1308" s="17">
        <f>Data!$I1308+0.05</f>
        <v>0.45</v>
      </c>
      <c r="Q1308" s="12">
        <f>Data!$J1308+500</f>
        <v>5750</v>
      </c>
      <c r="R1308" s="13">
        <f>Data!$M1308+5%</f>
        <v>0.35</v>
      </c>
    </row>
    <row r="1309" spans="1:18" ht="15.75" customHeight="1" x14ac:dyDescent="0.3">
      <c r="A1309" s="1"/>
      <c r="B1309" s="6" t="s">
        <v>27</v>
      </c>
      <c r="C1309" s="6">
        <v>1128299</v>
      </c>
      <c r="D1309" s="7">
        <v>44244</v>
      </c>
      <c r="E1309" s="6" t="s">
        <v>28</v>
      </c>
      <c r="F1309" s="6" t="s">
        <v>63</v>
      </c>
      <c r="G1309" s="6" t="s">
        <v>64</v>
      </c>
      <c r="H1309" s="6" t="s">
        <v>18</v>
      </c>
      <c r="I1309" s="8">
        <v>0.5</v>
      </c>
      <c r="J1309" s="9">
        <v>4250</v>
      </c>
      <c r="K1309" s="10">
        <f t="shared" si="10"/>
        <v>2125</v>
      </c>
      <c r="L1309" s="10">
        <f t="shared" si="11"/>
        <v>531.25</v>
      </c>
      <c r="M1309" s="11">
        <v>0.25</v>
      </c>
      <c r="O1309" s="16"/>
      <c r="P1309" s="17">
        <f>Data!$I1309+0.05</f>
        <v>0.55000000000000004</v>
      </c>
      <c r="Q1309" s="12">
        <f>Data!$J1309+500</f>
        <v>4750</v>
      </c>
      <c r="R1309" s="13">
        <f>Data!$M1309+5%</f>
        <v>0.3</v>
      </c>
    </row>
    <row r="1310" spans="1:18" ht="15.75" customHeight="1" x14ac:dyDescent="0.3">
      <c r="A1310" s="1"/>
      <c r="B1310" s="6" t="s">
        <v>27</v>
      </c>
      <c r="C1310" s="6">
        <v>1128299</v>
      </c>
      <c r="D1310" s="7">
        <v>44244</v>
      </c>
      <c r="E1310" s="6" t="s">
        <v>28</v>
      </c>
      <c r="F1310" s="6" t="s">
        <v>63</v>
      </c>
      <c r="G1310" s="6" t="s">
        <v>64</v>
      </c>
      <c r="H1310" s="6" t="s">
        <v>19</v>
      </c>
      <c r="I1310" s="8">
        <v>0.5</v>
      </c>
      <c r="J1310" s="9">
        <v>4250</v>
      </c>
      <c r="K1310" s="10">
        <f t="shared" si="10"/>
        <v>2125</v>
      </c>
      <c r="L1310" s="10">
        <f t="shared" si="11"/>
        <v>637.5</v>
      </c>
      <c r="M1310" s="11">
        <v>0.3</v>
      </c>
      <c r="O1310" s="16"/>
      <c r="P1310" s="17">
        <f>Data!$I1310+0.05</f>
        <v>0.55000000000000004</v>
      </c>
      <c r="Q1310" s="12">
        <f>Data!$J1310+500</f>
        <v>4750</v>
      </c>
      <c r="R1310" s="13">
        <f>Data!$M1310+5%</f>
        <v>0.35</v>
      </c>
    </row>
    <row r="1311" spans="1:18" ht="15.75" customHeight="1" x14ac:dyDescent="0.3">
      <c r="A1311" s="1"/>
      <c r="B1311" s="6" t="s">
        <v>27</v>
      </c>
      <c r="C1311" s="6">
        <v>1128299</v>
      </c>
      <c r="D1311" s="7">
        <v>44244</v>
      </c>
      <c r="E1311" s="6" t="s">
        <v>28</v>
      </c>
      <c r="F1311" s="6" t="s">
        <v>63</v>
      </c>
      <c r="G1311" s="6" t="s">
        <v>64</v>
      </c>
      <c r="H1311" s="6" t="s">
        <v>20</v>
      </c>
      <c r="I1311" s="8">
        <v>0.5</v>
      </c>
      <c r="J1311" s="9">
        <v>2750</v>
      </c>
      <c r="K1311" s="10">
        <f t="shared" si="10"/>
        <v>1375</v>
      </c>
      <c r="L1311" s="10">
        <f t="shared" si="11"/>
        <v>412.5</v>
      </c>
      <c r="M1311" s="11">
        <v>0.3</v>
      </c>
      <c r="O1311" s="16"/>
      <c r="P1311" s="17">
        <f>Data!$I1311+0.05</f>
        <v>0.55000000000000004</v>
      </c>
      <c r="Q1311" s="12">
        <f>Data!$J1311+500</f>
        <v>3250</v>
      </c>
      <c r="R1311" s="13">
        <f>Data!$M1311+5%</f>
        <v>0.35</v>
      </c>
    </row>
    <row r="1312" spans="1:18" ht="15.75" customHeight="1" x14ac:dyDescent="0.3">
      <c r="A1312" s="1"/>
      <c r="B1312" s="6" t="s">
        <v>27</v>
      </c>
      <c r="C1312" s="6">
        <v>1128299</v>
      </c>
      <c r="D1312" s="7">
        <v>44244</v>
      </c>
      <c r="E1312" s="6" t="s">
        <v>28</v>
      </c>
      <c r="F1312" s="6" t="s">
        <v>63</v>
      </c>
      <c r="G1312" s="6" t="s">
        <v>64</v>
      </c>
      <c r="H1312" s="6" t="s">
        <v>21</v>
      </c>
      <c r="I1312" s="8">
        <v>0.55000000000000004</v>
      </c>
      <c r="J1312" s="9">
        <v>2000</v>
      </c>
      <c r="K1312" s="10">
        <f t="shared" si="10"/>
        <v>1100</v>
      </c>
      <c r="L1312" s="10">
        <f t="shared" si="11"/>
        <v>220</v>
      </c>
      <c r="M1312" s="11">
        <v>0.2</v>
      </c>
      <c r="O1312" s="16"/>
      <c r="P1312" s="17">
        <f>Data!$I1312+0.05</f>
        <v>0.60000000000000009</v>
      </c>
      <c r="Q1312" s="12">
        <f>Data!$J1312+500</f>
        <v>2500</v>
      </c>
      <c r="R1312" s="13">
        <f>Data!$M1312+5%</f>
        <v>0.25</v>
      </c>
    </row>
    <row r="1313" spans="1:18" ht="15.75" customHeight="1" x14ac:dyDescent="0.3">
      <c r="A1313" s="1"/>
      <c r="B1313" s="6" t="s">
        <v>27</v>
      </c>
      <c r="C1313" s="6">
        <v>1128299</v>
      </c>
      <c r="D1313" s="7">
        <v>44244</v>
      </c>
      <c r="E1313" s="6" t="s">
        <v>28</v>
      </c>
      <c r="F1313" s="6" t="s">
        <v>63</v>
      </c>
      <c r="G1313" s="6" t="s">
        <v>64</v>
      </c>
      <c r="H1313" s="6" t="s">
        <v>22</v>
      </c>
      <c r="I1313" s="8">
        <v>0.5</v>
      </c>
      <c r="J1313" s="9">
        <v>4000</v>
      </c>
      <c r="K1313" s="10">
        <f t="shared" si="10"/>
        <v>2000</v>
      </c>
      <c r="L1313" s="10">
        <f t="shared" si="11"/>
        <v>900</v>
      </c>
      <c r="M1313" s="11">
        <v>0.45</v>
      </c>
      <c r="O1313" s="16"/>
      <c r="P1313" s="17">
        <f>Data!$I1313+0.05</f>
        <v>0.55000000000000004</v>
      </c>
      <c r="Q1313" s="12">
        <f>Data!$J1313+500</f>
        <v>4500</v>
      </c>
      <c r="R1313" s="13">
        <f>Data!$M1313+5%</f>
        <v>0.5</v>
      </c>
    </row>
    <row r="1314" spans="1:18" ht="15.75" customHeight="1" x14ac:dyDescent="0.3">
      <c r="A1314" s="1"/>
      <c r="B1314" s="6" t="s">
        <v>27</v>
      </c>
      <c r="C1314" s="6">
        <v>1128299</v>
      </c>
      <c r="D1314" s="7">
        <v>44271</v>
      </c>
      <c r="E1314" s="6" t="s">
        <v>28</v>
      </c>
      <c r="F1314" s="6" t="s">
        <v>63</v>
      </c>
      <c r="G1314" s="6" t="s">
        <v>64</v>
      </c>
      <c r="H1314" s="6" t="s">
        <v>17</v>
      </c>
      <c r="I1314" s="8">
        <v>0.5</v>
      </c>
      <c r="J1314" s="9">
        <v>5500</v>
      </c>
      <c r="K1314" s="10">
        <f t="shared" si="10"/>
        <v>2750</v>
      </c>
      <c r="L1314" s="10">
        <f t="shared" si="11"/>
        <v>825</v>
      </c>
      <c r="M1314" s="11">
        <v>0.3</v>
      </c>
      <c r="O1314" s="16"/>
      <c r="P1314" s="17">
        <f>Data!$I1314+0.05</f>
        <v>0.55000000000000004</v>
      </c>
      <c r="Q1314" s="12">
        <f>Data!$J1314+500</f>
        <v>6000</v>
      </c>
      <c r="R1314" s="13">
        <f>Data!$M1314+5%</f>
        <v>0.35</v>
      </c>
    </row>
    <row r="1315" spans="1:18" ht="15.75" customHeight="1" x14ac:dyDescent="0.3">
      <c r="A1315" s="1"/>
      <c r="B1315" s="6" t="s">
        <v>27</v>
      </c>
      <c r="C1315" s="6">
        <v>1128299</v>
      </c>
      <c r="D1315" s="7">
        <v>44271</v>
      </c>
      <c r="E1315" s="6" t="s">
        <v>28</v>
      </c>
      <c r="F1315" s="6" t="s">
        <v>63</v>
      </c>
      <c r="G1315" s="6" t="s">
        <v>64</v>
      </c>
      <c r="H1315" s="6" t="s">
        <v>18</v>
      </c>
      <c r="I1315" s="8">
        <v>0.6</v>
      </c>
      <c r="J1315" s="9">
        <v>4000</v>
      </c>
      <c r="K1315" s="10">
        <f t="shared" si="10"/>
        <v>2400</v>
      </c>
      <c r="L1315" s="10">
        <f t="shared" si="11"/>
        <v>600</v>
      </c>
      <c r="M1315" s="11">
        <v>0.25</v>
      </c>
      <c r="O1315" s="16"/>
      <c r="P1315" s="17">
        <f>Data!$I1315+0.05</f>
        <v>0.65</v>
      </c>
      <c r="Q1315" s="12">
        <f>Data!$J1315+500</f>
        <v>4500</v>
      </c>
      <c r="R1315" s="13">
        <f>Data!$M1315+5%</f>
        <v>0.3</v>
      </c>
    </row>
    <row r="1316" spans="1:18" ht="15.75" customHeight="1" x14ac:dyDescent="0.3">
      <c r="A1316" s="1"/>
      <c r="B1316" s="6" t="s">
        <v>27</v>
      </c>
      <c r="C1316" s="6">
        <v>1128299</v>
      </c>
      <c r="D1316" s="7">
        <v>44271</v>
      </c>
      <c r="E1316" s="6" t="s">
        <v>28</v>
      </c>
      <c r="F1316" s="6" t="s">
        <v>63</v>
      </c>
      <c r="G1316" s="6" t="s">
        <v>64</v>
      </c>
      <c r="H1316" s="6" t="s">
        <v>19</v>
      </c>
      <c r="I1316" s="8">
        <v>0.64999999999999991</v>
      </c>
      <c r="J1316" s="9">
        <v>4250</v>
      </c>
      <c r="K1316" s="10">
        <f t="shared" si="10"/>
        <v>2762.4999999999995</v>
      </c>
      <c r="L1316" s="10">
        <f t="shared" si="11"/>
        <v>828.74999999999989</v>
      </c>
      <c r="M1316" s="11">
        <v>0.3</v>
      </c>
      <c r="O1316" s="16"/>
      <c r="P1316" s="17">
        <f>Data!$I1316+0.05</f>
        <v>0.7</v>
      </c>
      <c r="Q1316" s="12">
        <f>Data!$J1316+500</f>
        <v>4750</v>
      </c>
      <c r="R1316" s="13">
        <f>Data!$M1316+5%</f>
        <v>0.35</v>
      </c>
    </row>
    <row r="1317" spans="1:18" ht="15.75" customHeight="1" x14ac:dyDescent="0.3">
      <c r="A1317" s="1"/>
      <c r="B1317" s="6" t="s">
        <v>27</v>
      </c>
      <c r="C1317" s="6">
        <v>1128299</v>
      </c>
      <c r="D1317" s="7">
        <v>44271</v>
      </c>
      <c r="E1317" s="6" t="s">
        <v>28</v>
      </c>
      <c r="F1317" s="6" t="s">
        <v>63</v>
      </c>
      <c r="G1317" s="6" t="s">
        <v>64</v>
      </c>
      <c r="H1317" s="6" t="s">
        <v>20</v>
      </c>
      <c r="I1317" s="8">
        <v>0.6</v>
      </c>
      <c r="J1317" s="9">
        <v>3250</v>
      </c>
      <c r="K1317" s="10">
        <f t="shared" si="10"/>
        <v>1950</v>
      </c>
      <c r="L1317" s="10">
        <f t="shared" si="11"/>
        <v>585</v>
      </c>
      <c r="M1317" s="11">
        <v>0.3</v>
      </c>
      <c r="O1317" s="16"/>
      <c r="P1317" s="17">
        <f>Data!$I1317+0.05</f>
        <v>0.65</v>
      </c>
      <c r="Q1317" s="12">
        <f>Data!$J1317+500</f>
        <v>3750</v>
      </c>
      <c r="R1317" s="13">
        <f>Data!$M1317+5%</f>
        <v>0.35</v>
      </c>
    </row>
    <row r="1318" spans="1:18" ht="15.75" customHeight="1" x14ac:dyDescent="0.3">
      <c r="A1318" s="1"/>
      <c r="B1318" s="6" t="s">
        <v>27</v>
      </c>
      <c r="C1318" s="6">
        <v>1128299</v>
      </c>
      <c r="D1318" s="7">
        <v>44271</v>
      </c>
      <c r="E1318" s="6" t="s">
        <v>28</v>
      </c>
      <c r="F1318" s="6" t="s">
        <v>63</v>
      </c>
      <c r="G1318" s="6" t="s">
        <v>64</v>
      </c>
      <c r="H1318" s="6" t="s">
        <v>21</v>
      </c>
      <c r="I1318" s="8">
        <v>0.65</v>
      </c>
      <c r="J1318" s="9">
        <v>1750</v>
      </c>
      <c r="K1318" s="10">
        <f t="shared" si="10"/>
        <v>1137.5</v>
      </c>
      <c r="L1318" s="10">
        <f t="shared" si="11"/>
        <v>227.5</v>
      </c>
      <c r="M1318" s="11">
        <v>0.2</v>
      </c>
      <c r="O1318" s="16"/>
      <c r="P1318" s="17">
        <f>Data!$I1318+0.05</f>
        <v>0.70000000000000007</v>
      </c>
      <c r="Q1318" s="12">
        <f>Data!$J1318+500</f>
        <v>2250</v>
      </c>
      <c r="R1318" s="13">
        <f>Data!$M1318+5%</f>
        <v>0.25</v>
      </c>
    </row>
    <row r="1319" spans="1:18" ht="15.75" customHeight="1" x14ac:dyDescent="0.3">
      <c r="A1319" s="1"/>
      <c r="B1319" s="6" t="s">
        <v>27</v>
      </c>
      <c r="C1319" s="6">
        <v>1128299</v>
      </c>
      <c r="D1319" s="7">
        <v>44271</v>
      </c>
      <c r="E1319" s="6" t="s">
        <v>28</v>
      </c>
      <c r="F1319" s="6" t="s">
        <v>63</v>
      </c>
      <c r="G1319" s="6" t="s">
        <v>64</v>
      </c>
      <c r="H1319" s="6" t="s">
        <v>22</v>
      </c>
      <c r="I1319" s="8">
        <v>0.6</v>
      </c>
      <c r="J1319" s="9">
        <v>3750</v>
      </c>
      <c r="K1319" s="10">
        <f t="shared" si="10"/>
        <v>2250</v>
      </c>
      <c r="L1319" s="10">
        <f t="shared" si="11"/>
        <v>1012.5</v>
      </c>
      <c r="M1319" s="11">
        <v>0.45</v>
      </c>
      <c r="O1319" s="16"/>
      <c r="P1319" s="17">
        <f>Data!$I1319+0.05</f>
        <v>0.65</v>
      </c>
      <c r="Q1319" s="12">
        <f>Data!$J1319+500</f>
        <v>4250</v>
      </c>
      <c r="R1319" s="13">
        <f>Data!$M1319+5%</f>
        <v>0.5</v>
      </c>
    </row>
    <row r="1320" spans="1:18" ht="15.75" customHeight="1" x14ac:dyDescent="0.3">
      <c r="A1320" s="1"/>
      <c r="B1320" s="6" t="s">
        <v>27</v>
      </c>
      <c r="C1320" s="6">
        <v>1128299</v>
      </c>
      <c r="D1320" s="7">
        <v>44303</v>
      </c>
      <c r="E1320" s="6" t="s">
        <v>28</v>
      </c>
      <c r="F1320" s="6" t="s">
        <v>63</v>
      </c>
      <c r="G1320" s="6" t="s">
        <v>64</v>
      </c>
      <c r="H1320" s="6" t="s">
        <v>17</v>
      </c>
      <c r="I1320" s="8">
        <v>0.65</v>
      </c>
      <c r="J1320" s="9">
        <v>5500</v>
      </c>
      <c r="K1320" s="10">
        <f t="shared" si="10"/>
        <v>3575</v>
      </c>
      <c r="L1320" s="10">
        <f t="shared" si="11"/>
        <v>1072.5</v>
      </c>
      <c r="M1320" s="11">
        <v>0.3</v>
      </c>
      <c r="O1320" s="16"/>
      <c r="P1320" s="17">
        <f>Data!$I1320+0.05</f>
        <v>0.70000000000000007</v>
      </c>
      <c r="Q1320" s="12">
        <f>Data!$J1320+500</f>
        <v>6000</v>
      </c>
      <c r="R1320" s="13">
        <f>Data!$M1320+5%</f>
        <v>0.35</v>
      </c>
    </row>
    <row r="1321" spans="1:18" ht="15.75" customHeight="1" x14ac:dyDescent="0.3">
      <c r="A1321" s="1"/>
      <c r="B1321" s="6" t="s">
        <v>27</v>
      </c>
      <c r="C1321" s="6">
        <v>1128299</v>
      </c>
      <c r="D1321" s="7">
        <v>44303</v>
      </c>
      <c r="E1321" s="6" t="s">
        <v>28</v>
      </c>
      <c r="F1321" s="6" t="s">
        <v>63</v>
      </c>
      <c r="G1321" s="6" t="s">
        <v>64</v>
      </c>
      <c r="H1321" s="6" t="s">
        <v>18</v>
      </c>
      <c r="I1321" s="8">
        <v>0.70000000000000007</v>
      </c>
      <c r="J1321" s="9">
        <v>3500</v>
      </c>
      <c r="K1321" s="10">
        <f t="shared" si="10"/>
        <v>2450.0000000000005</v>
      </c>
      <c r="L1321" s="10">
        <f t="shared" si="11"/>
        <v>612.50000000000011</v>
      </c>
      <c r="M1321" s="11">
        <v>0.25</v>
      </c>
      <c r="O1321" s="16"/>
      <c r="P1321" s="17">
        <f>Data!$I1321+0.05</f>
        <v>0.75000000000000011</v>
      </c>
      <c r="Q1321" s="12">
        <f>Data!$J1321+500</f>
        <v>4000</v>
      </c>
      <c r="R1321" s="13">
        <f>Data!$M1321+5%</f>
        <v>0.3</v>
      </c>
    </row>
    <row r="1322" spans="1:18" ht="15.75" customHeight="1" x14ac:dyDescent="0.3">
      <c r="A1322" s="1"/>
      <c r="B1322" s="6" t="s">
        <v>27</v>
      </c>
      <c r="C1322" s="6">
        <v>1128299</v>
      </c>
      <c r="D1322" s="7">
        <v>44303</v>
      </c>
      <c r="E1322" s="6" t="s">
        <v>28</v>
      </c>
      <c r="F1322" s="6" t="s">
        <v>63</v>
      </c>
      <c r="G1322" s="6" t="s">
        <v>64</v>
      </c>
      <c r="H1322" s="6" t="s">
        <v>19</v>
      </c>
      <c r="I1322" s="8">
        <v>0.70000000000000007</v>
      </c>
      <c r="J1322" s="9">
        <v>4000</v>
      </c>
      <c r="K1322" s="10">
        <f t="shared" si="10"/>
        <v>2800.0000000000005</v>
      </c>
      <c r="L1322" s="10">
        <f t="shared" si="11"/>
        <v>840.00000000000011</v>
      </c>
      <c r="M1322" s="11">
        <v>0.3</v>
      </c>
      <c r="O1322" s="16"/>
      <c r="P1322" s="17">
        <f>Data!$I1322+0.05</f>
        <v>0.75000000000000011</v>
      </c>
      <c r="Q1322" s="12">
        <f>Data!$J1322+500</f>
        <v>4500</v>
      </c>
      <c r="R1322" s="13">
        <f>Data!$M1322+5%</f>
        <v>0.35</v>
      </c>
    </row>
    <row r="1323" spans="1:18" ht="15.75" customHeight="1" x14ac:dyDescent="0.3">
      <c r="A1323" s="1"/>
      <c r="B1323" s="6" t="s">
        <v>27</v>
      </c>
      <c r="C1323" s="6">
        <v>1128299</v>
      </c>
      <c r="D1323" s="7">
        <v>44303</v>
      </c>
      <c r="E1323" s="6" t="s">
        <v>28</v>
      </c>
      <c r="F1323" s="6" t="s">
        <v>63</v>
      </c>
      <c r="G1323" s="6" t="s">
        <v>64</v>
      </c>
      <c r="H1323" s="6" t="s">
        <v>20</v>
      </c>
      <c r="I1323" s="8">
        <v>0.55000000000000004</v>
      </c>
      <c r="J1323" s="9">
        <v>3000</v>
      </c>
      <c r="K1323" s="10">
        <f t="shared" si="10"/>
        <v>1650.0000000000002</v>
      </c>
      <c r="L1323" s="10">
        <f t="shared" si="11"/>
        <v>495.00000000000006</v>
      </c>
      <c r="M1323" s="11">
        <v>0.3</v>
      </c>
      <c r="O1323" s="16"/>
      <c r="P1323" s="17">
        <f>Data!$I1323+0.05</f>
        <v>0.60000000000000009</v>
      </c>
      <c r="Q1323" s="12">
        <f>Data!$J1323+500</f>
        <v>3500</v>
      </c>
      <c r="R1323" s="13">
        <f>Data!$M1323+5%</f>
        <v>0.35</v>
      </c>
    </row>
    <row r="1324" spans="1:18" ht="15.75" customHeight="1" x14ac:dyDescent="0.3">
      <c r="A1324" s="1"/>
      <c r="B1324" s="6" t="s">
        <v>27</v>
      </c>
      <c r="C1324" s="6">
        <v>1128299</v>
      </c>
      <c r="D1324" s="7">
        <v>44303</v>
      </c>
      <c r="E1324" s="6" t="s">
        <v>28</v>
      </c>
      <c r="F1324" s="6" t="s">
        <v>63</v>
      </c>
      <c r="G1324" s="6" t="s">
        <v>64</v>
      </c>
      <c r="H1324" s="6" t="s">
        <v>21</v>
      </c>
      <c r="I1324" s="8">
        <v>0.60000000000000009</v>
      </c>
      <c r="J1324" s="9">
        <v>2000</v>
      </c>
      <c r="K1324" s="10">
        <f t="shared" si="10"/>
        <v>1200.0000000000002</v>
      </c>
      <c r="L1324" s="10">
        <f t="shared" si="11"/>
        <v>240.00000000000006</v>
      </c>
      <c r="M1324" s="11">
        <v>0.2</v>
      </c>
      <c r="O1324" s="16"/>
      <c r="P1324" s="17">
        <f>Data!$I1324+0.05</f>
        <v>0.65000000000000013</v>
      </c>
      <c r="Q1324" s="12">
        <f>Data!$J1324+500</f>
        <v>2500</v>
      </c>
      <c r="R1324" s="13">
        <f>Data!$M1324+5%</f>
        <v>0.25</v>
      </c>
    </row>
    <row r="1325" spans="1:18" ht="15.75" customHeight="1" x14ac:dyDescent="0.3">
      <c r="A1325" s="1"/>
      <c r="B1325" s="6" t="s">
        <v>27</v>
      </c>
      <c r="C1325" s="6">
        <v>1128299</v>
      </c>
      <c r="D1325" s="7">
        <v>44303</v>
      </c>
      <c r="E1325" s="6" t="s">
        <v>28</v>
      </c>
      <c r="F1325" s="6" t="s">
        <v>63</v>
      </c>
      <c r="G1325" s="6" t="s">
        <v>64</v>
      </c>
      <c r="H1325" s="6" t="s">
        <v>22</v>
      </c>
      <c r="I1325" s="8">
        <v>0.75000000000000011</v>
      </c>
      <c r="J1325" s="9">
        <v>3750</v>
      </c>
      <c r="K1325" s="10">
        <f t="shared" si="10"/>
        <v>2812.5000000000005</v>
      </c>
      <c r="L1325" s="10">
        <f t="shared" si="11"/>
        <v>1265.6250000000002</v>
      </c>
      <c r="M1325" s="11">
        <v>0.45</v>
      </c>
      <c r="O1325" s="16"/>
      <c r="P1325" s="17">
        <f>Data!$I1325+0.05</f>
        <v>0.80000000000000016</v>
      </c>
      <c r="Q1325" s="12">
        <f>Data!$J1325+500</f>
        <v>4250</v>
      </c>
      <c r="R1325" s="13">
        <f>Data!$M1325+5%</f>
        <v>0.5</v>
      </c>
    </row>
    <row r="1326" spans="1:18" ht="15.75" customHeight="1" x14ac:dyDescent="0.3">
      <c r="A1326" s="1"/>
      <c r="B1326" s="6" t="s">
        <v>27</v>
      </c>
      <c r="C1326" s="6">
        <v>1128299</v>
      </c>
      <c r="D1326" s="7">
        <v>44334</v>
      </c>
      <c r="E1326" s="6" t="s">
        <v>28</v>
      </c>
      <c r="F1326" s="6" t="s">
        <v>63</v>
      </c>
      <c r="G1326" s="6" t="s">
        <v>64</v>
      </c>
      <c r="H1326" s="6" t="s">
        <v>17</v>
      </c>
      <c r="I1326" s="8">
        <v>0.6</v>
      </c>
      <c r="J1326" s="9">
        <v>5750</v>
      </c>
      <c r="K1326" s="10">
        <f t="shared" si="10"/>
        <v>3450</v>
      </c>
      <c r="L1326" s="10">
        <f t="shared" si="11"/>
        <v>1035</v>
      </c>
      <c r="M1326" s="11">
        <v>0.3</v>
      </c>
      <c r="O1326" s="16"/>
      <c r="P1326" s="17">
        <f>Data!$I1326+0.05</f>
        <v>0.65</v>
      </c>
      <c r="Q1326" s="12">
        <f>Data!$J1326+500</f>
        <v>6250</v>
      </c>
      <c r="R1326" s="13">
        <f>Data!$M1326+5%</f>
        <v>0.35</v>
      </c>
    </row>
    <row r="1327" spans="1:18" ht="15.75" customHeight="1" x14ac:dyDescent="0.3">
      <c r="A1327" s="1"/>
      <c r="B1327" s="6" t="s">
        <v>27</v>
      </c>
      <c r="C1327" s="6">
        <v>1128299</v>
      </c>
      <c r="D1327" s="7">
        <v>44334</v>
      </c>
      <c r="E1327" s="6" t="s">
        <v>28</v>
      </c>
      <c r="F1327" s="6" t="s">
        <v>63</v>
      </c>
      <c r="G1327" s="6" t="s">
        <v>64</v>
      </c>
      <c r="H1327" s="6" t="s">
        <v>18</v>
      </c>
      <c r="I1327" s="8">
        <v>0.65</v>
      </c>
      <c r="J1327" s="9">
        <v>4250</v>
      </c>
      <c r="K1327" s="10">
        <f t="shared" si="10"/>
        <v>2762.5</v>
      </c>
      <c r="L1327" s="10">
        <f t="shared" si="11"/>
        <v>690.625</v>
      </c>
      <c r="M1327" s="11">
        <v>0.25</v>
      </c>
      <c r="O1327" s="16"/>
      <c r="P1327" s="17">
        <f>Data!$I1327+0.05</f>
        <v>0.70000000000000007</v>
      </c>
      <c r="Q1327" s="12">
        <f>Data!$J1327+500</f>
        <v>4750</v>
      </c>
      <c r="R1327" s="13">
        <f>Data!$M1327+5%</f>
        <v>0.3</v>
      </c>
    </row>
    <row r="1328" spans="1:18" ht="15.75" customHeight="1" x14ac:dyDescent="0.3">
      <c r="A1328" s="1"/>
      <c r="B1328" s="6" t="s">
        <v>27</v>
      </c>
      <c r="C1328" s="6">
        <v>1128299</v>
      </c>
      <c r="D1328" s="7">
        <v>44334</v>
      </c>
      <c r="E1328" s="6" t="s">
        <v>28</v>
      </c>
      <c r="F1328" s="6" t="s">
        <v>63</v>
      </c>
      <c r="G1328" s="6" t="s">
        <v>64</v>
      </c>
      <c r="H1328" s="6" t="s">
        <v>19</v>
      </c>
      <c r="I1328" s="8">
        <v>0.65</v>
      </c>
      <c r="J1328" s="9">
        <v>4250</v>
      </c>
      <c r="K1328" s="10">
        <f t="shared" si="10"/>
        <v>2762.5</v>
      </c>
      <c r="L1328" s="10">
        <f t="shared" si="11"/>
        <v>828.75</v>
      </c>
      <c r="M1328" s="11">
        <v>0.3</v>
      </c>
      <c r="O1328" s="16"/>
      <c r="P1328" s="17">
        <f>Data!$I1328+0.05</f>
        <v>0.70000000000000007</v>
      </c>
      <c r="Q1328" s="12">
        <f>Data!$J1328+500</f>
        <v>4750</v>
      </c>
      <c r="R1328" s="13">
        <f>Data!$M1328+5%</f>
        <v>0.35</v>
      </c>
    </row>
    <row r="1329" spans="1:18" ht="15.75" customHeight="1" x14ac:dyDescent="0.3">
      <c r="A1329" s="1"/>
      <c r="B1329" s="6" t="s">
        <v>27</v>
      </c>
      <c r="C1329" s="6">
        <v>1128299</v>
      </c>
      <c r="D1329" s="7">
        <v>44334</v>
      </c>
      <c r="E1329" s="6" t="s">
        <v>28</v>
      </c>
      <c r="F1329" s="6" t="s">
        <v>63</v>
      </c>
      <c r="G1329" s="6" t="s">
        <v>64</v>
      </c>
      <c r="H1329" s="6" t="s">
        <v>20</v>
      </c>
      <c r="I1329" s="8">
        <v>0.6</v>
      </c>
      <c r="J1329" s="9">
        <v>3250</v>
      </c>
      <c r="K1329" s="10">
        <f t="shared" si="10"/>
        <v>1950</v>
      </c>
      <c r="L1329" s="10">
        <f t="shared" si="11"/>
        <v>585</v>
      </c>
      <c r="M1329" s="11">
        <v>0.3</v>
      </c>
      <c r="O1329" s="16"/>
      <c r="P1329" s="17">
        <f>Data!$I1329+0.05</f>
        <v>0.65</v>
      </c>
      <c r="Q1329" s="12">
        <f>Data!$J1329+500</f>
        <v>3750</v>
      </c>
      <c r="R1329" s="13">
        <f>Data!$M1329+5%</f>
        <v>0.35</v>
      </c>
    </row>
    <row r="1330" spans="1:18" ht="15.75" customHeight="1" x14ac:dyDescent="0.3">
      <c r="A1330" s="1"/>
      <c r="B1330" s="6" t="s">
        <v>27</v>
      </c>
      <c r="C1330" s="6">
        <v>1128299</v>
      </c>
      <c r="D1330" s="7">
        <v>44334</v>
      </c>
      <c r="E1330" s="6" t="s">
        <v>28</v>
      </c>
      <c r="F1330" s="6" t="s">
        <v>63</v>
      </c>
      <c r="G1330" s="6" t="s">
        <v>64</v>
      </c>
      <c r="H1330" s="6" t="s">
        <v>21</v>
      </c>
      <c r="I1330" s="8">
        <v>0.54999999999999993</v>
      </c>
      <c r="J1330" s="9">
        <v>2250</v>
      </c>
      <c r="K1330" s="10">
        <f t="shared" si="10"/>
        <v>1237.4999999999998</v>
      </c>
      <c r="L1330" s="10">
        <f t="shared" si="11"/>
        <v>247.49999999999997</v>
      </c>
      <c r="M1330" s="11">
        <v>0.2</v>
      </c>
      <c r="O1330" s="16"/>
      <c r="P1330" s="17">
        <f>Data!$I1330-0.05</f>
        <v>0.49999999999999994</v>
      </c>
      <c r="Q1330" s="12">
        <f>Data!$J1330+500</f>
        <v>2750</v>
      </c>
      <c r="R1330" s="13">
        <f>Data!$M1330+5%</f>
        <v>0.25</v>
      </c>
    </row>
    <row r="1331" spans="1:18" ht="15.75" customHeight="1" x14ac:dyDescent="0.3">
      <c r="A1331" s="1"/>
      <c r="B1331" s="6" t="s">
        <v>27</v>
      </c>
      <c r="C1331" s="6">
        <v>1128299</v>
      </c>
      <c r="D1331" s="7">
        <v>44334</v>
      </c>
      <c r="E1331" s="6" t="s">
        <v>28</v>
      </c>
      <c r="F1331" s="6" t="s">
        <v>63</v>
      </c>
      <c r="G1331" s="6" t="s">
        <v>64</v>
      </c>
      <c r="H1331" s="6" t="s">
        <v>22</v>
      </c>
      <c r="I1331" s="8">
        <v>0.7</v>
      </c>
      <c r="J1331" s="9">
        <v>5750</v>
      </c>
      <c r="K1331" s="10">
        <f t="shared" si="10"/>
        <v>4024.9999999999995</v>
      </c>
      <c r="L1331" s="10">
        <f t="shared" si="11"/>
        <v>1811.2499999999998</v>
      </c>
      <c r="M1331" s="11">
        <v>0.45</v>
      </c>
      <c r="O1331" s="16"/>
      <c r="P1331" s="17">
        <f>Data!$I1331-0.05</f>
        <v>0.64999999999999991</v>
      </c>
      <c r="Q1331" s="12">
        <f>Data!$J1331+1000</f>
        <v>6750</v>
      </c>
      <c r="R1331" s="13">
        <f>Data!$M1331+5%</f>
        <v>0.5</v>
      </c>
    </row>
    <row r="1332" spans="1:18" ht="15.75" customHeight="1" x14ac:dyDescent="0.3">
      <c r="A1332" s="1"/>
      <c r="B1332" s="6" t="s">
        <v>27</v>
      </c>
      <c r="C1332" s="6">
        <v>1128299</v>
      </c>
      <c r="D1332" s="7">
        <v>44364</v>
      </c>
      <c r="E1332" s="6" t="s">
        <v>28</v>
      </c>
      <c r="F1332" s="6" t="s">
        <v>63</v>
      </c>
      <c r="G1332" s="6" t="s">
        <v>64</v>
      </c>
      <c r="H1332" s="6" t="s">
        <v>17</v>
      </c>
      <c r="I1332" s="8">
        <v>0.64999999999999991</v>
      </c>
      <c r="J1332" s="9">
        <v>8250</v>
      </c>
      <c r="K1332" s="10">
        <f t="shared" si="10"/>
        <v>5362.4999999999991</v>
      </c>
      <c r="L1332" s="10">
        <f t="shared" si="11"/>
        <v>1608.7499999999998</v>
      </c>
      <c r="M1332" s="11">
        <v>0.3</v>
      </c>
      <c r="O1332" s="16"/>
      <c r="P1332" s="17">
        <f>Data!$I1332-0.05</f>
        <v>0.59999999999999987</v>
      </c>
      <c r="Q1332" s="12">
        <f>Data!$J1332+1000</f>
        <v>9250</v>
      </c>
      <c r="R1332" s="13">
        <f>Data!$M1332+5%</f>
        <v>0.35</v>
      </c>
    </row>
    <row r="1333" spans="1:18" ht="15.75" customHeight="1" x14ac:dyDescent="0.3">
      <c r="A1333" s="1"/>
      <c r="B1333" s="6" t="s">
        <v>27</v>
      </c>
      <c r="C1333" s="6">
        <v>1128299</v>
      </c>
      <c r="D1333" s="7">
        <v>44364</v>
      </c>
      <c r="E1333" s="6" t="s">
        <v>28</v>
      </c>
      <c r="F1333" s="6" t="s">
        <v>63</v>
      </c>
      <c r="G1333" s="6" t="s">
        <v>64</v>
      </c>
      <c r="H1333" s="6" t="s">
        <v>18</v>
      </c>
      <c r="I1333" s="8">
        <v>0.7</v>
      </c>
      <c r="J1333" s="9">
        <v>7000</v>
      </c>
      <c r="K1333" s="10">
        <f t="shared" si="10"/>
        <v>4900</v>
      </c>
      <c r="L1333" s="10">
        <f t="shared" si="11"/>
        <v>1225</v>
      </c>
      <c r="M1333" s="11">
        <v>0.25</v>
      </c>
      <c r="O1333" s="16"/>
      <c r="P1333" s="17">
        <f>Data!$I1333-0.05</f>
        <v>0.64999999999999991</v>
      </c>
      <c r="Q1333" s="12">
        <f>Data!$J1333+1000</f>
        <v>8000</v>
      </c>
      <c r="R1333" s="13">
        <f>Data!$M1333+5%</f>
        <v>0.3</v>
      </c>
    </row>
    <row r="1334" spans="1:18" ht="15.75" customHeight="1" x14ac:dyDescent="0.3">
      <c r="A1334" s="1"/>
      <c r="B1334" s="6" t="s">
        <v>27</v>
      </c>
      <c r="C1334" s="6">
        <v>1128299</v>
      </c>
      <c r="D1334" s="7">
        <v>44364</v>
      </c>
      <c r="E1334" s="6" t="s">
        <v>28</v>
      </c>
      <c r="F1334" s="6" t="s">
        <v>63</v>
      </c>
      <c r="G1334" s="6" t="s">
        <v>64</v>
      </c>
      <c r="H1334" s="6" t="s">
        <v>19</v>
      </c>
      <c r="I1334" s="8">
        <v>0.85</v>
      </c>
      <c r="J1334" s="9">
        <v>7000</v>
      </c>
      <c r="K1334" s="10">
        <f t="shared" si="10"/>
        <v>5950</v>
      </c>
      <c r="L1334" s="10">
        <f t="shared" si="11"/>
        <v>1785</v>
      </c>
      <c r="M1334" s="11">
        <v>0.3</v>
      </c>
      <c r="O1334" s="16"/>
      <c r="P1334" s="17">
        <f>Data!$I1334+0.1</f>
        <v>0.95</v>
      </c>
      <c r="Q1334" s="12">
        <f>Data!$J1334+1000</f>
        <v>8000</v>
      </c>
      <c r="R1334" s="13">
        <f>Data!$M1334+5%</f>
        <v>0.35</v>
      </c>
    </row>
    <row r="1335" spans="1:18" ht="15.75" customHeight="1" x14ac:dyDescent="0.3">
      <c r="A1335" s="1"/>
      <c r="B1335" s="6" t="s">
        <v>27</v>
      </c>
      <c r="C1335" s="6">
        <v>1128299</v>
      </c>
      <c r="D1335" s="7">
        <v>44364</v>
      </c>
      <c r="E1335" s="6" t="s">
        <v>28</v>
      </c>
      <c r="F1335" s="6" t="s">
        <v>63</v>
      </c>
      <c r="G1335" s="6" t="s">
        <v>64</v>
      </c>
      <c r="H1335" s="6" t="s">
        <v>20</v>
      </c>
      <c r="I1335" s="8">
        <v>0.85</v>
      </c>
      <c r="J1335" s="9">
        <v>5750</v>
      </c>
      <c r="K1335" s="10">
        <f t="shared" si="10"/>
        <v>4887.5</v>
      </c>
      <c r="L1335" s="10">
        <f t="shared" si="11"/>
        <v>1466.25</v>
      </c>
      <c r="M1335" s="11">
        <v>0.3</v>
      </c>
      <c r="O1335" s="16"/>
      <c r="P1335" s="17">
        <f>Data!$I1335+0.1</f>
        <v>0.95</v>
      </c>
      <c r="Q1335" s="12">
        <f>Data!$J1335+1000</f>
        <v>6750</v>
      </c>
      <c r="R1335" s="13">
        <f>Data!$M1335+5%</f>
        <v>0.35</v>
      </c>
    </row>
    <row r="1336" spans="1:18" ht="15.75" customHeight="1" x14ac:dyDescent="0.3">
      <c r="A1336" s="1"/>
      <c r="B1336" s="6" t="s">
        <v>27</v>
      </c>
      <c r="C1336" s="6">
        <v>1128299</v>
      </c>
      <c r="D1336" s="7">
        <v>44364</v>
      </c>
      <c r="E1336" s="6" t="s">
        <v>28</v>
      </c>
      <c r="F1336" s="6" t="s">
        <v>63</v>
      </c>
      <c r="G1336" s="6" t="s">
        <v>64</v>
      </c>
      <c r="H1336" s="6" t="s">
        <v>21</v>
      </c>
      <c r="I1336" s="8">
        <v>0.95000000000000007</v>
      </c>
      <c r="J1336" s="9">
        <v>4500</v>
      </c>
      <c r="K1336" s="10">
        <f t="shared" si="10"/>
        <v>4275</v>
      </c>
      <c r="L1336" s="10">
        <f t="shared" si="11"/>
        <v>855</v>
      </c>
      <c r="M1336" s="11">
        <v>0.2</v>
      </c>
      <c r="O1336" s="16"/>
      <c r="P1336" s="17">
        <f>Data!$I1336+0.1</f>
        <v>1.05</v>
      </c>
      <c r="Q1336" s="12">
        <f>Data!$J1336+1000</f>
        <v>5500</v>
      </c>
      <c r="R1336" s="13">
        <f>Data!$M1336+5%</f>
        <v>0.25</v>
      </c>
    </row>
    <row r="1337" spans="1:18" ht="15.75" customHeight="1" x14ac:dyDescent="0.3">
      <c r="A1337" s="1"/>
      <c r="B1337" s="6" t="s">
        <v>27</v>
      </c>
      <c r="C1337" s="6">
        <v>1128299</v>
      </c>
      <c r="D1337" s="7">
        <v>44364</v>
      </c>
      <c r="E1337" s="6" t="s">
        <v>28</v>
      </c>
      <c r="F1337" s="6" t="s">
        <v>63</v>
      </c>
      <c r="G1337" s="6" t="s">
        <v>64</v>
      </c>
      <c r="H1337" s="6" t="s">
        <v>22</v>
      </c>
      <c r="I1337" s="8">
        <v>1.1000000000000001</v>
      </c>
      <c r="J1337" s="9">
        <v>7500</v>
      </c>
      <c r="K1337" s="10">
        <f t="shared" si="10"/>
        <v>8250</v>
      </c>
      <c r="L1337" s="10">
        <f t="shared" si="11"/>
        <v>3712.5</v>
      </c>
      <c r="M1337" s="11">
        <v>0.45</v>
      </c>
      <c r="O1337" s="16"/>
      <c r="P1337" s="17">
        <f>Data!$I1337+0.1</f>
        <v>1.2000000000000002</v>
      </c>
      <c r="Q1337" s="12">
        <f>Data!$J1337+1000</f>
        <v>8500</v>
      </c>
      <c r="R1337" s="13">
        <f>Data!$M1337+5%</f>
        <v>0.5</v>
      </c>
    </row>
    <row r="1338" spans="1:18" ht="15.75" customHeight="1" x14ac:dyDescent="0.3">
      <c r="A1338" s="1"/>
      <c r="B1338" s="6" t="s">
        <v>27</v>
      </c>
      <c r="C1338" s="6">
        <v>1128299</v>
      </c>
      <c r="D1338" s="7">
        <v>44393</v>
      </c>
      <c r="E1338" s="6" t="s">
        <v>28</v>
      </c>
      <c r="F1338" s="6" t="s">
        <v>63</v>
      </c>
      <c r="G1338" s="6" t="s">
        <v>64</v>
      </c>
      <c r="H1338" s="6" t="s">
        <v>17</v>
      </c>
      <c r="I1338" s="8">
        <v>0.9</v>
      </c>
      <c r="J1338" s="9">
        <v>9000</v>
      </c>
      <c r="K1338" s="10">
        <f t="shared" si="10"/>
        <v>8100</v>
      </c>
      <c r="L1338" s="10">
        <f t="shared" si="11"/>
        <v>2430</v>
      </c>
      <c r="M1338" s="11">
        <v>0.3</v>
      </c>
      <c r="O1338" s="16"/>
      <c r="P1338" s="17">
        <f>Data!$I1338+0.1</f>
        <v>1</v>
      </c>
      <c r="Q1338" s="12">
        <f>Data!$J1338+1000</f>
        <v>10000</v>
      </c>
      <c r="R1338" s="13">
        <f>Data!$M1338+5%</f>
        <v>0.35</v>
      </c>
    </row>
    <row r="1339" spans="1:18" ht="15.75" customHeight="1" x14ac:dyDescent="0.3">
      <c r="A1339" s="1"/>
      <c r="B1339" s="6" t="s">
        <v>27</v>
      </c>
      <c r="C1339" s="6">
        <v>1128299</v>
      </c>
      <c r="D1339" s="7">
        <v>44393</v>
      </c>
      <c r="E1339" s="6" t="s">
        <v>28</v>
      </c>
      <c r="F1339" s="6" t="s">
        <v>63</v>
      </c>
      <c r="G1339" s="6" t="s">
        <v>64</v>
      </c>
      <c r="H1339" s="6" t="s">
        <v>18</v>
      </c>
      <c r="I1339" s="8">
        <v>0.95000000000000007</v>
      </c>
      <c r="J1339" s="9">
        <v>7500</v>
      </c>
      <c r="K1339" s="10">
        <f t="shared" si="10"/>
        <v>7125.0000000000009</v>
      </c>
      <c r="L1339" s="10">
        <f t="shared" si="11"/>
        <v>1781.2500000000002</v>
      </c>
      <c r="M1339" s="11">
        <v>0.25</v>
      </c>
      <c r="O1339" s="16"/>
      <c r="P1339" s="17">
        <f>Data!$I1339+0.1</f>
        <v>1.05</v>
      </c>
      <c r="Q1339" s="12">
        <f>Data!$J1339+1000</f>
        <v>8500</v>
      </c>
      <c r="R1339" s="13">
        <f>Data!$M1339+5%</f>
        <v>0.3</v>
      </c>
    </row>
    <row r="1340" spans="1:18" ht="15.75" customHeight="1" x14ac:dyDescent="0.3">
      <c r="A1340" s="1"/>
      <c r="B1340" s="6" t="s">
        <v>27</v>
      </c>
      <c r="C1340" s="6">
        <v>1128299</v>
      </c>
      <c r="D1340" s="7">
        <v>44393</v>
      </c>
      <c r="E1340" s="6" t="s">
        <v>28</v>
      </c>
      <c r="F1340" s="6" t="s">
        <v>63</v>
      </c>
      <c r="G1340" s="6" t="s">
        <v>64</v>
      </c>
      <c r="H1340" s="6" t="s">
        <v>19</v>
      </c>
      <c r="I1340" s="8">
        <v>0.95000000000000007</v>
      </c>
      <c r="J1340" s="9">
        <v>7000</v>
      </c>
      <c r="K1340" s="10">
        <f t="shared" si="10"/>
        <v>6650.0000000000009</v>
      </c>
      <c r="L1340" s="10">
        <f t="shared" si="11"/>
        <v>1995.0000000000002</v>
      </c>
      <c r="M1340" s="11">
        <v>0.3</v>
      </c>
      <c r="O1340" s="16"/>
      <c r="P1340" s="17">
        <f>Data!$I1340+0.1</f>
        <v>1.05</v>
      </c>
      <c r="Q1340" s="12">
        <f>Data!$J1340+1000</f>
        <v>8000</v>
      </c>
      <c r="R1340" s="13">
        <f>Data!$M1340+5%</f>
        <v>0.35</v>
      </c>
    </row>
    <row r="1341" spans="1:18" ht="15.75" customHeight="1" x14ac:dyDescent="0.3">
      <c r="A1341" s="1"/>
      <c r="B1341" s="6" t="s">
        <v>27</v>
      </c>
      <c r="C1341" s="6">
        <v>1128299</v>
      </c>
      <c r="D1341" s="7">
        <v>44393</v>
      </c>
      <c r="E1341" s="6" t="s">
        <v>28</v>
      </c>
      <c r="F1341" s="6" t="s">
        <v>63</v>
      </c>
      <c r="G1341" s="6" t="s">
        <v>64</v>
      </c>
      <c r="H1341" s="6" t="s">
        <v>20</v>
      </c>
      <c r="I1341" s="8">
        <v>0.9</v>
      </c>
      <c r="J1341" s="9">
        <v>6000</v>
      </c>
      <c r="K1341" s="10">
        <f t="shared" si="10"/>
        <v>5400</v>
      </c>
      <c r="L1341" s="10">
        <f t="shared" si="11"/>
        <v>1620</v>
      </c>
      <c r="M1341" s="11">
        <v>0.3</v>
      </c>
      <c r="O1341" s="16"/>
      <c r="P1341" s="17">
        <f>Data!$I1341+0.1</f>
        <v>1</v>
      </c>
      <c r="Q1341" s="12">
        <f>Data!$J1341+1000</f>
        <v>7000</v>
      </c>
      <c r="R1341" s="13">
        <f>Data!$M1341+5%</f>
        <v>0.35</v>
      </c>
    </row>
    <row r="1342" spans="1:18" ht="15.75" customHeight="1" x14ac:dyDescent="0.3">
      <c r="A1342" s="1"/>
      <c r="B1342" s="6" t="s">
        <v>27</v>
      </c>
      <c r="C1342" s="6">
        <v>1128299</v>
      </c>
      <c r="D1342" s="7">
        <v>44393</v>
      </c>
      <c r="E1342" s="6" t="s">
        <v>28</v>
      </c>
      <c r="F1342" s="6" t="s">
        <v>63</v>
      </c>
      <c r="G1342" s="6" t="s">
        <v>64</v>
      </c>
      <c r="H1342" s="6" t="s">
        <v>21</v>
      </c>
      <c r="I1342" s="8">
        <v>0.95000000000000007</v>
      </c>
      <c r="J1342" s="9">
        <v>6500</v>
      </c>
      <c r="K1342" s="10">
        <f t="shared" si="10"/>
        <v>6175</v>
      </c>
      <c r="L1342" s="10">
        <f t="shared" si="11"/>
        <v>1235</v>
      </c>
      <c r="M1342" s="11">
        <v>0.2</v>
      </c>
      <c r="O1342" s="16"/>
      <c r="P1342" s="17">
        <f>Data!$I1342+0.1</f>
        <v>1.05</v>
      </c>
      <c r="Q1342" s="12">
        <f>Data!$J1342+1000</f>
        <v>7500</v>
      </c>
      <c r="R1342" s="13">
        <f>Data!$M1342+5%</f>
        <v>0.25</v>
      </c>
    </row>
    <row r="1343" spans="1:18" ht="15.75" customHeight="1" x14ac:dyDescent="0.3">
      <c r="A1343" s="1"/>
      <c r="B1343" s="6" t="s">
        <v>27</v>
      </c>
      <c r="C1343" s="6">
        <v>1128299</v>
      </c>
      <c r="D1343" s="7">
        <v>44393</v>
      </c>
      <c r="E1343" s="6" t="s">
        <v>28</v>
      </c>
      <c r="F1343" s="6" t="s">
        <v>63</v>
      </c>
      <c r="G1343" s="6" t="s">
        <v>64</v>
      </c>
      <c r="H1343" s="6" t="s">
        <v>22</v>
      </c>
      <c r="I1343" s="8">
        <v>1.1000000000000001</v>
      </c>
      <c r="J1343" s="9">
        <v>6500</v>
      </c>
      <c r="K1343" s="10">
        <f t="shared" si="10"/>
        <v>7150.0000000000009</v>
      </c>
      <c r="L1343" s="10">
        <f t="shared" si="11"/>
        <v>3217.5000000000005</v>
      </c>
      <c r="M1343" s="11">
        <v>0.45</v>
      </c>
      <c r="O1343" s="16"/>
      <c r="P1343" s="17">
        <f>Data!$I1343+0.1</f>
        <v>1.2000000000000002</v>
      </c>
      <c r="Q1343" s="12">
        <f>Data!$J1343+1000</f>
        <v>7500</v>
      </c>
      <c r="R1343" s="13">
        <f>Data!$M1343+5%</f>
        <v>0.5</v>
      </c>
    </row>
    <row r="1344" spans="1:18" ht="15.75" customHeight="1" x14ac:dyDescent="0.3">
      <c r="A1344" s="1"/>
      <c r="B1344" s="6" t="s">
        <v>27</v>
      </c>
      <c r="C1344" s="6">
        <v>1128299</v>
      </c>
      <c r="D1344" s="7">
        <v>44425</v>
      </c>
      <c r="E1344" s="6" t="s">
        <v>28</v>
      </c>
      <c r="F1344" s="6" t="s">
        <v>63</v>
      </c>
      <c r="G1344" s="6" t="s">
        <v>64</v>
      </c>
      <c r="H1344" s="6" t="s">
        <v>17</v>
      </c>
      <c r="I1344" s="8">
        <v>0.95000000000000007</v>
      </c>
      <c r="J1344" s="9">
        <v>8500</v>
      </c>
      <c r="K1344" s="10">
        <f t="shared" si="10"/>
        <v>8075.0000000000009</v>
      </c>
      <c r="L1344" s="10">
        <f t="shared" si="11"/>
        <v>2422.5</v>
      </c>
      <c r="M1344" s="11">
        <v>0.3</v>
      </c>
      <c r="O1344" s="16"/>
      <c r="P1344" s="17">
        <f>Data!$I1344+0.1</f>
        <v>1.05</v>
      </c>
      <c r="Q1344" s="12">
        <f>Data!$J1344+1000</f>
        <v>9500</v>
      </c>
      <c r="R1344" s="13">
        <f>Data!$M1344+5%</f>
        <v>0.35</v>
      </c>
    </row>
    <row r="1345" spans="1:18" ht="15.75" customHeight="1" x14ac:dyDescent="0.3">
      <c r="A1345" s="1"/>
      <c r="B1345" s="6" t="s">
        <v>27</v>
      </c>
      <c r="C1345" s="6">
        <v>1128299</v>
      </c>
      <c r="D1345" s="7">
        <v>44425</v>
      </c>
      <c r="E1345" s="6" t="s">
        <v>28</v>
      </c>
      <c r="F1345" s="6" t="s">
        <v>63</v>
      </c>
      <c r="G1345" s="6" t="s">
        <v>64</v>
      </c>
      <c r="H1345" s="6" t="s">
        <v>18</v>
      </c>
      <c r="I1345" s="8">
        <v>0.85000000000000009</v>
      </c>
      <c r="J1345" s="9">
        <v>8250</v>
      </c>
      <c r="K1345" s="10">
        <f t="shared" si="10"/>
        <v>7012.5000000000009</v>
      </c>
      <c r="L1345" s="10">
        <f t="shared" si="11"/>
        <v>1753.1250000000002</v>
      </c>
      <c r="M1345" s="11">
        <v>0.25</v>
      </c>
      <c r="O1345" s="16"/>
      <c r="P1345" s="17">
        <f>Data!$I1345+0.1</f>
        <v>0.95000000000000007</v>
      </c>
      <c r="Q1345" s="12">
        <f>Data!$J1345+1000</f>
        <v>9250</v>
      </c>
      <c r="R1345" s="13">
        <f>Data!$M1345+5%</f>
        <v>0.3</v>
      </c>
    </row>
    <row r="1346" spans="1:18" ht="15.75" customHeight="1" x14ac:dyDescent="0.3">
      <c r="A1346" s="1"/>
      <c r="B1346" s="6" t="s">
        <v>27</v>
      </c>
      <c r="C1346" s="6">
        <v>1128299</v>
      </c>
      <c r="D1346" s="7">
        <v>44425</v>
      </c>
      <c r="E1346" s="6" t="s">
        <v>28</v>
      </c>
      <c r="F1346" s="6" t="s">
        <v>63</v>
      </c>
      <c r="G1346" s="6" t="s">
        <v>64</v>
      </c>
      <c r="H1346" s="6" t="s">
        <v>19</v>
      </c>
      <c r="I1346" s="8">
        <v>0.8</v>
      </c>
      <c r="J1346" s="9">
        <v>7000</v>
      </c>
      <c r="K1346" s="10">
        <f t="shared" si="10"/>
        <v>5600</v>
      </c>
      <c r="L1346" s="10">
        <f t="shared" si="11"/>
        <v>1680</v>
      </c>
      <c r="M1346" s="11">
        <v>0.3</v>
      </c>
      <c r="O1346" s="16"/>
      <c r="P1346" s="17">
        <f>Data!$I1346+0.1</f>
        <v>0.9</v>
      </c>
      <c r="Q1346" s="12">
        <f>Data!$J1346+1000</f>
        <v>8000</v>
      </c>
      <c r="R1346" s="13">
        <f>Data!$M1346+5%</f>
        <v>0.35</v>
      </c>
    </row>
    <row r="1347" spans="1:18" ht="15.75" customHeight="1" x14ac:dyDescent="0.3">
      <c r="A1347" s="1"/>
      <c r="B1347" s="6" t="s">
        <v>27</v>
      </c>
      <c r="C1347" s="6">
        <v>1128299</v>
      </c>
      <c r="D1347" s="7">
        <v>44425</v>
      </c>
      <c r="E1347" s="6" t="s">
        <v>28</v>
      </c>
      <c r="F1347" s="6" t="s">
        <v>63</v>
      </c>
      <c r="G1347" s="6" t="s">
        <v>64</v>
      </c>
      <c r="H1347" s="6" t="s">
        <v>20</v>
      </c>
      <c r="I1347" s="8">
        <v>0.8</v>
      </c>
      <c r="J1347" s="9">
        <v>4750</v>
      </c>
      <c r="K1347" s="10">
        <f t="shared" si="10"/>
        <v>3800</v>
      </c>
      <c r="L1347" s="10">
        <f t="shared" si="11"/>
        <v>1140</v>
      </c>
      <c r="M1347" s="11">
        <v>0.3</v>
      </c>
      <c r="O1347" s="16"/>
      <c r="P1347" s="17">
        <f>Data!$I1347+0.1</f>
        <v>0.9</v>
      </c>
      <c r="Q1347" s="12">
        <f>Data!$J1347-500</f>
        <v>4250</v>
      </c>
      <c r="R1347" s="13">
        <f>Data!$M1347+5%</f>
        <v>0.35</v>
      </c>
    </row>
    <row r="1348" spans="1:18" ht="15.75" customHeight="1" x14ac:dyDescent="0.3">
      <c r="A1348" s="1"/>
      <c r="B1348" s="6" t="s">
        <v>27</v>
      </c>
      <c r="C1348" s="6">
        <v>1128299</v>
      </c>
      <c r="D1348" s="7">
        <v>44425</v>
      </c>
      <c r="E1348" s="6" t="s">
        <v>28</v>
      </c>
      <c r="F1348" s="6" t="s">
        <v>63</v>
      </c>
      <c r="G1348" s="6" t="s">
        <v>64</v>
      </c>
      <c r="H1348" s="6" t="s">
        <v>21</v>
      </c>
      <c r="I1348" s="8">
        <v>0.79999999999999993</v>
      </c>
      <c r="J1348" s="9">
        <v>4750</v>
      </c>
      <c r="K1348" s="10">
        <f t="shared" si="10"/>
        <v>3799.9999999999995</v>
      </c>
      <c r="L1348" s="10">
        <f t="shared" si="11"/>
        <v>760</v>
      </c>
      <c r="M1348" s="11">
        <v>0.2</v>
      </c>
      <c r="O1348" s="16"/>
      <c r="P1348" s="17">
        <f>Data!$I1348+0.1</f>
        <v>0.89999999999999991</v>
      </c>
      <c r="Q1348" s="12">
        <f>Data!$J1348-500</f>
        <v>4250</v>
      </c>
      <c r="R1348" s="13">
        <f>Data!$M1348+5%</f>
        <v>0.25</v>
      </c>
    </row>
    <row r="1349" spans="1:18" ht="15.75" customHeight="1" x14ac:dyDescent="0.3">
      <c r="A1349" s="1"/>
      <c r="B1349" s="6" t="s">
        <v>27</v>
      </c>
      <c r="C1349" s="6">
        <v>1128299</v>
      </c>
      <c r="D1349" s="7">
        <v>44425</v>
      </c>
      <c r="E1349" s="6" t="s">
        <v>28</v>
      </c>
      <c r="F1349" s="6" t="s">
        <v>63</v>
      </c>
      <c r="G1349" s="6" t="s">
        <v>64</v>
      </c>
      <c r="H1349" s="6" t="s">
        <v>22</v>
      </c>
      <c r="I1349" s="8">
        <v>0.85</v>
      </c>
      <c r="J1349" s="9">
        <v>3000</v>
      </c>
      <c r="K1349" s="10">
        <f t="shared" si="10"/>
        <v>2550</v>
      </c>
      <c r="L1349" s="10">
        <f t="shared" si="11"/>
        <v>1147.5</v>
      </c>
      <c r="M1349" s="11">
        <v>0.45</v>
      </c>
      <c r="O1349" s="16"/>
      <c r="P1349" s="17">
        <f>Data!$I1349+0.1</f>
        <v>0.95</v>
      </c>
      <c r="Q1349" s="12">
        <f>Data!$J1349-500</f>
        <v>2500</v>
      </c>
      <c r="R1349" s="13">
        <f>Data!$M1349+5%</f>
        <v>0.5</v>
      </c>
    </row>
    <row r="1350" spans="1:18" ht="15.75" customHeight="1" x14ac:dyDescent="0.3">
      <c r="A1350" s="1"/>
      <c r="B1350" s="6" t="s">
        <v>27</v>
      </c>
      <c r="C1350" s="6">
        <v>1128299</v>
      </c>
      <c r="D1350" s="7">
        <v>44457</v>
      </c>
      <c r="E1350" s="6" t="s">
        <v>28</v>
      </c>
      <c r="F1350" s="6" t="s">
        <v>63</v>
      </c>
      <c r="G1350" s="6" t="s">
        <v>64</v>
      </c>
      <c r="H1350" s="6" t="s">
        <v>17</v>
      </c>
      <c r="I1350" s="8">
        <v>0.60000000000000009</v>
      </c>
      <c r="J1350" s="9">
        <v>5000</v>
      </c>
      <c r="K1350" s="10">
        <f t="shared" si="10"/>
        <v>3000.0000000000005</v>
      </c>
      <c r="L1350" s="10">
        <f t="shared" si="11"/>
        <v>900.00000000000011</v>
      </c>
      <c r="M1350" s="11">
        <v>0.3</v>
      </c>
      <c r="O1350" s="16"/>
      <c r="P1350" s="17">
        <f>Data!$I1350-0.05</f>
        <v>0.55000000000000004</v>
      </c>
      <c r="Q1350" s="12">
        <f>Data!$J1350-500</f>
        <v>4500</v>
      </c>
      <c r="R1350" s="13">
        <f>Data!$M1350+5%</f>
        <v>0.35</v>
      </c>
    </row>
    <row r="1351" spans="1:18" ht="15.75" customHeight="1" x14ac:dyDescent="0.3">
      <c r="A1351" s="1"/>
      <c r="B1351" s="6" t="s">
        <v>27</v>
      </c>
      <c r="C1351" s="6">
        <v>1128299</v>
      </c>
      <c r="D1351" s="7">
        <v>44457</v>
      </c>
      <c r="E1351" s="6" t="s">
        <v>28</v>
      </c>
      <c r="F1351" s="6" t="s">
        <v>63</v>
      </c>
      <c r="G1351" s="6" t="s">
        <v>64</v>
      </c>
      <c r="H1351" s="6" t="s">
        <v>18</v>
      </c>
      <c r="I1351" s="8">
        <v>0.65000000000000013</v>
      </c>
      <c r="J1351" s="9">
        <v>5000</v>
      </c>
      <c r="K1351" s="10">
        <f t="shared" si="10"/>
        <v>3250.0000000000005</v>
      </c>
      <c r="L1351" s="10">
        <f t="shared" si="11"/>
        <v>812.50000000000011</v>
      </c>
      <c r="M1351" s="11">
        <v>0.25</v>
      </c>
      <c r="O1351" s="16"/>
      <c r="P1351" s="17">
        <f>Data!$I1351-0.05</f>
        <v>0.60000000000000009</v>
      </c>
      <c r="Q1351" s="12">
        <f>Data!$J1351-500</f>
        <v>4500</v>
      </c>
      <c r="R1351" s="13">
        <f>Data!$M1351+5%</f>
        <v>0.3</v>
      </c>
    </row>
    <row r="1352" spans="1:18" ht="15.75" customHeight="1" x14ac:dyDescent="0.3">
      <c r="A1352" s="1"/>
      <c r="B1352" s="6" t="s">
        <v>27</v>
      </c>
      <c r="C1352" s="6">
        <v>1128299</v>
      </c>
      <c r="D1352" s="7">
        <v>44457</v>
      </c>
      <c r="E1352" s="6" t="s">
        <v>28</v>
      </c>
      <c r="F1352" s="6" t="s">
        <v>63</v>
      </c>
      <c r="G1352" s="6" t="s">
        <v>64</v>
      </c>
      <c r="H1352" s="6" t="s">
        <v>19</v>
      </c>
      <c r="I1352" s="8">
        <v>0.60000000000000009</v>
      </c>
      <c r="J1352" s="9">
        <v>3000</v>
      </c>
      <c r="K1352" s="10">
        <f t="shared" si="10"/>
        <v>1800.0000000000002</v>
      </c>
      <c r="L1352" s="10">
        <f t="shared" si="11"/>
        <v>540</v>
      </c>
      <c r="M1352" s="11">
        <v>0.3</v>
      </c>
      <c r="O1352" s="16"/>
      <c r="P1352" s="17">
        <f>Data!$I1352-0.05</f>
        <v>0.55000000000000004</v>
      </c>
      <c r="Q1352" s="12">
        <f>Data!$J1352-750</f>
        <v>2250</v>
      </c>
      <c r="R1352" s="13">
        <f>Data!$M1352+5%</f>
        <v>0.35</v>
      </c>
    </row>
    <row r="1353" spans="1:18" ht="15.75" customHeight="1" x14ac:dyDescent="0.3">
      <c r="A1353" s="1"/>
      <c r="B1353" s="6" t="s">
        <v>27</v>
      </c>
      <c r="C1353" s="6">
        <v>1128299</v>
      </c>
      <c r="D1353" s="7">
        <v>44457</v>
      </c>
      <c r="E1353" s="6" t="s">
        <v>28</v>
      </c>
      <c r="F1353" s="6" t="s">
        <v>63</v>
      </c>
      <c r="G1353" s="6" t="s">
        <v>64</v>
      </c>
      <c r="H1353" s="6" t="s">
        <v>20</v>
      </c>
      <c r="I1353" s="8">
        <v>0.60000000000000009</v>
      </c>
      <c r="J1353" s="9">
        <v>2500</v>
      </c>
      <c r="K1353" s="10">
        <f t="shared" si="10"/>
        <v>1500.0000000000002</v>
      </c>
      <c r="L1353" s="10">
        <f t="shared" si="11"/>
        <v>450.00000000000006</v>
      </c>
      <c r="M1353" s="11">
        <v>0.3</v>
      </c>
      <c r="O1353" s="16"/>
      <c r="P1353" s="17">
        <f>Data!$I1353-0.05</f>
        <v>0.55000000000000004</v>
      </c>
      <c r="Q1353" s="12">
        <f>Data!$J1353-750</f>
        <v>1750</v>
      </c>
      <c r="R1353" s="13">
        <f>Data!$M1353+5%</f>
        <v>0.35</v>
      </c>
    </row>
    <row r="1354" spans="1:18" ht="15.75" customHeight="1" x14ac:dyDescent="0.3">
      <c r="A1354" s="1"/>
      <c r="B1354" s="6" t="s">
        <v>27</v>
      </c>
      <c r="C1354" s="6">
        <v>1128299</v>
      </c>
      <c r="D1354" s="7">
        <v>44457</v>
      </c>
      <c r="E1354" s="6" t="s">
        <v>28</v>
      </c>
      <c r="F1354" s="6" t="s">
        <v>63</v>
      </c>
      <c r="G1354" s="6" t="s">
        <v>64</v>
      </c>
      <c r="H1354" s="6" t="s">
        <v>21</v>
      </c>
      <c r="I1354" s="8">
        <v>0.70000000000000007</v>
      </c>
      <c r="J1354" s="9">
        <v>2750</v>
      </c>
      <c r="K1354" s="10">
        <f t="shared" si="10"/>
        <v>1925.0000000000002</v>
      </c>
      <c r="L1354" s="10">
        <f t="shared" si="11"/>
        <v>385.00000000000006</v>
      </c>
      <c r="M1354" s="11">
        <v>0.2</v>
      </c>
      <c r="O1354" s="16"/>
      <c r="P1354" s="17">
        <f>Data!$I1354-0.05</f>
        <v>0.65</v>
      </c>
      <c r="Q1354" s="12">
        <f>Data!$J1354-750</f>
        <v>2000</v>
      </c>
      <c r="R1354" s="13">
        <f>Data!$M1354+5%</f>
        <v>0.25</v>
      </c>
    </row>
    <row r="1355" spans="1:18" ht="15.75" customHeight="1" x14ac:dyDescent="0.3">
      <c r="A1355" s="1"/>
      <c r="B1355" s="6" t="s">
        <v>27</v>
      </c>
      <c r="C1355" s="6">
        <v>1128299</v>
      </c>
      <c r="D1355" s="7">
        <v>44457</v>
      </c>
      <c r="E1355" s="6" t="s">
        <v>28</v>
      </c>
      <c r="F1355" s="6" t="s">
        <v>63</v>
      </c>
      <c r="G1355" s="6" t="s">
        <v>64</v>
      </c>
      <c r="H1355" s="6" t="s">
        <v>22</v>
      </c>
      <c r="I1355" s="8">
        <v>0.54999999999999993</v>
      </c>
      <c r="J1355" s="9">
        <v>3000</v>
      </c>
      <c r="K1355" s="10">
        <f t="shared" si="10"/>
        <v>1649.9999999999998</v>
      </c>
      <c r="L1355" s="10">
        <f t="shared" si="11"/>
        <v>742.49999999999989</v>
      </c>
      <c r="M1355" s="11">
        <v>0.45</v>
      </c>
      <c r="O1355" s="16"/>
      <c r="P1355" s="17">
        <f>Data!$I1355-0.05</f>
        <v>0.49999999999999994</v>
      </c>
      <c r="Q1355" s="12">
        <f>Data!$J1355-750</f>
        <v>2250</v>
      </c>
      <c r="R1355" s="13">
        <f>Data!$M1355+5%</f>
        <v>0.5</v>
      </c>
    </row>
    <row r="1356" spans="1:18" ht="15.75" customHeight="1" x14ac:dyDescent="0.3">
      <c r="A1356" s="1"/>
      <c r="B1356" s="6" t="s">
        <v>27</v>
      </c>
      <c r="C1356" s="6">
        <v>1128299</v>
      </c>
      <c r="D1356" s="7">
        <v>44486</v>
      </c>
      <c r="E1356" s="6" t="s">
        <v>28</v>
      </c>
      <c r="F1356" s="6" t="s">
        <v>63</v>
      </c>
      <c r="G1356" s="6" t="s">
        <v>64</v>
      </c>
      <c r="H1356" s="6" t="s">
        <v>17</v>
      </c>
      <c r="I1356" s="8">
        <v>0.5</v>
      </c>
      <c r="J1356" s="9">
        <v>4000</v>
      </c>
      <c r="K1356" s="10">
        <f t="shared" si="10"/>
        <v>2000</v>
      </c>
      <c r="L1356" s="10">
        <f t="shared" si="11"/>
        <v>600</v>
      </c>
      <c r="M1356" s="11">
        <v>0.3</v>
      </c>
      <c r="O1356" s="16"/>
      <c r="P1356" s="17">
        <f>Data!$I1356-0.05</f>
        <v>0.45</v>
      </c>
      <c r="Q1356" s="12">
        <f>Data!$J1356-750</f>
        <v>3250</v>
      </c>
      <c r="R1356" s="13">
        <f>Data!$M1356+5%</f>
        <v>0.35</v>
      </c>
    </row>
    <row r="1357" spans="1:18" ht="15.75" customHeight="1" x14ac:dyDescent="0.3">
      <c r="A1357" s="1"/>
      <c r="B1357" s="6" t="s">
        <v>27</v>
      </c>
      <c r="C1357" s="6">
        <v>1128299</v>
      </c>
      <c r="D1357" s="7">
        <v>44486</v>
      </c>
      <c r="E1357" s="6" t="s">
        <v>28</v>
      </c>
      <c r="F1357" s="6" t="s">
        <v>63</v>
      </c>
      <c r="G1357" s="6" t="s">
        <v>64</v>
      </c>
      <c r="H1357" s="6" t="s">
        <v>18</v>
      </c>
      <c r="I1357" s="8">
        <v>0.65000000000000013</v>
      </c>
      <c r="J1357" s="9">
        <v>5750</v>
      </c>
      <c r="K1357" s="10">
        <f t="shared" si="10"/>
        <v>3737.5000000000009</v>
      </c>
      <c r="L1357" s="10">
        <f t="shared" si="11"/>
        <v>934.37500000000023</v>
      </c>
      <c r="M1357" s="11">
        <v>0.25</v>
      </c>
      <c r="O1357" s="16"/>
      <c r="P1357" s="17">
        <f>Data!$I1357-0</f>
        <v>0.65000000000000013</v>
      </c>
      <c r="Q1357" s="12">
        <f>Data!$J1357+1000</f>
        <v>6750</v>
      </c>
      <c r="R1357" s="13">
        <f>Data!$M1357+5%</f>
        <v>0.3</v>
      </c>
    </row>
    <row r="1358" spans="1:18" ht="15.75" customHeight="1" x14ac:dyDescent="0.3">
      <c r="A1358" s="1"/>
      <c r="B1358" s="6" t="s">
        <v>27</v>
      </c>
      <c r="C1358" s="6">
        <v>1128299</v>
      </c>
      <c r="D1358" s="7">
        <v>44486</v>
      </c>
      <c r="E1358" s="6" t="s">
        <v>28</v>
      </c>
      <c r="F1358" s="6" t="s">
        <v>63</v>
      </c>
      <c r="G1358" s="6" t="s">
        <v>64</v>
      </c>
      <c r="H1358" s="6" t="s">
        <v>19</v>
      </c>
      <c r="I1358" s="8">
        <v>0.60000000000000009</v>
      </c>
      <c r="J1358" s="9">
        <v>4000</v>
      </c>
      <c r="K1358" s="10">
        <f t="shared" si="10"/>
        <v>2400.0000000000005</v>
      </c>
      <c r="L1358" s="10">
        <f t="shared" si="11"/>
        <v>720.00000000000011</v>
      </c>
      <c r="M1358" s="11">
        <v>0.3</v>
      </c>
      <c r="O1358" s="16"/>
      <c r="P1358" s="17">
        <f>Data!$I1358-0</f>
        <v>0.60000000000000009</v>
      </c>
      <c r="Q1358" s="12">
        <f>Data!$J1358+1000</f>
        <v>5000</v>
      </c>
      <c r="R1358" s="13">
        <f>Data!$M1358+5%</f>
        <v>0.35</v>
      </c>
    </row>
    <row r="1359" spans="1:18" ht="15.75" customHeight="1" x14ac:dyDescent="0.3">
      <c r="A1359" s="1"/>
      <c r="B1359" s="6" t="s">
        <v>27</v>
      </c>
      <c r="C1359" s="6">
        <v>1128299</v>
      </c>
      <c r="D1359" s="7">
        <v>44486</v>
      </c>
      <c r="E1359" s="6" t="s">
        <v>28</v>
      </c>
      <c r="F1359" s="6" t="s">
        <v>63</v>
      </c>
      <c r="G1359" s="6" t="s">
        <v>64</v>
      </c>
      <c r="H1359" s="6" t="s">
        <v>20</v>
      </c>
      <c r="I1359" s="8">
        <v>0.55000000000000004</v>
      </c>
      <c r="J1359" s="9">
        <v>3750</v>
      </c>
      <c r="K1359" s="10">
        <f t="shared" si="10"/>
        <v>2062.5</v>
      </c>
      <c r="L1359" s="10">
        <f t="shared" si="11"/>
        <v>618.75</v>
      </c>
      <c r="M1359" s="11">
        <v>0.3</v>
      </c>
      <c r="O1359" s="16"/>
      <c r="P1359" s="17">
        <f>Data!$I1359-0</f>
        <v>0.55000000000000004</v>
      </c>
      <c r="Q1359" s="12">
        <f>Data!$J1359+1000</f>
        <v>4750</v>
      </c>
      <c r="R1359" s="13">
        <f>Data!$M1359+5%</f>
        <v>0.35</v>
      </c>
    </row>
    <row r="1360" spans="1:18" ht="15.75" customHeight="1" x14ac:dyDescent="0.3">
      <c r="A1360" s="1"/>
      <c r="B1360" s="6" t="s">
        <v>27</v>
      </c>
      <c r="C1360" s="6">
        <v>1128299</v>
      </c>
      <c r="D1360" s="7">
        <v>44486</v>
      </c>
      <c r="E1360" s="6" t="s">
        <v>28</v>
      </c>
      <c r="F1360" s="6" t="s">
        <v>63</v>
      </c>
      <c r="G1360" s="6" t="s">
        <v>64</v>
      </c>
      <c r="H1360" s="6" t="s">
        <v>21</v>
      </c>
      <c r="I1360" s="8">
        <v>0.65</v>
      </c>
      <c r="J1360" s="9">
        <v>3500</v>
      </c>
      <c r="K1360" s="10">
        <f t="shared" si="10"/>
        <v>2275</v>
      </c>
      <c r="L1360" s="10">
        <f t="shared" si="11"/>
        <v>455</v>
      </c>
      <c r="M1360" s="11">
        <v>0.2</v>
      </c>
      <c r="O1360" s="16"/>
      <c r="P1360" s="17">
        <f>Data!$I1360-0</f>
        <v>0.65</v>
      </c>
      <c r="Q1360" s="12">
        <f>Data!$J1360+1000</f>
        <v>4500</v>
      </c>
      <c r="R1360" s="13">
        <f>Data!$M1360+5%</f>
        <v>0.25</v>
      </c>
    </row>
    <row r="1361" spans="1:18" ht="15.75" customHeight="1" x14ac:dyDescent="0.3">
      <c r="A1361" s="1"/>
      <c r="B1361" s="6" t="s">
        <v>27</v>
      </c>
      <c r="C1361" s="6">
        <v>1128299</v>
      </c>
      <c r="D1361" s="7">
        <v>44486</v>
      </c>
      <c r="E1361" s="6" t="s">
        <v>28</v>
      </c>
      <c r="F1361" s="6" t="s">
        <v>63</v>
      </c>
      <c r="G1361" s="6" t="s">
        <v>64</v>
      </c>
      <c r="H1361" s="6" t="s">
        <v>22</v>
      </c>
      <c r="I1361" s="8">
        <v>0.70000000000000007</v>
      </c>
      <c r="J1361" s="9">
        <v>4000</v>
      </c>
      <c r="K1361" s="10">
        <f t="shared" si="10"/>
        <v>2800.0000000000005</v>
      </c>
      <c r="L1361" s="10">
        <f t="shared" si="11"/>
        <v>1260.0000000000002</v>
      </c>
      <c r="M1361" s="11">
        <v>0.45</v>
      </c>
      <c r="O1361" s="16"/>
      <c r="P1361" s="17">
        <f>Data!$I1361-0</f>
        <v>0.70000000000000007</v>
      </c>
      <c r="Q1361" s="12">
        <f>Data!$J1361+1000</f>
        <v>5000</v>
      </c>
      <c r="R1361" s="13">
        <f>Data!$M1361+5%</f>
        <v>0.5</v>
      </c>
    </row>
    <row r="1362" spans="1:18" ht="15.75" customHeight="1" x14ac:dyDescent="0.3">
      <c r="A1362" s="1"/>
      <c r="B1362" s="6" t="s">
        <v>27</v>
      </c>
      <c r="C1362" s="6">
        <v>1128299</v>
      </c>
      <c r="D1362" s="7">
        <v>44517</v>
      </c>
      <c r="E1362" s="6" t="s">
        <v>28</v>
      </c>
      <c r="F1362" s="6" t="s">
        <v>63</v>
      </c>
      <c r="G1362" s="6" t="s">
        <v>64</v>
      </c>
      <c r="H1362" s="6" t="s">
        <v>17</v>
      </c>
      <c r="I1362" s="8">
        <v>0.55000000000000004</v>
      </c>
      <c r="J1362" s="9">
        <v>6250</v>
      </c>
      <c r="K1362" s="10">
        <f t="shared" si="10"/>
        <v>3437.5000000000005</v>
      </c>
      <c r="L1362" s="10">
        <f t="shared" si="11"/>
        <v>1031.25</v>
      </c>
      <c r="M1362" s="11">
        <v>0.3</v>
      </c>
      <c r="O1362" s="16"/>
      <c r="P1362" s="17">
        <f>Data!$I1362-0</f>
        <v>0.55000000000000004</v>
      </c>
      <c r="Q1362" s="12">
        <f>Data!$J1362+1000</f>
        <v>7250</v>
      </c>
      <c r="R1362" s="13">
        <f>Data!$M1362+5%</f>
        <v>0.35</v>
      </c>
    </row>
    <row r="1363" spans="1:18" ht="15.75" customHeight="1" x14ac:dyDescent="0.3">
      <c r="A1363" s="1"/>
      <c r="B1363" s="6" t="s">
        <v>27</v>
      </c>
      <c r="C1363" s="6">
        <v>1128299</v>
      </c>
      <c r="D1363" s="7">
        <v>44517</v>
      </c>
      <c r="E1363" s="6" t="s">
        <v>28</v>
      </c>
      <c r="F1363" s="6" t="s">
        <v>63</v>
      </c>
      <c r="G1363" s="6" t="s">
        <v>64</v>
      </c>
      <c r="H1363" s="6" t="s">
        <v>18</v>
      </c>
      <c r="I1363" s="8">
        <v>0.60000000000000009</v>
      </c>
      <c r="J1363" s="9">
        <v>7000</v>
      </c>
      <c r="K1363" s="10">
        <f t="shared" si="10"/>
        <v>4200.0000000000009</v>
      </c>
      <c r="L1363" s="10">
        <f t="shared" si="11"/>
        <v>1050.0000000000002</v>
      </c>
      <c r="M1363" s="11">
        <v>0.25</v>
      </c>
      <c r="O1363" s="16"/>
      <c r="P1363" s="17">
        <f>Data!$I1363-0</f>
        <v>0.60000000000000009</v>
      </c>
      <c r="Q1363" s="12">
        <f>Data!$J1363+1000</f>
        <v>8000</v>
      </c>
      <c r="R1363" s="13">
        <f>Data!$M1363+5%</f>
        <v>0.3</v>
      </c>
    </row>
    <row r="1364" spans="1:18" ht="15.75" customHeight="1" x14ac:dyDescent="0.3">
      <c r="A1364" s="1"/>
      <c r="B1364" s="6" t="s">
        <v>27</v>
      </c>
      <c r="C1364" s="6">
        <v>1128299</v>
      </c>
      <c r="D1364" s="7">
        <v>44517</v>
      </c>
      <c r="E1364" s="6" t="s">
        <v>28</v>
      </c>
      <c r="F1364" s="6" t="s">
        <v>63</v>
      </c>
      <c r="G1364" s="6" t="s">
        <v>64</v>
      </c>
      <c r="H1364" s="6" t="s">
        <v>19</v>
      </c>
      <c r="I1364" s="8">
        <v>0.55000000000000004</v>
      </c>
      <c r="J1364" s="9">
        <v>5250</v>
      </c>
      <c r="K1364" s="10">
        <f t="shared" si="10"/>
        <v>2887.5000000000005</v>
      </c>
      <c r="L1364" s="10">
        <f t="shared" si="11"/>
        <v>866.25000000000011</v>
      </c>
      <c r="M1364" s="11">
        <v>0.3</v>
      </c>
      <c r="O1364" s="16"/>
      <c r="P1364" s="17">
        <f>Data!$I1364-0</f>
        <v>0.55000000000000004</v>
      </c>
      <c r="Q1364" s="12">
        <f>Data!$J1364+1000</f>
        <v>6250</v>
      </c>
      <c r="R1364" s="13">
        <f>Data!$M1364+5%</f>
        <v>0.35</v>
      </c>
    </row>
    <row r="1365" spans="1:18" ht="15.75" customHeight="1" x14ac:dyDescent="0.3">
      <c r="A1365" s="1"/>
      <c r="B1365" s="6" t="s">
        <v>27</v>
      </c>
      <c r="C1365" s="6">
        <v>1128299</v>
      </c>
      <c r="D1365" s="7">
        <v>44517</v>
      </c>
      <c r="E1365" s="6" t="s">
        <v>28</v>
      </c>
      <c r="F1365" s="6" t="s">
        <v>63</v>
      </c>
      <c r="G1365" s="6" t="s">
        <v>64</v>
      </c>
      <c r="H1365" s="6" t="s">
        <v>20</v>
      </c>
      <c r="I1365" s="8">
        <v>0.65000000000000013</v>
      </c>
      <c r="J1365" s="9">
        <v>5000</v>
      </c>
      <c r="K1365" s="10">
        <f t="shared" si="10"/>
        <v>3250.0000000000005</v>
      </c>
      <c r="L1365" s="10">
        <f t="shared" si="11"/>
        <v>975.00000000000011</v>
      </c>
      <c r="M1365" s="11">
        <v>0.3</v>
      </c>
      <c r="O1365" s="16"/>
      <c r="P1365" s="17">
        <f>Data!$I1365-0</f>
        <v>0.65000000000000013</v>
      </c>
      <c r="Q1365" s="12">
        <f>Data!$J1365+1000</f>
        <v>6000</v>
      </c>
      <c r="R1365" s="13">
        <f>Data!$M1365+5%</f>
        <v>0.35</v>
      </c>
    </row>
    <row r="1366" spans="1:18" ht="15.75" customHeight="1" x14ac:dyDescent="0.3">
      <c r="A1366" s="1"/>
      <c r="B1366" s="6" t="s">
        <v>27</v>
      </c>
      <c r="C1366" s="6">
        <v>1128299</v>
      </c>
      <c r="D1366" s="7">
        <v>44517</v>
      </c>
      <c r="E1366" s="6" t="s">
        <v>28</v>
      </c>
      <c r="F1366" s="6" t="s">
        <v>63</v>
      </c>
      <c r="G1366" s="6" t="s">
        <v>64</v>
      </c>
      <c r="H1366" s="6" t="s">
        <v>21</v>
      </c>
      <c r="I1366" s="8">
        <v>0.85000000000000009</v>
      </c>
      <c r="J1366" s="9">
        <v>4750</v>
      </c>
      <c r="K1366" s="10">
        <f t="shared" si="10"/>
        <v>4037.5000000000005</v>
      </c>
      <c r="L1366" s="10">
        <f t="shared" si="11"/>
        <v>807.50000000000011</v>
      </c>
      <c r="M1366" s="11">
        <v>0.2</v>
      </c>
      <c r="O1366" s="16"/>
      <c r="P1366" s="17">
        <f>Data!$I1366-0</f>
        <v>0.85000000000000009</v>
      </c>
      <c r="Q1366" s="12">
        <f>Data!$J1366+1000</f>
        <v>5750</v>
      </c>
      <c r="R1366" s="13">
        <f>Data!$M1366+5%</f>
        <v>0.25</v>
      </c>
    </row>
    <row r="1367" spans="1:18" ht="15.75" customHeight="1" x14ac:dyDescent="0.3">
      <c r="A1367" s="1"/>
      <c r="B1367" s="6" t="s">
        <v>27</v>
      </c>
      <c r="C1367" s="6">
        <v>1128299</v>
      </c>
      <c r="D1367" s="7">
        <v>44517</v>
      </c>
      <c r="E1367" s="6" t="s">
        <v>28</v>
      </c>
      <c r="F1367" s="6" t="s">
        <v>63</v>
      </c>
      <c r="G1367" s="6" t="s">
        <v>64</v>
      </c>
      <c r="H1367" s="6" t="s">
        <v>22</v>
      </c>
      <c r="I1367" s="8">
        <v>0.90000000000000013</v>
      </c>
      <c r="J1367" s="9">
        <v>6000</v>
      </c>
      <c r="K1367" s="10">
        <f t="shared" si="10"/>
        <v>5400.0000000000009</v>
      </c>
      <c r="L1367" s="10">
        <f t="shared" si="11"/>
        <v>2430.0000000000005</v>
      </c>
      <c r="M1367" s="11">
        <v>0.45</v>
      </c>
      <c r="O1367" s="16"/>
      <c r="P1367" s="17">
        <f>Data!$I1367-0</f>
        <v>0.90000000000000013</v>
      </c>
      <c r="Q1367" s="12">
        <f>Data!$J1367+1000</f>
        <v>7000</v>
      </c>
      <c r="R1367" s="13">
        <f>Data!$M1367+5%</f>
        <v>0.5</v>
      </c>
    </row>
    <row r="1368" spans="1:18" ht="15.75" customHeight="1" x14ac:dyDescent="0.3">
      <c r="A1368" s="1"/>
      <c r="B1368" s="6" t="s">
        <v>27</v>
      </c>
      <c r="C1368" s="6">
        <v>1128299</v>
      </c>
      <c r="D1368" s="7">
        <v>44546</v>
      </c>
      <c r="E1368" s="6" t="s">
        <v>28</v>
      </c>
      <c r="F1368" s="6" t="s">
        <v>63</v>
      </c>
      <c r="G1368" s="6" t="s">
        <v>64</v>
      </c>
      <c r="H1368" s="6" t="s">
        <v>17</v>
      </c>
      <c r="I1368" s="8">
        <v>0.75000000000000011</v>
      </c>
      <c r="J1368" s="9">
        <v>8000</v>
      </c>
      <c r="K1368" s="10">
        <f t="shared" si="10"/>
        <v>6000.0000000000009</v>
      </c>
      <c r="L1368" s="10">
        <f t="shared" si="11"/>
        <v>1800.0000000000002</v>
      </c>
      <c r="M1368" s="11">
        <v>0.3</v>
      </c>
      <c r="O1368" s="16"/>
      <c r="P1368" s="17">
        <f>Data!$I1368-0</f>
        <v>0.75000000000000011</v>
      </c>
      <c r="Q1368" s="12">
        <f>Data!$J1368+1000</f>
        <v>9000</v>
      </c>
      <c r="R1368" s="13">
        <f>Data!$M1368+5%</f>
        <v>0.35</v>
      </c>
    </row>
    <row r="1369" spans="1:18" ht="15.75" customHeight="1" x14ac:dyDescent="0.3">
      <c r="A1369" s="1"/>
      <c r="B1369" s="6" t="s">
        <v>27</v>
      </c>
      <c r="C1369" s="6">
        <v>1128299</v>
      </c>
      <c r="D1369" s="7">
        <v>44546</v>
      </c>
      <c r="E1369" s="6" t="s">
        <v>28</v>
      </c>
      <c r="F1369" s="6" t="s">
        <v>63</v>
      </c>
      <c r="G1369" s="6" t="s">
        <v>64</v>
      </c>
      <c r="H1369" s="6" t="s">
        <v>18</v>
      </c>
      <c r="I1369" s="8">
        <v>0.8500000000000002</v>
      </c>
      <c r="J1369" s="9">
        <v>8000</v>
      </c>
      <c r="K1369" s="10">
        <f t="shared" si="10"/>
        <v>6800.0000000000018</v>
      </c>
      <c r="L1369" s="10">
        <f t="shared" si="11"/>
        <v>1700.0000000000005</v>
      </c>
      <c r="M1369" s="11">
        <v>0.25</v>
      </c>
      <c r="O1369" s="16"/>
      <c r="P1369" s="17">
        <f>Data!$I1369-0</f>
        <v>0.8500000000000002</v>
      </c>
      <c r="Q1369" s="12">
        <f>Data!$J1369+1000</f>
        <v>9000</v>
      </c>
      <c r="R1369" s="13">
        <f>Data!$M1369+5%</f>
        <v>0.3</v>
      </c>
    </row>
    <row r="1370" spans="1:18" ht="15.75" customHeight="1" x14ac:dyDescent="0.3">
      <c r="A1370" s="1"/>
      <c r="B1370" s="6" t="s">
        <v>27</v>
      </c>
      <c r="C1370" s="6">
        <v>1128299</v>
      </c>
      <c r="D1370" s="7">
        <v>44546</v>
      </c>
      <c r="E1370" s="6" t="s">
        <v>28</v>
      </c>
      <c r="F1370" s="6" t="s">
        <v>63</v>
      </c>
      <c r="G1370" s="6" t="s">
        <v>64</v>
      </c>
      <c r="H1370" s="6" t="s">
        <v>19</v>
      </c>
      <c r="I1370" s="8">
        <v>0.80000000000000016</v>
      </c>
      <c r="J1370" s="9">
        <v>6000</v>
      </c>
      <c r="K1370" s="10">
        <f t="shared" si="10"/>
        <v>4800.0000000000009</v>
      </c>
      <c r="L1370" s="10">
        <f t="shared" si="11"/>
        <v>1440.0000000000002</v>
      </c>
      <c r="M1370" s="11">
        <v>0.3</v>
      </c>
      <c r="O1370" s="16"/>
      <c r="P1370" s="17">
        <f>Data!$I1370-0</f>
        <v>0.80000000000000016</v>
      </c>
      <c r="Q1370" s="12">
        <f>Data!$J1370+1000</f>
        <v>7000</v>
      </c>
      <c r="R1370" s="13">
        <f>Data!$M1370+5%</f>
        <v>0.35</v>
      </c>
    </row>
    <row r="1371" spans="1:18" ht="15.75" customHeight="1" x14ac:dyDescent="0.3">
      <c r="A1371" s="1"/>
      <c r="B1371" s="6" t="s">
        <v>27</v>
      </c>
      <c r="C1371" s="6">
        <v>1128299</v>
      </c>
      <c r="D1371" s="7">
        <v>44546</v>
      </c>
      <c r="E1371" s="6" t="s">
        <v>28</v>
      </c>
      <c r="F1371" s="6" t="s">
        <v>63</v>
      </c>
      <c r="G1371" s="6" t="s">
        <v>64</v>
      </c>
      <c r="H1371" s="6" t="s">
        <v>20</v>
      </c>
      <c r="I1371" s="8">
        <v>0.80000000000000016</v>
      </c>
      <c r="J1371" s="9">
        <v>6000</v>
      </c>
      <c r="K1371" s="10">
        <f t="shared" si="10"/>
        <v>4800.0000000000009</v>
      </c>
      <c r="L1371" s="10">
        <f t="shared" si="11"/>
        <v>1440.0000000000002</v>
      </c>
      <c r="M1371" s="11">
        <v>0.3</v>
      </c>
      <c r="O1371" s="16"/>
      <c r="P1371" s="17">
        <f>Data!$I1371-0</f>
        <v>0.80000000000000016</v>
      </c>
      <c r="Q1371" s="12">
        <f>Data!$J1371+1000</f>
        <v>7000</v>
      </c>
      <c r="R1371" s="13">
        <f>Data!$M1371+5%</f>
        <v>0.35</v>
      </c>
    </row>
    <row r="1372" spans="1:18" ht="15.75" customHeight="1" x14ac:dyDescent="0.3">
      <c r="A1372" s="1"/>
      <c r="B1372" s="6" t="s">
        <v>27</v>
      </c>
      <c r="C1372" s="6">
        <v>1128299</v>
      </c>
      <c r="D1372" s="7">
        <v>44546</v>
      </c>
      <c r="E1372" s="6" t="s">
        <v>28</v>
      </c>
      <c r="F1372" s="6" t="s">
        <v>63</v>
      </c>
      <c r="G1372" s="6" t="s">
        <v>64</v>
      </c>
      <c r="H1372" s="6" t="s">
        <v>21</v>
      </c>
      <c r="I1372" s="8">
        <v>0.90000000000000013</v>
      </c>
      <c r="J1372" s="9">
        <v>5250</v>
      </c>
      <c r="K1372" s="10">
        <f t="shared" si="10"/>
        <v>4725.0000000000009</v>
      </c>
      <c r="L1372" s="10">
        <f t="shared" si="11"/>
        <v>945.00000000000023</v>
      </c>
      <c r="M1372" s="11">
        <v>0.2</v>
      </c>
      <c r="O1372" s="16"/>
      <c r="P1372" s="17">
        <f>Data!$I1372-0</f>
        <v>0.90000000000000013</v>
      </c>
      <c r="Q1372" s="12">
        <f>Data!$J1372+1000</f>
        <v>6250</v>
      </c>
      <c r="R1372" s="13">
        <f>Data!$M1372+5%</f>
        <v>0.25</v>
      </c>
    </row>
    <row r="1373" spans="1:18" ht="15.75" customHeight="1" x14ac:dyDescent="0.3">
      <c r="A1373" s="1"/>
      <c r="B1373" s="6" t="s">
        <v>27</v>
      </c>
      <c r="C1373" s="6">
        <v>1128299</v>
      </c>
      <c r="D1373" s="7">
        <v>44546</v>
      </c>
      <c r="E1373" s="6" t="s">
        <v>28</v>
      </c>
      <c r="F1373" s="6" t="s">
        <v>63</v>
      </c>
      <c r="G1373" s="6" t="s">
        <v>64</v>
      </c>
      <c r="H1373" s="6" t="s">
        <v>22</v>
      </c>
      <c r="I1373" s="8">
        <v>0.95000000000000018</v>
      </c>
      <c r="J1373" s="9">
        <v>6250</v>
      </c>
      <c r="K1373" s="10">
        <f t="shared" si="10"/>
        <v>5937.5000000000009</v>
      </c>
      <c r="L1373" s="10">
        <f t="shared" si="11"/>
        <v>2671.8750000000005</v>
      </c>
      <c r="M1373" s="11">
        <v>0.45</v>
      </c>
      <c r="O1373" s="16"/>
      <c r="P1373" s="17">
        <f>Data!$I1373-0</f>
        <v>0.95000000000000018</v>
      </c>
      <c r="Q1373" s="12">
        <f>Data!$J1373+1000</f>
        <v>7250</v>
      </c>
      <c r="R1373" s="13">
        <f>Data!$M1373+5%</f>
        <v>0.5</v>
      </c>
    </row>
    <row r="1374" spans="1:18" ht="15.75" customHeight="1" x14ac:dyDescent="0.3">
      <c r="A1374" s="1" t="s">
        <v>39</v>
      </c>
      <c r="B1374" s="6" t="s">
        <v>14</v>
      </c>
      <c r="C1374" s="6">
        <v>1185732</v>
      </c>
      <c r="D1374" s="7">
        <v>44208</v>
      </c>
      <c r="E1374" s="6" t="s">
        <v>46</v>
      </c>
      <c r="F1374" s="6" t="s">
        <v>47</v>
      </c>
      <c r="G1374" s="6" t="s">
        <v>65</v>
      </c>
      <c r="H1374" s="6" t="s">
        <v>17</v>
      </c>
      <c r="I1374" s="8">
        <v>0.45</v>
      </c>
      <c r="J1374" s="9">
        <v>8500</v>
      </c>
      <c r="K1374" s="10">
        <f t="shared" si="10"/>
        <v>3825</v>
      </c>
      <c r="L1374" s="10">
        <f t="shared" si="11"/>
        <v>1721.25</v>
      </c>
      <c r="M1374" s="11">
        <v>0.45</v>
      </c>
      <c r="P1374" s="12"/>
    </row>
    <row r="1375" spans="1:18" ht="15.75" customHeight="1" x14ac:dyDescent="0.3">
      <c r="A1375" s="1"/>
      <c r="B1375" s="6" t="s">
        <v>14</v>
      </c>
      <c r="C1375" s="6">
        <v>1185732</v>
      </c>
      <c r="D1375" s="7">
        <v>44208</v>
      </c>
      <c r="E1375" s="6" t="s">
        <v>46</v>
      </c>
      <c r="F1375" s="6" t="s">
        <v>47</v>
      </c>
      <c r="G1375" s="6" t="s">
        <v>65</v>
      </c>
      <c r="H1375" s="6" t="s">
        <v>18</v>
      </c>
      <c r="I1375" s="8">
        <v>0.45</v>
      </c>
      <c r="J1375" s="9">
        <v>6500</v>
      </c>
      <c r="K1375" s="10">
        <f t="shared" si="10"/>
        <v>2925</v>
      </c>
      <c r="L1375" s="10">
        <f t="shared" si="11"/>
        <v>1023.7499999999999</v>
      </c>
      <c r="M1375" s="11">
        <v>0.35</v>
      </c>
      <c r="P1375" s="12"/>
    </row>
    <row r="1376" spans="1:18" ht="15.75" customHeight="1" x14ac:dyDescent="0.3">
      <c r="A1376" s="1"/>
      <c r="B1376" s="6" t="s">
        <v>14</v>
      </c>
      <c r="C1376" s="6">
        <v>1185732</v>
      </c>
      <c r="D1376" s="7">
        <v>44208</v>
      </c>
      <c r="E1376" s="6" t="s">
        <v>46</v>
      </c>
      <c r="F1376" s="6" t="s">
        <v>47</v>
      </c>
      <c r="G1376" s="6" t="s">
        <v>65</v>
      </c>
      <c r="H1376" s="6" t="s">
        <v>19</v>
      </c>
      <c r="I1376" s="8">
        <v>0.35000000000000003</v>
      </c>
      <c r="J1376" s="9">
        <v>6500</v>
      </c>
      <c r="K1376" s="10">
        <f t="shared" si="10"/>
        <v>2275</v>
      </c>
      <c r="L1376" s="10">
        <f t="shared" si="11"/>
        <v>568.75</v>
      </c>
      <c r="M1376" s="11">
        <v>0.25</v>
      </c>
      <c r="P1376" s="12"/>
    </row>
    <row r="1377" spans="1:16" ht="15.75" customHeight="1" x14ac:dyDescent="0.3">
      <c r="A1377" s="1"/>
      <c r="B1377" s="6" t="s">
        <v>14</v>
      </c>
      <c r="C1377" s="6">
        <v>1185732</v>
      </c>
      <c r="D1377" s="7">
        <v>44208</v>
      </c>
      <c r="E1377" s="6" t="s">
        <v>46</v>
      </c>
      <c r="F1377" s="6" t="s">
        <v>47</v>
      </c>
      <c r="G1377" s="6" t="s">
        <v>65</v>
      </c>
      <c r="H1377" s="6" t="s">
        <v>20</v>
      </c>
      <c r="I1377" s="8">
        <v>0.39999999999999997</v>
      </c>
      <c r="J1377" s="9">
        <v>5000</v>
      </c>
      <c r="K1377" s="10">
        <f t="shared" si="10"/>
        <v>1999.9999999999998</v>
      </c>
      <c r="L1377" s="10">
        <f t="shared" si="11"/>
        <v>599.99999999999989</v>
      </c>
      <c r="M1377" s="11">
        <v>0.3</v>
      </c>
      <c r="P1377" s="12"/>
    </row>
    <row r="1378" spans="1:16" ht="15.75" customHeight="1" x14ac:dyDescent="0.3">
      <c r="A1378" s="1"/>
      <c r="B1378" s="6" t="s">
        <v>14</v>
      </c>
      <c r="C1378" s="6">
        <v>1185732</v>
      </c>
      <c r="D1378" s="7">
        <v>44208</v>
      </c>
      <c r="E1378" s="6" t="s">
        <v>46</v>
      </c>
      <c r="F1378" s="6" t="s">
        <v>47</v>
      </c>
      <c r="G1378" s="6" t="s">
        <v>65</v>
      </c>
      <c r="H1378" s="6" t="s">
        <v>21</v>
      </c>
      <c r="I1378" s="8">
        <v>0.55000000000000004</v>
      </c>
      <c r="J1378" s="9">
        <v>5500</v>
      </c>
      <c r="K1378" s="10">
        <f t="shared" si="10"/>
        <v>3025.0000000000005</v>
      </c>
      <c r="L1378" s="10">
        <f t="shared" si="11"/>
        <v>1058.75</v>
      </c>
      <c r="M1378" s="11">
        <v>0.35</v>
      </c>
      <c r="P1378" s="12"/>
    </row>
    <row r="1379" spans="1:16" ht="15.75" customHeight="1" x14ac:dyDescent="0.3">
      <c r="A1379" s="1"/>
      <c r="B1379" s="6" t="s">
        <v>14</v>
      </c>
      <c r="C1379" s="6">
        <v>1185732</v>
      </c>
      <c r="D1379" s="7">
        <v>44208</v>
      </c>
      <c r="E1379" s="6" t="s">
        <v>46</v>
      </c>
      <c r="F1379" s="6" t="s">
        <v>47</v>
      </c>
      <c r="G1379" s="6" t="s">
        <v>65</v>
      </c>
      <c r="H1379" s="6" t="s">
        <v>22</v>
      </c>
      <c r="I1379" s="8">
        <v>0.45</v>
      </c>
      <c r="J1379" s="9">
        <v>6500</v>
      </c>
      <c r="K1379" s="10">
        <f t="shared" si="10"/>
        <v>2925</v>
      </c>
      <c r="L1379" s="10">
        <f t="shared" si="11"/>
        <v>1462.5</v>
      </c>
      <c r="M1379" s="11">
        <v>0.5</v>
      </c>
      <c r="P1379" s="12"/>
    </row>
    <row r="1380" spans="1:16" ht="15.75" customHeight="1" x14ac:dyDescent="0.3">
      <c r="A1380" s="1"/>
      <c r="B1380" s="6" t="s">
        <v>14</v>
      </c>
      <c r="C1380" s="6">
        <v>1185732</v>
      </c>
      <c r="D1380" s="7">
        <v>44237</v>
      </c>
      <c r="E1380" s="6" t="s">
        <v>46</v>
      </c>
      <c r="F1380" s="6" t="s">
        <v>47</v>
      </c>
      <c r="G1380" s="6" t="s">
        <v>65</v>
      </c>
      <c r="H1380" s="6" t="s">
        <v>17</v>
      </c>
      <c r="I1380" s="8">
        <v>0.45</v>
      </c>
      <c r="J1380" s="9">
        <v>9000</v>
      </c>
      <c r="K1380" s="10">
        <f t="shared" si="10"/>
        <v>4050</v>
      </c>
      <c r="L1380" s="10">
        <f t="shared" si="11"/>
        <v>1822.5</v>
      </c>
      <c r="M1380" s="11">
        <v>0.45</v>
      </c>
      <c r="P1380" s="12"/>
    </row>
    <row r="1381" spans="1:16" ht="15.75" customHeight="1" x14ac:dyDescent="0.3">
      <c r="A1381" s="1"/>
      <c r="B1381" s="6" t="s">
        <v>14</v>
      </c>
      <c r="C1381" s="6">
        <v>1185732</v>
      </c>
      <c r="D1381" s="7">
        <v>44237</v>
      </c>
      <c r="E1381" s="6" t="s">
        <v>46</v>
      </c>
      <c r="F1381" s="6" t="s">
        <v>47</v>
      </c>
      <c r="G1381" s="6" t="s">
        <v>65</v>
      </c>
      <c r="H1381" s="6" t="s">
        <v>18</v>
      </c>
      <c r="I1381" s="8">
        <v>0.45</v>
      </c>
      <c r="J1381" s="9">
        <v>5500</v>
      </c>
      <c r="K1381" s="10">
        <f t="shared" si="10"/>
        <v>2475</v>
      </c>
      <c r="L1381" s="10">
        <f t="shared" si="11"/>
        <v>866.25</v>
      </c>
      <c r="M1381" s="11">
        <v>0.35</v>
      </c>
      <c r="P1381" s="12"/>
    </row>
    <row r="1382" spans="1:16" ht="15.75" customHeight="1" x14ac:dyDescent="0.3">
      <c r="A1382" s="1"/>
      <c r="B1382" s="6" t="s">
        <v>14</v>
      </c>
      <c r="C1382" s="6">
        <v>1185732</v>
      </c>
      <c r="D1382" s="7">
        <v>44237</v>
      </c>
      <c r="E1382" s="6" t="s">
        <v>46</v>
      </c>
      <c r="F1382" s="6" t="s">
        <v>47</v>
      </c>
      <c r="G1382" s="6" t="s">
        <v>65</v>
      </c>
      <c r="H1382" s="6" t="s">
        <v>19</v>
      </c>
      <c r="I1382" s="8">
        <v>0.35000000000000003</v>
      </c>
      <c r="J1382" s="9">
        <v>6000</v>
      </c>
      <c r="K1382" s="10">
        <f t="shared" si="10"/>
        <v>2100</v>
      </c>
      <c r="L1382" s="10">
        <f t="shared" si="11"/>
        <v>525</v>
      </c>
      <c r="M1382" s="11">
        <v>0.25</v>
      </c>
      <c r="P1382" s="12"/>
    </row>
    <row r="1383" spans="1:16" ht="15.75" customHeight="1" x14ac:dyDescent="0.3">
      <c r="A1383" s="1"/>
      <c r="B1383" s="6" t="s">
        <v>14</v>
      </c>
      <c r="C1383" s="6">
        <v>1185732</v>
      </c>
      <c r="D1383" s="7">
        <v>44237</v>
      </c>
      <c r="E1383" s="6" t="s">
        <v>46</v>
      </c>
      <c r="F1383" s="6" t="s">
        <v>47</v>
      </c>
      <c r="G1383" s="6" t="s">
        <v>65</v>
      </c>
      <c r="H1383" s="6" t="s">
        <v>20</v>
      </c>
      <c r="I1383" s="8">
        <v>0.39999999999999997</v>
      </c>
      <c r="J1383" s="9">
        <v>4750</v>
      </c>
      <c r="K1383" s="10">
        <f t="shared" si="10"/>
        <v>1899.9999999999998</v>
      </c>
      <c r="L1383" s="10">
        <f t="shared" si="11"/>
        <v>569.99999999999989</v>
      </c>
      <c r="M1383" s="11">
        <v>0.3</v>
      </c>
      <c r="P1383" s="12"/>
    </row>
    <row r="1384" spans="1:16" ht="15.75" customHeight="1" x14ac:dyDescent="0.3">
      <c r="A1384" s="1"/>
      <c r="B1384" s="6" t="s">
        <v>14</v>
      </c>
      <c r="C1384" s="6">
        <v>1185732</v>
      </c>
      <c r="D1384" s="7">
        <v>44237</v>
      </c>
      <c r="E1384" s="6" t="s">
        <v>46</v>
      </c>
      <c r="F1384" s="6" t="s">
        <v>47</v>
      </c>
      <c r="G1384" s="6" t="s">
        <v>65</v>
      </c>
      <c r="H1384" s="6" t="s">
        <v>21</v>
      </c>
      <c r="I1384" s="8">
        <v>0.55000000000000004</v>
      </c>
      <c r="J1384" s="9">
        <v>5500</v>
      </c>
      <c r="K1384" s="10">
        <f t="shared" si="10"/>
        <v>3025.0000000000005</v>
      </c>
      <c r="L1384" s="10">
        <f t="shared" si="11"/>
        <v>1058.75</v>
      </c>
      <c r="M1384" s="11">
        <v>0.35</v>
      </c>
      <c r="P1384" s="12"/>
    </row>
    <row r="1385" spans="1:16" ht="15.75" customHeight="1" x14ac:dyDescent="0.3">
      <c r="A1385" s="1"/>
      <c r="B1385" s="6" t="s">
        <v>14</v>
      </c>
      <c r="C1385" s="6">
        <v>1185732</v>
      </c>
      <c r="D1385" s="7">
        <v>44237</v>
      </c>
      <c r="E1385" s="6" t="s">
        <v>46</v>
      </c>
      <c r="F1385" s="6" t="s">
        <v>47</v>
      </c>
      <c r="G1385" s="6" t="s">
        <v>65</v>
      </c>
      <c r="H1385" s="6" t="s">
        <v>22</v>
      </c>
      <c r="I1385" s="8">
        <v>0.45</v>
      </c>
      <c r="J1385" s="9">
        <v>6500</v>
      </c>
      <c r="K1385" s="10">
        <f t="shared" si="10"/>
        <v>2925</v>
      </c>
      <c r="L1385" s="10">
        <f t="shared" si="11"/>
        <v>1462.5</v>
      </c>
      <c r="M1385" s="11">
        <v>0.5</v>
      </c>
      <c r="P1385" s="12"/>
    </row>
    <row r="1386" spans="1:16" ht="15.75" customHeight="1" x14ac:dyDescent="0.3">
      <c r="A1386" s="1"/>
      <c r="B1386" s="6" t="s">
        <v>14</v>
      </c>
      <c r="C1386" s="6">
        <v>1185732</v>
      </c>
      <c r="D1386" s="7">
        <v>44263</v>
      </c>
      <c r="E1386" s="6" t="s">
        <v>46</v>
      </c>
      <c r="F1386" s="6" t="s">
        <v>47</v>
      </c>
      <c r="G1386" s="6" t="s">
        <v>65</v>
      </c>
      <c r="H1386" s="6" t="s">
        <v>17</v>
      </c>
      <c r="I1386" s="8">
        <v>0.45</v>
      </c>
      <c r="J1386" s="9">
        <v>8700</v>
      </c>
      <c r="K1386" s="10">
        <f t="shared" si="10"/>
        <v>3915</v>
      </c>
      <c r="L1386" s="10">
        <f t="shared" si="11"/>
        <v>1761.75</v>
      </c>
      <c r="M1386" s="11">
        <v>0.45</v>
      </c>
      <c r="P1386" s="12"/>
    </row>
    <row r="1387" spans="1:16" ht="15.75" customHeight="1" x14ac:dyDescent="0.3">
      <c r="A1387" s="1"/>
      <c r="B1387" s="6" t="s">
        <v>14</v>
      </c>
      <c r="C1387" s="6">
        <v>1185732</v>
      </c>
      <c r="D1387" s="7">
        <v>44263</v>
      </c>
      <c r="E1387" s="6" t="s">
        <v>46</v>
      </c>
      <c r="F1387" s="6" t="s">
        <v>47</v>
      </c>
      <c r="G1387" s="6" t="s">
        <v>65</v>
      </c>
      <c r="H1387" s="6" t="s">
        <v>18</v>
      </c>
      <c r="I1387" s="8">
        <v>0.45</v>
      </c>
      <c r="J1387" s="9">
        <v>5500</v>
      </c>
      <c r="K1387" s="10">
        <f t="shared" si="10"/>
        <v>2475</v>
      </c>
      <c r="L1387" s="10">
        <f t="shared" si="11"/>
        <v>866.25</v>
      </c>
      <c r="M1387" s="11">
        <v>0.35</v>
      </c>
      <c r="P1387" s="12"/>
    </row>
    <row r="1388" spans="1:16" ht="15.75" customHeight="1" x14ac:dyDescent="0.3">
      <c r="A1388" s="1"/>
      <c r="B1388" s="6" t="s">
        <v>14</v>
      </c>
      <c r="C1388" s="6">
        <v>1185732</v>
      </c>
      <c r="D1388" s="7">
        <v>44263</v>
      </c>
      <c r="E1388" s="6" t="s">
        <v>46</v>
      </c>
      <c r="F1388" s="6" t="s">
        <v>47</v>
      </c>
      <c r="G1388" s="6" t="s">
        <v>65</v>
      </c>
      <c r="H1388" s="6" t="s">
        <v>19</v>
      </c>
      <c r="I1388" s="8">
        <v>0.35000000000000003</v>
      </c>
      <c r="J1388" s="9">
        <v>5750</v>
      </c>
      <c r="K1388" s="10">
        <f t="shared" si="10"/>
        <v>2012.5000000000002</v>
      </c>
      <c r="L1388" s="10">
        <f t="shared" si="11"/>
        <v>503.12500000000006</v>
      </c>
      <c r="M1388" s="11">
        <v>0.25</v>
      </c>
      <c r="P1388" s="12"/>
    </row>
    <row r="1389" spans="1:16" ht="15.75" customHeight="1" x14ac:dyDescent="0.3">
      <c r="A1389" s="1"/>
      <c r="B1389" s="6" t="s">
        <v>14</v>
      </c>
      <c r="C1389" s="6">
        <v>1185732</v>
      </c>
      <c r="D1389" s="7">
        <v>44263</v>
      </c>
      <c r="E1389" s="6" t="s">
        <v>46</v>
      </c>
      <c r="F1389" s="6" t="s">
        <v>47</v>
      </c>
      <c r="G1389" s="6" t="s">
        <v>65</v>
      </c>
      <c r="H1389" s="6" t="s">
        <v>20</v>
      </c>
      <c r="I1389" s="8">
        <v>0.39999999999999997</v>
      </c>
      <c r="J1389" s="9">
        <v>4250</v>
      </c>
      <c r="K1389" s="10">
        <f t="shared" si="10"/>
        <v>1699.9999999999998</v>
      </c>
      <c r="L1389" s="10">
        <f t="shared" si="11"/>
        <v>509.99999999999989</v>
      </c>
      <c r="M1389" s="11">
        <v>0.3</v>
      </c>
      <c r="P1389" s="12"/>
    </row>
    <row r="1390" spans="1:16" ht="15.75" customHeight="1" x14ac:dyDescent="0.3">
      <c r="A1390" s="1"/>
      <c r="B1390" s="6" t="s">
        <v>14</v>
      </c>
      <c r="C1390" s="6">
        <v>1185732</v>
      </c>
      <c r="D1390" s="7">
        <v>44263</v>
      </c>
      <c r="E1390" s="6" t="s">
        <v>46</v>
      </c>
      <c r="F1390" s="6" t="s">
        <v>47</v>
      </c>
      <c r="G1390" s="6" t="s">
        <v>65</v>
      </c>
      <c r="H1390" s="6" t="s">
        <v>21</v>
      </c>
      <c r="I1390" s="8">
        <v>0.55000000000000004</v>
      </c>
      <c r="J1390" s="9">
        <v>4750</v>
      </c>
      <c r="K1390" s="10">
        <f t="shared" si="10"/>
        <v>2612.5</v>
      </c>
      <c r="L1390" s="10">
        <f t="shared" si="11"/>
        <v>914.37499999999989</v>
      </c>
      <c r="M1390" s="11">
        <v>0.35</v>
      </c>
      <c r="P1390" s="12"/>
    </row>
    <row r="1391" spans="1:16" ht="15.75" customHeight="1" x14ac:dyDescent="0.3">
      <c r="A1391" s="1"/>
      <c r="B1391" s="6" t="s">
        <v>14</v>
      </c>
      <c r="C1391" s="6">
        <v>1185732</v>
      </c>
      <c r="D1391" s="7">
        <v>44263</v>
      </c>
      <c r="E1391" s="6" t="s">
        <v>46</v>
      </c>
      <c r="F1391" s="6" t="s">
        <v>47</v>
      </c>
      <c r="G1391" s="6" t="s">
        <v>65</v>
      </c>
      <c r="H1391" s="6" t="s">
        <v>22</v>
      </c>
      <c r="I1391" s="8">
        <v>0.45</v>
      </c>
      <c r="J1391" s="9">
        <v>5750</v>
      </c>
      <c r="K1391" s="10">
        <f t="shared" si="10"/>
        <v>2587.5</v>
      </c>
      <c r="L1391" s="10">
        <f t="shared" si="11"/>
        <v>1293.75</v>
      </c>
      <c r="M1391" s="11">
        <v>0.5</v>
      </c>
      <c r="P1391" s="12"/>
    </row>
    <row r="1392" spans="1:16" ht="15.75" customHeight="1" x14ac:dyDescent="0.3">
      <c r="A1392" s="1"/>
      <c r="B1392" s="6" t="s">
        <v>14</v>
      </c>
      <c r="C1392" s="6">
        <v>1185732</v>
      </c>
      <c r="D1392" s="7">
        <v>44295</v>
      </c>
      <c r="E1392" s="6" t="s">
        <v>46</v>
      </c>
      <c r="F1392" s="6" t="s">
        <v>47</v>
      </c>
      <c r="G1392" s="6" t="s">
        <v>65</v>
      </c>
      <c r="H1392" s="6" t="s">
        <v>17</v>
      </c>
      <c r="I1392" s="8">
        <v>0.45</v>
      </c>
      <c r="J1392" s="9">
        <v>8250</v>
      </c>
      <c r="K1392" s="10">
        <f t="shared" si="10"/>
        <v>3712.5</v>
      </c>
      <c r="L1392" s="10">
        <f t="shared" si="11"/>
        <v>1670.625</v>
      </c>
      <c r="M1392" s="11">
        <v>0.45</v>
      </c>
      <c r="P1392" s="12"/>
    </row>
    <row r="1393" spans="1:16" ht="15.75" customHeight="1" x14ac:dyDescent="0.3">
      <c r="A1393" s="1"/>
      <c r="B1393" s="6" t="s">
        <v>14</v>
      </c>
      <c r="C1393" s="6">
        <v>1185732</v>
      </c>
      <c r="D1393" s="7">
        <v>44295</v>
      </c>
      <c r="E1393" s="6" t="s">
        <v>46</v>
      </c>
      <c r="F1393" s="6" t="s">
        <v>47</v>
      </c>
      <c r="G1393" s="6" t="s">
        <v>65</v>
      </c>
      <c r="H1393" s="6" t="s">
        <v>18</v>
      </c>
      <c r="I1393" s="8">
        <v>0.45</v>
      </c>
      <c r="J1393" s="9">
        <v>5250</v>
      </c>
      <c r="K1393" s="10">
        <f t="shared" si="10"/>
        <v>2362.5</v>
      </c>
      <c r="L1393" s="10">
        <f t="shared" si="11"/>
        <v>826.875</v>
      </c>
      <c r="M1393" s="11">
        <v>0.35</v>
      </c>
      <c r="P1393" s="12"/>
    </row>
    <row r="1394" spans="1:16" ht="15.75" customHeight="1" x14ac:dyDescent="0.3">
      <c r="A1394" s="1"/>
      <c r="B1394" s="6" t="s">
        <v>14</v>
      </c>
      <c r="C1394" s="6">
        <v>1185732</v>
      </c>
      <c r="D1394" s="7">
        <v>44295</v>
      </c>
      <c r="E1394" s="6" t="s">
        <v>46</v>
      </c>
      <c r="F1394" s="6" t="s">
        <v>47</v>
      </c>
      <c r="G1394" s="6" t="s">
        <v>65</v>
      </c>
      <c r="H1394" s="6" t="s">
        <v>19</v>
      </c>
      <c r="I1394" s="8">
        <v>0.35000000000000003</v>
      </c>
      <c r="J1394" s="9">
        <v>5250</v>
      </c>
      <c r="K1394" s="10">
        <f t="shared" si="10"/>
        <v>1837.5000000000002</v>
      </c>
      <c r="L1394" s="10">
        <f t="shared" si="11"/>
        <v>459.37500000000006</v>
      </c>
      <c r="M1394" s="11">
        <v>0.25</v>
      </c>
      <c r="P1394" s="12"/>
    </row>
    <row r="1395" spans="1:16" ht="15.75" customHeight="1" x14ac:dyDescent="0.3">
      <c r="A1395" s="1"/>
      <c r="B1395" s="6" t="s">
        <v>14</v>
      </c>
      <c r="C1395" s="6">
        <v>1185732</v>
      </c>
      <c r="D1395" s="7">
        <v>44295</v>
      </c>
      <c r="E1395" s="6" t="s">
        <v>46</v>
      </c>
      <c r="F1395" s="6" t="s">
        <v>47</v>
      </c>
      <c r="G1395" s="6" t="s">
        <v>65</v>
      </c>
      <c r="H1395" s="6" t="s">
        <v>20</v>
      </c>
      <c r="I1395" s="8">
        <v>0.39999999999999997</v>
      </c>
      <c r="J1395" s="9">
        <v>4500</v>
      </c>
      <c r="K1395" s="10">
        <f t="shared" si="10"/>
        <v>1799.9999999999998</v>
      </c>
      <c r="L1395" s="10">
        <f t="shared" si="11"/>
        <v>539.99999999999989</v>
      </c>
      <c r="M1395" s="11">
        <v>0.3</v>
      </c>
      <c r="P1395" s="12"/>
    </row>
    <row r="1396" spans="1:16" ht="15.75" customHeight="1" x14ac:dyDescent="0.3">
      <c r="A1396" s="1"/>
      <c r="B1396" s="6" t="s">
        <v>14</v>
      </c>
      <c r="C1396" s="6">
        <v>1185732</v>
      </c>
      <c r="D1396" s="7">
        <v>44295</v>
      </c>
      <c r="E1396" s="6" t="s">
        <v>46</v>
      </c>
      <c r="F1396" s="6" t="s">
        <v>47</v>
      </c>
      <c r="G1396" s="6" t="s">
        <v>65</v>
      </c>
      <c r="H1396" s="6" t="s">
        <v>21</v>
      </c>
      <c r="I1396" s="8">
        <v>0.55000000000000004</v>
      </c>
      <c r="J1396" s="9">
        <v>4750</v>
      </c>
      <c r="K1396" s="10">
        <f t="shared" si="10"/>
        <v>2612.5</v>
      </c>
      <c r="L1396" s="10">
        <f t="shared" si="11"/>
        <v>914.37499999999989</v>
      </c>
      <c r="M1396" s="11">
        <v>0.35</v>
      </c>
      <c r="P1396" s="12"/>
    </row>
    <row r="1397" spans="1:16" ht="15.75" customHeight="1" x14ac:dyDescent="0.3">
      <c r="A1397" s="1"/>
      <c r="B1397" s="6" t="s">
        <v>14</v>
      </c>
      <c r="C1397" s="6">
        <v>1185732</v>
      </c>
      <c r="D1397" s="7">
        <v>44295</v>
      </c>
      <c r="E1397" s="6" t="s">
        <v>46</v>
      </c>
      <c r="F1397" s="6" t="s">
        <v>47</v>
      </c>
      <c r="G1397" s="6" t="s">
        <v>65</v>
      </c>
      <c r="H1397" s="6" t="s">
        <v>22</v>
      </c>
      <c r="I1397" s="8">
        <v>0.45</v>
      </c>
      <c r="J1397" s="9">
        <v>6000</v>
      </c>
      <c r="K1397" s="10">
        <f t="shared" si="10"/>
        <v>2700</v>
      </c>
      <c r="L1397" s="10">
        <f t="shared" si="11"/>
        <v>1350</v>
      </c>
      <c r="M1397" s="11">
        <v>0.5</v>
      </c>
      <c r="P1397" s="12"/>
    </row>
    <row r="1398" spans="1:16" ht="15.75" customHeight="1" x14ac:dyDescent="0.3">
      <c r="A1398" s="1"/>
      <c r="B1398" s="6" t="s">
        <v>14</v>
      </c>
      <c r="C1398" s="6">
        <v>1185732</v>
      </c>
      <c r="D1398" s="7">
        <v>44324</v>
      </c>
      <c r="E1398" s="6" t="s">
        <v>46</v>
      </c>
      <c r="F1398" s="6" t="s">
        <v>47</v>
      </c>
      <c r="G1398" s="6" t="s">
        <v>65</v>
      </c>
      <c r="H1398" s="6" t="s">
        <v>17</v>
      </c>
      <c r="I1398" s="8">
        <v>0.55000000000000004</v>
      </c>
      <c r="J1398" s="9">
        <v>8700</v>
      </c>
      <c r="K1398" s="10">
        <f t="shared" si="10"/>
        <v>4785</v>
      </c>
      <c r="L1398" s="10">
        <f t="shared" si="11"/>
        <v>2153.25</v>
      </c>
      <c r="M1398" s="11">
        <v>0.45</v>
      </c>
      <c r="P1398" s="12"/>
    </row>
    <row r="1399" spans="1:16" ht="15.75" customHeight="1" x14ac:dyDescent="0.3">
      <c r="A1399" s="1"/>
      <c r="B1399" s="6" t="s">
        <v>14</v>
      </c>
      <c r="C1399" s="6">
        <v>1185732</v>
      </c>
      <c r="D1399" s="7">
        <v>44324</v>
      </c>
      <c r="E1399" s="6" t="s">
        <v>46</v>
      </c>
      <c r="F1399" s="6" t="s">
        <v>47</v>
      </c>
      <c r="G1399" s="6" t="s">
        <v>65</v>
      </c>
      <c r="H1399" s="6" t="s">
        <v>18</v>
      </c>
      <c r="I1399" s="8">
        <v>0.55000000000000004</v>
      </c>
      <c r="J1399" s="9">
        <v>5750</v>
      </c>
      <c r="K1399" s="10">
        <f t="shared" si="10"/>
        <v>3162.5000000000005</v>
      </c>
      <c r="L1399" s="10">
        <f t="shared" si="11"/>
        <v>1106.875</v>
      </c>
      <c r="M1399" s="11">
        <v>0.35</v>
      </c>
      <c r="P1399" s="12"/>
    </row>
    <row r="1400" spans="1:16" ht="15.75" customHeight="1" x14ac:dyDescent="0.3">
      <c r="A1400" s="1"/>
      <c r="B1400" s="6" t="s">
        <v>14</v>
      </c>
      <c r="C1400" s="6">
        <v>1185732</v>
      </c>
      <c r="D1400" s="7">
        <v>44324</v>
      </c>
      <c r="E1400" s="6" t="s">
        <v>46</v>
      </c>
      <c r="F1400" s="6" t="s">
        <v>47</v>
      </c>
      <c r="G1400" s="6" t="s">
        <v>65</v>
      </c>
      <c r="H1400" s="6" t="s">
        <v>19</v>
      </c>
      <c r="I1400" s="8">
        <v>0.5</v>
      </c>
      <c r="J1400" s="9">
        <v>5500</v>
      </c>
      <c r="K1400" s="10">
        <f t="shared" si="10"/>
        <v>2750</v>
      </c>
      <c r="L1400" s="10">
        <f t="shared" si="11"/>
        <v>687.5</v>
      </c>
      <c r="M1400" s="11">
        <v>0.25</v>
      </c>
      <c r="P1400" s="12"/>
    </row>
    <row r="1401" spans="1:16" ht="15.75" customHeight="1" x14ac:dyDescent="0.3">
      <c r="A1401" s="1"/>
      <c r="B1401" s="6" t="s">
        <v>14</v>
      </c>
      <c r="C1401" s="6">
        <v>1185732</v>
      </c>
      <c r="D1401" s="7">
        <v>44324</v>
      </c>
      <c r="E1401" s="6" t="s">
        <v>46</v>
      </c>
      <c r="F1401" s="6" t="s">
        <v>47</v>
      </c>
      <c r="G1401" s="6" t="s">
        <v>65</v>
      </c>
      <c r="H1401" s="6" t="s">
        <v>20</v>
      </c>
      <c r="I1401" s="8">
        <v>0.5</v>
      </c>
      <c r="J1401" s="9">
        <v>5000</v>
      </c>
      <c r="K1401" s="10">
        <f t="shared" si="10"/>
        <v>2500</v>
      </c>
      <c r="L1401" s="10">
        <f t="shared" si="11"/>
        <v>750</v>
      </c>
      <c r="M1401" s="11">
        <v>0.3</v>
      </c>
      <c r="P1401" s="12"/>
    </row>
    <row r="1402" spans="1:16" ht="15.75" customHeight="1" x14ac:dyDescent="0.3">
      <c r="A1402" s="1"/>
      <c r="B1402" s="6" t="s">
        <v>14</v>
      </c>
      <c r="C1402" s="6">
        <v>1185732</v>
      </c>
      <c r="D1402" s="7">
        <v>44324</v>
      </c>
      <c r="E1402" s="6" t="s">
        <v>46</v>
      </c>
      <c r="F1402" s="6" t="s">
        <v>47</v>
      </c>
      <c r="G1402" s="6" t="s">
        <v>65</v>
      </c>
      <c r="H1402" s="6" t="s">
        <v>21</v>
      </c>
      <c r="I1402" s="8">
        <v>0.6</v>
      </c>
      <c r="J1402" s="9">
        <v>5250</v>
      </c>
      <c r="K1402" s="10">
        <f t="shared" si="10"/>
        <v>3150</v>
      </c>
      <c r="L1402" s="10">
        <f t="shared" si="11"/>
        <v>1102.5</v>
      </c>
      <c r="M1402" s="11">
        <v>0.35</v>
      </c>
      <c r="P1402" s="12"/>
    </row>
    <row r="1403" spans="1:16" ht="15.75" customHeight="1" x14ac:dyDescent="0.3">
      <c r="A1403" s="1"/>
      <c r="B1403" s="6" t="s">
        <v>14</v>
      </c>
      <c r="C1403" s="6">
        <v>1185732</v>
      </c>
      <c r="D1403" s="7">
        <v>44324</v>
      </c>
      <c r="E1403" s="6" t="s">
        <v>46</v>
      </c>
      <c r="F1403" s="6" t="s">
        <v>47</v>
      </c>
      <c r="G1403" s="6" t="s">
        <v>65</v>
      </c>
      <c r="H1403" s="6" t="s">
        <v>22</v>
      </c>
      <c r="I1403" s="8">
        <v>0.65</v>
      </c>
      <c r="J1403" s="9">
        <v>6250</v>
      </c>
      <c r="K1403" s="10">
        <f t="shared" si="10"/>
        <v>4062.5</v>
      </c>
      <c r="L1403" s="10">
        <f t="shared" si="11"/>
        <v>2031.25</v>
      </c>
      <c r="M1403" s="11">
        <v>0.5</v>
      </c>
      <c r="P1403" s="12"/>
    </row>
    <row r="1404" spans="1:16" ht="15.75" customHeight="1" x14ac:dyDescent="0.3">
      <c r="A1404" s="1"/>
      <c r="B1404" s="6" t="s">
        <v>14</v>
      </c>
      <c r="C1404" s="6">
        <v>1185732</v>
      </c>
      <c r="D1404" s="7">
        <v>44357</v>
      </c>
      <c r="E1404" s="6" t="s">
        <v>46</v>
      </c>
      <c r="F1404" s="6" t="s">
        <v>47</v>
      </c>
      <c r="G1404" s="6" t="s">
        <v>65</v>
      </c>
      <c r="H1404" s="6" t="s">
        <v>17</v>
      </c>
      <c r="I1404" s="8">
        <v>0.6</v>
      </c>
      <c r="J1404" s="9">
        <v>8750</v>
      </c>
      <c r="K1404" s="10">
        <f t="shared" si="10"/>
        <v>5250</v>
      </c>
      <c r="L1404" s="10">
        <f t="shared" si="11"/>
        <v>2362.5</v>
      </c>
      <c r="M1404" s="11">
        <v>0.45</v>
      </c>
      <c r="P1404" s="12"/>
    </row>
    <row r="1405" spans="1:16" ht="15.75" customHeight="1" x14ac:dyDescent="0.3">
      <c r="A1405" s="1"/>
      <c r="B1405" s="6" t="s">
        <v>14</v>
      </c>
      <c r="C1405" s="6">
        <v>1185732</v>
      </c>
      <c r="D1405" s="7">
        <v>44357</v>
      </c>
      <c r="E1405" s="6" t="s">
        <v>46</v>
      </c>
      <c r="F1405" s="6" t="s">
        <v>47</v>
      </c>
      <c r="G1405" s="6" t="s">
        <v>65</v>
      </c>
      <c r="H1405" s="6" t="s">
        <v>18</v>
      </c>
      <c r="I1405" s="8">
        <v>0.55000000000000004</v>
      </c>
      <c r="J1405" s="9">
        <v>6250</v>
      </c>
      <c r="K1405" s="10">
        <f t="shared" si="10"/>
        <v>3437.5000000000005</v>
      </c>
      <c r="L1405" s="10">
        <f t="shared" si="11"/>
        <v>1203.125</v>
      </c>
      <c r="M1405" s="11">
        <v>0.35</v>
      </c>
      <c r="P1405" s="12"/>
    </row>
    <row r="1406" spans="1:16" ht="15.75" customHeight="1" x14ac:dyDescent="0.3">
      <c r="A1406" s="1"/>
      <c r="B1406" s="6" t="s">
        <v>14</v>
      </c>
      <c r="C1406" s="6">
        <v>1185732</v>
      </c>
      <c r="D1406" s="7">
        <v>44357</v>
      </c>
      <c r="E1406" s="6" t="s">
        <v>46</v>
      </c>
      <c r="F1406" s="6" t="s">
        <v>47</v>
      </c>
      <c r="G1406" s="6" t="s">
        <v>65</v>
      </c>
      <c r="H1406" s="6" t="s">
        <v>19</v>
      </c>
      <c r="I1406" s="8">
        <v>0.5</v>
      </c>
      <c r="J1406" s="9">
        <v>6000</v>
      </c>
      <c r="K1406" s="10">
        <f t="shared" si="10"/>
        <v>3000</v>
      </c>
      <c r="L1406" s="10">
        <f t="shared" si="11"/>
        <v>750</v>
      </c>
      <c r="M1406" s="11">
        <v>0.25</v>
      </c>
      <c r="P1406" s="12"/>
    </row>
    <row r="1407" spans="1:16" ht="15.75" customHeight="1" x14ac:dyDescent="0.3">
      <c r="A1407" s="1"/>
      <c r="B1407" s="6" t="s">
        <v>14</v>
      </c>
      <c r="C1407" s="6">
        <v>1185732</v>
      </c>
      <c r="D1407" s="7">
        <v>44357</v>
      </c>
      <c r="E1407" s="6" t="s">
        <v>46</v>
      </c>
      <c r="F1407" s="6" t="s">
        <v>47</v>
      </c>
      <c r="G1407" s="6" t="s">
        <v>65</v>
      </c>
      <c r="H1407" s="6" t="s">
        <v>20</v>
      </c>
      <c r="I1407" s="8">
        <v>0.5</v>
      </c>
      <c r="J1407" s="9">
        <v>5750</v>
      </c>
      <c r="K1407" s="10">
        <f t="shared" si="10"/>
        <v>2875</v>
      </c>
      <c r="L1407" s="10">
        <f t="shared" si="11"/>
        <v>862.5</v>
      </c>
      <c r="M1407" s="11">
        <v>0.3</v>
      </c>
      <c r="P1407" s="12"/>
    </row>
    <row r="1408" spans="1:16" ht="15.75" customHeight="1" x14ac:dyDescent="0.3">
      <c r="A1408" s="1"/>
      <c r="B1408" s="6" t="s">
        <v>14</v>
      </c>
      <c r="C1408" s="6">
        <v>1185732</v>
      </c>
      <c r="D1408" s="7">
        <v>44357</v>
      </c>
      <c r="E1408" s="6" t="s">
        <v>46</v>
      </c>
      <c r="F1408" s="6" t="s">
        <v>47</v>
      </c>
      <c r="G1408" s="6" t="s">
        <v>65</v>
      </c>
      <c r="H1408" s="6" t="s">
        <v>21</v>
      </c>
      <c r="I1408" s="8">
        <v>0.65</v>
      </c>
      <c r="J1408" s="9">
        <v>5750</v>
      </c>
      <c r="K1408" s="10">
        <f t="shared" si="10"/>
        <v>3737.5</v>
      </c>
      <c r="L1408" s="10">
        <f t="shared" si="11"/>
        <v>1308.125</v>
      </c>
      <c r="M1408" s="11">
        <v>0.35</v>
      </c>
      <c r="P1408" s="12"/>
    </row>
    <row r="1409" spans="1:16" ht="15.75" customHeight="1" x14ac:dyDescent="0.3">
      <c r="A1409" s="1"/>
      <c r="B1409" s="6" t="s">
        <v>14</v>
      </c>
      <c r="C1409" s="6">
        <v>1185732</v>
      </c>
      <c r="D1409" s="7">
        <v>44357</v>
      </c>
      <c r="E1409" s="6" t="s">
        <v>46</v>
      </c>
      <c r="F1409" s="6" t="s">
        <v>47</v>
      </c>
      <c r="G1409" s="6" t="s">
        <v>65</v>
      </c>
      <c r="H1409" s="6" t="s">
        <v>22</v>
      </c>
      <c r="I1409" s="8">
        <v>0.70000000000000007</v>
      </c>
      <c r="J1409" s="9">
        <v>7250</v>
      </c>
      <c r="K1409" s="10">
        <f t="shared" si="10"/>
        <v>5075.0000000000009</v>
      </c>
      <c r="L1409" s="10">
        <f t="shared" si="11"/>
        <v>2537.5000000000005</v>
      </c>
      <c r="M1409" s="11">
        <v>0.5</v>
      </c>
      <c r="P1409" s="12"/>
    </row>
    <row r="1410" spans="1:16" ht="15.75" customHeight="1" x14ac:dyDescent="0.3">
      <c r="A1410" s="1"/>
      <c r="B1410" s="6" t="s">
        <v>14</v>
      </c>
      <c r="C1410" s="6">
        <v>1185732</v>
      </c>
      <c r="D1410" s="7">
        <v>44385</v>
      </c>
      <c r="E1410" s="6" t="s">
        <v>46</v>
      </c>
      <c r="F1410" s="6" t="s">
        <v>47</v>
      </c>
      <c r="G1410" s="6" t="s">
        <v>65</v>
      </c>
      <c r="H1410" s="6" t="s">
        <v>17</v>
      </c>
      <c r="I1410" s="8">
        <v>0.65</v>
      </c>
      <c r="J1410" s="9">
        <v>9500</v>
      </c>
      <c r="K1410" s="10">
        <f t="shared" si="10"/>
        <v>6175</v>
      </c>
      <c r="L1410" s="10">
        <f t="shared" si="11"/>
        <v>2778.75</v>
      </c>
      <c r="M1410" s="11">
        <v>0.45</v>
      </c>
      <c r="P1410" s="12"/>
    </row>
    <row r="1411" spans="1:16" ht="15.75" customHeight="1" x14ac:dyDescent="0.3">
      <c r="A1411" s="1"/>
      <c r="B1411" s="6" t="s">
        <v>14</v>
      </c>
      <c r="C1411" s="6">
        <v>1185732</v>
      </c>
      <c r="D1411" s="7">
        <v>44385</v>
      </c>
      <c r="E1411" s="6" t="s">
        <v>46</v>
      </c>
      <c r="F1411" s="6" t="s">
        <v>47</v>
      </c>
      <c r="G1411" s="6" t="s">
        <v>65</v>
      </c>
      <c r="H1411" s="6" t="s">
        <v>18</v>
      </c>
      <c r="I1411" s="8">
        <v>0.60000000000000009</v>
      </c>
      <c r="J1411" s="9">
        <v>7000</v>
      </c>
      <c r="K1411" s="10">
        <f t="shared" si="10"/>
        <v>4200.0000000000009</v>
      </c>
      <c r="L1411" s="10">
        <f t="shared" si="11"/>
        <v>1470.0000000000002</v>
      </c>
      <c r="M1411" s="11">
        <v>0.35</v>
      </c>
      <c r="P1411" s="12"/>
    </row>
    <row r="1412" spans="1:16" ht="15.75" customHeight="1" x14ac:dyDescent="0.3">
      <c r="A1412" s="1"/>
      <c r="B1412" s="6" t="s">
        <v>14</v>
      </c>
      <c r="C1412" s="6">
        <v>1185732</v>
      </c>
      <c r="D1412" s="7">
        <v>44385</v>
      </c>
      <c r="E1412" s="6" t="s">
        <v>46</v>
      </c>
      <c r="F1412" s="6" t="s">
        <v>47</v>
      </c>
      <c r="G1412" s="6" t="s">
        <v>65</v>
      </c>
      <c r="H1412" s="6" t="s">
        <v>19</v>
      </c>
      <c r="I1412" s="8">
        <v>0.55000000000000004</v>
      </c>
      <c r="J1412" s="9">
        <v>6250</v>
      </c>
      <c r="K1412" s="10">
        <f t="shared" si="10"/>
        <v>3437.5000000000005</v>
      </c>
      <c r="L1412" s="10">
        <f t="shared" si="11"/>
        <v>859.37500000000011</v>
      </c>
      <c r="M1412" s="11">
        <v>0.25</v>
      </c>
      <c r="P1412" s="12"/>
    </row>
    <row r="1413" spans="1:16" ht="15.75" customHeight="1" x14ac:dyDescent="0.3">
      <c r="A1413" s="1"/>
      <c r="B1413" s="6" t="s">
        <v>14</v>
      </c>
      <c r="C1413" s="6">
        <v>1185732</v>
      </c>
      <c r="D1413" s="7">
        <v>44385</v>
      </c>
      <c r="E1413" s="6" t="s">
        <v>46</v>
      </c>
      <c r="F1413" s="6" t="s">
        <v>47</v>
      </c>
      <c r="G1413" s="6" t="s">
        <v>65</v>
      </c>
      <c r="H1413" s="6" t="s">
        <v>20</v>
      </c>
      <c r="I1413" s="8">
        <v>0.55000000000000004</v>
      </c>
      <c r="J1413" s="9">
        <v>5750</v>
      </c>
      <c r="K1413" s="10">
        <f t="shared" si="10"/>
        <v>3162.5000000000005</v>
      </c>
      <c r="L1413" s="10">
        <f t="shared" si="11"/>
        <v>948.75000000000011</v>
      </c>
      <c r="M1413" s="11">
        <v>0.3</v>
      </c>
      <c r="P1413" s="12"/>
    </row>
    <row r="1414" spans="1:16" ht="15.75" customHeight="1" x14ac:dyDescent="0.3">
      <c r="A1414" s="1"/>
      <c r="B1414" s="6" t="s">
        <v>14</v>
      </c>
      <c r="C1414" s="6">
        <v>1185732</v>
      </c>
      <c r="D1414" s="7">
        <v>44385</v>
      </c>
      <c r="E1414" s="6" t="s">
        <v>46</v>
      </c>
      <c r="F1414" s="6" t="s">
        <v>47</v>
      </c>
      <c r="G1414" s="6" t="s">
        <v>65</v>
      </c>
      <c r="H1414" s="6" t="s">
        <v>21</v>
      </c>
      <c r="I1414" s="8">
        <v>0.65</v>
      </c>
      <c r="J1414" s="9">
        <v>6000</v>
      </c>
      <c r="K1414" s="10">
        <f t="shared" si="10"/>
        <v>3900</v>
      </c>
      <c r="L1414" s="10">
        <f t="shared" si="11"/>
        <v>1365</v>
      </c>
      <c r="M1414" s="11">
        <v>0.35</v>
      </c>
      <c r="P1414" s="12"/>
    </row>
    <row r="1415" spans="1:16" ht="15.75" customHeight="1" x14ac:dyDescent="0.3">
      <c r="A1415" s="1"/>
      <c r="B1415" s="6" t="s">
        <v>14</v>
      </c>
      <c r="C1415" s="6">
        <v>1185732</v>
      </c>
      <c r="D1415" s="7">
        <v>44385</v>
      </c>
      <c r="E1415" s="6" t="s">
        <v>46</v>
      </c>
      <c r="F1415" s="6" t="s">
        <v>47</v>
      </c>
      <c r="G1415" s="6" t="s">
        <v>65</v>
      </c>
      <c r="H1415" s="6" t="s">
        <v>22</v>
      </c>
      <c r="I1415" s="8">
        <v>0.70000000000000007</v>
      </c>
      <c r="J1415" s="9">
        <v>7750</v>
      </c>
      <c r="K1415" s="10">
        <f t="shared" si="10"/>
        <v>5425.0000000000009</v>
      </c>
      <c r="L1415" s="10">
        <f t="shared" si="11"/>
        <v>2712.5000000000005</v>
      </c>
      <c r="M1415" s="11">
        <v>0.5</v>
      </c>
      <c r="P1415" s="12"/>
    </row>
    <row r="1416" spans="1:16" ht="15.75" customHeight="1" x14ac:dyDescent="0.3">
      <c r="A1416" s="1"/>
      <c r="B1416" s="6" t="s">
        <v>14</v>
      </c>
      <c r="C1416" s="6">
        <v>1185732</v>
      </c>
      <c r="D1416" s="7">
        <v>44417</v>
      </c>
      <c r="E1416" s="6" t="s">
        <v>46</v>
      </c>
      <c r="F1416" s="6" t="s">
        <v>47</v>
      </c>
      <c r="G1416" s="6" t="s">
        <v>65</v>
      </c>
      <c r="H1416" s="6" t="s">
        <v>17</v>
      </c>
      <c r="I1416" s="8">
        <v>0.65</v>
      </c>
      <c r="J1416" s="9">
        <v>9250</v>
      </c>
      <c r="K1416" s="10">
        <f t="shared" si="10"/>
        <v>6012.5</v>
      </c>
      <c r="L1416" s="10">
        <f t="shared" si="11"/>
        <v>2705.625</v>
      </c>
      <c r="M1416" s="11">
        <v>0.45</v>
      </c>
      <c r="P1416" s="12"/>
    </row>
    <row r="1417" spans="1:16" ht="15.75" customHeight="1" x14ac:dyDescent="0.3">
      <c r="A1417" s="1"/>
      <c r="B1417" s="6" t="s">
        <v>14</v>
      </c>
      <c r="C1417" s="6">
        <v>1185732</v>
      </c>
      <c r="D1417" s="7">
        <v>44417</v>
      </c>
      <c r="E1417" s="6" t="s">
        <v>46</v>
      </c>
      <c r="F1417" s="6" t="s">
        <v>47</v>
      </c>
      <c r="G1417" s="6" t="s">
        <v>65</v>
      </c>
      <c r="H1417" s="6" t="s">
        <v>18</v>
      </c>
      <c r="I1417" s="8">
        <v>0.60000000000000009</v>
      </c>
      <c r="J1417" s="9">
        <v>7000</v>
      </c>
      <c r="K1417" s="10">
        <f t="shared" si="10"/>
        <v>4200.0000000000009</v>
      </c>
      <c r="L1417" s="10">
        <f t="shared" si="11"/>
        <v>1470.0000000000002</v>
      </c>
      <c r="M1417" s="11">
        <v>0.35</v>
      </c>
      <c r="P1417" s="12"/>
    </row>
    <row r="1418" spans="1:16" ht="15.75" customHeight="1" x14ac:dyDescent="0.3">
      <c r="A1418" s="1"/>
      <c r="B1418" s="6" t="s">
        <v>14</v>
      </c>
      <c r="C1418" s="6">
        <v>1185732</v>
      </c>
      <c r="D1418" s="7">
        <v>44417</v>
      </c>
      <c r="E1418" s="6" t="s">
        <v>46</v>
      </c>
      <c r="F1418" s="6" t="s">
        <v>47</v>
      </c>
      <c r="G1418" s="6" t="s">
        <v>65</v>
      </c>
      <c r="H1418" s="6" t="s">
        <v>19</v>
      </c>
      <c r="I1418" s="8">
        <v>0.55000000000000004</v>
      </c>
      <c r="J1418" s="9">
        <v>6250</v>
      </c>
      <c r="K1418" s="10">
        <f t="shared" si="10"/>
        <v>3437.5000000000005</v>
      </c>
      <c r="L1418" s="10">
        <f t="shared" si="11"/>
        <v>859.37500000000011</v>
      </c>
      <c r="M1418" s="11">
        <v>0.25</v>
      </c>
      <c r="P1418" s="12"/>
    </row>
    <row r="1419" spans="1:16" ht="15.75" customHeight="1" x14ac:dyDescent="0.3">
      <c r="A1419" s="1"/>
      <c r="B1419" s="6" t="s">
        <v>14</v>
      </c>
      <c r="C1419" s="6">
        <v>1185732</v>
      </c>
      <c r="D1419" s="7">
        <v>44417</v>
      </c>
      <c r="E1419" s="6" t="s">
        <v>46</v>
      </c>
      <c r="F1419" s="6" t="s">
        <v>47</v>
      </c>
      <c r="G1419" s="6" t="s">
        <v>65</v>
      </c>
      <c r="H1419" s="6" t="s">
        <v>20</v>
      </c>
      <c r="I1419" s="8">
        <v>0.45</v>
      </c>
      <c r="J1419" s="9">
        <v>5750</v>
      </c>
      <c r="K1419" s="10">
        <f t="shared" si="10"/>
        <v>2587.5</v>
      </c>
      <c r="L1419" s="10">
        <f t="shared" si="11"/>
        <v>776.25</v>
      </c>
      <c r="M1419" s="11">
        <v>0.3</v>
      </c>
      <c r="P1419" s="12"/>
    </row>
    <row r="1420" spans="1:16" ht="15.75" customHeight="1" x14ac:dyDescent="0.3">
      <c r="A1420" s="1"/>
      <c r="B1420" s="6" t="s">
        <v>14</v>
      </c>
      <c r="C1420" s="6">
        <v>1185732</v>
      </c>
      <c r="D1420" s="7">
        <v>44417</v>
      </c>
      <c r="E1420" s="6" t="s">
        <v>46</v>
      </c>
      <c r="F1420" s="6" t="s">
        <v>47</v>
      </c>
      <c r="G1420" s="6" t="s">
        <v>65</v>
      </c>
      <c r="H1420" s="6" t="s">
        <v>21</v>
      </c>
      <c r="I1420" s="8">
        <v>0.55000000000000004</v>
      </c>
      <c r="J1420" s="9">
        <v>5500</v>
      </c>
      <c r="K1420" s="10">
        <f t="shared" si="10"/>
        <v>3025.0000000000005</v>
      </c>
      <c r="L1420" s="10">
        <f t="shared" si="11"/>
        <v>1058.75</v>
      </c>
      <c r="M1420" s="11">
        <v>0.35</v>
      </c>
      <c r="P1420" s="12"/>
    </row>
    <row r="1421" spans="1:16" ht="15.75" customHeight="1" x14ac:dyDescent="0.3">
      <c r="A1421" s="1"/>
      <c r="B1421" s="6" t="s">
        <v>14</v>
      </c>
      <c r="C1421" s="6">
        <v>1185732</v>
      </c>
      <c r="D1421" s="7">
        <v>44417</v>
      </c>
      <c r="E1421" s="6" t="s">
        <v>46</v>
      </c>
      <c r="F1421" s="6" t="s">
        <v>47</v>
      </c>
      <c r="G1421" s="6" t="s">
        <v>65</v>
      </c>
      <c r="H1421" s="6" t="s">
        <v>22</v>
      </c>
      <c r="I1421" s="8">
        <v>0.60000000000000009</v>
      </c>
      <c r="J1421" s="9">
        <v>7250</v>
      </c>
      <c r="K1421" s="10">
        <f t="shared" si="10"/>
        <v>4350.0000000000009</v>
      </c>
      <c r="L1421" s="10">
        <f t="shared" si="11"/>
        <v>2175.0000000000005</v>
      </c>
      <c r="M1421" s="11">
        <v>0.5</v>
      </c>
      <c r="P1421" s="12"/>
    </row>
    <row r="1422" spans="1:16" ht="15.75" customHeight="1" x14ac:dyDescent="0.3">
      <c r="A1422" s="1"/>
      <c r="B1422" s="6" t="s">
        <v>14</v>
      </c>
      <c r="C1422" s="6">
        <v>1185732</v>
      </c>
      <c r="D1422" s="7">
        <v>44447</v>
      </c>
      <c r="E1422" s="6" t="s">
        <v>46</v>
      </c>
      <c r="F1422" s="6" t="s">
        <v>47</v>
      </c>
      <c r="G1422" s="6" t="s">
        <v>65</v>
      </c>
      <c r="H1422" s="6" t="s">
        <v>17</v>
      </c>
      <c r="I1422" s="8">
        <v>0.55000000000000004</v>
      </c>
      <c r="J1422" s="9">
        <v>8500</v>
      </c>
      <c r="K1422" s="10">
        <f t="shared" si="10"/>
        <v>4675</v>
      </c>
      <c r="L1422" s="10">
        <f t="shared" si="11"/>
        <v>2103.75</v>
      </c>
      <c r="M1422" s="11">
        <v>0.45</v>
      </c>
      <c r="P1422" s="12"/>
    </row>
    <row r="1423" spans="1:16" ht="15.75" customHeight="1" x14ac:dyDescent="0.3">
      <c r="A1423" s="1"/>
      <c r="B1423" s="6" t="s">
        <v>14</v>
      </c>
      <c r="C1423" s="6">
        <v>1185732</v>
      </c>
      <c r="D1423" s="7">
        <v>44447</v>
      </c>
      <c r="E1423" s="6" t="s">
        <v>46</v>
      </c>
      <c r="F1423" s="6" t="s">
        <v>47</v>
      </c>
      <c r="G1423" s="6" t="s">
        <v>65</v>
      </c>
      <c r="H1423" s="6" t="s">
        <v>18</v>
      </c>
      <c r="I1423" s="8">
        <v>0.50000000000000011</v>
      </c>
      <c r="J1423" s="9">
        <v>6500</v>
      </c>
      <c r="K1423" s="10">
        <f t="shared" si="10"/>
        <v>3250.0000000000009</v>
      </c>
      <c r="L1423" s="10">
        <f t="shared" si="11"/>
        <v>1137.5000000000002</v>
      </c>
      <c r="M1423" s="11">
        <v>0.35</v>
      </c>
      <c r="P1423" s="12"/>
    </row>
    <row r="1424" spans="1:16" ht="15.75" customHeight="1" x14ac:dyDescent="0.3">
      <c r="A1424" s="1"/>
      <c r="B1424" s="6" t="s">
        <v>14</v>
      </c>
      <c r="C1424" s="6">
        <v>1185732</v>
      </c>
      <c r="D1424" s="7">
        <v>44447</v>
      </c>
      <c r="E1424" s="6" t="s">
        <v>46</v>
      </c>
      <c r="F1424" s="6" t="s">
        <v>47</v>
      </c>
      <c r="G1424" s="6" t="s">
        <v>65</v>
      </c>
      <c r="H1424" s="6" t="s">
        <v>19</v>
      </c>
      <c r="I1424" s="8">
        <v>0.45</v>
      </c>
      <c r="J1424" s="9">
        <v>5500</v>
      </c>
      <c r="K1424" s="10">
        <f t="shared" si="10"/>
        <v>2475</v>
      </c>
      <c r="L1424" s="10">
        <f t="shared" si="11"/>
        <v>618.75</v>
      </c>
      <c r="M1424" s="11">
        <v>0.25</v>
      </c>
      <c r="P1424" s="12"/>
    </row>
    <row r="1425" spans="1:16" ht="15.75" customHeight="1" x14ac:dyDescent="0.3">
      <c r="A1425" s="1"/>
      <c r="B1425" s="6" t="s">
        <v>14</v>
      </c>
      <c r="C1425" s="6">
        <v>1185732</v>
      </c>
      <c r="D1425" s="7">
        <v>44447</v>
      </c>
      <c r="E1425" s="6" t="s">
        <v>46</v>
      </c>
      <c r="F1425" s="6" t="s">
        <v>47</v>
      </c>
      <c r="G1425" s="6" t="s">
        <v>65</v>
      </c>
      <c r="H1425" s="6" t="s">
        <v>20</v>
      </c>
      <c r="I1425" s="8">
        <v>0.45</v>
      </c>
      <c r="J1425" s="9">
        <v>5250</v>
      </c>
      <c r="K1425" s="10">
        <f t="shared" si="10"/>
        <v>2362.5</v>
      </c>
      <c r="L1425" s="10">
        <f t="shared" si="11"/>
        <v>708.75</v>
      </c>
      <c r="M1425" s="11">
        <v>0.3</v>
      </c>
      <c r="P1425" s="12"/>
    </row>
    <row r="1426" spans="1:16" ht="15.75" customHeight="1" x14ac:dyDescent="0.3">
      <c r="A1426" s="1"/>
      <c r="B1426" s="6" t="s">
        <v>14</v>
      </c>
      <c r="C1426" s="6">
        <v>1185732</v>
      </c>
      <c r="D1426" s="7">
        <v>44447</v>
      </c>
      <c r="E1426" s="6" t="s">
        <v>46</v>
      </c>
      <c r="F1426" s="6" t="s">
        <v>47</v>
      </c>
      <c r="G1426" s="6" t="s">
        <v>65</v>
      </c>
      <c r="H1426" s="6" t="s">
        <v>21</v>
      </c>
      <c r="I1426" s="8">
        <v>0.55000000000000004</v>
      </c>
      <c r="J1426" s="9">
        <v>5250</v>
      </c>
      <c r="K1426" s="10">
        <f t="shared" si="10"/>
        <v>2887.5000000000005</v>
      </c>
      <c r="L1426" s="10">
        <f t="shared" si="11"/>
        <v>1010.6250000000001</v>
      </c>
      <c r="M1426" s="11">
        <v>0.35</v>
      </c>
      <c r="P1426" s="12"/>
    </row>
    <row r="1427" spans="1:16" ht="15.75" customHeight="1" x14ac:dyDescent="0.3">
      <c r="A1427" s="1"/>
      <c r="B1427" s="6" t="s">
        <v>14</v>
      </c>
      <c r="C1427" s="6">
        <v>1185732</v>
      </c>
      <c r="D1427" s="7">
        <v>44447</v>
      </c>
      <c r="E1427" s="6" t="s">
        <v>46</v>
      </c>
      <c r="F1427" s="6" t="s">
        <v>47</v>
      </c>
      <c r="G1427" s="6" t="s">
        <v>65</v>
      </c>
      <c r="H1427" s="6" t="s">
        <v>22</v>
      </c>
      <c r="I1427" s="8">
        <v>0.60000000000000009</v>
      </c>
      <c r="J1427" s="9">
        <v>6250</v>
      </c>
      <c r="K1427" s="10">
        <f t="shared" si="10"/>
        <v>3750.0000000000005</v>
      </c>
      <c r="L1427" s="10">
        <f t="shared" si="11"/>
        <v>1875.0000000000002</v>
      </c>
      <c r="M1427" s="11">
        <v>0.5</v>
      </c>
      <c r="P1427" s="12"/>
    </row>
    <row r="1428" spans="1:16" ht="15.75" customHeight="1" x14ac:dyDescent="0.3">
      <c r="A1428" s="1"/>
      <c r="B1428" s="6" t="s">
        <v>14</v>
      </c>
      <c r="C1428" s="6">
        <v>1185732</v>
      </c>
      <c r="D1428" s="7">
        <v>44479</v>
      </c>
      <c r="E1428" s="6" t="s">
        <v>46</v>
      </c>
      <c r="F1428" s="6" t="s">
        <v>47</v>
      </c>
      <c r="G1428" s="6" t="s">
        <v>65</v>
      </c>
      <c r="H1428" s="6" t="s">
        <v>17</v>
      </c>
      <c r="I1428" s="8">
        <v>0.60000000000000009</v>
      </c>
      <c r="J1428" s="9">
        <v>8000</v>
      </c>
      <c r="K1428" s="10">
        <f t="shared" si="10"/>
        <v>4800.0000000000009</v>
      </c>
      <c r="L1428" s="10">
        <f t="shared" si="11"/>
        <v>2160.0000000000005</v>
      </c>
      <c r="M1428" s="11">
        <v>0.45</v>
      </c>
      <c r="P1428" s="12"/>
    </row>
    <row r="1429" spans="1:16" ht="15.75" customHeight="1" x14ac:dyDescent="0.3">
      <c r="A1429" s="1"/>
      <c r="B1429" s="6" t="s">
        <v>14</v>
      </c>
      <c r="C1429" s="6">
        <v>1185732</v>
      </c>
      <c r="D1429" s="7">
        <v>44479</v>
      </c>
      <c r="E1429" s="6" t="s">
        <v>46</v>
      </c>
      <c r="F1429" s="6" t="s">
        <v>47</v>
      </c>
      <c r="G1429" s="6" t="s">
        <v>65</v>
      </c>
      <c r="H1429" s="6" t="s">
        <v>18</v>
      </c>
      <c r="I1429" s="8">
        <v>0.50000000000000011</v>
      </c>
      <c r="J1429" s="9">
        <v>6250</v>
      </c>
      <c r="K1429" s="10">
        <f t="shared" si="10"/>
        <v>3125.0000000000009</v>
      </c>
      <c r="L1429" s="10">
        <f t="shared" si="11"/>
        <v>1093.7500000000002</v>
      </c>
      <c r="M1429" s="11">
        <v>0.35</v>
      </c>
      <c r="P1429" s="12"/>
    </row>
    <row r="1430" spans="1:16" ht="15.75" customHeight="1" x14ac:dyDescent="0.3">
      <c r="A1430" s="1"/>
      <c r="B1430" s="6" t="s">
        <v>14</v>
      </c>
      <c r="C1430" s="6">
        <v>1185732</v>
      </c>
      <c r="D1430" s="7">
        <v>44479</v>
      </c>
      <c r="E1430" s="6" t="s">
        <v>46</v>
      </c>
      <c r="F1430" s="6" t="s">
        <v>47</v>
      </c>
      <c r="G1430" s="6" t="s">
        <v>65</v>
      </c>
      <c r="H1430" s="6" t="s">
        <v>19</v>
      </c>
      <c r="I1430" s="8">
        <v>0.50000000000000011</v>
      </c>
      <c r="J1430" s="9">
        <v>5250</v>
      </c>
      <c r="K1430" s="10">
        <f t="shared" si="10"/>
        <v>2625.0000000000005</v>
      </c>
      <c r="L1430" s="10">
        <f t="shared" si="11"/>
        <v>656.25000000000011</v>
      </c>
      <c r="M1430" s="11">
        <v>0.25</v>
      </c>
      <c r="P1430" s="12"/>
    </row>
    <row r="1431" spans="1:16" ht="15.75" customHeight="1" x14ac:dyDescent="0.3">
      <c r="A1431" s="1"/>
      <c r="B1431" s="6" t="s">
        <v>14</v>
      </c>
      <c r="C1431" s="6">
        <v>1185732</v>
      </c>
      <c r="D1431" s="7">
        <v>44479</v>
      </c>
      <c r="E1431" s="6" t="s">
        <v>46</v>
      </c>
      <c r="F1431" s="6" t="s">
        <v>47</v>
      </c>
      <c r="G1431" s="6" t="s">
        <v>65</v>
      </c>
      <c r="H1431" s="6" t="s">
        <v>20</v>
      </c>
      <c r="I1431" s="8">
        <v>0.50000000000000011</v>
      </c>
      <c r="J1431" s="9">
        <v>5000</v>
      </c>
      <c r="K1431" s="10">
        <f t="shared" si="10"/>
        <v>2500.0000000000005</v>
      </c>
      <c r="L1431" s="10">
        <f t="shared" si="11"/>
        <v>750.00000000000011</v>
      </c>
      <c r="M1431" s="11">
        <v>0.3</v>
      </c>
      <c r="P1431" s="12"/>
    </row>
    <row r="1432" spans="1:16" ht="15.75" customHeight="1" x14ac:dyDescent="0.3">
      <c r="A1432" s="1"/>
      <c r="B1432" s="6" t="s">
        <v>14</v>
      </c>
      <c r="C1432" s="6">
        <v>1185732</v>
      </c>
      <c r="D1432" s="7">
        <v>44479</v>
      </c>
      <c r="E1432" s="6" t="s">
        <v>46</v>
      </c>
      <c r="F1432" s="6" t="s">
        <v>47</v>
      </c>
      <c r="G1432" s="6" t="s">
        <v>65</v>
      </c>
      <c r="H1432" s="6" t="s">
        <v>21</v>
      </c>
      <c r="I1432" s="8">
        <v>0.60000000000000009</v>
      </c>
      <c r="J1432" s="9">
        <v>5000</v>
      </c>
      <c r="K1432" s="10">
        <f t="shared" si="10"/>
        <v>3000.0000000000005</v>
      </c>
      <c r="L1432" s="10">
        <f t="shared" si="11"/>
        <v>1050</v>
      </c>
      <c r="M1432" s="11">
        <v>0.35</v>
      </c>
      <c r="P1432" s="12"/>
    </row>
    <row r="1433" spans="1:16" ht="15.75" customHeight="1" x14ac:dyDescent="0.3">
      <c r="A1433" s="1"/>
      <c r="B1433" s="6" t="s">
        <v>14</v>
      </c>
      <c r="C1433" s="6">
        <v>1185732</v>
      </c>
      <c r="D1433" s="7">
        <v>44479</v>
      </c>
      <c r="E1433" s="6" t="s">
        <v>46</v>
      </c>
      <c r="F1433" s="6" t="s">
        <v>47</v>
      </c>
      <c r="G1433" s="6" t="s">
        <v>65</v>
      </c>
      <c r="H1433" s="6" t="s">
        <v>22</v>
      </c>
      <c r="I1433" s="8">
        <v>0.65</v>
      </c>
      <c r="J1433" s="9">
        <v>6250</v>
      </c>
      <c r="K1433" s="10">
        <f t="shared" si="10"/>
        <v>4062.5</v>
      </c>
      <c r="L1433" s="10">
        <f t="shared" si="11"/>
        <v>2031.25</v>
      </c>
      <c r="M1433" s="11">
        <v>0.5</v>
      </c>
      <c r="P1433" s="12"/>
    </row>
    <row r="1434" spans="1:16" ht="15.75" customHeight="1" x14ac:dyDescent="0.3">
      <c r="A1434" s="1"/>
      <c r="B1434" s="6" t="s">
        <v>14</v>
      </c>
      <c r="C1434" s="6">
        <v>1185732</v>
      </c>
      <c r="D1434" s="7">
        <v>44509</v>
      </c>
      <c r="E1434" s="6" t="s">
        <v>46</v>
      </c>
      <c r="F1434" s="6" t="s">
        <v>47</v>
      </c>
      <c r="G1434" s="6" t="s">
        <v>65</v>
      </c>
      <c r="H1434" s="6" t="s">
        <v>17</v>
      </c>
      <c r="I1434" s="8">
        <v>0.60000000000000009</v>
      </c>
      <c r="J1434" s="9">
        <v>7750</v>
      </c>
      <c r="K1434" s="10">
        <f t="shared" si="10"/>
        <v>4650.0000000000009</v>
      </c>
      <c r="L1434" s="10">
        <f t="shared" si="11"/>
        <v>2092.5000000000005</v>
      </c>
      <c r="M1434" s="11">
        <v>0.45</v>
      </c>
      <c r="P1434" s="12"/>
    </row>
    <row r="1435" spans="1:16" ht="15.75" customHeight="1" x14ac:dyDescent="0.3">
      <c r="A1435" s="1"/>
      <c r="B1435" s="6" t="s">
        <v>14</v>
      </c>
      <c r="C1435" s="6">
        <v>1185732</v>
      </c>
      <c r="D1435" s="7">
        <v>44509</v>
      </c>
      <c r="E1435" s="6" t="s">
        <v>46</v>
      </c>
      <c r="F1435" s="6" t="s">
        <v>47</v>
      </c>
      <c r="G1435" s="6" t="s">
        <v>65</v>
      </c>
      <c r="H1435" s="6" t="s">
        <v>18</v>
      </c>
      <c r="I1435" s="8">
        <v>0.50000000000000011</v>
      </c>
      <c r="J1435" s="9">
        <v>6000</v>
      </c>
      <c r="K1435" s="10">
        <f t="shared" si="10"/>
        <v>3000.0000000000005</v>
      </c>
      <c r="L1435" s="10">
        <f t="shared" si="11"/>
        <v>1050</v>
      </c>
      <c r="M1435" s="11">
        <v>0.35</v>
      </c>
      <c r="P1435" s="12"/>
    </row>
    <row r="1436" spans="1:16" ht="15.75" customHeight="1" x14ac:dyDescent="0.3">
      <c r="A1436" s="1"/>
      <c r="B1436" s="6" t="s">
        <v>14</v>
      </c>
      <c r="C1436" s="6">
        <v>1185732</v>
      </c>
      <c r="D1436" s="7">
        <v>44509</v>
      </c>
      <c r="E1436" s="6" t="s">
        <v>46</v>
      </c>
      <c r="F1436" s="6" t="s">
        <v>47</v>
      </c>
      <c r="G1436" s="6" t="s">
        <v>65</v>
      </c>
      <c r="H1436" s="6" t="s">
        <v>19</v>
      </c>
      <c r="I1436" s="8">
        <v>0.50000000000000011</v>
      </c>
      <c r="J1436" s="9">
        <v>5450</v>
      </c>
      <c r="K1436" s="10">
        <f t="shared" si="10"/>
        <v>2725.0000000000005</v>
      </c>
      <c r="L1436" s="10">
        <f t="shared" si="11"/>
        <v>681.25000000000011</v>
      </c>
      <c r="M1436" s="11">
        <v>0.25</v>
      </c>
      <c r="P1436" s="12"/>
    </row>
    <row r="1437" spans="1:16" ht="15.75" customHeight="1" x14ac:dyDescent="0.3">
      <c r="A1437" s="1"/>
      <c r="B1437" s="6" t="s">
        <v>14</v>
      </c>
      <c r="C1437" s="6">
        <v>1185732</v>
      </c>
      <c r="D1437" s="7">
        <v>44509</v>
      </c>
      <c r="E1437" s="6" t="s">
        <v>46</v>
      </c>
      <c r="F1437" s="6" t="s">
        <v>47</v>
      </c>
      <c r="G1437" s="6" t="s">
        <v>65</v>
      </c>
      <c r="H1437" s="6" t="s">
        <v>20</v>
      </c>
      <c r="I1437" s="8">
        <v>0.50000000000000011</v>
      </c>
      <c r="J1437" s="9">
        <v>5750</v>
      </c>
      <c r="K1437" s="10">
        <f t="shared" si="10"/>
        <v>2875.0000000000005</v>
      </c>
      <c r="L1437" s="10">
        <f t="shared" si="11"/>
        <v>862.50000000000011</v>
      </c>
      <c r="M1437" s="11">
        <v>0.3</v>
      </c>
      <c r="P1437" s="12"/>
    </row>
    <row r="1438" spans="1:16" ht="15.75" customHeight="1" x14ac:dyDescent="0.3">
      <c r="A1438" s="1"/>
      <c r="B1438" s="6" t="s">
        <v>14</v>
      </c>
      <c r="C1438" s="6">
        <v>1185732</v>
      </c>
      <c r="D1438" s="7">
        <v>44509</v>
      </c>
      <c r="E1438" s="6" t="s">
        <v>46</v>
      </c>
      <c r="F1438" s="6" t="s">
        <v>47</v>
      </c>
      <c r="G1438" s="6" t="s">
        <v>65</v>
      </c>
      <c r="H1438" s="6" t="s">
        <v>21</v>
      </c>
      <c r="I1438" s="8">
        <v>0.65</v>
      </c>
      <c r="J1438" s="9">
        <v>5500</v>
      </c>
      <c r="K1438" s="10">
        <f t="shared" si="10"/>
        <v>3575</v>
      </c>
      <c r="L1438" s="10">
        <f t="shared" si="11"/>
        <v>1251.25</v>
      </c>
      <c r="M1438" s="11">
        <v>0.35</v>
      </c>
      <c r="P1438" s="12"/>
    </row>
    <row r="1439" spans="1:16" ht="15.75" customHeight="1" x14ac:dyDescent="0.3">
      <c r="A1439" s="1"/>
      <c r="B1439" s="6" t="s">
        <v>14</v>
      </c>
      <c r="C1439" s="6">
        <v>1185732</v>
      </c>
      <c r="D1439" s="7">
        <v>44509</v>
      </c>
      <c r="E1439" s="6" t="s">
        <v>46</v>
      </c>
      <c r="F1439" s="6" t="s">
        <v>47</v>
      </c>
      <c r="G1439" s="6" t="s">
        <v>65</v>
      </c>
      <c r="H1439" s="6" t="s">
        <v>22</v>
      </c>
      <c r="I1439" s="8">
        <v>0.7</v>
      </c>
      <c r="J1439" s="9">
        <v>6500</v>
      </c>
      <c r="K1439" s="10">
        <f t="shared" si="10"/>
        <v>4550</v>
      </c>
      <c r="L1439" s="10">
        <f t="shared" si="11"/>
        <v>2275</v>
      </c>
      <c r="M1439" s="11">
        <v>0.5</v>
      </c>
      <c r="P1439" s="12"/>
    </row>
    <row r="1440" spans="1:16" ht="15.75" customHeight="1" x14ac:dyDescent="0.3">
      <c r="A1440" s="1"/>
      <c r="B1440" s="6" t="s">
        <v>14</v>
      </c>
      <c r="C1440" s="6">
        <v>1185732</v>
      </c>
      <c r="D1440" s="7">
        <v>44538</v>
      </c>
      <c r="E1440" s="6" t="s">
        <v>46</v>
      </c>
      <c r="F1440" s="6" t="s">
        <v>47</v>
      </c>
      <c r="G1440" s="6" t="s">
        <v>65</v>
      </c>
      <c r="H1440" s="6" t="s">
        <v>17</v>
      </c>
      <c r="I1440" s="8">
        <v>0.65</v>
      </c>
      <c r="J1440" s="9">
        <v>8750</v>
      </c>
      <c r="K1440" s="10">
        <f t="shared" si="10"/>
        <v>5687.5</v>
      </c>
      <c r="L1440" s="10">
        <f t="shared" si="11"/>
        <v>2559.375</v>
      </c>
      <c r="M1440" s="11">
        <v>0.45</v>
      </c>
      <c r="P1440" s="12"/>
    </row>
    <row r="1441" spans="1:18" ht="15.75" customHeight="1" x14ac:dyDescent="0.3">
      <c r="A1441" s="1"/>
      <c r="B1441" s="6" t="s">
        <v>14</v>
      </c>
      <c r="C1441" s="6">
        <v>1185732</v>
      </c>
      <c r="D1441" s="7">
        <v>44538</v>
      </c>
      <c r="E1441" s="6" t="s">
        <v>46</v>
      </c>
      <c r="F1441" s="6" t="s">
        <v>47</v>
      </c>
      <c r="G1441" s="6" t="s">
        <v>65</v>
      </c>
      <c r="H1441" s="6" t="s">
        <v>18</v>
      </c>
      <c r="I1441" s="8">
        <v>0.55000000000000004</v>
      </c>
      <c r="J1441" s="9">
        <v>6750</v>
      </c>
      <c r="K1441" s="10">
        <f t="shared" si="10"/>
        <v>3712.5000000000005</v>
      </c>
      <c r="L1441" s="10">
        <f t="shared" si="11"/>
        <v>1299.375</v>
      </c>
      <c r="M1441" s="11">
        <v>0.35</v>
      </c>
      <c r="P1441" s="12"/>
    </row>
    <row r="1442" spans="1:18" ht="15.75" customHeight="1" x14ac:dyDescent="0.3">
      <c r="A1442" s="1"/>
      <c r="B1442" s="6" t="s">
        <v>14</v>
      </c>
      <c r="C1442" s="6">
        <v>1185732</v>
      </c>
      <c r="D1442" s="7">
        <v>44538</v>
      </c>
      <c r="E1442" s="6" t="s">
        <v>46</v>
      </c>
      <c r="F1442" s="6" t="s">
        <v>47</v>
      </c>
      <c r="G1442" s="6" t="s">
        <v>65</v>
      </c>
      <c r="H1442" s="6" t="s">
        <v>19</v>
      </c>
      <c r="I1442" s="8">
        <v>0.55000000000000004</v>
      </c>
      <c r="J1442" s="9">
        <v>6250</v>
      </c>
      <c r="K1442" s="10">
        <f t="shared" si="10"/>
        <v>3437.5000000000005</v>
      </c>
      <c r="L1442" s="10">
        <f t="shared" si="11"/>
        <v>859.37500000000011</v>
      </c>
      <c r="M1442" s="11">
        <v>0.25</v>
      </c>
      <c r="P1442" s="12"/>
    </row>
    <row r="1443" spans="1:18" ht="15.75" customHeight="1" x14ac:dyDescent="0.3">
      <c r="A1443" s="1"/>
      <c r="B1443" s="6" t="s">
        <v>14</v>
      </c>
      <c r="C1443" s="6">
        <v>1185732</v>
      </c>
      <c r="D1443" s="7">
        <v>44538</v>
      </c>
      <c r="E1443" s="6" t="s">
        <v>46</v>
      </c>
      <c r="F1443" s="6" t="s">
        <v>47</v>
      </c>
      <c r="G1443" s="6" t="s">
        <v>65</v>
      </c>
      <c r="H1443" s="6" t="s">
        <v>20</v>
      </c>
      <c r="I1443" s="8">
        <v>0.55000000000000004</v>
      </c>
      <c r="J1443" s="9">
        <v>5750</v>
      </c>
      <c r="K1443" s="10">
        <f t="shared" si="10"/>
        <v>3162.5000000000005</v>
      </c>
      <c r="L1443" s="10">
        <f t="shared" si="11"/>
        <v>948.75000000000011</v>
      </c>
      <c r="M1443" s="11">
        <v>0.3</v>
      </c>
      <c r="P1443" s="12"/>
    </row>
    <row r="1444" spans="1:18" ht="15.75" customHeight="1" x14ac:dyDescent="0.3">
      <c r="A1444" s="1"/>
      <c r="B1444" s="6" t="s">
        <v>14</v>
      </c>
      <c r="C1444" s="6">
        <v>1185732</v>
      </c>
      <c r="D1444" s="7">
        <v>44538</v>
      </c>
      <c r="E1444" s="6" t="s">
        <v>46</v>
      </c>
      <c r="F1444" s="6" t="s">
        <v>47</v>
      </c>
      <c r="G1444" s="6" t="s">
        <v>65</v>
      </c>
      <c r="H1444" s="6" t="s">
        <v>21</v>
      </c>
      <c r="I1444" s="8">
        <v>0.65</v>
      </c>
      <c r="J1444" s="9">
        <v>5750</v>
      </c>
      <c r="K1444" s="10">
        <f t="shared" si="10"/>
        <v>3737.5</v>
      </c>
      <c r="L1444" s="10">
        <f t="shared" si="11"/>
        <v>1308.125</v>
      </c>
      <c r="M1444" s="11">
        <v>0.35</v>
      </c>
      <c r="P1444" s="12"/>
    </row>
    <row r="1445" spans="1:18" ht="15.75" customHeight="1" x14ac:dyDescent="0.3">
      <c r="A1445" s="1"/>
      <c r="B1445" s="6" t="s">
        <v>14</v>
      </c>
      <c r="C1445" s="6">
        <v>1185732</v>
      </c>
      <c r="D1445" s="7">
        <v>44538</v>
      </c>
      <c r="E1445" s="6" t="s">
        <v>46</v>
      </c>
      <c r="F1445" s="6" t="s">
        <v>47</v>
      </c>
      <c r="G1445" s="6" t="s">
        <v>65</v>
      </c>
      <c r="H1445" s="6" t="s">
        <v>22</v>
      </c>
      <c r="I1445" s="8">
        <v>0.7</v>
      </c>
      <c r="J1445" s="9">
        <v>6750</v>
      </c>
      <c r="K1445" s="10">
        <f t="shared" si="10"/>
        <v>4725</v>
      </c>
      <c r="L1445" s="10">
        <f t="shared" si="11"/>
        <v>2362.5</v>
      </c>
      <c r="M1445" s="11">
        <v>0.5</v>
      </c>
      <c r="P1445" s="12"/>
    </row>
    <row r="1446" spans="1:18" ht="15.75" customHeight="1" x14ac:dyDescent="0.3">
      <c r="A1446" s="1" t="s">
        <v>39</v>
      </c>
      <c r="B1446" s="6" t="s">
        <v>14</v>
      </c>
      <c r="C1446" s="6">
        <v>1185732</v>
      </c>
      <c r="D1446" s="7">
        <v>44210</v>
      </c>
      <c r="E1446" s="6" t="s">
        <v>15</v>
      </c>
      <c r="F1446" s="6" t="s">
        <v>16</v>
      </c>
      <c r="G1446" s="6" t="s">
        <v>66</v>
      </c>
      <c r="H1446" s="6" t="s">
        <v>17</v>
      </c>
      <c r="I1446" s="8">
        <v>0.4</v>
      </c>
      <c r="J1446" s="9">
        <v>8000</v>
      </c>
      <c r="K1446" s="10">
        <f t="shared" si="10"/>
        <v>3200</v>
      </c>
      <c r="L1446" s="10">
        <f t="shared" si="11"/>
        <v>1600</v>
      </c>
      <c r="M1446" s="11">
        <v>0.5</v>
      </c>
      <c r="O1446" s="16"/>
      <c r="P1446" s="17"/>
      <c r="Q1446" s="12"/>
      <c r="R1446" s="13"/>
    </row>
    <row r="1447" spans="1:18" ht="15.75" customHeight="1" x14ac:dyDescent="0.3">
      <c r="A1447" s="1"/>
      <c r="B1447" s="6" t="s">
        <v>14</v>
      </c>
      <c r="C1447" s="6">
        <v>1185732</v>
      </c>
      <c r="D1447" s="7">
        <v>44210</v>
      </c>
      <c r="E1447" s="6" t="s">
        <v>15</v>
      </c>
      <c r="F1447" s="6" t="s">
        <v>16</v>
      </c>
      <c r="G1447" s="6" t="s">
        <v>66</v>
      </c>
      <c r="H1447" s="6" t="s">
        <v>18</v>
      </c>
      <c r="I1447" s="8">
        <v>0.4</v>
      </c>
      <c r="J1447" s="9">
        <v>6000</v>
      </c>
      <c r="K1447" s="10">
        <f t="shared" si="10"/>
        <v>2400</v>
      </c>
      <c r="L1447" s="10">
        <f t="shared" si="11"/>
        <v>720</v>
      </c>
      <c r="M1447" s="11">
        <v>0.3</v>
      </c>
      <c r="O1447" s="16"/>
      <c r="P1447" s="17"/>
      <c r="Q1447" s="12"/>
      <c r="R1447" s="13"/>
    </row>
    <row r="1448" spans="1:18" ht="15.75" customHeight="1" x14ac:dyDescent="0.3">
      <c r="A1448" s="1"/>
      <c r="B1448" s="6" t="s">
        <v>14</v>
      </c>
      <c r="C1448" s="6">
        <v>1185732</v>
      </c>
      <c r="D1448" s="7">
        <v>44210</v>
      </c>
      <c r="E1448" s="6" t="s">
        <v>15</v>
      </c>
      <c r="F1448" s="6" t="s">
        <v>16</v>
      </c>
      <c r="G1448" s="6" t="s">
        <v>66</v>
      </c>
      <c r="H1448" s="6" t="s">
        <v>19</v>
      </c>
      <c r="I1448" s="8">
        <v>0.30000000000000004</v>
      </c>
      <c r="J1448" s="9">
        <v>6000</v>
      </c>
      <c r="K1448" s="10">
        <f t="shared" si="10"/>
        <v>1800.0000000000002</v>
      </c>
      <c r="L1448" s="10">
        <f t="shared" si="11"/>
        <v>630</v>
      </c>
      <c r="M1448" s="11">
        <v>0.35</v>
      </c>
      <c r="O1448" s="16"/>
      <c r="P1448" s="17"/>
      <c r="Q1448" s="12"/>
      <c r="R1448" s="13"/>
    </row>
    <row r="1449" spans="1:18" ht="15.75" customHeight="1" x14ac:dyDescent="0.3">
      <c r="A1449" s="1"/>
      <c r="B1449" s="6" t="s">
        <v>14</v>
      </c>
      <c r="C1449" s="6">
        <v>1185732</v>
      </c>
      <c r="D1449" s="7">
        <v>44210</v>
      </c>
      <c r="E1449" s="6" t="s">
        <v>15</v>
      </c>
      <c r="F1449" s="6" t="s">
        <v>16</v>
      </c>
      <c r="G1449" s="6" t="s">
        <v>66</v>
      </c>
      <c r="H1449" s="6" t="s">
        <v>20</v>
      </c>
      <c r="I1449" s="8">
        <v>0.35</v>
      </c>
      <c r="J1449" s="9">
        <v>4500</v>
      </c>
      <c r="K1449" s="10">
        <f t="shared" si="10"/>
        <v>1575</v>
      </c>
      <c r="L1449" s="10">
        <f t="shared" si="11"/>
        <v>551.25</v>
      </c>
      <c r="M1449" s="11">
        <v>0.35</v>
      </c>
      <c r="O1449" s="16"/>
      <c r="P1449" s="17"/>
      <c r="Q1449" s="12"/>
      <c r="R1449" s="13"/>
    </row>
    <row r="1450" spans="1:18" ht="15.75" customHeight="1" x14ac:dyDescent="0.3">
      <c r="A1450" s="1"/>
      <c r="B1450" s="6" t="s">
        <v>14</v>
      </c>
      <c r="C1450" s="6">
        <v>1185732</v>
      </c>
      <c r="D1450" s="7">
        <v>44210</v>
      </c>
      <c r="E1450" s="6" t="s">
        <v>15</v>
      </c>
      <c r="F1450" s="6" t="s">
        <v>16</v>
      </c>
      <c r="G1450" s="6" t="s">
        <v>66</v>
      </c>
      <c r="H1450" s="6" t="s">
        <v>21</v>
      </c>
      <c r="I1450" s="8">
        <v>0.5</v>
      </c>
      <c r="J1450" s="9">
        <v>5000</v>
      </c>
      <c r="K1450" s="10">
        <f t="shared" si="10"/>
        <v>2500</v>
      </c>
      <c r="L1450" s="10">
        <f t="shared" si="11"/>
        <v>750</v>
      </c>
      <c r="M1450" s="11">
        <v>0.3</v>
      </c>
      <c r="O1450" s="16"/>
      <c r="P1450" s="17"/>
      <c r="Q1450" s="12"/>
      <c r="R1450" s="13"/>
    </row>
    <row r="1451" spans="1:18" ht="15.75" customHeight="1" x14ac:dyDescent="0.3">
      <c r="A1451" s="1"/>
      <c r="B1451" s="6" t="s">
        <v>14</v>
      </c>
      <c r="C1451" s="6">
        <v>1185732</v>
      </c>
      <c r="D1451" s="7">
        <v>44210</v>
      </c>
      <c r="E1451" s="6" t="s">
        <v>15</v>
      </c>
      <c r="F1451" s="6" t="s">
        <v>16</v>
      </c>
      <c r="G1451" s="6" t="s">
        <v>66</v>
      </c>
      <c r="H1451" s="6" t="s">
        <v>22</v>
      </c>
      <c r="I1451" s="8">
        <v>0.4</v>
      </c>
      <c r="J1451" s="9">
        <v>6000</v>
      </c>
      <c r="K1451" s="10">
        <f t="shared" si="10"/>
        <v>2400</v>
      </c>
      <c r="L1451" s="10">
        <f t="shared" si="11"/>
        <v>600</v>
      </c>
      <c r="M1451" s="11">
        <v>0.25</v>
      </c>
      <c r="O1451" s="16"/>
      <c r="P1451" s="17"/>
      <c r="Q1451" s="12"/>
      <c r="R1451" s="13"/>
    </row>
    <row r="1452" spans="1:18" ht="15.75" customHeight="1" x14ac:dyDescent="0.3">
      <c r="A1452" s="1"/>
      <c r="B1452" s="6" t="s">
        <v>14</v>
      </c>
      <c r="C1452" s="6">
        <v>1185732</v>
      </c>
      <c r="D1452" s="7">
        <v>44239</v>
      </c>
      <c r="E1452" s="6" t="s">
        <v>15</v>
      </c>
      <c r="F1452" s="6" t="s">
        <v>16</v>
      </c>
      <c r="G1452" s="6" t="s">
        <v>66</v>
      </c>
      <c r="H1452" s="6" t="s">
        <v>17</v>
      </c>
      <c r="I1452" s="8">
        <v>0.4</v>
      </c>
      <c r="J1452" s="9">
        <v>8500</v>
      </c>
      <c r="K1452" s="10">
        <f t="shared" si="10"/>
        <v>3400</v>
      </c>
      <c r="L1452" s="10">
        <f t="shared" si="11"/>
        <v>1700</v>
      </c>
      <c r="M1452" s="11">
        <v>0.5</v>
      </c>
      <c r="O1452" s="16"/>
      <c r="P1452" s="17"/>
      <c r="Q1452" s="12"/>
      <c r="R1452" s="13"/>
    </row>
    <row r="1453" spans="1:18" ht="15.75" customHeight="1" x14ac:dyDescent="0.3">
      <c r="A1453" s="1"/>
      <c r="B1453" s="6" t="s">
        <v>14</v>
      </c>
      <c r="C1453" s="6">
        <v>1185732</v>
      </c>
      <c r="D1453" s="7">
        <v>44239</v>
      </c>
      <c r="E1453" s="6" t="s">
        <v>15</v>
      </c>
      <c r="F1453" s="6" t="s">
        <v>16</v>
      </c>
      <c r="G1453" s="6" t="s">
        <v>66</v>
      </c>
      <c r="H1453" s="6" t="s">
        <v>18</v>
      </c>
      <c r="I1453" s="8">
        <v>0.4</v>
      </c>
      <c r="J1453" s="9">
        <v>5000</v>
      </c>
      <c r="K1453" s="10">
        <f t="shared" si="10"/>
        <v>2000</v>
      </c>
      <c r="L1453" s="10">
        <f t="shared" si="11"/>
        <v>600</v>
      </c>
      <c r="M1453" s="11">
        <v>0.3</v>
      </c>
      <c r="O1453" s="16"/>
      <c r="P1453" s="17"/>
      <c r="Q1453" s="12"/>
      <c r="R1453" s="13"/>
    </row>
    <row r="1454" spans="1:18" ht="15.75" customHeight="1" x14ac:dyDescent="0.3">
      <c r="A1454" s="1"/>
      <c r="B1454" s="6" t="s">
        <v>14</v>
      </c>
      <c r="C1454" s="6">
        <v>1185732</v>
      </c>
      <c r="D1454" s="7">
        <v>44239</v>
      </c>
      <c r="E1454" s="6" t="s">
        <v>15</v>
      </c>
      <c r="F1454" s="6" t="s">
        <v>16</v>
      </c>
      <c r="G1454" s="6" t="s">
        <v>66</v>
      </c>
      <c r="H1454" s="6" t="s">
        <v>19</v>
      </c>
      <c r="I1454" s="8">
        <v>0.30000000000000004</v>
      </c>
      <c r="J1454" s="9">
        <v>5500</v>
      </c>
      <c r="K1454" s="10">
        <f t="shared" si="10"/>
        <v>1650.0000000000002</v>
      </c>
      <c r="L1454" s="10">
        <f t="shared" si="11"/>
        <v>577.5</v>
      </c>
      <c r="M1454" s="11">
        <v>0.35</v>
      </c>
      <c r="O1454" s="16"/>
      <c r="P1454" s="17"/>
      <c r="Q1454" s="12"/>
      <c r="R1454" s="13"/>
    </row>
    <row r="1455" spans="1:18" ht="15.75" customHeight="1" x14ac:dyDescent="0.3">
      <c r="A1455" s="1"/>
      <c r="B1455" s="6" t="s">
        <v>14</v>
      </c>
      <c r="C1455" s="6">
        <v>1185732</v>
      </c>
      <c r="D1455" s="7">
        <v>44239</v>
      </c>
      <c r="E1455" s="6" t="s">
        <v>15</v>
      </c>
      <c r="F1455" s="6" t="s">
        <v>16</v>
      </c>
      <c r="G1455" s="6" t="s">
        <v>66</v>
      </c>
      <c r="H1455" s="6" t="s">
        <v>20</v>
      </c>
      <c r="I1455" s="8">
        <v>0.35</v>
      </c>
      <c r="J1455" s="9">
        <v>4250</v>
      </c>
      <c r="K1455" s="10">
        <f t="shared" si="10"/>
        <v>1487.5</v>
      </c>
      <c r="L1455" s="10">
        <f t="shared" si="11"/>
        <v>520.625</v>
      </c>
      <c r="M1455" s="11">
        <v>0.35</v>
      </c>
      <c r="O1455" s="16"/>
      <c r="P1455" s="17"/>
      <c r="Q1455" s="12"/>
      <c r="R1455" s="13"/>
    </row>
    <row r="1456" spans="1:18" ht="15.75" customHeight="1" x14ac:dyDescent="0.3">
      <c r="A1456" s="1"/>
      <c r="B1456" s="6" t="s">
        <v>14</v>
      </c>
      <c r="C1456" s="6">
        <v>1185732</v>
      </c>
      <c r="D1456" s="7">
        <v>44239</v>
      </c>
      <c r="E1456" s="6" t="s">
        <v>15</v>
      </c>
      <c r="F1456" s="6" t="s">
        <v>16</v>
      </c>
      <c r="G1456" s="6" t="s">
        <v>66</v>
      </c>
      <c r="H1456" s="6" t="s">
        <v>21</v>
      </c>
      <c r="I1456" s="8">
        <v>0.5</v>
      </c>
      <c r="J1456" s="9">
        <v>5000</v>
      </c>
      <c r="K1456" s="10">
        <f t="shared" si="10"/>
        <v>2500</v>
      </c>
      <c r="L1456" s="10">
        <f t="shared" si="11"/>
        <v>750</v>
      </c>
      <c r="M1456" s="11">
        <v>0.3</v>
      </c>
      <c r="O1456" s="16"/>
      <c r="P1456" s="17"/>
      <c r="Q1456" s="12"/>
      <c r="R1456" s="13"/>
    </row>
    <row r="1457" spans="1:18" ht="15.75" customHeight="1" x14ac:dyDescent="0.3">
      <c r="A1457" s="1"/>
      <c r="B1457" s="6" t="s">
        <v>14</v>
      </c>
      <c r="C1457" s="6">
        <v>1185732</v>
      </c>
      <c r="D1457" s="7">
        <v>44239</v>
      </c>
      <c r="E1457" s="6" t="s">
        <v>15</v>
      </c>
      <c r="F1457" s="6" t="s">
        <v>16</v>
      </c>
      <c r="G1457" s="6" t="s">
        <v>66</v>
      </c>
      <c r="H1457" s="6" t="s">
        <v>22</v>
      </c>
      <c r="I1457" s="8">
        <v>0.4</v>
      </c>
      <c r="J1457" s="9">
        <v>6000</v>
      </c>
      <c r="K1457" s="10">
        <f t="shared" si="10"/>
        <v>2400</v>
      </c>
      <c r="L1457" s="10">
        <f t="shared" si="11"/>
        <v>600</v>
      </c>
      <c r="M1457" s="11">
        <v>0.25</v>
      </c>
      <c r="O1457" s="16"/>
      <c r="P1457" s="17"/>
      <c r="Q1457" s="12"/>
      <c r="R1457" s="13"/>
    </row>
    <row r="1458" spans="1:18" ht="15.75" customHeight="1" x14ac:dyDescent="0.3">
      <c r="A1458" s="1"/>
      <c r="B1458" s="6" t="s">
        <v>14</v>
      </c>
      <c r="C1458" s="6">
        <v>1185732</v>
      </c>
      <c r="D1458" s="7">
        <v>44265</v>
      </c>
      <c r="E1458" s="6" t="s">
        <v>15</v>
      </c>
      <c r="F1458" s="6" t="s">
        <v>16</v>
      </c>
      <c r="G1458" s="6" t="s">
        <v>66</v>
      </c>
      <c r="H1458" s="6" t="s">
        <v>17</v>
      </c>
      <c r="I1458" s="8">
        <v>0.4</v>
      </c>
      <c r="J1458" s="9">
        <v>8200</v>
      </c>
      <c r="K1458" s="10">
        <f t="shared" si="10"/>
        <v>3280</v>
      </c>
      <c r="L1458" s="10">
        <f t="shared" si="11"/>
        <v>1640</v>
      </c>
      <c r="M1458" s="11">
        <v>0.5</v>
      </c>
      <c r="O1458" s="16"/>
      <c r="P1458" s="17"/>
      <c r="Q1458" s="12"/>
      <c r="R1458" s="13"/>
    </row>
    <row r="1459" spans="1:18" ht="15.75" customHeight="1" x14ac:dyDescent="0.3">
      <c r="A1459" s="1"/>
      <c r="B1459" s="6" t="s">
        <v>14</v>
      </c>
      <c r="C1459" s="6">
        <v>1185732</v>
      </c>
      <c r="D1459" s="7">
        <v>44265</v>
      </c>
      <c r="E1459" s="6" t="s">
        <v>15</v>
      </c>
      <c r="F1459" s="6" t="s">
        <v>16</v>
      </c>
      <c r="G1459" s="6" t="s">
        <v>66</v>
      </c>
      <c r="H1459" s="6" t="s">
        <v>18</v>
      </c>
      <c r="I1459" s="8">
        <v>0.4</v>
      </c>
      <c r="J1459" s="9">
        <v>5250</v>
      </c>
      <c r="K1459" s="10">
        <f t="shared" si="10"/>
        <v>2100</v>
      </c>
      <c r="L1459" s="10">
        <f t="shared" si="11"/>
        <v>630</v>
      </c>
      <c r="M1459" s="11">
        <v>0.3</v>
      </c>
      <c r="O1459" s="16"/>
      <c r="P1459" s="17"/>
      <c r="Q1459" s="12"/>
      <c r="R1459" s="13"/>
    </row>
    <row r="1460" spans="1:18" ht="15.75" customHeight="1" x14ac:dyDescent="0.3">
      <c r="A1460" s="1"/>
      <c r="B1460" s="6" t="s">
        <v>14</v>
      </c>
      <c r="C1460" s="6">
        <v>1185732</v>
      </c>
      <c r="D1460" s="7">
        <v>44265</v>
      </c>
      <c r="E1460" s="6" t="s">
        <v>15</v>
      </c>
      <c r="F1460" s="6" t="s">
        <v>16</v>
      </c>
      <c r="G1460" s="6" t="s">
        <v>66</v>
      </c>
      <c r="H1460" s="6" t="s">
        <v>19</v>
      </c>
      <c r="I1460" s="8">
        <v>0.30000000000000004</v>
      </c>
      <c r="J1460" s="9">
        <v>5500</v>
      </c>
      <c r="K1460" s="10">
        <f t="shared" si="10"/>
        <v>1650.0000000000002</v>
      </c>
      <c r="L1460" s="10">
        <f t="shared" si="11"/>
        <v>577.5</v>
      </c>
      <c r="M1460" s="11">
        <v>0.35</v>
      </c>
      <c r="O1460" s="16"/>
      <c r="P1460" s="17"/>
      <c r="Q1460" s="12"/>
      <c r="R1460" s="13"/>
    </row>
    <row r="1461" spans="1:18" ht="15.75" customHeight="1" x14ac:dyDescent="0.3">
      <c r="A1461" s="1"/>
      <c r="B1461" s="6" t="s">
        <v>14</v>
      </c>
      <c r="C1461" s="6">
        <v>1185732</v>
      </c>
      <c r="D1461" s="7">
        <v>44265</v>
      </c>
      <c r="E1461" s="6" t="s">
        <v>15</v>
      </c>
      <c r="F1461" s="6" t="s">
        <v>16</v>
      </c>
      <c r="G1461" s="6" t="s">
        <v>66</v>
      </c>
      <c r="H1461" s="6" t="s">
        <v>20</v>
      </c>
      <c r="I1461" s="8">
        <v>0.35</v>
      </c>
      <c r="J1461" s="9">
        <v>4000</v>
      </c>
      <c r="K1461" s="10">
        <f t="shared" si="10"/>
        <v>1400</v>
      </c>
      <c r="L1461" s="10">
        <f t="shared" si="11"/>
        <v>489.99999999999994</v>
      </c>
      <c r="M1461" s="11">
        <v>0.35</v>
      </c>
      <c r="O1461" s="16"/>
      <c r="P1461" s="17"/>
      <c r="Q1461" s="12"/>
      <c r="R1461" s="13"/>
    </row>
    <row r="1462" spans="1:18" ht="15.75" customHeight="1" x14ac:dyDescent="0.3">
      <c r="A1462" s="1"/>
      <c r="B1462" s="6" t="s">
        <v>14</v>
      </c>
      <c r="C1462" s="6">
        <v>1185732</v>
      </c>
      <c r="D1462" s="7">
        <v>44265</v>
      </c>
      <c r="E1462" s="6" t="s">
        <v>15</v>
      </c>
      <c r="F1462" s="6" t="s">
        <v>16</v>
      </c>
      <c r="G1462" s="6" t="s">
        <v>66</v>
      </c>
      <c r="H1462" s="6" t="s">
        <v>21</v>
      </c>
      <c r="I1462" s="8">
        <v>0.5</v>
      </c>
      <c r="J1462" s="9">
        <v>4500</v>
      </c>
      <c r="K1462" s="10">
        <f t="shared" si="10"/>
        <v>2250</v>
      </c>
      <c r="L1462" s="10">
        <f t="shared" si="11"/>
        <v>675</v>
      </c>
      <c r="M1462" s="11">
        <v>0.3</v>
      </c>
      <c r="O1462" s="16"/>
      <c r="P1462" s="17"/>
      <c r="Q1462" s="12"/>
      <c r="R1462" s="13"/>
    </row>
    <row r="1463" spans="1:18" ht="15.75" customHeight="1" x14ac:dyDescent="0.3">
      <c r="A1463" s="1"/>
      <c r="B1463" s="6" t="s">
        <v>14</v>
      </c>
      <c r="C1463" s="6">
        <v>1185732</v>
      </c>
      <c r="D1463" s="7">
        <v>44265</v>
      </c>
      <c r="E1463" s="6" t="s">
        <v>15</v>
      </c>
      <c r="F1463" s="6" t="s">
        <v>16</v>
      </c>
      <c r="G1463" s="6" t="s">
        <v>66</v>
      </c>
      <c r="H1463" s="6" t="s">
        <v>22</v>
      </c>
      <c r="I1463" s="8">
        <v>0.4</v>
      </c>
      <c r="J1463" s="9">
        <v>5500</v>
      </c>
      <c r="K1463" s="10">
        <f t="shared" si="10"/>
        <v>2200</v>
      </c>
      <c r="L1463" s="10">
        <f t="shared" si="11"/>
        <v>550</v>
      </c>
      <c r="M1463" s="11">
        <v>0.25</v>
      </c>
      <c r="O1463" s="16"/>
      <c r="P1463" s="17"/>
      <c r="Q1463" s="12"/>
      <c r="R1463" s="13"/>
    </row>
    <row r="1464" spans="1:18" ht="15.75" customHeight="1" x14ac:dyDescent="0.3">
      <c r="A1464" s="1"/>
      <c r="B1464" s="6" t="s">
        <v>14</v>
      </c>
      <c r="C1464" s="6">
        <v>1185732</v>
      </c>
      <c r="D1464" s="7">
        <v>44297</v>
      </c>
      <c r="E1464" s="6" t="s">
        <v>15</v>
      </c>
      <c r="F1464" s="6" t="s">
        <v>16</v>
      </c>
      <c r="G1464" s="6" t="s">
        <v>66</v>
      </c>
      <c r="H1464" s="6" t="s">
        <v>17</v>
      </c>
      <c r="I1464" s="8">
        <v>0.4</v>
      </c>
      <c r="J1464" s="9">
        <v>8000</v>
      </c>
      <c r="K1464" s="10">
        <f t="shared" si="10"/>
        <v>3200</v>
      </c>
      <c r="L1464" s="10">
        <f t="shared" si="11"/>
        <v>1600</v>
      </c>
      <c r="M1464" s="11">
        <v>0.5</v>
      </c>
      <c r="O1464" s="16"/>
      <c r="P1464" s="17"/>
      <c r="Q1464" s="12"/>
      <c r="R1464" s="13"/>
    </row>
    <row r="1465" spans="1:18" ht="15.75" customHeight="1" x14ac:dyDescent="0.3">
      <c r="A1465" s="1"/>
      <c r="B1465" s="6" t="s">
        <v>14</v>
      </c>
      <c r="C1465" s="6">
        <v>1185732</v>
      </c>
      <c r="D1465" s="7">
        <v>44297</v>
      </c>
      <c r="E1465" s="6" t="s">
        <v>15</v>
      </c>
      <c r="F1465" s="6" t="s">
        <v>16</v>
      </c>
      <c r="G1465" s="6" t="s">
        <v>66</v>
      </c>
      <c r="H1465" s="6" t="s">
        <v>18</v>
      </c>
      <c r="I1465" s="8">
        <v>0.4</v>
      </c>
      <c r="J1465" s="9">
        <v>5000</v>
      </c>
      <c r="K1465" s="10">
        <f t="shared" si="10"/>
        <v>2000</v>
      </c>
      <c r="L1465" s="10">
        <f t="shared" si="11"/>
        <v>600</v>
      </c>
      <c r="M1465" s="11">
        <v>0.3</v>
      </c>
      <c r="O1465" s="16"/>
      <c r="P1465" s="17"/>
      <c r="Q1465" s="12"/>
      <c r="R1465" s="13"/>
    </row>
    <row r="1466" spans="1:18" ht="15.75" customHeight="1" x14ac:dyDescent="0.3">
      <c r="A1466" s="1"/>
      <c r="B1466" s="6" t="s">
        <v>14</v>
      </c>
      <c r="C1466" s="6">
        <v>1185732</v>
      </c>
      <c r="D1466" s="7">
        <v>44297</v>
      </c>
      <c r="E1466" s="6" t="s">
        <v>15</v>
      </c>
      <c r="F1466" s="6" t="s">
        <v>16</v>
      </c>
      <c r="G1466" s="6" t="s">
        <v>66</v>
      </c>
      <c r="H1466" s="6" t="s">
        <v>19</v>
      </c>
      <c r="I1466" s="8">
        <v>0.30000000000000004</v>
      </c>
      <c r="J1466" s="9">
        <v>5000</v>
      </c>
      <c r="K1466" s="10">
        <f t="shared" si="10"/>
        <v>1500.0000000000002</v>
      </c>
      <c r="L1466" s="10">
        <f t="shared" si="11"/>
        <v>525</v>
      </c>
      <c r="M1466" s="11">
        <v>0.35</v>
      </c>
      <c r="O1466" s="16"/>
      <c r="P1466" s="17"/>
      <c r="Q1466" s="12"/>
      <c r="R1466" s="13"/>
    </row>
    <row r="1467" spans="1:18" ht="15.75" customHeight="1" x14ac:dyDescent="0.3">
      <c r="A1467" s="1"/>
      <c r="B1467" s="6" t="s">
        <v>14</v>
      </c>
      <c r="C1467" s="6">
        <v>1185732</v>
      </c>
      <c r="D1467" s="7">
        <v>44297</v>
      </c>
      <c r="E1467" s="6" t="s">
        <v>15</v>
      </c>
      <c r="F1467" s="6" t="s">
        <v>16</v>
      </c>
      <c r="G1467" s="6" t="s">
        <v>66</v>
      </c>
      <c r="H1467" s="6" t="s">
        <v>20</v>
      </c>
      <c r="I1467" s="8">
        <v>0.35</v>
      </c>
      <c r="J1467" s="9">
        <v>4250</v>
      </c>
      <c r="K1467" s="10">
        <f t="shared" si="10"/>
        <v>1487.5</v>
      </c>
      <c r="L1467" s="10">
        <f t="shared" si="11"/>
        <v>520.625</v>
      </c>
      <c r="M1467" s="11">
        <v>0.35</v>
      </c>
      <c r="O1467" s="16"/>
      <c r="P1467" s="17"/>
      <c r="Q1467" s="12"/>
      <c r="R1467" s="13"/>
    </row>
    <row r="1468" spans="1:18" ht="15.75" customHeight="1" x14ac:dyDescent="0.3">
      <c r="A1468" s="1"/>
      <c r="B1468" s="6" t="s">
        <v>14</v>
      </c>
      <c r="C1468" s="6">
        <v>1185732</v>
      </c>
      <c r="D1468" s="7">
        <v>44297</v>
      </c>
      <c r="E1468" s="6" t="s">
        <v>15</v>
      </c>
      <c r="F1468" s="6" t="s">
        <v>16</v>
      </c>
      <c r="G1468" s="6" t="s">
        <v>66</v>
      </c>
      <c r="H1468" s="6" t="s">
        <v>21</v>
      </c>
      <c r="I1468" s="8">
        <v>0.5</v>
      </c>
      <c r="J1468" s="9">
        <v>4250</v>
      </c>
      <c r="K1468" s="10">
        <f t="shared" si="10"/>
        <v>2125</v>
      </c>
      <c r="L1468" s="10">
        <f t="shared" si="11"/>
        <v>637.5</v>
      </c>
      <c r="M1468" s="11">
        <v>0.3</v>
      </c>
      <c r="O1468" s="16"/>
      <c r="P1468" s="17"/>
      <c r="Q1468" s="12"/>
      <c r="R1468" s="13"/>
    </row>
    <row r="1469" spans="1:18" ht="15.75" customHeight="1" x14ac:dyDescent="0.3">
      <c r="A1469" s="1"/>
      <c r="B1469" s="6" t="s">
        <v>14</v>
      </c>
      <c r="C1469" s="6">
        <v>1185732</v>
      </c>
      <c r="D1469" s="7">
        <v>44297</v>
      </c>
      <c r="E1469" s="6" t="s">
        <v>15</v>
      </c>
      <c r="F1469" s="6" t="s">
        <v>16</v>
      </c>
      <c r="G1469" s="6" t="s">
        <v>66</v>
      </c>
      <c r="H1469" s="6" t="s">
        <v>22</v>
      </c>
      <c r="I1469" s="8">
        <v>0.4</v>
      </c>
      <c r="J1469" s="9">
        <v>5500</v>
      </c>
      <c r="K1469" s="10">
        <f t="shared" si="10"/>
        <v>2200</v>
      </c>
      <c r="L1469" s="10">
        <f t="shared" si="11"/>
        <v>550</v>
      </c>
      <c r="M1469" s="11">
        <v>0.25</v>
      </c>
      <c r="O1469" s="16"/>
      <c r="P1469" s="17"/>
      <c r="Q1469" s="12"/>
      <c r="R1469" s="13"/>
    </row>
    <row r="1470" spans="1:18" ht="15.75" customHeight="1" x14ac:dyDescent="0.3">
      <c r="A1470" s="1"/>
      <c r="B1470" s="6" t="s">
        <v>14</v>
      </c>
      <c r="C1470" s="6">
        <v>1185732</v>
      </c>
      <c r="D1470" s="7">
        <v>44326</v>
      </c>
      <c r="E1470" s="6" t="s">
        <v>15</v>
      </c>
      <c r="F1470" s="6" t="s">
        <v>16</v>
      </c>
      <c r="G1470" s="6" t="s">
        <v>66</v>
      </c>
      <c r="H1470" s="6" t="s">
        <v>17</v>
      </c>
      <c r="I1470" s="8">
        <v>0.5</v>
      </c>
      <c r="J1470" s="9">
        <v>8200</v>
      </c>
      <c r="K1470" s="10">
        <f t="shared" si="10"/>
        <v>4100</v>
      </c>
      <c r="L1470" s="10">
        <f t="shared" si="11"/>
        <v>2050</v>
      </c>
      <c r="M1470" s="11">
        <v>0.5</v>
      </c>
      <c r="O1470" s="16"/>
      <c r="P1470" s="17"/>
      <c r="Q1470" s="12"/>
      <c r="R1470" s="13"/>
    </row>
    <row r="1471" spans="1:18" ht="15.75" customHeight="1" x14ac:dyDescent="0.3">
      <c r="A1471" s="1"/>
      <c r="B1471" s="6" t="s">
        <v>14</v>
      </c>
      <c r="C1471" s="6">
        <v>1185732</v>
      </c>
      <c r="D1471" s="7">
        <v>44326</v>
      </c>
      <c r="E1471" s="6" t="s">
        <v>15</v>
      </c>
      <c r="F1471" s="6" t="s">
        <v>16</v>
      </c>
      <c r="G1471" s="6" t="s">
        <v>66</v>
      </c>
      <c r="H1471" s="6" t="s">
        <v>18</v>
      </c>
      <c r="I1471" s="8">
        <v>0.45000000000000007</v>
      </c>
      <c r="J1471" s="9">
        <v>5250</v>
      </c>
      <c r="K1471" s="10">
        <f t="shared" si="10"/>
        <v>2362.5000000000005</v>
      </c>
      <c r="L1471" s="10">
        <f t="shared" si="11"/>
        <v>708.75000000000011</v>
      </c>
      <c r="M1471" s="11">
        <v>0.3</v>
      </c>
      <c r="O1471" s="16"/>
      <c r="P1471" s="17"/>
      <c r="Q1471" s="12"/>
      <c r="R1471" s="13"/>
    </row>
    <row r="1472" spans="1:18" ht="15.75" customHeight="1" x14ac:dyDescent="0.3">
      <c r="A1472" s="1"/>
      <c r="B1472" s="6" t="s">
        <v>14</v>
      </c>
      <c r="C1472" s="6">
        <v>1185732</v>
      </c>
      <c r="D1472" s="7">
        <v>44326</v>
      </c>
      <c r="E1472" s="6" t="s">
        <v>15</v>
      </c>
      <c r="F1472" s="6" t="s">
        <v>16</v>
      </c>
      <c r="G1472" s="6" t="s">
        <v>66</v>
      </c>
      <c r="H1472" s="6" t="s">
        <v>19</v>
      </c>
      <c r="I1472" s="8">
        <v>0.4</v>
      </c>
      <c r="J1472" s="9">
        <v>5000</v>
      </c>
      <c r="K1472" s="10">
        <f t="shared" si="10"/>
        <v>2000</v>
      </c>
      <c r="L1472" s="10">
        <f t="shared" si="11"/>
        <v>700</v>
      </c>
      <c r="M1472" s="11">
        <v>0.35</v>
      </c>
      <c r="O1472" s="16"/>
      <c r="P1472" s="17"/>
      <c r="Q1472" s="12"/>
      <c r="R1472" s="13"/>
    </row>
    <row r="1473" spans="1:18" ht="15.75" customHeight="1" x14ac:dyDescent="0.3">
      <c r="A1473" s="1"/>
      <c r="B1473" s="6" t="s">
        <v>14</v>
      </c>
      <c r="C1473" s="6">
        <v>1185732</v>
      </c>
      <c r="D1473" s="7">
        <v>44326</v>
      </c>
      <c r="E1473" s="6" t="s">
        <v>15</v>
      </c>
      <c r="F1473" s="6" t="s">
        <v>16</v>
      </c>
      <c r="G1473" s="6" t="s">
        <v>66</v>
      </c>
      <c r="H1473" s="6" t="s">
        <v>20</v>
      </c>
      <c r="I1473" s="8">
        <v>0.4</v>
      </c>
      <c r="J1473" s="9">
        <v>4500</v>
      </c>
      <c r="K1473" s="10">
        <f t="shared" si="10"/>
        <v>1800</v>
      </c>
      <c r="L1473" s="10">
        <f t="shared" si="11"/>
        <v>630</v>
      </c>
      <c r="M1473" s="11">
        <v>0.35</v>
      </c>
      <c r="O1473" s="16"/>
      <c r="P1473" s="17"/>
      <c r="Q1473" s="12"/>
      <c r="R1473" s="13"/>
    </row>
    <row r="1474" spans="1:18" ht="15.75" customHeight="1" x14ac:dyDescent="0.3">
      <c r="A1474" s="1"/>
      <c r="B1474" s="6" t="s">
        <v>14</v>
      </c>
      <c r="C1474" s="6">
        <v>1185732</v>
      </c>
      <c r="D1474" s="7">
        <v>44326</v>
      </c>
      <c r="E1474" s="6" t="s">
        <v>15</v>
      </c>
      <c r="F1474" s="6" t="s">
        <v>16</v>
      </c>
      <c r="G1474" s="6" t="s">
        <v>66</v>
      </c>
      <c r="H1474" s="6" t="s">
        <v>21</v>
      </c>
      <c r="I1474" s="8">
        <v>0.5</v>
      </c>
      <c r="J1474" s="9">
        <v>4750</v>
      </c>
      <c r="K1474" s="10">
        <f t="shared" si="10"/>
        <v>2375</v>
      </c>
      <c r="L1474" s="10">
        <f t="shared" si="11"/>
        <v>712.5</v>
      </c>
      <c r="M1474" s="11">
        <v>0.3</v>
      </c>
      <c r="O1474" s="16"/>
      <c r="P1474" s="17"/>
      <c r="Q1474" s="12"/>
      <c r="R1474" s="13"/>
    </row>
    <row r="1475" spans="1:18" ht="15.75" customHeight="1" x14ac:dyDescent="0.3">
      <c r="A1475" s="1"/>
      <c r="B1475" s="6" t="s">
        <v>14</v>
      </c>
      <c r="C1475" s="6">
        <v>1185732</v>
      </c>
      <c r="D1475" s="7">
        <v>44326</v>
      </c>
      <c r="E1475" s="6" t="s">
        <v>15</v>
      </c>
      <c r="F1475" s="6" t="s">
        <v>16</v>
      </c>
      <c r="G1475" s="6" t="s">
        <v>66</v>
      </c>
      <c r="H1475" s="6" t="s">
        <v>22</v>
      </c>
      <c r="I1475" s="8">
        <v>0.55000000000000004</v>
      </c>
      <c r="J1475" s="9">
        <v>6000</v>
      </c>
      <c r="K1475" s="10">
        <f t="shared" si="10"/>
        <v>3300.0000000000005</v>
      </c>
      <c r="L1475" s="10">
        <f t="shared" si="11"/>
        <v>825.00000000000011</v>
      </c>
      <c r="M1475" s="11">
        <v>0.25</v>
      </c>
      <c r="O1475" s="16"/>
      <c r="P1475" s="17"/>
      <c r="Q1475" s="12"/>
      <c r="R1475" s="13"/>
    </row>
    <row r="1476" spans="1:18" ht="15.75" customHeight="1" x14ac:dyDescent="0.3">
      <c r="A1476" s="1"/>
      <c r="B1476" s="6" t="s">
        <v>14</v>
      </c>
      <c r="C1476" s="6">
        <v>1185732</v>
      </c>
      <c r="D1476" s="7">
        <v>44359</v>
      </c>
      <c r="E1476" s="6" t="s">
        <v>15</v>
      </c>
      <c r="F1476" s="6" t="s">
        <v>16</v>
      </c>
      <c r="G1476" s="6" t="s">
        <v>66</v>
      </c>
      <c r="H1476" s="6" t="s">
        <v>17</v>
      </c>
      <c r="I1476" s="8">
        <v>0.5</v>
      </c>
      <c r="J1476" s="9">
        <v>8500</v>
      </c>
      <c r="K1476" s="10">
        <f t="shared" si="10"/>
        <v>4250</v>
      </c>
      <c r="L1476" s="10">
        <f t="shared" si="11"/>
        <v>2125</v>
      </c>
      <c r="M1476" s="11">
        <v>0.5</v>
      </c>
      <c r="O1476" s="16"/>
      <c r="P1476" s="17"/>
      <c r="Q1476" s="12"/>
      <c r="R1476" s="13"/>
    </row>
    <row r="1477" spans="1:18" ht="15.75" customHeight="1" x14ac:dyDescent="0.3">
      <c r="A1477" s="1"/>
      <c r="B1477" s="6" t="s">
        <v>14</v>
      </c>
      <c r="C1477" s="6">
        <v>1185732</v>
      </c>
      <c r="D1477" s="7">
        <v>44359</v>
      </c>
      <c r="E1477" s="6" t="s">
        <v>15</v>
      </c>
      <c r="F1477" s="6" t="s">
        <v>16</v>
      </c>
      <c r="G1477" s="6" t="s">
        <v>66</v>
      </c>
      <c r="H1477" s="6" t="s">
        <v>18</v>
      </c>
      <c r="I1477" s="8">
        <v>0.45000000000000007</v>
      </c>
      <c r="J1477" s="9">
        <v>6000</v>
      </c>
      <c r="K1477" s="10">
        <f t="shared" si="10"/>
        <v>2700.0000000000005</v>
      </c>
      <c r="L1477" s="10">
        <f t="shared" si="11"/>
        <v>810.00000000000011</v>
      </c>
      <c r="M1477" s="11">
        <v>0.3</v>
      </c>
      <c r="O1477" s="16"/>
      <c r="P1477" s="17"/>
      <c r="Q1477" s="12"/>
      <c r="R1477" s="13"/>
    </row>
    <row r="1478" spans="1:18" ht="15.75" customHeight="1" x14ac:dyDescent="0.3">
      <c r="A1478" s="1"/>
      <c r="B1478" s="6" t="s">
        <v>14</v>
      </c>
      <c r="C1478" s="6">
        <v>1185732</v>
      </c>
      <c r="D1478" s="7">
        <v>44359</v>
      </c>
      <c r="E1478" s="6" t="s">
        <v>15</v>
      </c>
      <c r="F1478" s="6" t="s">
        <v>16</v>
      </c>
      <c r="G1478" s="6" t="s">
        <v>66</v>
      </c>
      <c r="H1478" s="6" t="s">
        <v>19</v>
      </c>
      <c r="I1478" s="8">
        <v>0.4</v>
      </c>
      <c r="J1478" s="9">
        <v>5250</v>
      </c>
      <c r="K1478" s="10">
        <f t="shared" si="10"/>
        <v>2100</v>
      </c>
      <c r="L1478" s="10">
        <f t="shared" si="11"/>
        <v>735</v>
      </c>
      <c r="M1478" s="11">
        <v>0.35</v>
      </c>
      <c r="O1478" s="16"/>
      <c r="P1478" s="17"/>
      <c r="Q1478" s="12"/>
      <c r="R1478" s="13"/>
    </row>
    <row r="1479" spans="1:18" ht="15.75" customHeight="1" x14ac:dyDescent="0.3">
      <c r="A1479" s="1"/>
      <c r="B1479" s="6" t="s">
        <v>14</v>
      </c>
      <c r="C1479" s="6">
        <v>1185732</v>
      </c>
      <c r="D1479" s="7">
        <v>44359</v>
      </c>
      <c r="E1479" s="6" t="s">
        <v>15</v>
      </c>
      <c r="F1479" s="6" t="s">
        <v>16</v>
      </c>
      <c r="G1479" s="6" t="s">
        <v>66</v>
      </c>
      <c r="H1479" s="6" t="s">
        <v>20</v>
      </c>
      <c r="I1479" s="8">
        <v>0.4</v>
      </c>
      <c r="J1479" s="9">
        <v>5000</v>
      </c>
      <c r="K1479" s="10">
        <f t="shared" si="10"/>
        <v>2000</v>
      </c>
      <c r="L1479" s="10">
        <f t="shared" si="11"/>
        <v>700</v>
      </c>
      <c r="M1479" s="11">
        <v>0.35</v>
      </c>
      <c r="O1479" s="16"/>
      <c r="P1479" s="17"/>
      <c r="Q1479" s="12"/>
      <c r="R1479" s="13"/>
    </row>
    <row r="1480" spans="1:18" ht="15.75" customHeight="1" x14ac:dyDescent="0.3">
      <c r="A1480" s="1"/>
      <c r="B1480" s="6" t="s">
        <v>14</v>
      </c>
      <c r="C1480" s="6">
        <v>1185732</v>
      </c>
      <c r="D1480" s="7">
        <v>44359</v>
      </c>
      <c r="E1480" s="6" t="s">
        <v>15</v>
      </c>
      <c r="F1480" s="6" t="s">
        <v>16</v>
      </c>
      <c r="G1480" s="6" t="s">
        <v>66</v>
      </c>
      <c r="H1480" s="6" t="s">
        <v>21</v>
      </c>
      <c r="I1480" s="8">
        <v>0.5</v>
      </c>
      <c r="J1480" s="9">
        <v>5000</v>
      </c>
      <c r="K1480" s="10">
        <f t="shared" si="10"/>
        <v>2500</v>
      </c>
      <c r="L1480" s="10">
        <f t="shared" si="11"/>
        <v>750</v>
      </c>
      <c r="M1480" s="11">
        <v>0.3</v>
      </c>
      <c r="O1480" s="16"/>
      <c r="P1480" s="17"/>
      <c r="Q1480" s="12"/>
      <c r="R1480" s="13"/>
    </row>
    <row r="1481" spans="1:18" ht="15.75" customHeight="1" x14ac:dyDescent="0.3">
      <c r="A1481" s="1"/>
      <c r="B1481" s="6" t="s">
        <v>14</v>
      </c>
      <c r="C1481" s="6">
        <v>1185732</v>
      </c>
      <c r="D1481" s="7">
        <v>44359</v>
      </c>
      <c r="E1481" s="6" t="s">
        <v>15</v>
      </c>
      <c r="F1481" s="6" t="s">
        <v>16</v>
      </c>
      <c r="G1481" s="6" t="s">
        <v>66</v>
      </c>
      <c r="H1481" s="6" t="s">
        <v>22</v>
      </c>
      <c r="I1481" s="8">
        <v>0.55000000000000004</v>
      </c>
      <c r="J1481" s="9">
        <v>6500</v>
      </c>
      <c r="K1481" s="10">
        <f t="shared" si="10"/>
        <v>3575.0000000000005</v>
      </c>
      <c r="L1481" s="10">
        <f t="shared" si="11"/>
        <v>893.75000000000011</v>
      </c>
      <c r="M1481" s="11">
        <v>0.25</v>
      </c>
      <c r="O1481" s="16"/>
      <c r="P1481" s="17"/>
      <c r="Q1481" s="12"/>
      <c r="R1481" s="13"/>
    </row>
    <row r="1482" spans="1:18" ht="15.75" customHeight="1" x14ac:dyDescent="0.3">
      <c r="A1482" s="1"/>
      <c r="B1482" s="6" t="s">
        <v>14</v>
      </c>
      <c r="C1482" s="6">
        <v>1185732</v>
      </c>
      <c r="D1482" s="7">
        <v>44387</v>
      </c>
      <c r="E1482" s="6" t="s">
        <v>15</v>
      </c>
      <c r="F1482" s="6" t="s">
        <v>16</v>
      </c>
      <c r="G1482" s="6" t="s">
        <v>66</v>
      </c>
      <c r="H1482" s="6" t="s">
        <v>17</v>
      </c>
      <c r="I1482" s="8">
        <v>0.5</v>
      </c>
      <c r="J1482" s="9">
        <v>8750</v>
      </c>
      <c r="K1482" s="10">
        <f t="shared" si="10"/>
        <v>4375</v>
      </c>
      <c r="L1482" s="10">
        <f t="shared" si="11"/>
        <v>2187.5</v>
      </c>
      <c r="M1482" s="11">
        <v>0.5</v>
      </c>
      <c r="O1482" s="16"/>
      <c r="P1482" s="17"/>
      <c r="Q1482" s="12"/>
      <c r="R1482" s="13"/>
    </row>
    <row r="1483" spans="1:18" ht="15.75" customHeight="1" x14ac:dyDescent="0.3">
      <c r="A1483" s="1"/>
      <c r="B1483" s="6" t="s">
        <v>14</v>
      </c>
      <c r="C1483" s="6">
        <v>1185732</v>
      </c>
      <c r="D1483" s="7">
        <v>44387</v>
      </c>
      <c r="E1483" s="6" t="s">
        <v>15</v>
      </c>
      <c r="F1483" s="6" t="s">
        <v>16</v>
      </c>
      <c r="G1483" s="6" t="s">
        <v>66</v>
      </c>
      <c r="H1483" s="6" t="s">
        <v>18</v>
      </c>
      <c r="I1483" s="8">
        <v>0.45000000000000007</v>
      </c>
      <c r="J1483" s="9">
        <v>6250</v>
      </c>
      <c r="K1483" s="10">
        <f t="shared" si="10"/>
        <v>2812.5000000000005</v>
      </c>
      <c r="L1483" s="10">
        <f t="shared" si="11"/>
        <v>843.75000000000011</v>
      </c>
      <c r="M1483" s="11">
        <v>0.3</v>
      </c>
      <c r="O1483" s="16"/>
      <c r="P1483" s="17"/>
      <c r="Q1483" s="12"/>
      <c r="R1483" s="13"/>
    </row>
    <row r="1484" spans="1:18" ht="15.75" customHeight="1" x14ac:dyDescent="0.3">
      <c r="A1484" s="1"/>
      <c r="B1484" s="6" t="s">
        <v>14</v>
      </c>
      <c r="C1484" s="6">
        <v>1185732</v>
      </c>
      <c r="D1484" s="7">
        <v>44387</v>
      </c>
      <c r="E1484" s="6" t="s">
        <v>15</v>
      </c>
      <c r="F1484" s="6" t="s">
        <v>16</v>
      </c>
      <c r="G1484" s="6" t="s">
        <v>66</v>
      </c>
      <c r="H1484" s="6" t="s">
        <v>19</v>
      </c>
      <c r="I1484" s="8">
        <v>0.4</v>
      </c>
      <c r="J1484" s="9">
        <v>5500</v>
      </c>
      <c r="K1484" s="10">
        <f t="shared" si="10"/>
        <v>2200</v>
      </c>
      <c r="L1484" s="10">
        <f t="shared" si="11"/>
        <v>770</v>
      </c>
      <c r="M1484" s="11">
        <v>0.35</v>
      </c>
      <c r="O1484" s="16"/>
      <c r="P1484" s="17"/>
      <c r="Q1484" s="12"/>
      <c r="R1484" s="13"/>
    </row>
    <row r="1485" spans="1:18" ht="15.75" customHeight="1" x14ac:dyDescent="0.3">
      <c r="A1485" s="1"/>
      <c r="B1485" s="6" t="s">
        <v>14</v>
      </c>
      <c r="C1485" s="6">
        <v>1185732</v>
      </c>
      <c r="D1485" s="7">
        <v>44387</v>
      </c>
      <c r="E1485" s="6" t="s">
        <v>15</v>
      </c>
      <c r="F1485" s="6" t="s">
        <v>16</v>
      </c>
      <c r="G1485" s="6" t="s">
        <v>66</v>
      </c>
      <c r="H1485" s="6" t="s">
        <v>20</v>
      </c>
      <c r="I1485" s="8">
        <v>0.4</v>
      </c>
      <c r="J1485" s="9">
        <v>5000</v>
      </c>
      <c r="K1485" s="10">
        <f t="shared" si="10"/>
        <v>2000</v>
      </c>
      <c r="L1485" s="10">
        <f t="shared" si="11"/>
        <v>700</v>
      </c>
      <c r="M1485" s="11">
        <v>0.35</v>
      </c>
      <c r="O1485" s="16"/>
      <c r="P1485" s="17"/>
      <c r="Q1485" s="12"/>
      <c r="R1485" s="13"/>
    </row>
    <row r="1486" spans="1:18" ht="15.75" customHeight="1" x14ac:dyDescent="0.3">
      <c r="A1486" s="1"/>
      <c r="B1486" s="6" t="s">
        <v>14</v>
      </c>
      <c r="C1486" s="6">
        <v>1185732</v>
      </c>
      <c r="D1486" s="7">
        <v>44387</v>
      </c>
      <c r="E1486" s="6" t="s">
        <v>15</v>
      </c>
      <c r="F1486" s="6" t="s">
        <v>16</v>
      </c>
      <c r="G1486" s="6" t="s">
        <v>66</v>
      </c>
      <c r="H1486" s="6" t="s">
        <v>21</v>
      </c>
      <c r="I1486" s="8">
        <v>0.5</v>
      </c>
      <c r="J1486" s="9">
        <v>5250</v>
      </c>
      <c r="K1486" s="10">
        <f t="shared" si="10"/>
        <v>2625</v>
      </c>
      <c r="L1486" s="10">
        <f t="shared" si="11"/>
        <v>787.5</v>
      </c>
      <c r="M1486" s="11">
        <v>0.3</v>
      </c>
      <c r="O1486" s="16"/>
      <c r="P1486" s="17"/>
      <c r="Q1486" s="12"/>
      <c r="R1486" s="13"/>
    </row>
    <row r="1487" spans="1:18" ht="15.75" customHeight="1" x14ac:dyDescent="0.3">
      <c r="A1487" s="1"/>
      <c r="B1487" s="6" t="s">
        <v>14</v>
      </c>
      <c r="C1487" s="6">
        <v>1185732</v>
      </c>
      <c r="D1487" s="7">
        <v>44387</v>
      </c>
      <c r="E1487" s="6" t="s">
        <v>15</v>
      </c>
      <c r="F1487" s="6" t="s">
        <v>16</v>
      </c>
      <c r="G1487" s="6" t="s">
        <v>66</v>
      </c>
      <c r="H1487" s="6" t="s">
        <v>22</v>
      </c>
      <c r="I1487" s="8">
        <v>0.55000000000000004</v>
      </c>
      <c r="J1487" s="9">
        <v>7000</v>
      </c>
      <c r="K1487" s="10">
        <f t="shared" si="10"/>
        <v>3850.0000000000005</v>
      </c>
      <c r="L1487" s="10">
        <f t="shared" si="11"/>
        <v>962.50000000000011</v>
      </c>
      <c r="M1487" s="11">
        <v>0.25</v>
      </c>
      <c r="O1487" s="16"/>
      <c r="P1487" s="17"/>
      <c r="Q1487" s="12"/>
      <c r="R1487" s="13"/>
    </row>
    <row r="1488" spans="1:18" ht="15.75" customHeight="1" x14ac:dyDescent="0.3">
      <c r="A1488" s="1"/>
      <c r="B1488" s="6" t="s">
        <v>14</v>
      </c>
      <c r="C1488" s="6">
        <v>1185732</v>
      </c>
      <c r="D1488" s="7">
        <v>44419</v>
      </c>
      <c r="E1488" s="6" t="s">
        <v>15</v>
      </c>
      <c r="F1488" s="6" t="s">
        <v>16</v>
      </c>
      <c r="G1488" s="6" t="s">
        <v>66</v>
      </c>
      <c r="H1488" s="6" t="s">
        <v>17</v>
      </c>
      <c r="I1488" s="8">
        <v>0.5</v>
      </c>
      <c r="J1488" s="9">
        <v>8500</v>
      </c>
      <c r="K1488" s="10">
        <f t="shared" si="10"/>
        <v>4250</v>
      </c>
      <c r="L1488" s="10">
        <f t="shared" si="11"/>
        <v>2125</v>
      </c>
      <c r="M1488" s="11">
        <v>0.5</v>
      </c>
      <c r="O1488" s="16"/>
      <c r="P1488" s="17"/>
      <c r="Q1488" s="12"/>
      <c r="R1488" s="13"/>
    </row>
    <row r="1489" spans="1:18" ht="15.75" customHeight="1" x14ac:dyDescent="0.3">
      <c r="A1489" s="1"/>
      <c r="B1489" s="6" t="s">
        <v>14</v>
      </c>
      <c r="C1489" s="6">
        <v>1185732</v>
      </c>
      <c r="D1489" s="7">
        <v>44419</v>
      </c>
      <c r="E1489" s="6" t="s">
        <v>15</v>
      </c>
      <c r="F1489" s="6" t="s">
        <v>16</v>
      </c>
      <c r="G1489" s="6" t="s">
        <v>66</v>
      </c>
      <c r="H1489" s="6" t="s">
        <v>18</v>
      </c>
      <c r="I1489" s="8">
        <v>0.45000000000000007</v>
      </c>
      <c r="J1489" s="9">
        <v>6250</v>
      </c>
      <c r="K1489" s="10">
        <f t="shared" si="10"/>
        <v>2812.5000000000005</v>
      </c>
      <c r="L1489" s="10">
        <f t="shared" si="11"/>
        <v>843.75000000000011</v>
      </c>
      <c r="M1489" s="11">
        <v>0.3</v>
      </c>
      <c r="O1489" s="16"/>
      <c r="P1489" s="17"/>
      <c r="Q1489" s="12"/>
      <c r="R1489" s="13"/>
    </row>
    <row r="1490" spans="1:18" ht="15.75" customHeight="1" x14ac:dyDescent="0.3">
      <c r="A1490" s="1"/>
      <c r="B1490" s="6" t="s">
        <v>14</v>
      </c>
      <c r="C1490" s="6">
        <v>1185732</v>
      </c>
      <c r="D1490" s="7">
        <v>44419</v>
      </c>
      <c r="E1490" s="6" t="s">
        <v>15</v>
      </c>
      <c r="F1490" s="6" t="s">
        <v>16</v>
      </c>
      <c r="G1490" s="6" t="s">
        <v>66</v>
      </c>
      <c r="H1490" s="6" t="s">
        <v>19</v>
      </c>
      <c r="I1490" s="8">
        <v>0.4</v>
      </c>
      <c r="J1490" s="9">
        <v>5500</v>
      </c>
      <c r="K1490" s="10">
        <f t="shared" si="10"/>
        <v>2200</v>
      </c>
      <c r="L1490" s="10">
        <f t="shared" si="11"/>
        <v>770</v>
      </c>
      <c r="M1490" s="11">
        <v>0.35</v>
      </c>
      <c r="O1490" s="16"/>
      <c r="P1490" s="17"/>
      <c r="Q1490" s="12"/>
      <c r="R1490" s="13"/>
    </row>
    <row r="1491" spans="1:18" ht="15.75" customHeight="1" x14ac:dyDescent="0.3">
      <c r="A1491" s="1"/>
      <c r="B1491" s="6" t="s">
        <v>14</v>
      </c>
      <c r="C1491" s="6">
        <v>1185732</v>
      </c>
      <c r="D1491" s="7">
        <v>44419</v>
      </c>
      <c r="E1491" s="6" t="s">
        <v>15</v>
      </c>
      <c r="F1491" s="6" t="s">
        <v>16</v>
      </c>
      <c r="G1491" s="6" t="s">
        <v>66</v>
      </c>
      <c r="H1491" s="6" t="s">
        <v>20</v>
      </c>
      <c r="I1491" s="8">
        <v>0.4</v>
      </c>
      <c r="J1491" s="9">
        <v>5250</v>
      </c>
      <c r="K1491" s="10">
        <f t="shared" si="10"/>
        <v>2100</v>
      </c>
      <c r="L1491" s="10">
        <f t="shared" si="11"/>
        <v>735</v>
      </c>
      <c r="M1491" s="11">
        <v>0.35</v>
      </c>
      <c r="O1491" s="16"/>
      <c r="P1491" s="17"/>
      <c r="Q1491" s="12"/>
      <c r="R1491" s="13"/>
    </row>
    <row r="1492" spans="1:18" ht="15.75" customHeight="1" x14ac:dyDescent="0.3">
      <c r="A1492" s="1"/>
      <c r="B1492" s="6" t="s">
        <v>14</v>
      </c>
      <c r="C1492" s="6">
        <v>1185732</v>
      </c>
      <c r="D1492" s="7">
        <v>44419</v>
      </c>
      <c r="E1492" s="6" t="s">
        <v>15</v>
      </c>
      <c r="F1492" s="6" t="s">
        <v>16</v>
      </c>
      <c r="G1492" s="6" t="s">
        <v>66</v>
      </c>
      <c r="H1492" s="6" t="s">
        <v>21</v>
      </c>
      <c r="I1492" s="8">
        <v>0.5</v>
      </c>
      <c r="J1492" s="9">
        <v>5000</v>
      </c>
      <c r="K1492" s="10">
        <f t="shared" si="10"/>
        <v>2500</v>
      </c>
      <c r="L1492" s="10">
        <f t="shared" si="11"/>
        <v>750</v>
      </c>
      <c r="M1492" s="11">
        <v>0.3</v>
      </c>
      <c r="O1492" s="16"/>
      <c r="P1492" s="17"/>
      <c r="Q1492" s="12"/>
      <c r="R1492" s="13"/>
    </row>
    <row r="1493" spans="1:18" ht="15.75" customHeight="1" x14ac:dyDescent="0.3">
      <c r="A1493" s="1"/>
      <c r="B1493" s="6" t="s">
        <v>14</v>
      </c>
      <c r="C1493" s="6">
        <v>1185732</v>
      </c>
      <c r="D1493" s="7">
        <v>44419</v>
      </c>
      <c r="E1493" s="6" t="s">
        <v>15</v>
      </c>
      <c r="F1493" s="6" t="s">
        <v>16</v>
      </c>
      <c r="G1493" s="6" t="s">
        <v>66</v>
      </c>
      <c r="H1493" s="6" t="s">
        <v>22</v>
      </c>
      <c r="I1493" s="8">
        <v>0.55000000000000004</v>
      </c>
      <c r="J1493" s="9">
        <v>6750</v>
      </c>
      <c r="K1493" s="10">
        <f t="shared" si="10"/>
        <v>3712.5000000000005</v>
      </c>
      <c r="L1493" s="10">
        <f t="shared" si="11"/>
        <v>928.12500000000011</v>
      </c>
      <c r="M1493" s="11">
        <v>0.25</v>
      </c>
      <c r="O1493" s="16"/>
      <c r="P1493" s="17"/>
      <c r="Q1493" s="12"/>
      <c r="R1493" s="13"/>
    </row>
    <row r="1494" spans="1:18" ht="15.75" customHeight="1" x14ac:dyDescent="0.3">
      <c r="A1494" s="1"/>
      <c r="B1494" s="6" t="s">
        <v>14</v>
      </c>
      <c r="C1494" s="6">
        <v>1185732</v>
      </c>
      <c r="D1494" s="7">
        <v>44449</v>
      </c>
      <c r="E1494" s="6" t="s">
        <v>15</v>
      </c>
      <c r="F1494" s="6" t="s">
        <v>16</v>
      </c>
      <c r="G1494" s="6" t="s">
        <v>66</v>
      </c>
      <c r="H1494" s="6" t="s">
        <v>17</v>
      </c>
      <c r="I1494" s="8">
        <v>0.5</v>
      </c>
      <c r="J1494" s="9">
        <v>8000</v>
      </c>
      <c r="K1494" s="10">
        <f t="shared" si="10"/>
        <v>4000</v>
      </c>
      <c r="L1494" s="10">
        <f t="shared" si="11"/>
        <v>2000</v>
      </c>
      <c r="M1494" s="11">
        <v>0.5</v>
      </c>
      <c r="O1494" s="16"/>
      <c r="P1494" s="17"/>
      <c r="Q1494" s="12"/>
      <c r="R1494" s="13"/>
    </row>
    <row r="1495" spans="1:18" ht="15.75" customHeight="1" x14ac:dyDescent="0.3">
      <c r="A1495" s="1"/>
      <c r="B1495" s="6" t="s">
        <v>14</v>
      </c>
      <c r="C1495" s="6">
        <v>1185732</v>
      </c>
      <c r="D1495" s="7">
        <v>44449</v>
      </c>
      <c r="E1495" s="6" t="s">
        <v>15</v>
      </c>
      <c r="F1495" s="6" t="s">
        <v>16</v>
      </c>
      <c r="G1495" s="6" t="s">
        <v>66</v>
      </c>
      <c r="H1495" s="6" t="s">
        <v>18</v>
      </c>
      <c r="I1495" s="8">
        <v>0.45000000000000007</v>
      </c>
      <c r="J1495" s="9">
        <v>6000</v>
      </c>
      <c r="K1495" s="10">
        <f t="shared" si="10"/>
        <v>2700.0000000000005</v>
      </c>
      <c r="L1495" s="10">
        <f t="shared" si="11"/>
        <v>810.00000000000011</v>
      </c>
      <c r="M1495" s="11">
        <v>0.3</v>
      </c>
      <c r="O1495" s="16"/>
      <c r="P1495" s="17"/>
      <c r="Q1495" s="12"/>
      <c r="R1495" s="13"/>
    </row>
    <row r="1496" spans="1:18" ht="15.75" customHeight="1" x14ac:dyDescent="0.3">
      <c r="A1496" s="1"/>
      <c r="B1496" s="6" t="s">
        <v>14</v>
      </c>
      <c r="C1496" s="6">
        <v>1185732</v>
      </c>
      <c r="D1496" s="7">
        <v>44449</v>
      </c>
      <c r="E1496" s="6" t="s">
        <v>15</v>
      </c>
      <c r="F1496" s="6" t="s">
        <v>16</v>
      </c>
      <c r="G1496" s="6" t="s">
        <v>66</v>
      </c>
      <c r="H1496" s="6" t="s">
        <v>19</v>
      </c>
      <c r="I1496" s="8">
        <v>0.4</v>
      </c>
      <c r="J1496" s="9">
        <v>5250</v>
      </c>
      <c r="K1496" s="10">
        <f t="shared" si="10"/>
        <v>2100</v>
      </c>
      <c r="L1496" s="10">
        <f t="shared" si="11"/>
        <v>735</v>
      </c>
      <c r="M1496" s="11">
        <v>0.35</v>
      </c>
      <c r="O1496" s="16"/>
      <c r="P1496" s="17"/>
      <c r="Q1496" s="12"/>
      <c r="R1496" s="13"/>
    </row>
    <row r="1497" spans="1:18" ht="15.75" customHeight="1" x14ac:dyDescent="0.3">
      <c r="A1497" s="1"/>
      <c r="B1497" s="6" t="s">
        <v>14</v>
      </c>
      <c r="C1497" s="6">
        <v>1185732</v>
      </c>
      <c r="D1497" s="7">
        <v>44449</v>
      </c>
      <c r="E1497" s="6" t="s">
        <v>15</v>
      </c>
      <c r="F1497" s="6" t="s">
        <v>16</v>
      </c>
      <c r="G1497" s="6" t="s">
        <v>66</v>
      </c>
      <c r="H1497" s="6" t="s">
        <v>20</v>
      </c>
      <c r="I1497" s="8">
        <v>0.4</v>
      </c>
      <c r="J1497" s="9">
        <v>5000</v>
      </c>
      <c r="K1497" s="10">
        <f t="shared" si="10"/>
        <v>2000</v>
      </c>
      <c r="L1497" s="10">
        <f t="shared" si="11"/>
        <v>700</v>
      </c>
      <c r="M1497" s="11">
        <v>0.35</v>
      </c>
      <c r="O1497" s="16"/>
      <c r="P1497" s="17"/>
      <c r="Q1497" s="12"/>
      <c r="R1497" s="13"/>
    </row>
    <row r="1498" spans="1:18" ht="15.75" customHeight="1" x14ac:dyDescent="0.3">
      <c r="A1498" s="1"/>
      <c r="B1498" s="6" t="s">
        <v>14</v>
      </c>
      <c r="C1498" s="6">
        <v>1185732</v>
      </c>
      <c r="D1498" s="7">
        <v>44449</v>
      </c>
      <c r="E1498" s="6" t="s">
        <v>15</v>
      </c>
      <c r="F1498" s="6" t="s">
        <v>16</v>
      </c>
      <c r="G1498" s="6" t="s">
        <v>66</v>
      </c>
      <c r="H1498" s="6" t="s">
        <v>21</v>
      </c>
      <c r="I1498" s="8">
        <v>0.5</v>
      </c>
      <c r="J1498" s="9">
        <v>5000</v>
      </c>
      <c r="K1498" s="10">
        <f t="shared" si="10"/>
        <v>2500</v>
      </c>
      <c r="L1498" s="10">
        <f t="shared" si="11"/>
        <v>750</v>
      </c>
      <c r="M1498" s="11">
        <v>0.3</v>
      </c>
      <c r="O1498" s="16"/>
      <c r="P1498" s="17"/>
      <c r="Q1498" s="12"/>
      <c r="R1498" s="13"/>
    </row>
    <row r="1499" spans="1:18" ht="15.75" customHeight="1" x14ac:dyDescent="0.3">
      <c r="A1499" s="1"/>
      <c r="B1499" s="6" t="s">
        <v>14</v>
      </c>
      <c r="C1499" s="6">
        <v>1185732</v>
      </c>
      <c r="D1499" s="7">
        <v>44449</v>
      </c>
      <c r="E1499" s="6" t="s">
        <v>15</v>
      </c>
      <c r="F1499" s="6" t="s">
        <v>16</v>
      </c>
      <c r="G1499" s="6" t="s">
        <v>66</v>
      </c>
      <c r="H1499" s="6" t="s">
        <v>22</v>
      </c>
      <c r="I1499" s="8">
        <v>0.55000000000000004</v>
      </c>
      <c r="J1499" s="9">
        <v>6000</v>
      </c>
      <c r="K1499" s="10">
        <f t="shared" si="10"/>
        <v>3300.0000000000005</v>
      </c>
      <c r="L1499" s="10">
        <f t="shared" si="11"/>
        <v>825.00000000000011</v>
      </c>
      <c r="M1499" s="11">
        <v>0.25</v>
      </c>
      <c r="O1499" s="16"/>
      <c r="P1499" s="17"/>
      <c r="Q1499" s="12"/>
      <c r="R1499" s="13"/>
    </row>
    <row r="1500" spans="1:18" ht="15.75" customHeight="1" x14ac:dyDescent="0.3">
      <c r="A1500" s="1"/>
      <c r="B1500" s="6" t="s">
        <v>14</v>
      </c>
      <c r="C1500" s="6">
        <v>1185732</v>
      </c>
      <c r="D1500" s="7">
        <v>44481</v>
      </c>
      <c r="E1500" s="6" t="s">
        <v>15</v>
      </c>
      <c r="F1500" s="6" t="s">
        <v>16</v>
      </c>
      <c r="G1500" s="6" t="s">
        <v>66</v>
      </c>
      <c r="H1500" s="6" t="s">
        <v>17</v>
      </c>
      <c r="I1500" s="8">
        <v>0.55000000000000004</v>
      </c>
      <c r="J1500" s="9">
        <v>7750</v>
      </c>
      <c r="K1500" s="10">
        <f t="shared" si="10"/>
        <v>4262.5</v>
      </c>
      <c r="L1500" s="10">
        <f t="shared" si="11"/>
        <v>2131.25</v>
      </c>
      <c r="M1500" s="11">
        <v>0.5</v>
      </c>
      <c r="O1500" s="16"/>
      <c r="P1500" s="17"/>
      <c r="Q1500" s="12"/>
      <c r="R1500" s="13"/>
    </row>
    <row r="1501" spans="1:18" ht="15.75" customHeight="1" x14ac:dyDescent="0.3">
      <c r="A1501" s="1"/>
      <c r="B1501" s="6" t="s">
        <v>14</v>
      </c>
      <c r="C1501" s="6">
        <v>1185732</v>
      </c>
      <c r="D1501" s="7">
        <v>44481</v>
      </c>
      <c r="E1501" s="6" t="s">
        <v>15</v>
      </c>
      <c r="F1501" s="6" t="s">
        <v>16</v>
      </c>
      <c r="G1501" s="6" t="s">
        <v>66</v>
      </c>
      <c r="H1501" s="6" t="s">
        <v>18</v>
      </c>
      <c r="I1501" s="8">
        <v>0.45000000000000007</v>
      </c>
      <c r="J1501" s="9">
        <v>6000</v>
      </c>
      <c r="K1501" s="10">
        <f t="shared" si="10"/>
        <v>2700.0000000000005</v>
      </c>
      <c r="L1501" s="10">
        <f t="shared" si="11"/>
        <v>810.00000000000011</v>
      </c>
      <c r="M1501" s="11">
        <v>0.3</v>
      </c>
      <c r="O1501" s="16"/>
      <c r="P1501" s="17"/>
      <c r="Q1501" s="12"/>
      <c r="R1501" s="13"/>
    </row>
    <row r="1502" spans="1:18" ht="15.75" customHeight="1" x14ac:dyDescent="0.3">
      <c r="A1502" s="1"/>
      <c r="B1502" s="6" t="s">
        <v>14</v>
      </c>
      <c r="C1502" s="6">
        <v>1185732</v>
      </c>
      <c r="D1502" s="7">
        <v>44481</v>
      </c>
      <c r="E1502" s="6" t="s">
        <v>15</v>
      </c>
      <c r="F1502" s="6" t="s">
        <v>16</v>
      </c>
      <c r="G1502" s="6" t="s">
        <v>66</v>
      </c>
      <c r="H1502" s="6" t="s">
        <v>19</v>
      </c>
      <c r="I1502" s="8">
        <v>0.45000000000000007</v>
      </c>
      <c r="J1502" s="9">
        <v>5000</v>
      </c>
      <c r="K1502" s="10">
        <f t="shared" si="10"/>
        <v>2250.0000000000005</v>
      </c>
      <c r="L1502" s="10">
        <f t="shared" si="11"/>
        <v>787.50000000000011</v>
      </c>
      <c r="M1502" s="11">
        <v>0.35</v>
      </c>
      <c r="O1502" s="16"/>
      <c r="P1502" s="17"/>
      <c r="Q1502" s="12"/>
      <c r="R1502" s="13"/>
    </row>
    <row r="1503" spans="1:18" ht="15.75" customHeight="1" x14ac:dyDescent="0.3">
      <c r="A1503" s="1"/>
      <c r="B1503" s="6" t="s">
        <v>14</v>
      </c>
      <c r="C1503" s="6">
        <v>1185732</v>
      </c>
      <c r="D1503" s="7">
        <v>44481</v>
      </c>
      <c r="E1503" s="6" t="s">
        <v>15</v>
      </c>
      <c r="F1503" s="6" t="s">
        <v>16</v>
      </c>
      <c r="G1503" s="6" t="s">
        <v>66</v>
      </c>
      <c r="H1503" s="6" t="s">
        <v>20</v>
      </c>
      <c r="I1503" s="8">
        <v>0.45000000000000007</v>
      </c>
      <c r="J1503" s="9">
        <v>4750</v>
      </c>
      <c r="K1503" s="10">
        <f t="shared" si="10"/>
        <v>2137.5000000000005</v>
      </c>
      <c r="L1503" s="10">
        <f t="shared" si="11"/>
        <v>748.12500000000011</v>
      </c>
      <c r="M1503" s="11">
        <v>0.35</v>
      </c>
      <c r="O1503" s="16"/>
      <c r="P1503" s="17"/>
      <c r="Q1503" s="12"/>
      <c r="R1503" s="13"/>
    </row>
    <row r="1504" spans="1:18" ht="15.75" customHeight="1" x14ac:dyDescent="0.3">
      <c r="A1504" s="1"/>
      <c r="B1504" s="6" t="s">
        <v>14</v>
      </c>
      <c r="C1504" s="6">
        <v>1185732</v>
      </c>
      <c r="D1504" s="7">
        <v>44481</v>
      </c>
      <c r="E1504" s="6" t="s">
        <v>15</v>
      </c>
      <c r="F1504" s="6" t="s">
        <v>16</v>
      </c>
      <c r="G1504" s="6" t="s">
        <v>66</v>
      </c>
      <c r="H1504" s="6" t="s">
        <v>21</v>
      </c>
      <c r="I1504" s="8">
        <v>0.55000000000000004</v>
      </c>
      <c r="J1504" s="9">
        <v>4750</v>
      </c>
      <c r="K1504" s="10">
        <f t="shared" si="10"/>
        <v>2612.5</v>
      </c>
      <c r="L1504" s="10">
        <f t="shared" si="11"/>
        <v>783.75</v>
      </c>
      <c r="M1504" s="11">
        <v>0.3</v>
      </c>
      <c r="O1504" s="16"/>
      <c r="P1504" s="17"/>
      <c r="Q1504" s="12"/>
      <c r="R1504" s="13"/>
    </row>
    <row r="1505" spans="1:18" ht="15.75" customHeight="1" x14ac:dyDescent="0.3">
      <c r="A1505" s="1"/>
      <c r="B1505" s="6" t="s">
        <v>14</v>
      </c>
      <c r="C1505" s="6">
        <v>1185732</v>
      </c>
      <c r="D1505" s="7">
        <v>44481</v>
      </c>
      <c r="E1505" s="6" t="s">
        <v>15</v>
      </c>
      <c r="F1505" s="6" t="s">
        <v>16</v>
      </c>
      <c r="G1505" s="6" t="s">
        <v>66</v>
      </c>
      <c r="H1505" s="6" t="s">
        <v>22</v>
      </c>
      <c r="I1505" s="8">
        <v>0.6</v>
      </c>
      <c r="J1505" s="9">
        <v>6000</v>
      </c>
      <c r="K1505" s="10">
        <f t="shared" si="10"/>
        <v>3600</v>
      </c>
      <c r="L1505" s="10">
        <f t="shared" si="11"/>
        <v>900</v>
      </c>
      <c r="M1505" s="11">
        <v>0.25</v>
      </c>
      <c r="O1505" s="16"/>
      <c r="P1505" s="17"/>
      <c r="Q1505" s="12"/>
      <c r="R1505" s="13"/>
    </row>
    <row r="1506" spans="1:18" ht="15.75" customHeight="1" x14ac:dyDescent="0.3">
      <c r="A1506" s="1"/>
      <c r="B1506" s="6" t="s">
        <v>14</v>
      </c>
      <c r="C1506" s="6">
        <v>1185732</v>
      </c>
      <c r="D1506" s="7">
        <v>44511</v>
      </c>
      <c r="E1506" s="6" t="s">
        <v>15</v>
      </c>
      <c r="F1506" s="6" t="s">
        <v>16</v>
      </c>
      <c r="G1506" s="6" t="s">
        <v>66</v>
      </c>
      <c r="H1506" s="6" t="s">
        <v>17</v>
      </c>
      <c r="I1506" s="8">
        <v>0.55000000000000004</v>
      </c>
      <c r="J1506" s="9">
        <v>7500</v>
      </c>
      <c r="K1506" s="10">
        <f t="shared" si="10"/>
        <v>4125</v>
      </c>
      <c r="L1506" s="10">
        <f t="shared" si="11"/>
        <v>2062.5</v>
      </c>
      <c r="M1506" s="11">
        <v>0.5</v>
      </c>
      <c r="O1506" s="16"/>
      <c r="P1506" s="17"/>
      <c r="Q1506" s="12"/>
      <c r="R1506" s="13"/>
    </row>
    <row r="1507" spans="1:18" ht="15.75" customHeight="1" x14ac:dyDescent="0.3">
      <c r="A1507" s="1"/>
      <c r="B1507" s="6" t="s">
        <v>14</v>
      </c>
      <c r="C1507" s="6">
        <v>1185732</v>
      </c>
      <c r="D1507" s="7">
        <v>44511</v>
      </c>
      <c r="E1507" s="6" t="s">
        <v>15</v>
      </c>
      <c r="F1507" s="6" t="s">
        <v>16</v>
      </c>
      <c r="G1507" s="6" t="s">
        <v>66</v>
      </c>
      <c r="H1507" s="6" t="s">
        <v>18</v>
      </c>
      <c r="I1507" s="8">
        <v>0.45000000000000007</v>
      </c>
      <c r="J1507" s="9">
        <v>5750</v>
      </c>
      <c r="K1507" s="10">
        <f t="shared" si="10"/>
        <v>2587.5000000000005</v>
      </c>
      <c r="L1507" s="10">
        <f t="shared" si="11"/>
        <v>776.25000000000011</v>
      </c>
      <c r="M1507" s="11">
        <v>0.3</v>
      </c>
      <c r="O1507" s="16"/>
      <c r="P1507" s="17"/>
      <c r="Q1507" s="12"/>
      <c r="R1507" s="13"/>
    </row>
    <row r="1508" spans="1:18" ht="15.75" customHeight="1" x14ac:dyDescent="0.3">
      <c r="A1508" s="1"/>
      <c r="B1508" s="6" t="s">
        <v>14</v>
      </c>
      <c r="C1508" s="6">
        <v>1185732</v>
      </c>
      <c r="D1508" s="7">
        <v>44511</v>
      </c>
      <c r="E1508" s="6" t="s">
        <v>15</v>
      </c>
      <c r="F1508" s="6" t="s">
        <v>16</v>
      </c>
      <c r="G1508" s="6" t="s">
        <v>66</v>
      </c>
      <c r="H1508" s="6" t="s">
        <v>19</v>
      </c>
      <c r="I1508" s="8">
        <v>0.45000000000000007</v>
      </c>
      <c r="J1508" s="9">
        <v>5200</v>
      </c>
      <c r="K1508" s="10">
        <f t="shared" si="10"/>
        <v>2340.0000000000005</v>
      </c>
      <c r="L1508" s="10">
        <f t="shared" si="11"/>
        <v>819.00000000000011</v>
      </c>
      <c r="M1508" s="11">
        <v>0.35</v>
      </c>
      <c r="O1508" s="16"/>
      <c r="P1508" s="17"/>
      <c r="Q1508" s="12"/>
      <c r="R1508" s="13"/>
    </row>
    <row r="1509" spans="1:18" ht="15.75" customHeight="1" x14ac:dyDescent="0.3">
      <c r="A1509" s="1"/>
      <c r="B1509" s="6" t="s">
        <v>14</v>
      </c>
      <c r="C1509" s="6">
        <v>1185732</v>
      </c>
      <c r="D1509" s="7">
        <v>44511</v>
      </c>
      <c r="E1509" s="6" t="s">
        <v>15</v>
      </c>
      <c r="F1509" s="6" t="s">
        <v>16</v>
      </c>
      <c r="G1509" s="6" t="s">
        <v>66</v>
      </c>
      <c r="H1509" s="6" t="s">
        <v>20</v>
      </c>
      <c r="I1509" s="8">
        <v>0.45000000000000007</v>
      </c>
      <c r="J1509" s="9">
        <v>5000</v>
      </c>
      <c r="K1509" s="10">
        <f t="shared" si="10"/>
        <v>2250.0000000000005</v>
      </c>
      <c r="L1509" s="10">
        <f t="shared" si="11"/>
        <v>787.50000000000011</v>
      </c>
      <c r="M1509" s="11">
        <v>0.35</v>
      </c>
      <c r="O1509" s="16"/>
      <c r="P1509" s="17"/>
      <c r="Q1509" s="12"/>
      <c r="R1509" s="13"/>
    </row>
    <row r="1510" spans="1:18" ht="15.75" customHeight="1" x14ac:dyDescent="0.3">
      <c r="A1510" s="1"/>
      <c r="B1510" s="6" t="s">
        <v>14</v>
      </c>
      <c r="C1510" s="6">
        <v>1185732</v>
      </c>
      <c r="D1510" s="7">
        <v>44511</v>
      </c>
      <c r="E1510" s="6" t="s">
        <v>15</v>
      </c>
      <c r="F1510" s="6" t="s">
        <v>16</v>
      </c>
      <c r="G1510" s="6" t="s">
        <v>66</v>
      </c>
      <c r="H1510" s="6" t="s">
        <v>21</v>
      </c>
      <c r="I1510" s="8">
        <v>0.55000000000000004</v>
      </c>
      <c r="J1510" s="9">
        <v>4750</v>
      </c>
      <c r="K1510" s="10">
        <f t="shared" si="10"/>
        <v>2612.5</v>
      </c>
      <c r="L1510" s="10">
        <f t="shared" si="11"/>
        <v>783.75</v>
      </c>
      <c r="M1510" s="11">
        <v>0.3</v>
      </c>
      <c r="O1510" s="16"/>
      <c r="P1510" s="17"/>
      <c r="Q1510" s="12"/>
      <c r="R1510" s="13"/>
    </row>
    <row r="1511" spans="1:18" ht="15.75" customHeight="1" x14ac:dyDescent="0.3">
      <c r="A1511" s="1"/>
      <c r="B1511" s="6" t="s">
        <v>14</v>
      </c>
      <c r="C1511" s="6">
        <v>1185732</v>
      </c>
      <c r="D1511" s="7">
        <v>44511</v>
      </c>
      <c r="E1511" s="6" t="s">
        <v>15</v>
      </c>
      <c r="F1511" s="6" t="s">
        <v>16</v>
      </c>
      <c r="G1511" s="6" t="s">
        <v>66</v>
      </c>
      <c r="H1511" s="6" t="s">
        <v>22</v>
      </c>
      <c r="I1511" s="8">
        <v>0.6</v>
      </c>
      <c r="J1511" s="9">
        <v>5750</v>
      </c>
      <c r="K1511" s="10">
        <f t="shared" si="10"/>
        <v>3450</v>
      </c>
      <c r="L1511" s="10">
        <f t="shared" si="11"/>
        <v>862.5</v>
      </c>
      <c r="M1511" s="11">
        <v>0.25</v>
      </c>
      <c r="O1511" s="16"/>
      <c r="P1511" s="17"/>
      <c r="Q1511" s="12"/>
      <c r="R1511" s="13"/>
    </row>
    <row r="1512" spans="1:18" ht="15.75" customHeight="1" x14ac:dyDescent="0.3">
      <c r="A1512" s="1"/>
      <c r="B1512" s="6" t="s">
        <v>14</v>
      </c>
      <c r="C1512" s="6">
        <v>1185732</v>
      </c>
      <c r="D1512" s="7">
        <v>44540</v>
      </c>
      <c r="E1512" s="6" t="s">
        <v>15</v>
      </c>
      <c r="F1512" s="6" t="s">
        <v>16</v>
      </c>
      <c r="G1512" s="6" t="s">
        <v>66</v>
      </c>
      <c r="H1512" s="6" t="s">
        <v>17</v>
      </c>
      <c r="I1512" s="8">
        <v>0.55000000000000004</v>
      </c>
      <c r="J1512" s="9">
        <v>8000</v>
      </c>
      <c r="K1512" s="10">
        <f t="shared" si="10"/>
        <v>4400</v>
      </c>
      <c r="L1512" s="10">
        <f t="shared" si="11"/>
        <v>2200</v>
      </c>
      <c r="M1512" s="11">
        <v>0.5</v>
      </c>
      <c r="O1512" s="16"/>
      <c r="P1512" s="17"/>
      <c r="Q1512" s="12"/>
      <c r="R1512" s="13"/>
    </row>
    <row r="1513" spans="1:18" ht="15.75" customHeight="1" x14ac:dyDescent="0.3">
      <c r="A1513" s="1"/>
      <c r="B1513" s="6" t="s">
        <v>14</v>
      </c>
      <c r="C1513" s="6">
        <v>1185732</v>
      </c>
      <c r="D1513" s="7">
        <v>44540</v>
      </c>
      <c r="E1513" s="6" t="s">
        <v>15</v>
      </c>
      <c r="F1513" s="6" t="s">
        <v>16</v>
      </c>
      <c r="G1513" s="6" t="s">
        <v>66</v>
      </c>
      <c r="H1513" s="6" t="s">
        <v>18</v>
      </c>
      <c r="I1513" s="8">
        <v>0.45000000000000007</v>
      </c>
      <c r="J1513" s="9">
        <v>6000</v>
      </c>
      <c r="K1513" s="10">
        <f t="shared" si="10"/>
        <v>2700.0000000000005</v>
      </c>
      <c r="L1513" s="10">
        <f t="shared" si="11"/>
        <v>810.00000000000011</v>
      </c>
      <c r="M1513" s="11">
        <v>0.3</v>
      </c>
      <c r="O1513" s="16"/>
      <c r="P1513" s="17"/>
      <c r="Q1513" s="12"/>
      <c r="R1513" s="13"/>
    </row>
    <row r="1514" spans="1:18" ht="15.75" customHeight="1" x14ac:dyDescent="0.3">
      <c r="A1514" s="1"/>
      <c r="B1514" s="6" t="s">
        <v>14</v>
      </c>
      <c r="C1514" s="6">
        <v>1185732</v>
      </c>
      <c r="D1514" s="7">
        <v>44540</v>
      </c>
      <c r="E1514" s="6" t="s">
        <v>15</v>
      </c>
      <c r="F1514" s="6" t="s">
        <v>16</v>
      </c>
      <c r="G1514" s="6" t="s">
        <v>66</v>
      </c>
      <c r="H1514" s="6" t="s">
        <v>19</v>
      </c>
      <c r="I1514" s="8">
        <v>0.45000000000000007</v>
      </c>
      <c r="J1514" s="9">
        <v>5500</v>
      </c>
      <c r="K1514" s="10">
        <f t="shared" si="10"/>
        <v>2475.0000000000005</v>
      </c>
      <c r="L1514" s="10">
        <f t="shared" si="11"/>
        <v>866.25000000000011</v>
      </c>
      <c r="M1514" s="11">
        <v>0.35</v>
      </c>
      <c r="O1514" s="16"/>
      <c r="P1514" s="17"/>
      <c r="Q1514" s="12"/>
      <c r="R1514" s="13"/>
    </row>
    <row r="1515" spans="1:18" ht="15.75" customHeight="1" x14ac:dyDescent="0.3">
      <c r="A1515" s="1"/>
      <c r="B1515" s="6" t="s">
        <v>14</v>
      </c>
      <c r="C1515" s="6">
        <v>1185732</v>
      </c>
      <c r="D1515" s="7">
        <v>44540</v>
      </c>
      <c r="E1515" s="6" t="s">
        <v>15</v>
      </c>
      <c r="F1515" s="6" t="s">
        <v>16</v>
      </c>
      <c r="G1515" s="6" t="s">
        <v>66</v>
      </c>
      <c r="H1515" s="6" t="s">
        <v>20</v>
      </c>
      <c r="I1515" s="8">
        <v>0.45000000000000007</v>
      </c>
      <c r="J1515" s="9">
        <v>5000</v>
      </c>
      <c r="K1515" s="10">
        <f t="shared" si="10"/>
        <v>2250.0000000000005</v>
      </c>
      <c r="L1515" s="10">
        <f t="shared" si="11"/>
        <v>787.50000000000011</v>
      </c>
      <c r="M1515" s="11">
        <v>0.35</v>
      </c>
      <c r="O1515" s="16"/>
      <c r="P1515" s="17"/>
      <c r="Q1515" s="12"/>
      <c r="R1515" s="13"/>
    </row>
    <row r="1516" spans="1:18" ht="15.75" customHeight="1" x14ac:dyDescent="0.3">
      <c r="A1516" s="1"/>
      <c r="B1516" s="6" t="s">
        <v>14</v>
      </c>
      <c r="C1516" s="6">
        <v>1185732</v>
      </c>
      <c r="D1516" s="7">
        <v>44540</v>
      </c>
      <c r="E1516" s="6" t="s">
        <v>15</v>
      </c>
      <c r="F1516" s="6" t="s">
        <v>16</v>
      </c>
      <c r="G1516" s="6" t="s">
        <v>66</v>
      </c>
      <c r="H1516" s="6" t="s">
        <v>21</v>
      </c>
      <c r="I1516" s="8">
        <v>0.55000000000000004</v>
      </c>
      <c r="J1516" s="9">
        <v>5000</v>
      </c>
      <c r="K1516" s="10">
        <f t="shared" si="10"/>
        <v>2750</v>
      </c>
      <c r="L1516" s="10">
        <f t="shared" si="11"/>
        <v>825</v>
      </c>
      <c r="M1516" s="11">
        <v>0.3</v>
      </c>
      <c r="O1516" s="16"/>
      <c r="P1516" s="17"/>
      <c r="Q1516" s="12"/>
      <c r="R1516" s="13"/>
    </row>
    <row r="1517" spans="1:18" ht="15.75" customHeight="1" x14ac:dyDescent="0.3">
      <c r="A1517" s="1"/>
      <c r="B1517" s="6" t="s">
        <v>14</v>
      </c>
      <c r="C1517" s="6">
        <v>1185732</v>
      </c>
      <c r="D1517" s="7">
        <v>44540</v>
      </c>
      <c r="E1517" s="6" t="s">
        <v>15</v>
      </c>
      <c r="F1517" s="6" t="s">
        <v>16</v>
      </c>
      <c r="G1517" s="6" t="s">
        <v>66</v>
      </c>
      <c r="H1517" s="6" t="s">
        <v>22</v>
      </c>
      <c r="I1517" s="8">
        <v>0.6</v>
      </c>
      <c r="J1517" s="9">
        <v>6000</v>
      </c>
      <c r="K1517" s="10">
        <f t="shared" si="10"/>
        <v>3600</v>
      </c>
      <c r="L1517" s="10">
        <f t="shared" si="11"/>
        <v>900</v>
      </c>
      <c r="M1517" s="11">
        <v>0.25</v>
      </c>
      <c r="O1517" s="16"/>
      <c r="P1517" s="17"/>
      <c r="Q1517" s="12"/>
      <c r="R1517" s="13"/>
    </row>
    <row r="1518" spans="1:18" ht="15.75" customHeight="1" x14ac:dyDescent="0.3">
      <c r="A1518" s="1" t="s">
        <v>39</v>
      </c>
      <c r="B1518" s="6" t="s">
        <v>27</v>
      </c>
      <c r="C1518" s="6">
        <v>1128299</v>
      </c>
      <c r="D1518" s="7">
        <v>44220</v>
      </c>
      <c r="E1518" s="6" t="s">
        <v>28</v>
      </c>
      <c r="F1518" s="6" t="s">
        <v>67</v>
      </c>
      <c r="G1518" s="6" t="s">
        <v>68</v>
      </c>
      <c r="H1518" s="6" t="s">
        <v>17</v>
      </c>
      <c r="I1518" s="8">
        <v>0.30000000000000004</v>
      </c>
      <c r="J1518" s="9">
        <v>3500</v>
      </c>
      <c r="K1518" s="10">
        <f t="shared" si="10"/>
        <v>1050.0000000000002</v>
      </c>
      <c r="L1518" s="10">
        <f t="shared" si="11"/>
        <v>367.50000000000006</v>
      </c>
      <c r="M1518" s="11">
        <v>0.35</v>
      </c>
      <c r="O1518" s="16"/>
      <c r="P1518" s="17"/>
      <c r="Q1518" s="12"/>
      <c r="R1518" s="13"/>
    </row>
    <row r="1519" spans="1:18" ht="15.75" customHeight="1" x14ac:dyDescent="0.3">
      <c r="A1519" s="1"/>
      <c r="B1519" s="6" t="s">
        <v>27</v>
      </c>
      <c r="C1519" s="6">
        <v>1128299</v>
      </c>
      <c r="D1519" s="7">
        <v>44220</v>
      </c>
      <c r="E1519" s="6" t="s">
        <v>28</v>
      </c>
      <c r="F1519" s="6" t="s">
        <v>67</v>
      </c>
      <c r="G1519" s="6" t="s">
        <v>68</v>
      </c>
      <c r="H1519" s="6" t="s">
        <v>18</v>
      </c>
      <c r="I1519" s="8">
        <v>0.4</v>
      </c>
      <c r="J1519" s="9">
        <v>3500</v>
      </c>
      <c r="K1519" s="10">
        <f t="shared" si="10"/>
        <v>1400</v>
      </c>
      <c r="L1519" s="10">
        <f t="shared" si="11"/>
        <v>489.99999999999994</v>
      </c>
      <c r="M1519" s="11">
        <v>0.35</v>
      </c>
      <c r="O1519" s="16"/>
      <c r="P1519" s="17"/>
      <c r="Q1519" s="12"/>
      <c r="R1519" s="13"/>
    </row>
    <row r="1520" spans="1:18" ht="15.75" customHeight="1" x14ac:dyDescent="0.3">
      <c r="A1520" s="1"/>
      <c r="B1520" s="6" t="s">
        <v>27</v>
      </c>
      <c r="C1520" s="6">
        <v>1128299</v>
      </c>
      <c r="D1520" s="7">
        <v>44220</v>
      </c>
      <c r="E1520" s="6" t="s">
        <v>28</v>
      </c>
      <c r="F1520" s="6" t="s">
        <v>67</v>
      </c>
      <c r="G1520" s="6" t="s">
        <v>68</v>
      </c>
      <c r="H1520" s="6" t="s">
        <v>19</v>
      </c>
      <c r="I1520" s="8">
        <v>0.4</v>
      </c>
      <c r="J1520" s="9">
        <v>3500</v>
      </c>
      <c r="K1520" s="10">
        <f t="shared" si="10"/>
        <v>1400</v>
      </c>
      <c r="L1520" s="10">
        <f t="shared" si="11"/>
        <v>489.99999999999994</v>
      </c>
      <c r="M1520" s="11">
        <v>0.35</v>
      </c>
      <c r="O1520" s="16"/>
      <c r="P1520" s="17"/>
      <c r="Q1520" s="12"/>
      <c r="R1520" s="13"/>
    </row>
    <row r="1521" spans="1:18" ht="15.75" customHeight="1" x14ac:dyDescent="0.3">
      <c r="A1521" s="1"/>
      <c r="B1521" s="6" t="s">
        <v>27</v>
      </c>
      <c r="C1521" s="6">
        <v>1128299</v>
      </c>
      <c r="D1521" s="7">
        <v>44220</v>
      </c>
      <c r="E1521" s="6" t="s">
        <v>28</v>
      </c>
      <c r="F1521" s="6" t="s">
        <v>67</v>
      </c>
      <c r="G1521" s="6" t="s">
        <v>68</v>
      </c>
      <c r="H1521" s="6" t="s">
        <v>20</v>
      </c>
      <c r="I1521" s="8">
        <v>0.4</v>
      </c>
      <c r="J1521" s="9">
        <v>2000</v>
      </c>
      <c r="K1521" s="10">
        <f t="shared" si="10"/>
        <v>800</v>
      </c>
      <c r="L1521" s="10">
        <f t="shared" si="11"/>
        <v>280</v>
      </c>
      <c r="M1521" s="11">
        <v>0.35</v>
      </c>
      <c r="O1521" s="16"/>
      <c r="P1521" s="17"/>
      <c r="Q1521" s="12"/>
      <c r="R1521" s="13"/>
    </row>
    <row r="1522" spans="1:18" ht="15.75" customHeight="1" x14ac:dyDescent="0.3">
      <c r="A1522" s="1"/>
      <c r="B1522" s="6" t="s">
        <v>27</v>
      </c>
      <c r="C1522" s="6">
        <v>1128299</v>
      </c>
      <c r="D1522" s="7">
        <v>44220</v>
      </c>
      <c r="E1522" s="6" t="s">
        <v>28</v>
      </c>
      <c r="F1522" s="6" t="s">
        <v>67</v>
      </c>
      <c r="G1522" s="6" t="s">
        <v>68</v>
      </c>
      <c r="H1522" s="6" t="s">
        <v>21</v>
      </c>
      <c r="I1522" s="8">
        <v>0.45000000000000007</v>
      </c>
      <c r="J1522" s="9">
        <v>1500</v>
      </c>
      <c r="K1522" s="10">
        <f t="shared" si="10"/>
        <v>675.00000000000011</v>
      </c>
      <c r="L1522" s="10">
        <f t="shared" si="11"/>
        <v>270.00000000000006</v>
      </c>
      <c r="M1522" s="11">
        <v>0.4</v>
      </c>
      <c r="O1522" s="16"/>
      <c r="P1522" s="17"/>
      <c r="Q1522" s="12"/>
      <c r="R1522" s="13"/>
    </row>
    <row r="1523" spans="1:18" ht="15.75" customHeight="1" x14ac:dyDescent="0.3">
      <c r="A1523" s="1"/>
      <c r="B1523" s="6" t="s">
        <v>27</v>
      </c>
      <c r="C1523" s="6">
        <v>1128299</v>
      </c>
      <c r="D1523" s="7">
        <v>44220</v>
      </c>
      <c r="E1523" s="6" t="s">
        <v>28</v>
      </c>
      <c r="F1523" s="6" t="s">
        <v>67</v>
      </c>
      <c r="G1523" s="6" t="s">
        <v>68</v>
      </c>
      <c r="H1523" s="6" t="s">
        <v>22</v>
      </c>
      <c r="I1523" s="8">
        <v>0.4</v>
      </c>
      <c r="J1523" s="9">
        <v>4000</v>
      </c>
      <c r="K1523" s="10">
        <f t="shared" si="10"/>
        <v>1600</v>
      </c>
      <c r="L1523" s="10">
        <f t="shared" si="11"/>
        <v>480</v>
      </c>
      <c r="M1523" s="11">
        <v>0.3</v>
      </c>
      <c r="O1523" s="16"/>
      <c r="P1523" s="17"/>
      <c r="Q1523" s="12"/>
      <c r="R1523" s="13"/>
    </row>
    <row r="1524" spans="1:18" ht="15.75" customHeight="1" x14ac:dyDescent="0.3">
      <c r="A1524" s="1"/>
      <c r="B1524" s="6" t="s">
        <v>27</v>
      </c>
      <c r="C1524" s="6">
        <v>1128299</v>
      </c>
      <c r="D1524" s="7">
        <v>44251</v>
      </c>
      <c r="E1524" s="6" t="s">
        <v>28</v>
      </c>
      <c r="F1524" s="6" t="s">
        <v>67</v>
      </c>
      <c r="G1524" s="6" t="s">
        <v>68</v>
      </c>
      <c r="H1524" s="6" t="s">
        <v>17</v>
      </c>
      <c r="I1524" s="8">
        <v>0.30000000000000004</v>
      </c>
      <c r="J1524" s="9">
        <v>4500</v>
      </c>
      <c r="K1524" s="10">
        <f t="shared" si="10"/>
        <v>1350.0000000000002</v>
      </c>
      <c r="L1524" s="10">
        <f t="shared" si="11"/>
        <v>472.50000000000006</v>
      </c>
      <c r="M1524" s="11">
        <v>0.35</v>
      </c>
      <c r="O1524" s="16"/>
      <c r="P1524" s="17"/>
      <c r="Q1524" s="12"/>
      <c r="R1524" s="13"/>
    </row>
    <row r="1525" spans="1:18" ht="15.75" customHeight="1" x14ac:dyDescent="0.3">
      <c r="A1525" s="1"/>
      <c r="B1525" s="6" t="s">
        <v>27</v>
      </c>
      <c r="C1525" s="6">
        <v>1128299</v>
      </c>
      <c r="D1525" s="7">
        <v>44251</v>
      </c>
      <c r="E1525" s="6" t="s">
        <v>28</v>
      </c>
      <c r="F1525" s="6" t="s">
        <v>67</v>
      </c>
      <c r="G1525" s="6" t="s">
        <v>68</v>
      </c>
      <c r="H1525" s="6" t="s">
        <v>18</v>
      </c>
      <c r="I1525" s="8">
        <v>0.4</v>
      </c>
      <c r="J1525" s="9">
        <v>3500</v>
      </c>
      <c r="K1525" s="10">
        <f t="shared" si="10"/>
        <v>1400</v>
      </c>
      <c r="L1525" s="10">
        <f t="shared" si="11"/>
        <v>489.99999999999994</v>
      </c>
      <c r="M1525" s="11">
        <v>0.35</v>
      </c>
      <c r="O1525" s="16"/>
      <c r="P1525" s="17"/>
      <c r="Q1525" s="12"/>
      <c r="R1525" s="13"/>
    </row>
    <row r="1526" spans="1:18" ht="15.75" customHeight="1" x14ac:dyDescent="0.3">
      <c r="A1526" s="1"/>
      <c r="B1526" s="6" t="s">
        <v>27</v>
      </c>
      <c r="C1526" s="6">
        <v>1128299</v>
      </c>
      <c r="D1526" s="7">
        <v>44251</v>
      </c>
      <c r="E1526" s="6" t="s">
        <v>28</v>
      </c>
      <c r="F1526" s="6" t="s">
        <v>67</v>
      </c>
      <c r="G1526" s="6" t="s">
        <v>68</v>
      </c>
      <c r="H1526" s="6" t="s">
        <v>19</v>
      </c>
      <c r="I1526" s="8">
        <v>0.4</v>
      </c>
      <c r="J1526" s="9">
        <v>3500</v>
      </c>
      <c r="K1526" s="10">
        <f t="shared" si="10"/>
        <v>1400</v>
      </c>
      <c r="L1526" s="10">
        <f t="shared" si="11"/>
        <v>489.99999999999994</v>
      </c>
      <c r="M1526" s="11">
        <v>0.35</v>
      </c>
      <c r="O1526" s="16"/>
      <c r="P1526" s="17"/>
      <c r="Q1526" s="12"/>
      <c r="R1526" s="13"/>
    </row>
    <row r="1527" spans="1:18" ht="15.75" customHeight="1" x14ac:dyDescent="0.3">
      <c r="A1527" s="1"/>
      <c r="B1527" s="6" t="s">
        <v>27</v>
      </c>
      <c r="C1527" s="6">
        <v>1128299</v>
      </c>
      <c r="D1527" s="7">
        <v>44251</v>
      </c>
      <c r="E1527" s="6" t="s">
        <v>28</v>
      </c>
      <c r="F1527" s="6" t="s">
        <v>67</v>
      </c>
      <c r="G1527" s="6" t="s">
        <v>68</v>
      </c>
      <c r="H1527" s="6" t="s">
        <v>20</v>
      </c>
      <c r="I1527" s="8">
        <v>0.4</v>
      </c>
      <c r="J1527" s="9">
        <v>2000</v>
      </c>
      <c r="K1527" s="10">
        <f t="shared" si="10"/>
        <v>800</v>
      </c>
      <c r="L1527" s="10">
        <f t="shared" si="11"/>
        <v>280</v>
      </c>
      <c r="M1527" s="11">
        <v>0.35</v>
      </c>
      <c r="O1527" s="16"/>
      <c r="P1527" s="17"/>
      <c r="Q1527" s="12"/>
      <c r="R1527" s="13"/>
    </row>
    <row r="1528" spans="1:18" ht="15.75" customHeight="1" x14ac:dyDescent="0.3">
      <c r="A1528" s="1"/>
      <c r="B1528" s="6" t="s">
        <v>27</v>
      </c>
      <c r="C1528" s="6">
        <v>1128299</v>
      </c>
      <c r="D1528" s="7">
        <v>44251</v>
      </c>
      <c r="E1528" s="6" t="s">
        <v>28</v>
      </c>
      <c r="F1528" s="6" t="s">
        <v>67</v>
      </c>
      <c r="G1528" s="6" t="s">
        <v>68</v>
      </c>
      <c r="H1528" s="6" t="s">
        <v>21</v>
      </c>
      <c r="I1528" s="8">
        <v>0.45000000000000007</v>
      </c>
      <c r="J1528" s="9">
        <v>1250</v>
      </c>
      <c r="K1528" s="10">
        <f t="shared" si="10"/>
        <v>562.50000000000011</v>
      </c>
      <c r="L1528" s="10">
        <f t="shared" si="11"/>
        <v>225.00000000000006</v>
      </c>
      <c r="M1528" s="11">
        <v>0.4</v>
      </c>
      <c r="O1528" s="16"/>
      <c r="P1528" s="17"/>
      <c r="Q1528" s="12"/>
      <c r="R1528" s="13"/>
    </row>
    <row r="1529" spans="1:18" ht="15.75" customHeight="1" x14ac:dyDescent="0.3">
      <c r="A1529" s="1"/>
      <c r="B1529" s="6" t="s">
        <v>27</v>
      </c>
      <c r="C1529" s="6">
        <v>1128299</v>
      </c>
      <c r="D1529" s="7">
        <v>44251</v>
      </c>
      <c r="E1529" s="6" t="s">
        <v>28</v>
      </c>
      <c r="F1529" s="6" t="s">
        <v>67</v>
      </c>
      <c r="G1529" s="6" t="s">
        <v>68</v>
      </c>
      <c r="H1529" s="6" t="s">
        <v>22</v>
      </c>
      <c r="I1529" s="8">
        <v>0.4</v>
      </c>
      <c r="J1529" s="9">
        <v>3250</v>
      </c>
      <c r="K1529" s="10">
        <f t="shared" si="10"/>
        <v>1300</v>
      </c>
      <c r="L1529" s="10">
        <f t="shared" si="11"/>
        <v>390</v>
      </c>
      <c r="M1529" s="11">
        <v>0.3</v>
      </c>
      <c r="O1529" s="16"/>
      <c r="P1529" s="17"/>
      <c r="Q1529" s="12"/>
      <c r="R1529" s="13"/>
    </row>
    <row r="1530" spans="1:18" ht="15.75" customHeight="1" x14ac:dyDescent="0.3">
      <c r="A1530" s="1"/>
      <c r="B1530" s="6" t="s">
        <v>27</v>
      </c>
      <c r="C1530" s="6">
        <v>1128299</v>
      </c>
      <c r="D1530" s="7">
        <v>44278</v>
      </c>
      <c r="E1530" s="6" t="s">
        <v>28</v>
      </c>
      <c r="F1530" s="6" t="s">
        <v>67</v>
      </c>
      <c r="G1530" s="6" t="s">
        <v>68</v>
      </c>
      <c r="H1530" s="6" t="s">
        <v>17</v>
      </c>
      <c r="I1530" s="8">
        <v>0.4</v>
      </c>
      <c r="J1530" s="9">
        <v>4750</v>
      </c>
      <c r="K1530" s="10">
        <f t="shared" si="10"/>
        <v>1900</v>
      </c>
      <c r="L1530" s="10">
        <f t="shared" si="11"/>
        <v>665</v>
      </c>
      <c r="M1530" s="11">
        <v>0.35</v>
      </c>
      <c r="O1530" s="16"/>
      <c r="P1530" s="17"/>
      <c r="Q1530" s="12"/>
      <c r="R1530" s="13"/>
    </row>
    <row r="1531" spans="1:18" ht="15.75" customHeight="1" x14ac:dyDescent="0.3">
      <c r="A1531" s="1"/>
      <c r="B1531" s="6" t="s">
        <v>27</v>
      </c>
      <c r="C1531" s="6">
        <v>1128299</v>
      </c>
      <c r="D1531" s="7">
        <v>44278</v>
      </c>
      <c r="E1531" s="6" t="s">
        <v>28</v>
      </c>
      <c r="F1531" s="6" t="s">
        <v>67</v>
      </c>
      <c r="G1531" s="6" t="s">
        <v>68</v>
      </c>
      <c r="H1531" s="6" t="s">
        <v>18</v>
      </c>
      <c r="I1531" s="8">
        <v>0.5</v>
      </c>
      <c r="J1531" s="9">
        <v>3250</v>
      </c>
      <c r="K1531" s="10">
        <f t="shared" si="10"/>
        <v>1625</v>
      </c>
      <c r="L1531" s="10">
        <f t="shared" si="11"/>
        <v>568.75</v>
      </c>
      <c r="M1531" s="11">
        <v>0.35</v>
      </c>
      <c r="O1531" s="16"/>
      <c r="P1531" s="17"/>
      <c r="Q1531" s="12"/>
      <c r="R1531" s="13"/>
    </row>
    <row r="1532" spans="1:18" ht="15.75" customHeight="1" x14ac:dyDescent="0.3">
      <c r="A1532" s="1"/>
      <c r="B1532" s="6" t="s">
        <v>27</v>
      </c>
      <c r="C1532" s="6">
        <v>1128299</v>
      </c>
      <c r="D1532" s="7">
        <v>44278</v>
      </c>
      <c r="E1532" s="6" t="s">
        <v>28</v>
      </c>
      <c r="F1532" s="6" t="s">
        <v>67</v>
      </c>
      <c r="G1532" s="6" t="s">
        <v>68</v>
      </c>
      <c r="H1532" s="6" t="s">
        <v>19</v>
      </c>
      <c r="I1532" s="8">
        <v>0.54999999999999993</v>
      </c>
      <c r="J1532" s="9">
        <v>3500</v>
      </c>
      <c r="K1532" s="10">
        <f t="shared" si="10"/>
        <v>1924.9999999999998</v>
      </c>
      <c r="L1532" s="10">
        <f t="shared" si="11"/>
        <v>673.74999999999989</v>
      </c>
      <c r="M1532" s="11">
        <v>0.35</v>
      </c>
      <c r="O1532" s="16"/>
      <c r="P1532" s="17"/>
      <c r="Q1532" s="12"/>
      <c r="R1532" s="13"/>
    </row>
    <row r="1533" spans="1:18" ht="15.75" customHeight="1" x14ac:dyDescent="0.3">
      <c r="A1533" s="1"/>
      <c r="B1533" s="6" t="s">
        <v>27</v>
      </c>
      <c r="C1533" s="6">
        <v>1128299</v>
      </c>
      <c r="D1533" s="7">
        <v>44278</v>
      </c>
      <c r="E1533" s="6" t="s">
        <v>28</v>
      </c>
      <c r="F1533" s="6" t="s">
        <v>67</v>
      </c>
      <c r="G1533" s="6" t="s">
        <v>68</v>
      </c>
      <c r="H1533" s="6" t="s">
        <v>20</v>
      </c>
      <c r="I1533" s="8">
        <v>0.5</v>
      </c>
      <c r="J1533" s="9">
        <v>2500</v>
      </c>
      <c r="K1533" s="10">
        <f t="shared" si="10"/>
        <v>1250</v>
      </c>
      <c r="L1533" s="10">
        <f t="shared" si="11"/>
        <v>437.5</v>
      </c>
      <c r="M1533" s="11">
        <v>0.35</v>
      </c>
      <c r="O1533" s="16"/>
      <c r="P1533" s="17"/>
      <c r="Q1533" s="12"/>
      <c r="R1533" s="13"/>
    </row>
    <row r="1534" spans="1:18" ht="15.75" customHeight="1" x14ac:dyDescent="0.3">
      <c r="A1534" s="1"/>
      <c r="B1534" s="6" t="s">
        <v>27</v>
      </c>
      <c r="C1534" s="6">
        <v>1128299</v>
      </c>
      <c r="D1534" s="7">
        <v>44278</v>
      </c>
      <c r="E1534" s="6" t="s">
        <v>28</v>
      </c>
      <c r="F1534" s="6" t="s">
        <v>67</v>
      </c>
      <c r="G1534" s="6" t="s">
        <v>68</v>
      </c>
      <c r="H1534" s="6" t="s">
        <v>21</v>
      </c>
      <c r="I1534" s="8">
        <v>0.55000000000000004</v>
      </c>
      <c r="J1534" s="9">
        <v>1000</v>
      </c>
      <c r="K1534" s="10">
        <f t="shared" si="10"/>
        <v>550</v>
      </c>
      <c r="L1534" s="10">
        <f t="shared" si="11"/>
        <v>220</v>
      </c>
      <c r="M1534" s="11">
        <v>0.4</v>
      </c>
      <c r="O1534" s="16"/>
      <c r="P1534" s="17"/>
      <c r="Q1534" s="12"/>
      <c r="R1534" s="13"/>
    </row>
    <row r="1535" spans="1:18" ht="15.75" customHeight="1" x14ac:dyDescent="0.3">
      <c r="A1535" s="1"/>
      <c r="B1535" s="6" t="s">
        <v>27</v>
      </c>
      <c r="C1535" s="6">
        <v>1128299</v>
      </c>
      <c r="D1535" s="7">
        <v>44278</v>
      </c>
      <c r="E1535" s="6" t="s">
        <v>28</v>
      </c>
      <c r="F1535" s="6" t="s">
        <v>67</v>
      </c>
      <c r="G1535" s="6" t="s">
        <v>68</v>
      </c>
      <c r="H1535" s="6" t="s">
        <v>22</v>
      </c>
      <c r="I1535" s="8">
        <v>0.5</v>
      </c>
      <c r="J1535" s="9">
        <v>3000</v>
      </c>
      <c r="K1535" s="10">
        <f t="shared" si="10"/>
        <v>1500</v>
      </c>
      <c r="L1535" s="10">
        <f t="shared" si="11"/>
        <v>450</v>
      </c>
      <c r="M1535" s="11">
        <v>0.3</v>
      </c>
      <c r="O1535" s="16"/>
      <c r="P1535" s="17"/>
      <c r="Q1535" s="12"/>
      <c r="R1535" s="13"/>
    </row>
    <row r="1536" spans="1:18" ht="15.75" customHeight="1" x14ac:dyDescent="0.3">
      <c r="A1536" s="1"/>
      <c r="B1536" s="6" t="s">
        <v>27</v>
      </c>
      <c r="C1536" s="6">
        <v>1128299</v>
      </c>
      <c r="D1536" s="7">
        <v>44310</v>
      </c>
      <c r="E1536" s="6" t="s">
        <v>28</v>
      </c>
      <c r="F1536" s="6" t="s">
        <v>67</v>
      </c>
      <c r="G1536" s="6" t="s">
        <v>68</v>
      </c>
      <c r="H1536" s="6" t="s">
        <v>17</v>
      </c>
      <c r="I1536" s="8">
        <v>0.55000000000000004</v>
      </c>
      <c r="J1536" s="9">
        <v>4750</v>
      </c>
      <c r="K1536" s="10">
        <f t="shared" ref="K1536:K1790" si="12">I1536*J1536</f>
        <v>2612.5</v>
      </c>
      <c r="L1536" s="10">
        <f t="shared" ref="L1536:L1790" si="13">K1536*M1536</f>
        <v>914.37499999999989</v>
      </c>
      <c r="M1536" s="11">
        <v>0.35</v>
      </c>
      <c r="O1536" s="16"/>
      <c r="P1536" s="17"/>
      <c r="Q1536" s="12"/>
      <c r="R1536" s="13"/>
    </row>
    <row r="1537" spans="1:18" ht="15.75" customHeight="1" x14ac:dyDescent="0.3">
      <c r="A1537" s="1"/>
      <c r="B1537" s="6" t="s">
        <v>27</v>
      </c>
      <c r="C1537" s="6">
        <v>1128299</v>
      </c>
      <c r="D1537" s="7">
        <v>44310</v>
      </c>
      <c r="E1537" s="6" t="s">
        <v>28</v>
      </c>
      <c r="F1537" s="6" t="s">
        <v>67</v>
      </c>
      <c r="G1537" s="6" t="s">
        <v>68</v>
      </c>
      <c r="H1537" s="6" t="s">
        <v>18</v>
      </c>
      <c r="I1537" s="8">
        <v>0.60000000000000009</v>
      </c>
      <c r="J1537" s="9">
        <v>2750</v>
      </c>
      <c r="K1537" s="10">
        <f t="shared" si="12"/>
        <v>1650.0000000000002</v>
      </c>
      <c r="L1537" s="10">
        <f t="shared" si="13"/>
        <v>577.5</v>
      </c>
      <c r="M1537" s="11">
        <v>0.35</v>
      </c>
      <c r="O1537" s="16"/>
      <c r="P1537" s="17"/>
      <c r="Q1537" s="12"/>
      <c r="R1537" s="13"/>
    </row>
    <row r="1538" spans="1:18" ht="15.75" customHeight="1" x14ac:dyDescent="0.3">
      <c r="A1538" s="1"/>
      <c r="B1538" s="6" t="s">
        <v>27</v>
      </c>
      <c r="C1538" s="6">
        <v>1128299</v>
      </c>
      <c r="D1538" s="7">
        <v>44310</v>
      </c>
      <c r="E1538" s="6" t="s">
        <v>28</v>
      </c>
      <c r="F1538" s="6" t="s">
        <v>67</v>
      </c>
      <c r="G1538" s="6" t="s">
        <v>68</v>
      </c>
      <c r="H1538" s="6" t="s">
        <v>19</v>
      </c>
      <c r="I1538" s="8">
        <v>0.60000000000000009</v>
      </c>
      <c r="J1538" s="9">
        <v>3250</v>
      </c>
      <c r="K1538" s="10">
        <f t="shared" si="12"/>
        <v>1950.0000000000002</v>
      </c>
      <c r="L1538" s="10">
        <f t="shared" si="13"/>
        <v>682.5</v>
      </c>
      <c r="M1538" s="11">
        <v>0.35</v>
      </c>
      <c r="O1538" s="16"/>
      <c r="P1538" s="17"/>
      <c r="Q1538" s="12"/>
      <c r="R1538" s="13"/>
    </row>
    <row r="1539" spans="1:18" ht="15.75" customHeight="1" x14ac:dyDescent="0.3">
      <c r="A1539" s="1"/>
      <c r="B1539" s="6" t="s">
        <v>27</v>
      </c>
      <c r="C1539" s="6">
        <v>1128299</v>
      </c>
      <c r="D1539" s="7">
        <v>44310</v>
      </c>
      <c r="E1539" s="6" t="s">
        <v>28</v>
      </c>
      <c r="F1539" s="6" t="s">
        <v>67</v>
      </c>
      <c r="G1539" s="6" t="s">
        <v>68</v>
      </c>
      <c r="H1539" s="6" t="s">
        <v>20</v>
      </c>
      <c r="I1539" s="8">
        <v>0.45000000000000007</v>
      </c>
      <c r="J1539" s="9">
        <v>2250</v>
      </c>
      <c r="K1539" s="10">
        <f t="shared" si="12"/>
        <v>1012.5000000000001</v>
      </c>
      <c r="L1539" s="10">
        <f t="shared" si="13"/>
        <v>354.375</v>
      </c>
      <c r="M1539" s="11">
        <v>0.35</v>
      </c>
      <c r="O1539" s="16"/>
      <c r="P1539" s="17"/>
      <c r="Q1539" s="12"/>
      <c r="R1539" s="13"/>
    </row>
    <row r="1540" spans="1:18" ht="15.75" customHeight="1" x14ac:dyDescent="0.3">
      <c r="A1540" s="1"/>
      <c r="B1540" s="6" t="s">
        <v>27</v>
      </c>
      <c r="C1540" s="6">
        <v>1128299</v>
      </c>
      <c r="D1540" s="7">
        <v>44310</v>
      </c>
      <c r="E1540" s="6" t="s">
        <v>28</v>
      </c>
      <c r="F1540" s="6" t="s">
        <v>67</v>
      </c>
      <c r="G1540" s="6" t="s">
        <v>68</v>
      </c>
      <c r="H1540" s="6" t="s">
        <v>21</v>
      </c>
      <c r="I1540" s="8">
        <v>0.50000000000000011</v>
      </c>
      <c r="J1540" s="9">
        <v>1250</v>
      </c>
      <c r="K1540" s="10">
        <f t="shared" si="12"/>
        <v>625.00000000000011</v>
      </c>
      <c r="L1540" s="10">
        <f t="shared" si="13"/>
        <v>250.00000000000006</v>
      </c>
      <c r="M1540" s="11">
        <v>0.4</v>
      </c>
      <c r="O1540" s="16"/>
      <c r="P1540" s="17"/>
      <c r="Q1540" s="12"/>
      <c r="R1540" s="13"/>
    </row>
    <row r="1541" spans="1:18" ht="15.75" customHeight="1" x14ac:dyDescent="0.3">
      <c r="A1541" s="1"/>
      <c r="B1541" s="6" t="s">
        <v>27</v>
      </c>
      <c r="C1541" s="6">
        <v>1128299</v>
      </c>
      <c r="D1541" s="7">
        <v>44310</v>
      </c>
      <c r="E1541" s="6" t="s">
        <v>28</v>
      </c>
      <c r="F1541" s="6" t="s">
        <v>67</v>
      </c>
      <c r="G1541" s="6" t="s">
        <v>68</v>
      </c>
      <c r="H1541" s="6" t="s">
        <v>22</v>
      </c>
      <c r="I1541" s="8">
        <v>0.65000000000000013</v>
      </c>
      <c r="J1541" s="9">
        <v>3000</v>
      </c>
      <c r="K1541" s="10">
        <f t="shared" si="12"/>
        <v>1950.0000000000005</v>
      </c>
      <c r="L1541" s="10">
        <f t="shared" si="13"/>
        <v>585.00000000000011</v>
      </c>
      <c r="M1541" s="11">
        <v>0.3</v>
      </c>
      <c r="O1541" s="16"/>
      <c r="P1541" s="17"/>
      <c r="Q1541" s="12"/>
      <c r="R1541" s="13"/>
    </row>
    <row r="1542" spans="1:18" ht="15.75" customHeight="1" x14ac:dyDescent="0.3">
      <c r="A1542" s="1"/>
      <c r="B1542" s="6" t="s">
        <v>27</v>
      </c>
      <c r="C1542" s="6">
        <v>1128299</v>
      </c>
      <c r="D1542" s="7">
        <v>44341</v>
      </c>
      <c r="E1542" s="6" t="s">
        <v>28</v>
      </c>
      <c r="F1542" s="6" t="s">
        <v>67</v>
      </c>
      <c r="G1542" s="6" t="s">
        <v>68</v>
      </c>
      <c r="H1542" s="6" t="s">
        <v>17</v>
      </c>
      <c r="I1542" s="8">
        <v>0.5</v>
      </c>
      <c r="J1542" s="9">
        <v>5000</v>
      </c>
      <c r="K1542" s="10">
        <f t="shared" si="12"/>
        <v>2500</v>
      </c>
      <c r="L1542" s="10">
        <f t="shared" si="13"/>
        <v>875</v>
      </c>
      <c r="M1542" s="11">
        <v>0.35</v>
      </c>
      <c r="O1542" s="16"/>
      <c r="P1542" s="17"/>
      <c r="Q1542" s="12"/>
      <c r="R1542" s="13"/>
    </row>
    <row r="1543" spans="1:18" ht="15.75" customHeight="1" x14ac:dyDescent="0.3">
      <c r="A1543" s="1"/>
      <c r="B1543" s="6" t="s">
        <v>27</v>
      </c>
      <c r="C1543" s="6">
        <v>1128299</v>
      </c>
      <c r="D1543" s="7">
        <v>44341</v>
      </c>
      <c r="E1543" s="6" t="s">
        <v>28</v>
      </c>
      <c r="F1543" s="6" t="s">
        <v>67</v>
      </c>
      <c r="G1543" s="6" t="s">
        <v>68</v>
      </c>
      <c r="H1543" s="6" t="s">
        <v>18</v>
      </c>
      <c r="I1543" s="8">
        <v>0.55000000000000004</v>
      </c>
      <c r="J1543" s="9">
        <v>3500</v>
      </c>
      <c r="K1543" s="10">
        <f t="shared" si="12"/>
        <v>1925.0000000000002</v>
      </c>
      <c r="L1543" s="10">
        <f t="shared" si="13"/>
        <v>673.75</v>
      </c>
      <c r="M1543" s="11">
        <v>0.35</v>
      </c>
      <c r="O1543" s="16"/>
      <c r="P1543" s="17"/>
      <c r="Q1543" s="12"/>
      <c r="R1543" s="13"/>
    </row>
    <row r="1544" spans="1:18" ht="15.75" customHeight="1" x14ac:dyDescent="0.3">
      <c r="A1544" s="1"/>
      <c r="B1544" s="6" t="s">
        <v>27</v>
      </c>
      <c r="C1544" s="6">
        <v>1128299</v>
      </c>
      <c r="D1544" s="7">
        <v>44341</v>
      </c>
      <c r="E1544" s="6" t="s">
        <v>28</v>
      </c>
      <c r="F1544" s="6" t="s">
        <v>67</v>
      </c>
      <c r="G1544" s="6" t="s">
        <v>68</v>
      </c>
      <c r="H1544" s="6" t="s">
        <v>19</v>
      </c>
      <c r="I1544" s="8">
        <v>0.55000000000000004</v>
      </c>
      <c r="J1544" s="9">
        <v>3500</v>
      </c>
      <c r="K1544" s="10">
        <f t="shared" si="12"/>
        <v>1925.0000000000002</v>
      </c>
      <c r="L1544" s="10">
        <f t="shared" si="13"/>
        <v>673.75</v>
      </c>
      <c r="M1544" s="11">
        <v>0.35</v>
      </c>
      <c r="O1544" s="16"/>
      <c r="P1544" s="17"/>
      <c r="Q1544" s="12"/>
      <c r="R1544" s="13"/>
    </row>
    <row r="1545" spans="1:18" ht="15.75" customHeight="1" x14ac:dyDescent="0.3">
      <c r="A1545" s="1"/>
      <c r="B1545" s="6" t="s">
        <v>27</v>
      </c>
      <c r="C1545" s="6">
        <v>1128299</v>
      </c>
      <c r="D1545" s="7">
        <v>44341</v>
      </c>
      <c r="E1545" s="6" t="s">
        <v>28</v>
      </c>
      <c r="F1545" s="6" t="s">
        <v>67</v>
      </c>
      <c r="G1545" s="6" t="s">
        <v>68</v>
      </c>
      <c r="H1545" s="6" t="s">
        <v>20</v>
      </c>
      <c r="I1545" s="8">
        <v>0.5</v>
      </c>
      <c r="J1545" s="9">
        <v>2750</v>
      </c>
      <c r="K1545" s="10">
        <f t="shared" si="12"/>
        <v>1375</v>
      </c>
      <c r="L1545" s="10">
        <f t="shared" si="13"/>
        <v>481.24999999999994</v>
      </c>
      <c r="M1545" s="11">
        <v>0.35</v>
      </c>
      <c r="O1545" s="16"/>
      <c r="P1545" s="17"/>
      <c r="Q1545" s="12"/>
      <c r="R1545" s="13"/>
    </row>
    <row r="1546" spans="1:18" ht="15.75" customHeight="1" x14ac:dyDescent="0.3">
      <c r="A1546" s="1"/>
      <c r="B1546" s="6" t="s">
        <v>27</v>
      </c>
      <c r="C1546" s="6">
        <v>1128299</v>
      </c>
      <c r="D1546" s="7">
        <v>44341</v>
      </c>
      <c r="E1546" s="6" t="s">
        <v>28</v>
      </c>
      <c r="F1546" s="6" t="s">
        <v>67</v>
      </c>
      <c r="G1546" s="6" t="s">
        <v>68</v>
      </c>
      <c r="H1546" s="6" t="s">
        <v>21</v>
      </c>
      <c r="I1546" s="8">
        <v>0.44999999999999996</v>
      </c>
      <c r="J1546" s="9">
        <v>1750</v>
      </c>
      <c r="K1546" s="10">
        <f t="shared" si="12"/>
        <v>787.49999999999989</v>
      </c>
      <c r="L1546" s="10">
        <f t="shared" si="13"/>
        <v>315</v>
      </c>
      <c r="M1546" s="11">
        <v>0.4</v>
      </c>
      <c r="O1546" s="16"/>
      <c r="P1546" s="17"/>
      <c r="Q1546" s="12"/>
      <c r="R1546" s="13"/>
    </row>
    <row r="1547" spans="1:18" ht="15.75" customHeight="1" x14ac:dyDescent="0.3">
      <c r="A1547" s="1"/>
      <c r="B1547" s="6" t="s">
        <v>27</v>
      </c>
      <c r="C1547" s="6">
        <v>1128299</v>
      </c>
      <c r="D1547" s="7">
        <v>44341</v>
      </c>
      <c r="E1547" s="6" t="s">
        <v>28</v>
      </c>
      <c r="F1547" s="6" t="s">
        <v>67</v>
      </c>
      <c r="G1547" s="6" t="s">
        <v>68</v>
      </c>
      <c r="H1547" s="6" t="s">
        <v>22</v>
      </c>
      <c r="I1547" s="8">
        <v>0.6</v>
      </c>
      <c r="J1547" s="9">
        <v>5250</v>
      </c>
      <c r="K1547" s="10">
        <f t="shared" si="12"/>
        <v>3150</v>
      </c>
      <c r="L1547" s="10">
        <f t="shared" si="13"/>
        <v>945</v>
      </c>
      <c r="M1547" s="11">
        <v>0.3</v>
      </c>
      <c r="O1547" s="16"/>
      <c r="P1547" s="17"/>
      <c r="Q1547" s="12"/>
      <c r="R1547" s="13"/>
    </row>
    <row r="1548" spans="1:18" ht="15.75" customHeight="1" x14ac:dyDescent="0.3">
      <c r="A1548" s="1"/>
      <c r="B1548" s="6" t="s">
        <v>27</v>
      </c>
      <c r="C1548" s="6">
        <v>1128299</v>
      </c>
      <c r="D1548" s="7">
        <v>44371</v>
      </c>
      <c r="E1548" s="6" t="s">
        <v>28</v>
      </c>
      <c r="F1548" s="6" t="s">
        <v>67</v>
      </c>
      <c r="G1548" s="6" t="s">
        <v>68</v>
      </c>
      <c r="H1548" s="6" t="s">
        <v>17</v>
      </c>
      <c r="I1548" s="8">
        <v>0.54999999999999993</v>
      </c>
      <c r="J1548" s="9">
        <v>7750</v>
      </c>
      <c r="K1548" s="10">
        <f t="shared" si="12"/>
        <v>4262.4999999999991</v>
      </c>
      <c r="L1548" s="10">
        <f t="shared" si="13"/>
        <v>1491.8749999999995</v>
      </c>
      <c r="M1548" s="11">
        <v>0.35</v>
      </c>
      <c r="O1548" s="16"/>
      <c r="P1548" s="17"/>
      <c r="Q1548" s="12"/>
      <c r="R1548" s="13"/>
    </row>
    <row r="1549" spans="1:18" ht="15.75" customHeight="1" x14ac:dyDescent="0.3">
      <c r="A1549" s="1"/>
      <c r="B1549" s="6" t="s">
        <v>27</v>
      </c>
      <c r="C1549" s="6">
        <v>1128299</v>
      </c>
      <c r="D1549" s="7">
        <v>44371</v>
      </c>
      <c r="E1549" s="6" t="s">
        <v>28</v>
      </c>
      <c r="F1549" s="6" t="s">
        <v>67</v>
      </c>
      <c r="G1549" s="6" t="s">
        <v>68</v>
      </c>
      <c r="H1549" s="6" t="s">
        <v>18</v>
      </c>
      <c r="I1549" s="8">
        <v>0.64999999999999991</v>
      </c>
      <c r="J1549" s="9">
        <v>6500</v>
      </c>
      <c r="K1549" s="10">
        <f t="shared" si="12"/>
        <v>4224.9999999999991</v>
      </c>
      <c r="L1549" s="10">
        <f t="shared" si="13"/>
        <v>1478.7499999999995</v>
      </c>
      <c r="M1549" s="11">
        <v>0.35</v>
      </c>
      <c r="O1549" s="16"/>
      <c r="P1549" s="17"/>
      <c r="Q1549" s="12"/>
      <c r="R1549" s="13"/>
    </row>
    <row r="1550" spans="1:18" ht="15.75" customHeight="1" x14ac:dyDescent="0.3">
      <c r="A1550" s="1"/>
      <c r="B1550" s="6" t="s">
        <v>27</v>
      </c>
      <c r="C1550" s="6">
        <v>1128299</v>
      </c>
      <c r="D1550" s="7">
        <v>44371</v>
      </c>
      <c r="E1550" s="6" t="s">
        <v>28</v>
      </c>
      <c r="F1550" s="6" t="s">
        <v>67</v>
      </c>
      <c r="G1550" s="6" t="s">
        <v>68</v>
      </c>
      <c r="H1550" s="6" t="s">
        <v>19</v>
      </c>
      <c r="I1550" s="8">
        <v>0.79999999999999993</v>
      </c>
      <c r="J1550" s="9">
        <v>6500</v>
      </c>
      <c r="K1550" s="10">
        <f t="shared" si="12"/>
        <v>5200</v>
      </c>
      <c r="L1550" s="10">
        <f t="shared" si="13"/>
        <v>1819.9999999999998</v>
      </c>
      <c r="M1550" s="11">
        <v>0.35</v>
      </c>
      <c r="O1550" s="16"/>
      <c r="P1550" s="17"/>
      <c r="Q1550" s="12"/>
      <c r="R1550" s="13"/>
    </row>
    <row r="1551" spans="1:18" ht="15.75" customHeight="1" x14ac:dyDescent="0.3">
      <c r="A1551" s="1"/>
      <c r="B1551" s="6" t="s">
        <v>27</v>
      </c>
      <c r="C1551" s="6">
        <v>1128299</v>
      </c>
      <c r="D1551" s="7">
        <v>44371</v>
      </c>
      <c r="E1551" s="6" t="s">
        <v>28</v>
      </c>
      <c r="F1551" s="6" t="s">
        <v>67</v>
      </c>
      <c r="G1551" s="6" t="s">
        <v>68</v>
      </c>
      <c r="H1551" s="6" t="s">
        <v>20</v>
      </c>
      <c r="I1551" s="8">
        <v>0.79999999999999993</v>
      </c>
      <c r="J1551" s="9">
        <v>5250</v>
      </c>
      <c r="K1551" s="10">
        <f t="shared" si="12"/>
        <v>4200</v>
      </c>
      <c r="L1551" s="10">
        <f t="shared" si="13"/>
        <v>1470</v>
      </c>
      <c r="M1551" s="11">
        <v>0.35</v>
      </c>
      <c r="O1551" s="16"/>
      <c r="P1551" s="17"/>
      <c r="Q1551" s="12"/>
      <c r="R1551" s="13"/>
    </row>
    <row r="1552" spans="1:18" ht="15.75" customHeight="1" x14ac:dyDescent="0.3">
      <c r="A1552" s="1"/>
      <c r="B1552" s="6" t="s">
        <v>27</v>
      </c>
      <c r="C1552" s="6">
        <v>1128299</v>
      </c>
      <c r="D1552" s="7">
        <v>44371</v>
      </c>
      <c r="E1552" s="6" t="s">
        <v>28</v>
      </c>
      <c r="F1552" s="6" t="s">
        <v>67</v>
      </c>
      <c r="G1552" s="6" t="s">
        <v>68</v>
      </c>
      <c r="H1552" s="6" t="s">
        <v>21</v>
      </c>
      <c r="I1552" s="8">
        <v>0.9</v>
      </c>
      <c r="J1552" s="9">
        <v>4000</v>
      </c>
      <c r="K1552" s="10">
        <f t="shared" si="12"/>
        <v>3600</v>
      </c>
      <c r="L1552" s="10">
        <f t="shared" si="13"/>
        <v>1440</v>
      </c>
      <c r="M1552" s="11">
        <v>0.4</v>
      </c>
      <c r="O1552" s="16"/>
      <c r="P1552" s="17"/>
      <c r="Q1552" s="12"/>
      <c r="R1552" s="13"/>
    </row>
    <row r="1553" spans="1:18" ht="15.75" customHeight="1" x14ac:dyDescent="0.3">
      <c r="A1553" s="1"/>
      <c r="B1553" s="6" t="s">
        <v>27</v>
      </c>
      <c r="C1553" s="6">
        <v>1128299</v>
      </c>
      <c r="D1553" s="7">
        <v>44371</v>
      </c>
      <c r="E1553" s="6" t="s">
        <v>28</v>
      </c>
      <c r="F1553" s="6" t="s">
        <v>67</v>
      </c>
      <c r="G1553" s="6" t="s">
        <v>68</v>
      </c>
      <c r="H1553" s="6" t="s">
        <v>22</v>
      </c>
      <c r="I1553" s="8">
        <v>1.05</v>
      </c>
      <c r="J1553" s="9">
        <v>7000</v>
      </c>
      <c r="K1553" s="10">
        <f t="shared" si="12"/>
        <v>7350</v>
      </c>
      <c r="L1553" s="10">
        <f t="shared" si="13"/>
        <v>2205</v>
      </c>
      <c r="M1553" s="11">
        <v>0.3</v>
      </c>
      <c r="O1553" s="16"/>
      <c r="P1553" s="17"/>
      <c r="Q1553" s="12"/>
      <c r="R1553" s="13"/>
    </row>
    <row r="1554" spans="1:18" ht="15.75" customHeight="1" x14ac:dyDescent="0.3">
      <c r="A1554" s="1"/>
      <c r="B1554" s="6" t="s">
        <v>27</v>
      </c>
      <c r="C1554" s="6">
        <v>1128299</v>
      </c>
      <c r="D1554" s="7">
        <v>44400</v>
      </c>
      <c r="E1554" s="6" t="s">
        <v>28</v>
      </c>
      <c r="F1554" s="6" t="s">
        <v>67</v>
      </c>
      <c r="G1554" s="6" t="s">
        <v>68</v>
      </c>
      <c r="H1554" s="6" t="s">
        <v>17</v>
      </c>
      <c r="I1554" s="8">
        <v>0.85</v>
      </c>
      <c r="J1554" s="9">
        <v>8500</v>
      </c>
      <c r="K1554" s="10">
        <f t="shared" si="12"/>
        <v>7225</v>
      </c>
      <c r="L1554" s="10">
        <f t="shared" si="13"/>
        <v>2528.75</v>
      </c>
      <c r="M1554" s="11">
        <v>0.35</v>
      </c>
      <c r="O1554" s="16"/>
      <c r="P1554" s="17"/>
      <c r="Q1554" s="12"/>
      <c r="R1554" s="13"/>
    </row>
    <row r="1555" spans="1:18" ht="15.75" customHeight="1" x14ac:dyDescent="0.3">
      <c r="A1555" s="1"/>
      <c r="B1555" s="6" t="s">
        <v>27</v>
      </c>
      <c r="C1555" s="6">
        <v>1128299</v>
      </c>
      <c r="D1555" s="7">
        <v>44400</v>
      </c>
      <c r="E1555" s="6" t="s">
        <v>28</v>
      </c>
      <c r="F1555" s="6" t="s">
        <v>67</v>
      </c>
      <c r="G1555" s="6" t="s">
        <v>68</v>
      </c>
      <c r="H1555" s="6" t="s">
        <v>18</v>
      </c>
      <c r="I1555" s="8">
        <v>0.9</v>
      </c>
      <c r="J1555" s="9">
        <v>7000</v>
      </c>
      <c r="K1555" s="10">
        <f t="shared" si="12"/>
        <v>6300</v>
      </c>
      <c r="L1555" s="10">
        <f t="shared" si="13"/>
        <v>2205</v>
      </c>
      <c r="M1555" s="11">
        <v>0.35</v>
      </c>
      <c r="O1555" s="16"/>
      <c r="P1555" s="17"/>
      <c r="Q1555" s="12"/>
      <c r="R1555" s="13"/>
    </row>
    <row r="1556" spans="1:18" ht="15.75" customHeight="1" x14ac:dyDescent="0.3">
      <c r="A1556" s="1"/>
      <c r="B1556" s="6" t="s">
        <v>27</v>
      </c>
      <c r="C1556" s="6">
        <v>1128299</v>
      </c>
      <c r="D1556" s="7">
        <v>44400</v>
      </c>
      <c r="E1556" s="6" t="s">
        <v>28</v>
      </c>
      <c r="F1556" s="6" t="s">
        <v>67</v>
      </c>
      <c r="G1556" s="6" t="s">
        <v>68</v>
      </c>
      <c r="H1556" s="6" t="s">
        <v>19</v>
      </c>
      <c r="I1556" s="8">
        <v>0.9</v>
      </c>
      <c r="J1556" s="9">
        <v>6500</v>
      </c>
      <c r="K1556" s="10">
        <f t="shared" si="12"/>
        <v>5850</v>
      </c>
      <c r="L1556" s="10">
        <f t="shared" si="13"/>
        <v>2047.4999999999998</v>
      </c>
      <c r="M1556" s="11">
        <v>0.35</v>
      </c>
      <c r="O1556" s="16"/>
      <c r="P1556" s="17"/>
      <c r="Q1556" s="12"/>
      <c r="R1556" s="13"/>
    </row>
    <row r="1557" spans="1:18" ht="15.75" customHeight="1" x14ac:dyDescent="0.3">
      <c r="A1557" s="1"/>
      <c r="B1557" s="6" t="s">
        <v>27</v>
      </c>
      <c r="C1557" s="6">
        <v>1128299</v>
      </c>
      <c r="D1557" s="7">
        <v>44400</v>
      </c>
      <c r="E1557" s="6" t="s">
        <v>28</v>
      </c>
      <c r="F1557" s="6" t="s">
        <v>67</v>
      </c>
      <c r="G1557" s="6" t="s">
        <v>68</v>
      </c>
      <c r="H1557" s="6" t="s">
        <v>20</v>
      </c>
      <c r="I1557" s="8">
        <v>0.85</v>
      </c>
      <c r="J1557" s="9">
        <v>5500</v>
      </c>
      <c r="K1557" s="10">
        <f t="shared" si="12"/>
        <v>4675</v>
      </c>
      <c r="L1557" s="10">
        <f t="shared" si="13"/>
        <v>1636.25</v>
      </c>
      <c r="M1557" s="11">
        <v>0.35</v>
      </c>
      <c r="O1557" s="16"/>
      <c r="P1557" s="17"/>
      <c r="Q1557" s="12"/>
      <c r="R1557" s="13"/>
    </row>
    <row r="1558" spans="1:18" ht="15.75" customHeight="1" x14ac:dyDescent="0.3">
      <c r="A1558" s="1"/>
      <c r="B1558" s="6" t="s">
        <v>27</v>
      </c>
      <c r="C1558" s="6">
        <v>1128299</v>
      </c>
      <c r="D1558" s="7">
        <v>44400</v>
      </c>
      <c r="E1558" s="6" t="s">
        <v>28</v>
      </c>
      <c r="F1558" s="6" t="s">
        <v>67</v>
      </c>
      <c r="G1558" s="6" t="s">
        <v>68</v>
      </c>
      <c r="H1558" s="6" t="s">
        <v>21</v>
      </c>
      <c r="I1558" s="8">
        <v>0.9</v>
      </c>
      <c r="J1558" s="9">
        <v>6000</v>
      </c>
      <c r="K1558" s="10">
        <f t="shared" si="12"/>
        <v>5400</v>
      </c>
      <c r="L1558" s="10">
        <f t="shared" si="13"/>
        <v>2160</v>
      </c>
      <c r="M1558" s="11">
        <v>0.4</v>
      </c>
      <c r="O1558" s="16"/>
      <c r="P1558" s="17"/>
      <c r="Q1558" s="12"/>
      <c r="R1558" s="13"/>
    </row>
    <row r="1559" spans="1:18" ht="15.75" customHeight="1" x14ac:dyDescent="0.3">
      <c r="A1559" s="1"/>
      <c r="B1559" s="6" t="s">
        <v>27</v>
      </c>
      <c r="C1559" s="6">
        <v>1128299</v>
      </c>
      <c r="D1559" s="7">
        <v>44400</v>
      </c>
      <c r="E1559" s="6" t="s">
        <v>28</v>
      </c>
      <c r="F1559" s="6" t="s">
        <v>67</v>
      </c>
      <c r="G1559" s="6" t="s">
        <v>68</v>
      </c>
      <c r="H1559" s="6" t="s">
        <v>22</v>
      </c>
      <c r="I1559" s="8">
        <v>1.05</v>
      </c>
      <c r="J1559" s="9">
        <v>6000</v>
      </c>
      <c r="K1559" s="10">
        <f t="shared" si="12"/>
        <v>6300</v>
      </c>
      <c r="L1559" s="10">
        <f t="shared" si="13"/>
        <v>1890</v>
      </c>
      <c r="M1559" s="11">
        <v>0.3</v>
      </c>
      <c r="O1559" s="16"/>
      <c r="P1559" s="17"/>
      <c r="Q1559" s="12"/>
      <c r="R1559" s="13"/>
    </row>
    <row r="1560" spans="1:18" ht="15.75" customHeight="1" x14ac:dyDescent="0.3">
      <c r="A1560" s="1"/>
      <c r="B1560" s="6" t="s">
        <v>27</v>
      </c>
      <c r="C1560" s="6">
        <v>1128299</v>
      </c>
      <c r="D1560" s="7">
        <v>44432</v>
      </c>
      <c r="E1560" s="6" t="s">
        <v>28</v>
      </c>
      <c r="F1560" s="6" t="s">
        <v>67</v>
      </c>
      <c r="G1560" s="6" t="s">
        <v>68</v>
      </c>
      <c r="H1560" s="6" t="s">
        <v>17</v>
      </c>
      <c r="I1560" s="8">
        <v>0.9</v>
      </c>
      <c r="J1560" s="9">
        <v>8000</v>
      </c>
      <c r="K1560" s="10">
        <f t="shared" si="12"/>
        <v>7200</v>
      </c>
      <c r="L1560" s="10">
        <f t="shared" si="13"/>
        <v>2520</v>
      </c>
      <c r="M1560" s="11">
        <v>0.35</v>
      </c>
      <c r="O1560" s="16"/>
      <c r="P1560" s="17"/>
      <c r="Q1560" s="12"/>
      <c r="R1560" s="13"/>
    </row>
    <row r="1561" spans="1:18" ht="15.75" customHeight="1" x14ac:dyDescent="0.3">
      <c r="A1561" s="1"/>
      <c r="B1561" s="6" t="s">
        <v>27</v>
      </c>
      <c r="C1561" s="6">
        <v>1128299</v>
      </c>
      <c r="D1561" s="7">
        <v>44432</v>
      </c>
      <c r="E1561" s="6" t="s">
        <v>28</v>
      </c>
      <c r="F1561" s="6" t="s">
        <v>67</v>
      </c>
      <c r="G1561" s="6" t="s">
        <v>68</v>
      </c>
      <c r="H1561" s="6" t="s">
        <v>18</v>
      </c>
      <c r="I1561" s="8">
        <v>0.8</v>
      </c>
      <c r="J1561" s="9">
        <v>7750</v>
      </c>
      <c r="K1561" s="10">
        <f t="shared" si="12"/>
        <v>6200</v>
      </c>
      <c r="L1561" s="10">
        <f t="shared" si="13"/>
        <v>2170</v>
      </c>
      <c r="M1561" s="11">
        <v>0.35</v>
      </c>
      <c r="O1561" s="16"/>
      <c r="P1561" s="17"/>
      <c r="Q1561" s="12"/>
      <c r="R1561" s="13"/>
    </row>
    <row r="1562" spans="1:18" ht="15.75" customHeight="1" x14ac:dyDescent="0.3">
      <c r="A1562" s="1"/>
      <c r="B1562" s="6" t="s">
        <v>27</v>
      </c>
      <c r="C1562" s="6">
        <v>1128299</v>
      </c>
      <c r="D1562" s="7">
        <v>44432</v>
      </c>
      <c r="E1562" s="6" t="s">
        <v>28</v>
      </c>
      <c r="F1562" s="6" t="s">
        <v>67</v>
      </c>
      <c r="G1562" s="6" t="s">
        <v>68</v>
      </c>
      <c r="H1562" s="6" t="s">
        <v>19</v>
      </c>
      <c r="I1562" s="8">
        <v>0.70000000000000007</v>
      </c>
      <c r="J1562" s="9">
        <v>6500</v>
      </c>
      <c r="K1562" s="10">
        <f t="shared" si="12"/>
        <v>4550</v>
      </c>
      <c r="L1562" s="10">
        <f t="shared" si="13"/>
        <v>1592.5</v>
      </c>
      <c r="M1562" s="11">
        <v>0.35</v>
      </c>
      <c r="O1562" s="16"/>
      <c r="P1562" s="17"/>
      <c r="Q1562" s="12"/>
      <c r="R1562" s="13"/>
    </row>
    <row r="1563" spans="1:18" ht="15.75" customHeight="1" x14ac:dyDescent="0.3">
      <c r="A1563" s="1"/>
      <c r="B1563" s="6" t="s">
        <v>27</v>
      </c>
      <c r="C1563" s="6">
        <v>1128299</v>
      </c>
      <c r="D1563" s="7">
        <v>44432</v>
      </c>
      <c r="E1563" s="6" t="s">
        <v>28</v>
      </c>
      <c r="F1563" s="6" t="s">
        <v>67</v>
      </c>
      <c r="G1563" s="6" t="s">
        <v>68</v>
      </c>
      <c r="H1563" s="6" t="s">
        <v>20</v>
      </c>
      <c r="I1563" s="8">
        <v>0.70000000000000007</v>
      </c>
      <c r="J1563" s="9">
        <v>4250</v>
      </c>
      <c r="K1563" s="10">
        <f t="shared" si="12"/>
        <v>2975.0000000000005</v>
      </c>
      <c r="L1563" s="10">
        <f t="shared" si="13"/>
        <v>1041.25</v>
      </c>
      <c r="M1563" s="11">
        <v>0.35</v>
      </c>
      <c r="O1563" s="16"/>
      <c r="P1563" s="17"/>
      <c r="Q1563" s="12"/>
      <c r="R1563" s="13"/>
    </row>
    <row r="1564" spans="1:18" ht="15.75" customHeight="1" x14ac:dyDescent="0.3">
      <c r="A1564" s="1"/>
      <c r="B1564" s="6" t="s">
        <v>27</v>
      </c>
      <c r="C1564" s="6">
        <v>1128299</v>
      </c>
      <c r="D1564" s="7">
        <v>44432</v>
      </c>
      <c r="E1564" s="6" t="s">
        <v>28</v>
      </c>
      <c r="F1564" s="6" t="s">
        <v>67</v>
      </c>
      <c r="G1564" s="6" t="s">
        <v>68</v>
      </c>
      <c r="H1564" s="6" t="s">
        <v>21</v>
      </c>
      <c r="I1564" s="8">
        <v>0.7</v>
      </c>
      <c r="J1564" s="9">
        <v>4250</v>
      </c>
      <c r="K1564" s="10">
        <f t="shared" si="12"/>
        <v>2975</v>
      </c>
      <c r="L1564" s="10">
        <f t="shared" si="13"/>
        <v>1190</v>
      </c>
      <c r="M1564" s="11">
        <v>0.4</v>
      </c>
      <c r="O1564" s="16"/>
      <c r="P1564" s="17"/>
      <c r="Q1564" s="12"/>
      <c r="R1564" s="13"/>
    </row>
    <row r="1565" spans="1:18" ht="15.75" customHeight="1" x14ac:dyDescent="0.3">
      <c r="A1565" s="1"/>
      <c r="B1565" s="6" t="s">
        <v>27</v>
      </c>
      <c r="C1565" s="6">
        <v>1128299</v>
      </c>
      <c r="D1565" s="7">
        <v>44432</v>
      </c>
      <c r="E1565" s="6" t="s">
        <v>28</v>
      </c>
      <c r="F1565" s="6" t="s">
        <v>67</v>
      </c>
      <c r="G1565" s="6" t="s">
        <v>68</v>
      </c>
      <c r="H1565" s="6" t="s">
        <v>22</v>
      </c>
      <c r="I1565" s="8">
        <v>0.75</v>
      </c>
      <c r="J1565" s="9">
        <v>2500</v>
      </c>
      <c r="K1565" s="10">
        <f t="shared" si="12"/>
        <v>1875</v>
      </c>
      <c r="L1565" s="10">
        <f t="shared" si="13"/>
        <v>562.5</v>
      </c>
      <c r="M1565" s="11">
        <v>0.3</v>
      </c>
      <c r="O1565" s="16"/>
      <c r="P1565" s="17"/>
      <c r="Q1565" s="12"/>
      <c r="R1565" s="13"/>
    </row>
    <row r="1566" spans="1:18" ht="15.75" customHeight="1" x14ac:dyDescent="0.3">
      <c r="A1566" s="1"/>
      <c r="B1566" s="6" t="s">
        <v>27</v>
      </c>
      <c r="C1566" s="6">
        <v>1128299</v>
      </c>
      <c r="D1566" s="7">
        <v>44464</v>
      </c>
      <c r="E1566" s="6" t="s">
        <v>28</v>
      </c>
      <c r="F1566" s="6" t="s">
        <v>67</v>
      </c>
      <c r="G1566" s="6" t="s">
        <v>68</v>
      </c>
      <c r="H1566" s="6" t="s">
        <v>17</v>
      </c>
      <c r="I1566" s="8">
        <v>0.50000000000000011</v>
      </c>
      <c r="J1566" s="9">
        <v>4500</v>
      </c>
      <c r="K1566" s="10">
        <f t="shared" si="12"/>
        <v>2250.0000000000005</v>
      </c>
      <c r="L1566" s="10">
        <f t="shared" si="13"/>
        <v>787.50000000000011</v>
      </c>
      <c r="M1566" s="11">
        <v>0.35</v>
      </c>
      <c r="O1566" s="16"/>
      <c r="P1566" s="17"/>
      <c r="Q1566" s="12"/>
      <c r="R1566" s="13"/>
    </row>
    <row r="1567" spans="1:18" ht="15.75" customHeight="1" x14ac:dyDescent="0.3">
      <c r="A1567" s="1"/>
      <c r="B1567" s="6" t="s">
        <v>27</v>
      </c>
      <c r="C1567" s="6">
        <v>1128299</v>
      </c>
      <c r="D1567" s="7">
        <v>44464</v>
      </c>
      <c r="E1567" s="6" t="s">
        <v>28</v>
      </c>
      <c r="F1567" s="6" t="s">
        <v>67</v>
      </c>
      <c r="G1567" s="6" t="s">
        <v>68</v>
      </c>
      <c r="H1567" s="6" t="s">
        <v>18</v>
      </c>
      <c r="I1567" s="8">
        <v>0.55000000000000016</v>
      </c>
      <c r="J1567" s="9">
        <v>4500</v>
      </c>
      <c r="K1567" s="10">
        <f t="shared" si="12"/>
        <v>2475.0000000000009</v>
      </c>
      <c r="L1567" s="10">
        <f t="shared" si="13"/>
        <v>866.25000000000023</v>
      </c>
      <c r="M1567" s="11">
        <v>0.35</v>
      </c>
      <c r="O1567" s="16"/>
      <c r="P1567" s="17"/>
      <c r="Q1567" s="12"/>
      <c r="R1567" s="13"/>
    </row>
    <row r="1568" spans="1:18" ht="15.75" customHeight="1" x14ac:dyDescent="0.3">
      <c r="A1568" s="1"/>
      <c r="B1568" s="6" t="s">
        <v>27</v>
      </c>
      <c r="C1568" s="6">
        <v>1128299</v>
      </c>
      <c r="D1568" s="7">
        <v>44464</v>
      </c>
      <c r="E1568" s="6" t="s">
        <v>28</v>
      </c>
      <c r="F1568" s="6" t="s">
        <v>67</v>
      </c>
      <c r="G1568" s="6" t="s">
        <v>68</v>
      </c>
      <c r="H1568" s="6" t="s">
        <v>19</v>
      </c>
      <c r="I1568" s="8">
        <v>0.50000000000000011</v>
      </c>
      <c r="J1568" s="9">
        <v>2500</v>
      </c>
      <c r="K1568" s="10">
        <f t="shared" si="12"/>
        <v>1250.0000000000002</v>
      </c>
      <c r="L1568" s="10">
        <f t="shared" si="13"/>
        <v>437.50000000000006</v>
      </c>
      <c r="M1568" s="11">
        <v>0.35</v>
      </c>
      <c r="O1568" s="16"/>
      <c r="P1568" s="17"/>
      <c r="Q1568" s="12"/>
      <c r="R1568" s="13"/>
    </row>
    <row r="1569" spans="1:18" ht="15.75" customHeight="1" x14ac:dyDescent="0.3">
      <c r="A1569" s="1"/>
      <c r="B1569" s="6" t="s">
        <v>27</v>
      </c>
      <c r="C1569" s="6">
        <v>1128299</v>
      </c>
      <c r="D1569" s="7">
        <v>44464</v>
      </c>
      <c r="E1569" s="6" t="s">
        <v>28</v>
      </c>
      <c r="F1569" s="6" t="s">
        <v>67</v>
      </c>
      <c r="G1569" s="6" t="s">
        <v>68</v>
      </c>
      <c r="H1569" s="6" t="s">
        <v>20</v>
      </c>
      <c r="I1569" s="8">
        <v>0.50000000000000011</v>
      </c>
      <c r="J1569" s="9">
        <v>2000</v>
      </c>
      <c r="K1569" s="10">
        <f t="shared" si="12"/>
        <v>1000.0000000000002</v>
      </c>
      <c r="L1569" s="10">
        <f t="shared" si="13"/>
        <v>350.00000000000006</v>
      </c>
      <c r="M1569" s="11">
        <v>0.35</v>
      </c>
      <c r="O1569" s="16"/>
      <c r="P1569" s="17"/>
      <c r="Q1569" s="12"/>
      <c r="R1569" s="13"/>
    </row>
    <row r="1570" spans="1:18" ht="15.75" customHeight="1" x14ac:dyDescent="0.3">
      <c r="A1570" s="1"/>
      <c r="B1570" s="6" t="s">
        <v>27</v>
      </c>
      <c r="C1570" s="6">
        <v>1128299</v>
      </c>
      <c r="D1570" s="7">
        <v>44464</v>
      </c>
      <c r="E1570" s="6" t="s">
        <v>28</v>
      </c>
      <c r="F1570" s="6" t="s">
        <v>67</v>
      </c>
      <c r="G1570" s="6" t="s">
        <v>68</v>
      </c>
      <c r="H1570" s="6" t="s">
        <v>21</v>
      </c>
      <c r="I1570" s="8">
        <v>0.60000000000000009</v>
      </c>
      <c r="J1570" s="9">
        <v>2250</v>
      </c>
      <c r="K1570" s="10">
        <f t="shared" si="12"/>
        <v>1350.0000000000002</v>
      </c>
      <c r="L1570" s="10">
        <f t="shared" si="13"/>
        <v>540.00000000000011</v>
      </c>
      <c r="M1570" s="11">
        <v>0.4</v>
      </c>
      <c r="O1570" s="16"/>
      <c r="P1570" s="17"/>
      <c r="Q1570" s="12"/>
      <c r="R1570" s="13"/>
    </row>
    <row r="1571" spans="1:18" ht="15.75" customHeight="1" x14ac:dyDescent="0.3">
      <c r="A1571" s="1"/>
      <c r="B1571" s="6" t="s">
        <v>27</v>
      </c>
      <c r="C1571" s="6">
        <v>1128299</v>
      </c>
      <c r="D1571" s="7">
        <v>44464</v>
      </c>
      <c r="E1571" s="6" t="s">
        <v>28</v>
      </c>
      <c r="F1571" s="6" t="s">
        <v>67</v>
      </c>
      <c r="G1571" s="6" t="s">
        <v>68</v>
      </c>
      <c r="H1571" s="6" t="s">
        <v>22</v>
      </c>
      <c r="I1571" s="8">
        <v>0.44999999999999996</v>
      </c>
      <c r="J1571" s="9">
        <v>2500</v>
      </c>
      <c r="K1571" s="10">
        <f t="shared" si="12"/>
        <v>1125</v>
      </c>
      <c r="L1571" s="10">
        <f t="shared" si="13"/>
        <v>337.5</v>
      </c>
      <c r="M1571" s="11">
        <v>0.3</v>
      </c>
      <c r="O1571" s="16"/>
      <c r="P1571" s="17"/>
      <c r="Q1571" s="12"/>
      <c r="R1571" s="13"/>
    </row>
    <row r="1572" spans="1:18" ht="15.75" customHeight="1" x14ac:dyDescent="0.3">
      <c r="A1572" s="1"/>
      <c r="B1572" s="6" t="s">
        <v>27</v>
      </c>
      <c r="C1572" s="6">
        <v>1128299</v>
      </c>
      <c r="D1572" s="7">
        <v>44493</v>
      </c>
      <c r="E1572" s="6" t="s">
        <v>28</v>
      </c>
      <c r="F1572" s="6" t="s">
        <v>67</v>
      </c>
      <c r="G1572" s="6" t="s">
        <v>68</v>
      </c>
      <c r="H1572" s="6" t="s">
        <v>17</v>
      </c>
      <c r="I1572" s="8">
        <v>0.4</v>
      </c>
      <c r="J1572" s="9">
        <v>3500</v>
      </c>
      <c r="K1572" s="10">
        <f t="shared" si="12"/>
        <v>1400</v>
      </c>
      <c r="L1572" s="10">
        <f t="shared" si="13"/>
        <v>489.99999999999994</v>
      </c>
      <c r="M1572" s="11">
        <v>0.35</v>
      </c>
      <c r="O1572" s="16"/>
      <c r="P1572" s="17"/>
      <c r="Q1572" s="12"/>
      <c r="R1572" s="13"/>
    </row>
    <row r="1573" spans="1:18" ht="15.75" customHeight="1" x14ac:dyDescent="0.3">
      <c r="A1573" s="1"/>
      <c r="B1573" s="6" t="s">
        <v>27</v>
      </c>
      <c r="C1573" s="6">
        <v>1128299</v>
      </c>
      <c r="D1573" s="7">
        <v>44493</v>
      </c>
      <c r="E1573" s="6" t="s">
        <v>28</v>
      </c>
      <c r="F1573" s="6" t="s">
        <v>67</v>
      </c>
      <c r="G1573" s="6" t="s">
        <v>68</v>
      </c>
      <c r="H1573" s="6" t="s">
        <v>18</v>
      </c>
      <c r="I1573" s="8">
        <v>0.55000000000000016</v>
      </c>
      <c r="J1573" s="9">
        <v>5250</v>
      </c>
      <c r="K1573" s="10">
        <f t="shared" si="12"/>
        <v>2887.5000000000009</v>
      </c>
      <c r="L1573" s="10">
        <f t="shared" si="13"/>
        <v>1010.6250000000002</v>
      </c>
      <c r="M1573" s="11">
        <v>0.35</v>
      </c>
      <c r="O1573" s="16"/>
      <c r="P1573" s="17"/>
      <c r="Q1573" s="12"/>
      <c r="R1573" s="13"/>
    </row>
    <row r="1574" spans="1:18" ht="15.75" customHeight="1" x14ac:dyDescent="0.3">
      <c r="A1574" s="1"/>
      <c r="B1574" s="6" t="s">
        <v>27</v>
      </c>
      <c r="C1574" s="6">
        <v>1128299</v>
      </c>
      <c r="D1574" s="7">
        <v>44493</v>
      </c>
      <c r="E1574" s="6" t="s">
        <v>28</v>
      </c>
      <c r="F1574" s="6" t="s">
        <v>67</v>
      </c>
      <c r="G1574" s="6" t="s">
        <v>68</v>
      </c>
      <c r="H1574" s="6" t="s">
        <v>19</v>
      </c>
      <c r="I1574" s="8">
        <v>0.50000000000000011</v>
      </c>
      <c r="J1574" s="9">
        <v>3500</v>
      </c>
      <c r="K1574" s="10">
        <f t="shared" si="12"/>
        <v>1750.0000000000005</v>
      </c>
      <c r="L1574" s="10">
        <f t="shared" si="13"/>
        <v>612.50000000000011</v>
      </c>
      <c r="M1574" s="11">
        <v>0.35</v>
      </c>
      <c r="O1574" s="16"/>
      <c r="P1574" s="17"/>
      <c r="Q1574" s="12"/>
      <c r="R1574" s="13"/>
    </row>
    <row r="1575" spans="1:18" ht="15.75" customHeight="1" x14ac:dyDescent="0.3">
      <c r="A1575" s="1"/>
      <c r="B1575" s="6" t="s">
        <v>27</v>
      </c>
      <c r="C1575" s="6">
        <v>1128299</v>
      </c>
      <c r="D1575" s="7">
        <v>44493</v>
      </c>
      <c r="E1575" s="6" t="s">
        <v>28</v>
      </c>
      <c r="F1575" s="6" t="s">
        <v>67</v>
      </c>
      <c r="G1575" s="6" t="s">
        <v>68</v>
      </c>
      <c r="H1575" s="6" t="s">
        <v>20</v>
      </c>
      <c r="I1575" s="8">
        <v>0.45000000000000007</v>
      </c>
      <c r="J1575" s="9">
        <v>3250</v>
      </c>
      <c r="K1575" s="10">
        <f t="shared" si="12"/>
        <v>1462.5000000000002</v>
      </c>
      <c r="L1575" s="10">
        <f t="shared" si="13"/>
        <v>511.87500000000006</v>
      </c>
      <c r="M1575" s="11">
        <v>0.35</v>
      </c>
      <c r="O1575" s="16"/>
      <c r="P1575" s="17"/>
      <c r="Q1575" s="12"/>
      <c r="R1575" s="13"/>
    </row>
    <row r="1576" spans="1:18" ht="15.75" customHeight="1" x14ac:dyDescent="0.3">
      <c r="A1576" s="1"/>
      <c r="B1576" s="6" t="s">
        <v>27</v>
      </c>
      <c r="C1576" s="6">
        <v>1128299</v>
      </c>
      <c r="D1576" s="7">
        <v>44493</v>
      </c>
      <c r="E1576" s="6" t="s">
        <v>28</v>
      </c>
      <c r="F1576" s="6" t="s">
        <v>67</v>
      </c>
      <c r="G1576" s="6" t="s">
        <v>68</v>
      </c>
      <c r="H1576" s="6" t="s">
        <v>21</v>
      </c>
      <c r="I1576" s="8">
        <v>0.55000000000000004</v>
      </c>
      <c r="J1576" s="9">
        <v>3000</v>
      </c>
      <c r="K1576" s="10">
        <f t="shared" si="12"/>
        <v>1650.0000000000002</v>
      </c>
      <c r="L1576" s="10">
        <f t="shared" si="13"/>
        <v>660.00000000000011</v>
      </c>
      <c r="M1576" s="11">
        <v>0.4</v>
      </c>
      <c r="O1576" s="16"/>
      <c r="P1576" s="17"/>
      <c r="Q1576" s="12"/>
      <c r="R1576" s="13"/>
    </row>
    <row r="1577" spans="1:18" ht="15.75" customHeight="1" x14ac:dyDescent="0.3">
      <c r="A1577" s="1"/>
      <c r="B1577" s="6" t="s">
        <v>27</v>
      </c>
      <c r="C1577" s="6">
        <v>1128299</v>
      </c>
      <c r="D1577" s="7">
        <v>44493</v>
      </c>
      <c r="E1577" s="6" t="s">
        <v>28</v>
      </c>
      <c r="F1577" s="6" t="s">
        <v>67</v>
      </c>
      <c r="G1577" s="6" t="s">
        <v>68</v>
      </c>
      <c r="H1577" s="6" t="s">
        <v>22</v>
      </c>
      <c r="I1577" s="8">
        <v>0.60000000000000009</v>
      </c>
      <c r="J1577" s="9">
        <v>3500</v>
      </c>
      <c r="K1577" s="10">
        <f t="shared" si="12"/>
        <v>2100.0000000000005</v>
      </c>
      <c r="L1577" s="10">
        <f t="shared" si="13"/>
        <v>630.00000000000011</v>
      </c>
      <c r="M1577" s="11">
        <v>0.3</v>
      </c>
      <c r="O1577" s="16"/>
      <c r="P1577" s="17"/>
      <c r="Q1577" s="12"/>
      <c r="R1577" s="13"/>
    </row>
    <row r="1578" spans="1:18" ht="15.75" customHeight="1" x14ac:dyDescent="0.3">
      <c r="A1578" s="1"/>
      <c r="B1578" s="6" t="s">
        <v>27</v>
      </c>
      <c r="C1578" s="6">
        <v>1128299</v>
      </c>
      <c r="D1578" s="7">
        <v>44524</v>
      </c>
      <c r="E1578" s="6" t="s">
        <v>28</v>
      </c>
      <c r="F1578" s="6" t="s">
        <v>67</v>
      </c>
      <c r="G1578" s="6" t="s">
        <v>68</v>
      </c>
      <c r="H1578" s="6" t="s">
        <v>17</v>
      </c>
      <c r="I1578" s="8">
        <v>0.45000000000000007</v>
      </c>
      <c r="J1578" s="9">
        <v>5750</v>
      </c>
      <c r="K1578" s="10">
        <f t="shared" si="12"/>
        <v>2587.5000000000005</v>
      </c>
      <c r="L1578" s="10">
        <f t="shared" si="13"/>
        <v>905.62500000000011</v>
      </c>
      <c r="M1578" s="11">
        <v>0.35</v>
      </c>
      <c r="O1578" s="16"/>
      <c r="P1578" s="17"/>
      <c r="Q1578" s="12"/>
      <c r="R1578" s="13"/>
    </row>
    <row r="1579" spans="1:18" ht="15.75" customHeight="1" x14ac:dyDescent="0.3">
      <c r="A1579" s="1"/>
      <c r="B1579" s="6" t="s">
        <v>27</v>
      </c>
      <c r="C1579" s="6">
        <v>1128299</v>
      </c>
      <c r="D1579" s="7">
        <v>44524</v>
      </c>
      <c r="E1579" s="6" t="s">
        <v>28</v>
      </c>
      <c r="F1579" s="6" t="s">
        <v>67</v>
      </c>
      <c r="G1579" s="6" t="s">
        <v>68</v>
      </c>
      <c r="H1579" s="6" t="s">
        <v>18</v>
      </c>
      <c r="I1579" s="8">
        <v>0.50000000000000011</v>
      </c>
      <c r="J1579" s="9">
        <v>6500</v>
      </c>
      <c r="K1579" s="10">
        <f t="shared" si="12"/>
        <v>3250.0000000000009</v>
      </c>
      <c r="L1579" s="10">
        <f t="shared" si="13"/>
        <v>1137.5000000000002</v>
      </c>
      <c r="M1579" s="11">
        <v>0.35</v>
      </c>
      <c r="O1579" s="16"/>
      <c r="P1579" s="17"/>
      <c r="Q1579" s="12"/>
      <c r="R1579" s="13"/>
    </row>
    <row r="1580" spans="1:18" ht="15.75" customHeight="1" x14ac:dyDescent="0.3">
      <c r="A1580" s="1"/>
      <c r="B1580" s="6" t="s">
        <v>27</v>
      </c>
      <c r="C1580" s="6">
        <v>1128299</v>
      </c>
      <c r="D1580" s="7">
        <v>44524</v>
      </c>
      <c r="E1580" s="6" t="s">
        <v>28</v>
      </c>
      <c r="F1580" s="6" t="s">
        <v>67</v>
      </c>
      <c r="G1580" s="6" t="s">
        <v>68</v>
      </c>
      <c r="H1580" s="6" t="s">
        <v>19</v>
      </c>
      <c r="I1580" s="8">
        <v>0.45000000000000007</v>
      </c>
      <c r="J1580" s="9">
        <v>4750</v>
      </c>
      <c r="K1580" s="10">
        <f t="shared" si="12"/>
        <v>2137.5000000000005</v>
      </c>
      <c r="L1580" s="10">
        <f t="shared" si="13"/>
        <v>748.12500000000011</v>
      </c>
      <c r="M1580" s="11">
        <v>0.35</v>
      </c>
      <c r="O1580" s="16"/>
      <c r="P1580" s="17"/>
      <c r="Q1580" s="12"/>
      <c r="R1580" s="13"/>
    </row>
    <row r="1581" spans="1:18" ht="15.75" customHeight="1" x14ac:dyDescent="0.3">
      <c r="A1581" s="1"/>
      <c r="B1581" s="6" t="s">
        <v>27</v>
      </c>
      <c r="C1581" s="6">
        <v>1128299</v>
      </c>
      <c r="D1581" s="7">
        <v>44524</v>
      </c>
      <c r="E1581" s="6" t="s">
        <v>28</v>
      </c>
      <c r="F1581" s="6" t="s">
        <v>67</v>
      </c>
      <c r="G1581" s="6" t="s">
        <v>68</v>
      </c>
      <c r="H1581" s="6" t="s">
        <v>20</v>
      </c>
      <c r="I1581" s="8">
        <v>0.55000000000000016</v>
      </c>
      <c r="J1581" s="9">
        <v>4500</v>
      </c>
      <c r="K1581" s="10">
        <f t="shared" si="12"/>
        <v>2475.0000000000009</v>
      </c>
      <c r="L1581" s="10">
        <f t="shared" si="13"/>
        <v>866.25000000000023</v>
      </c>
      <c r="M1581" s="11">
        <v>0.35</v>
      </c>
      <c r="O1581" s="16"/>
      <c r="P1581" s="17"/>
      <c r="Q1581" s="12"/>
      <c r="R1581" s="13"/>
    </row>
    <row r="1582" spans="1:18" ht="15.75" customHeight="1" x14ac:dyDescent="0.3">
      <c r="A1582" s="1"/>
      <c r="B1582" s="6" t="s">
        <v>27</v>
      </c>
      <c r="C1582" s="6">
        <v>1128299</v>
      </c>
      <c r="D1582" s="7">
        <v>44524</v>
      </c>
      <c r="E1582" s="6" t="s">
        <v>28</v>
      </c>
      <c r="F1582" s="6" t="s">
        <v>67</v>
      </c>
      <c r="G1582" s="6" t="s">
        <v>68</v>
      </c>
      <c r="H1582" s="6" t="s">
        <v>21</v>
      </c>
      <c r="I1582" s="8">
        <v>0.75000000000000011</v>
      </c>
      <c r="J1582" s="9">
        <v>4250</v>
      </c>
      <c r="K1582" s="10">
        <f t="shared" si="12"/>
        <v>3187.5000000000005</v>
      </c>
      <c r="L1582" s="10">
        <f t="shared" si="13"/>
        <v>1275.0000000000002</v>
      </c>
      <c r="M1582" s="11">
        <v>0.4</v>
      </c>
      <c r="O1582" s="16"/>
      <c r="P1582" s="17"/>
      <c r="Q1582" s="12"/>
      <c r="R1582" s="13"/>
    </row>
    <row r="1583" spans="1:18" ht="15.75" customHeight="1" x14ac:dyDescent="0.3">
      <c r="A1583" s="1"/>
      <c r="B1583" s="6" t="s">
        <v>27</v>
      </c>
      <c r="C1583" s="6">
        <v>1128299</v>
      </c>
      <c r="D1583" s="7">
        <v>44524</v>
      </c>
      <c r="E1583" s="6" t="s">
        <v>28</v>
      </c>
      <c r="F1583" s="6" t="s">
        <v>67</v>
      </c>
      <c r="G1583" s="6" t="s">
        <v>68</v>
      </c>
      <c r="H1583" s="6" t="s">
        <v>22</v>
      </c>
      <c r="I1583" s="8">
        <v>0.80000000000000016</v>
      </c>
      <c r="J1583" s="9">
        <v>5500</v>
      </c>
      <c r="K1583" s="10">
        <f t="shared" si="12"/>
        <v>4400.0000000000009</v>
      </c>
      <c r="L1583" s="10">
        <f t="shared" si="13"/>
        <v>1320.0000000000002</v>
      </c>
      <c r="M1583" s="11">
        <v>0.3</v>
      </c>
      <c r="O1583" s="16"/>
      <c r="P1583" s="17"/>
      <c r="Q1583" s="12"/>
      <c r="R1583" s="13"/>
    </row>
    <row r="1584" spans="1:18" ht="15.75" customHeight="1" x14ac:dyDescent="0.3">
      <c r="A1584" s="1"/>
      <c r="B1584" s="6" t="s">
        <v>27</v>
      </c>
      <c r="C1584" s="6">
        <v>1128299</v>
      </c>
      <c r="D1584" s="7">
        <v>44553</v>
      </c>
      <c r="E1584" s="6" t="s">
        <v>28</v>
      </c>
      <c r="F1584" s="6" t="s">
        <v>67</v>
      </c>
      <c r="G1584" s="6" t="s">
        <v>68</v>
      </c>
      <c r="H1584" s="6" t="s">
        <v>17</v>
      </c>
      <c r="I1584" s="8">
        <v>0.65000000000000013</v>
      </c>
      <c r="J1584" s="9">
        <v>7500</v>
      </c>
      <c r="K1584" s="10">
        <f t="shared" si="12"/>
        <v>4875.0000000000009</v>
      </c>
      <c r="L1584" s="10">
        <f t="shared" si="13"/>
        <v>1706.2500000000002</v>
      </c>
      <c r="M1584" s="11">
        <v>0.35</v>
      </c>
      <c r="O1584" s="16"/>
      <c r="P1584" s="17"/>
      <c r="Q1584" s="12"/>
      <c r="R1584" s="13"/>
    </row>
    <row r="1585" spans="1:18" ht="15.75" customHeight="1" x14ac:dyDescent="0.3">
      <c r="A1585" s="1"/>
      <c r="B1585" s="6" t="s">
        <v>27</v>
      </c>
      <c r="C1585" s="6">
        <v>1128299</v>
      </c>
      <c r="D1585" s="7">
        <v>44553</v>
      </c>
      <c r="E1585" s="6" t="s">
        <v>28</v>
      </c>
      <c r="F1585" s="6" t="s">
        <v>67</v>
      </c>
      <c r="G1585" s="6" t="s">
        <v>68</v>
      </c>
      <c r="H1585" s="6" t="s">
        <v>18</v>
      </c>
      <c r="I1585" s="8">
        <v>0.75000000000000022</v>
      </c>
      <c r="J1585" s="9">
        <v>7500</v>
      </c>
      <c r="K1585" s="10">
        <f t="shared" si="12"/>
        <v>5625.0000000000018</v>
      </c>
      <c r="L1585" s="10">
        <f t="shared" si="13"/>
        <v>1968.7500000000005</v>
      </c>
      <c r="M1585" s="11">
        <v>0.35</v>
      </c>
      <c r="O1585" s="16"/>
      <c r="P1585" s="17"/>
      <c r="Q1585" s="12"/>
      <c r="R1585" s="13"/>
    </row>
    <row r="1586" spans="1:18" ht="15.75" customHeight="1" x14ac:dyDescent="0.3">
      <c r="A1586" s="1"/>
      <c r="B1586" s="6" t="s">
        <v>27</v>
      </c>
      <c r="C1586" s="6">
        <v>1128299</v>
      </c>
      <c r="D1586" s="7">
        <v>44553</v>
      </c>
      <c r="E1586" s="6" t="s">
        <v>28</v>
      </c>
      <c r="F1586" s="6" t="s">
        <v>67</v>
      </c>
      <c r="G1586" s="6" t="s">
        <v>68</v>
      </c>
      <c r="H1586" s="6" t="s">
        <v>19</v>
      </c>
      <c r="I1586" s="8">
        <v>0.70000000000000018</v>
      </c>
      <c r="J1586" s="9">
        <v>5500</v>
      </c>
      <c r="K1586" s="10">
        <f t="shared" si="12"/>
        <v>3850.0000000000009</v>
      </c>
      <c r="L1586" s="10">
        <f t="shared" si="13"/>
        <v>1347.5000000000002</v>
      </c>
      <c r="M1586" s="11">
        <v>0.35</v>
      </c>
      <c r="O1586" s="16"/>
      <c r="P1586" s="17"/>
      <c r="Q1586" s="12"/>
      <c r="R1586" s="13"/>
    </row>
    <row r="1587" spans="1:18" ht="15.75" customHeight="1" x14ac:dyDescent="0.3">
      <c r="A1587" s="1"/>
      <c r="B1587" s="6" t="s">
        <v>27</v>
      </c>
      <c r="C1587" s="6">
        <v>1128299</v>
      </c>
      <c r="D1587" s="7">
        <v>44553</v>
      </c>
      <c r="E1587" s="6" t="s">
        <v>28</v>
      </c>
      <c r="F1587" s="6" t="s">
        <v>67</v>
      </c>
      <c r="G1587" s="6" t="s">
        <v>68</v>
      </c>
      <c r="H1587" s="6" t="s">
        <v>20</v>
      </c>
      <c r="I1587" s="8">
        <v>0.70000000000000018</v>
      </c>
      <c r="J1587" s="9">
        <v>5500</v>
      </c>
      <c r="K1587" s="10">
        <f t="shared" si="12"/>
        <v>3850.0000000000009</v>
      </c>
      <c r="L1587" s="10">
        <f t="shared" si="13"/>
        <v>1347.5000000000002</v>
      </c>
      <c r="M1587" s="11">
        <v>0.35</v>
      </c>
      <c r="O1587" s="16"/>
      <c r="P1587" s="17"/>
      <c r="Q1587" s="12"/>
      <c r="R1587" s="13"/>
    </row>
    <row r="1588" spans="1:18" ht="15.75" customHeight="1" x14ac:dyDescent="0.3">
      <c r="A1588" s="1"/>
      <c r="B1588" s="6" t="s">
        <v>27</v>
      </c>
      <c r="C1588" s="6">
        <v>1128299</v>
      </c>
      <c r="D1588" s="7">
        <v>44553</v>
      </c>
      <c r="E1588" s="6" t="s">
        <v>28</v>
      </c>
      <c r="F1588" s="6" t="s">
        <v>67</v>
      </c>
      <c r="G1588" s="6" t="s">
        <v>68</v>
      </c>
      <c r="H1588" s="6" t="s">
        <v>21</v>
      </c>
      <c r="I1588" s="8">
        <v>0.80000000000000016</v>
      </c>
      <c r="J1588" s="9">
        <v>4750</v>
      </c>
      <c r="K1588" s="10">
        <f t="shared" si="12"/>
        <v>3800.0000000000009</v>
      </c>
      <c r="L1588" s="10">
        <f t="shared" si="13"/>
        <v>1520.0000000000005</v>
      </c>
      <c r="M1588" s="11">
        <v>0.4</v>
      </c>
      <c r="O1588" s="16"/>
      <c r="P1588" s="17"/>
      <c r="Q1588" s="12"/>
      <c r="R1588" s="13"/>
    </row>
    <row r="1589" spans="1:18" ht="15.75" customHeight="1" x14ac:dyDescent="0.3">
      <c r="A1589" s="1"/>
      <c r="B1589" s="6" t="s">
        <v>27</v>
      </c>
      <c r="C1589" s="6">
        <v>1128299</v>
      </c>
      <c r="D1589" s="7">
        <v>44553</v>
      </c>
      <c r="E1589" s="6" t="s">
        <v>28</v>
      </c>
      <c r="F1589" s="6" t="s">
        <v>67</v>
      </c>
      <c r="G1589" s="6" t="s">
        <v>68</v>
      </c>
      <c r="H1589" s="6" t="s">
        <v>22</v>
      </c>
      <c r="I1589" s="8">
        <v>0.8500000000000002</v>
      </c>
      <c r="J1589" s="9">
        <v>5750</v>
      </c>
      <c r="K1589" s="10">
        <f t="shared" si="12"/>
        <v>4887.5000000000009</v>
      </c>
      <c r="L1589" s="10">
        <f t="shared" si="13"/>
        <v>1466.2500000000002</v>
      </c>
      <c r="M1589" s="11">
        <v>0.3</v>
      </c>
      <c r="O1589" s="16"/>
      <c r="P1589" s="17"/>
      <c r="Q1589" s="12"/>
      <c r="R1589" s="13"/>
    </row>
    <row r="1590" spans="1:18" ht="15.75" customHeight="1" x14ac:dyDescent="0.3">
      <c r="A1590" s="1" t="s">
        <v>39</v>
      </c>
      <c r="B1590" s="6" t="s">
        <v>14</v>
      </c>
      <c r="C1590" s="6">
        <v>1185732</v>
      </c>
      <c r="D1590" s="7">
        <v>44215</v>
      </c>
      <c r="E1590" s="6" t="s">
        <v>46</v>
      </c>
      <c r="F1590" s="6" t="s">
        <v>69</v>
      </c>
      <c r="G1590" s="6" t="s">
        <v>70</v>
      </c>
      <c r="H1590" s="6" t="s">
        <v>17</v>
      </c>
      <c r="I1590" s="8">
        <v>0.35</v>
      </c>
      <c r="J1590" s="9">
        <v>7500</v>
      </c>
      <c r="K1590" s="10">
        <f t="shared" si="12"/>
        <v>2625</v>
      </c>
      <c r="L1590" s="10">
        <f t="shared" si="13"/>
        <v>1312.5</v>
      </c>
      <c r="M1590" s="11">
        <v>0.5</v>
      </c>
      <c r="O1590" s="16"/>
      <c r="P1590" s="17"/>
      <c r="Q1590" s="12"/>
      <c r="R1590" s="13"/>
    </row>
    <row r="1591" spans="1:18" ht="15.75" customHeight="1" x14ac:dyDescent="0.3">
      <c r="A1591" s="1"/>
      <c r="B1591" s="6" t="s">
        <v>14</v>
      </c>
      <c r="C1591" s="6">
        <v>1185732</v>
      </c>
      <c r="D1591" s="7">
        <v>44215</v>
      </c>
      <c r="E1591" s="6" t="s">
        <v>46</v>
      </c>
      <c r="F1591" s="6" t="s">
        <v>69</v>
      </c>
      <c r="G1591" s="6" t="s">
        <v>70</v>
      </c>
      <c r="H1591" s="6" t="s">
        <v>18</v>
      </c>
      <c r="I1591" s="8">
        <v>0.35</v>
      </c>
      <c r="J1591" s="9">
        <v>5500</v>
      </c>
      <c r="K1591" s="10">
        <f t="shared" si="12"/>
        <v>1924.9999999999998</v>
      </c>
      <c r="L1591" s="10">
        <f t="shared" si="13"/>
        <v>769.99999999999989</v>
      </c>
      <c r="M1591" s="11">
        <v>0.39999999999999997</v>
      </c>
      <c r="O1591" s="16"/>
      <c r="P1591" s="17"/>
      <c r="Q1591" s="12"/>
      <c r="R1591" s="13"/>
    </row>
    <row r="1592" spans="1:18" ht="15.75" customHeight="1" x14ac:dyDescent="0.3">
      <c r="A1592" s="1"/>
      <c r="B1592" s="6" t="s">
        <v>14</v>
      </c>
      <c r="C1592" s="6">
        <v>1185732</v>
      </c>
      <c r="D1592" s="7">
        <v>44215</v>
      </c>
      <c r="E1592" s="6" t="s">
        <v>46</v>
      </c>
      <c r="F1592" s="6" t="s">
        <v>69</v>
      </c>
      <c r="G1592" s="6" t="s">
        <v>70</v>
      </c>
      <c r="H1592" s="6" t="s">
        <v>19</v>
      </c>
      <c r="I1592" s="8">
        <v>0.25</v>
      </c>
      <c r="J1592" s="9">
        <v>5500</v>
      </c>
      <c r="K1592" s="10">
        <f t="shared" si="12"/>
        <v>1375</v>
      </c>
      <c r="L1592" s="10">
        <f t="shared" si="13"/>
        <v>412.5</v>
      </c>
      <c r="M1592" s="11">
        <v>0.3</v>
      </c>
      <c r="O1592" s="16"/>
      <c r="P1592" s="17"/>
      <c r="Q1592" s="12"/>
      <c r="R1592" s="13"/>
    </row>
    <row r="1593" spans="1:18" ht="15.75" customHeight="1" x14ac:dyDescent="0.3">
      <c r="A1593" s="1"/>
      <c r="B1593" s="6" t="s">
        <v>14</v>
      </c>
      <c r="C1593" s="6">
        <v>1185732</v>
      </c>
      <c r="D1593" s="7">
        <v>44215</v>
      </c>
      <c r="E1593" s="6" t="s">
        <v>46</v>
      </c>
      <c r="F1593" s="6" t="s">
        <v>69</v>
      </c>
      <c r="G1593" s="6" t="s">
        <v>70</v>
      </c>
      <c r="H1593" s="6" t="s">
        <v>20</v>
      </c>
      <c r="I1593" s="8">
        <v>0.29999999999999993</v>
      </c>
      <c r="J1593" s="9">
        <v>4000</v>
      </c>
      <c r="K1593" s="10">
        <f t="shared" si="12"/>
        <v>1199.9999999999998</v>
      </c>
      <c r="L1593" s="10">
        <f t="shared" si="13"/>
        <v>419.99999999999989</v>
      </c>
      <c r="M1593" s="11">
        <v>0.35</v>
      </c>
      <c r="O1593" s="16"/>
      <c r="P1593" s="17"/>
      <c r="Q1593" s="12"/>
      <c r="R1593" s="13"/>
    </row>
    <row r="1594" spans="1:18" ht="15.75" customHeight="1" x14ac:dyDescent="0.3">
      <c r="A1594" s="1"/>
      <c r="B1594" s="6" t="s">
        <v>14</v>
      </c>
      <c r="C1594" s="6">
        <v>1185732</v>
      </c>
      <c r="D1594" s="7">
        <v>44215</v>
      </c>
      <c r="E1594" s="6" t="s">
        <v>46</v>
      </c>
      <c r="F1594" s="6" t="s">
        <v>69</v>
      </c>
      <c r="G1594" s="6" t="s">
        <v>70</v>
      </c>
      <c r="H1594" s="6" t="s">
        <v>21</v>
      </c>
      <c r="I1594" s="8">
        <v>0.45000000000000007</v>
      </c>
      <c r="J1594" s="9">
        <v>4500</v>
      </c>
      <c r="K1594" s="10">
        <f t="shared" si="12"/>
        <v>2025.0000000000002</v>
      </c>
      <c r="L1594" s="10">
        <f t="shared" si="13"/>
        <v>810</v>
      </c>
      <c r="M1594" s="11">
        <v>0.39999999999999997</v>
      </c>
      <c r="O1594" s="16"/>
      <c r="P1594" s="17"/>
      <c r="Q1594" s="12"/>
      <c r="R1594" s="13"/>
    </row>
    <row r="1595" spans="1:18" ht="15.75" customHeight="1" x14ac:dyDescent="0.3">
      <c r="A1595" s="1"/>
      <c r="B1595" s="6" t="s">
        <v>14</v>
      </c>
      <c r="C1595" s="6">
        <v>1185732</v>
      </c>
      <c r="D1595" s="7">
        <v>44215</v>
      </c>
      <c r="E1595" s="6" t="s">
        <v>46</v>
      </c>
      <c r="F1595" s="6" t="s">
        <v>69</v>
      </c>
      <c r="G1595" s="6" t="s">
        <v>70</v>
      </c>
      <c r="H1595" s="6" t="s">
        <v>22</v>
      </c>
      <c r="I1595" s="8">
        <v>0.35</v>
      </c>
      <c r="J1595" s="9">
        <v>5500</v>
      </c>
      <c r="K1595" s="10">
        <f t="shared" si="12"/>
        <v>1924.9999999999998</v>
      </c>
      <c r="L1595" s="10">
        <f t="shared" si="13"/>
        <v>1058.75</v>
      </c>
      <c r="M1595" s="11">
        <v>0.55000000000000004</v>
      </c>
      <c r="O1595" s="16"/>
      <c r="P1595" s="17"/>
      <c r="Q1595" s="12"/>
      <c r="R1595" s="13"/>
    </row>
    <row r="1596" spans="1:18" ht="15.75" customHeight="1" x14ac:dyDescent="0.3">
      <c r="A1596" s="1"/>
      <c r="B1596" s="6" t="s">
        <v>14</v>
      </c>
      <c r="C1596" s="6">
        <v>1185732</v>
      </c>
      <c r="D1596" s="7">
        <v>44244</v>
      </c>
      <c r="E1596" s="6" t="s">
        <v>46</v>
      </c>
      <c r="F1596" s="6" t="s">
        <v>69</v>
      </c>
      <c r="G1596" s="6" t="s">
        <v>70</v>
      </c>
      <c r="H1596" s="6" t="s">
        <v>17</v>
      </c>
      <c r="I1596" s="8">
        <v>0.35</v>
      </c>
      <c r="J1596" s="9">
        <v>8000</v>
      </c>
      <c r="K1596" s="10">
        <f t="shared" si="12"/>
        <v>2800</v>
      </c>
      <c r="L1596" s="10">
        <f t="shared" si="13"/>
        <v>1400</v>
      </c>
      <c r="M1596" s="11">
        <v>0.5</v>
      </c>
      <c r="O1596" s="16"/>
      <c r="P1596" s="17"/>
      <c r="Q1596" s="12"/>
      <c r="R1596" s="13"/>
    </row>
    <row r="1597" spans="1:18" ht="15.75" customHeight="1" x14ac:dyDescent="0.3">
      <c r="A1597" s="1"/>
      <c r="B1597" s="6" t="s">
        <v>14</v>
      </c>
      <c r="C1597" s="6">
        <v>1185732</v>
      </c>
      <c r="D1597" s="7">
        <v>44244</v>
      </c>
      <c r="E1597" s="6" t="s">
        <v>46</v>
      </c>
      <c r="F1597" s="6" t="s">
        <v>69</v>
      </c>
      <c r="G1597" s="6" t="s">
        <v>70</v>
      </c>
      <c r="H1597" s="6" t="s">
        <v>18</v>
      </c>
      <c r="I1597" s="8">
        <v>0.35</v>
      </c>
      <c r="J1597" s="9">
        <v>4500</v>
      </c>
      <c r="K1597" s="10">
        <f t="shared" si="12"/>
        <v>1575</v>
      </c>
      <c r="L1597" s="10">
        <f t="shared" si="13"/>
        <v>630</v>
      </c>
      <c r="M1597" s="11">
        <v>0.39999999999999997</v>
      </c>
      <c r="O1597" s="16"/>
      <c r="P1597" s="17"/>
      <c r="Q1597" s="12"/>
      <c r="R1597" s="13"/>
    </row>
    <row r="1598" spans="1:18" ht="15.75" customHeight="1" x14ac:dyDescent="0.3">
      <c r="A1598" s="1"/>
      <c r="B1598" s="6" t="s">
        <v>14</v>
      </c>
      <c r="C1598" s="6">
        <v>1185732</v>
      </c>
      <c r="D1598" s="7">
        <v>44244</v>
      </c>
      <c r="E1598" s="6" t="s">
        <v>46</v>
      </c>
      <c r="F1598" s="6" t="s">
        <v>69</v>
      </c>
      <c r="G1598" s="6" t="s">
        <v>70</v>
      </c>
      <c r="H1598" s="6" t="s">
        <v>19</v>
      </c>
      <c r="I1598" s="8">
        <v>0.25</v>
      </c>
      <c r="J1598" s="9">
        <v>5000</v>
      </c>
      <c r="K1598" s="10">
        <f t="shared" si="12"/>
        <v>1250</v>
      </c>
      <c r="L1598" s="10">
        <f t="shared" si="13"/>
        <v>375</v>
      </c>
      <c r="M1598" s="11">
        <v>0.3</v>
      </c>
      <c r="O1598" s="16"/>
      <c r="P1598" s="17"/>
      <c r="Q1598" s="12"/>
      <c r="R1598" s="13"/>
    </row>
    <row r="1599" spans="1:18" ht="15.75" customHeight="1" x14ac:dyDescent="0.3">
      <c r="A1599" s="1"/>
      <c r="B1599" s="6" t="s">
        <v>14</v>
      </c>
      <c r="C1599" s="6">
        <v>1185732</v>
      </c>
      <c r="D1599" s="7">
        <v>44244</v>
      </c>
      <c r="E1599" s="6" t="s">
        <v>46</v>
      </c>
      <c r="F1599" s="6" t="s">
        <v>69</v>
      </c>
      <c r="G1599" s="6" t="s">
        <v>70</v>
      </c>
      <c r="H1599" s="6" t="s">
        <v>20</v>
      </c>
      <c r="I1599" s="8">
        <v>0.29999999999999993</v>
      </c>
      <c r="J1599" s="9">
        <v>3750</v>
      </c>
      <c r="K1599" s="10">
        <f t="shared" si="12"/>
        <v>1124.9999999999998</v>
      </c>
      <c r="L1599" s="10">
        <f t="shared" si="13"/>
        <v>393.74999999999989</v>
      </c>
      <c r="M1599" s="11">
        <v>0.35</v>
      </c>
      <c r="O1599" s="16"/>
      <c r="P1599" s="17"/>
      <c r="Q1599" s="12"/>
      <c r="R1599" s="13"/>
    </row>
    <row r="1600" spans="1:18" ht="15.75" customHeight="1" x14ac:dyDescent="0.3">
      <c r="A1600" s="1"/>
      <c r="B1600" s="6" t="s">
        <v>14</v>
      </c>
      <c r="C1600" s="6">
        <v>1185732</v>
      </c>
      <c r="D1600" s="7">
        <v>44244</v>
      </c>
      <c r="E1600" s="6" t="s">
        <v>46</v>
      </c>
      <c r="F1600" s="6" t="s">
        <v>69</v>
      </c>
      <c r="G1600" s="6" t="s">
        <v>70</v>
      </c>
      <c r="H1600" s="6" t="s">
        <v>21</v>
      </c>
      <c r="I1600" s="8">
        <v>0.45000000000000007</v>
      </c>
      <c r="J1600" s="9">
        <v>4500</v>
      </c>
      <c r="K1600" s="10">
        <f t="shared" si="12"/>
        <v>2025.0000000000002</v>
      </c>
      <c r="L1600" s="10">
        <f t="shared" si="13"/>
        <v>810</v>
      </c>
      <c r="M1600" s="11">
        <v>0.39999999999999997</v>
      </c>
      <c r="O1600" s="16"/>
      <c r="P1600" s="17"/>
      <c r="Q1600" s="12"/>
      <c r="R1600" s="13"/>
    </row>
    <row r="1601" spans="1:18" ht="15.75" customHeight="1" x14ac:dyDescent="0.3">
      <c r="A1601" s="1"/>
      <c r="B1601" s="6" t="s">
        <v>14</v>
      </c>
      <c r="C1601" s="6">
        <v>1185732</v>
      </c>
      <c r="D1601" s="7">
        <v>44244</v>
      </c>
      <c r="E1601" s="6" t="s">
        <v>46</v>
      </c>
      <c r="F1601" s="6" t="s">
        <v>69</v>
      </c>
      <c r="G1601" s="6" t="s">
        <v>70</v>
      </c>
      <c r="H1601" s="6" t="s">
        <v>22</v>
      </c>
      <c r="I1601" s="8">
        <v>0.35</v>
      </c>
      <c r="J1601" s="9">
        <v>5500</v>
      </c>
      <c r="K1601" s="10">
        <f t="shared" si="12"/>
        <v>1924.9999999999998</v>
      </c>
      <c r="L1601" s="10">
        <f t="shared" si="13"/>
        <v>1058.75</v>
      </c>
      <c r="M1601" s="11">
        <v>0.55000000000000004</v>
      </c>
      <c r="O1601" s="16"/>
      <c r="P1601" s="17"/>
      <c r="Q1601" s="12"/>
      <c r="R1601" s="13"/>
    </row>
    <row r="1602" spans="1:18" ht="15.75" customHeight="1" x14ac:dyDescent="0.3">
      <c r="A1602" s="1"/>
      <c r="B1602" s="6" t="s">
        <v>14</v>
      </c>
      <c r="C1602" s="6">
        <v>1185732</v>
      </c>
      <c r="D1602" s="7">
        <v>44270</v>
      </c>
      <c r="E1602" s="6" t="s">
        <v>46</v>
      </c>
      <c r="F1602" s="6" t="s">
        <v>69</v>
      </c>
      <c r="G1602" s="6" t="s">
        <v>70</v>
      </c>
      <c r="H1602" s="6" t="s">
        <v>17</v>
      </c>
      <c r="I1602" s="8">
        <v>0.35</v>
      </c>
      <c r="J1602" s="9">
        <v>7700</v>
      </c>
      <c r="K1602" s="10">
        <f t="shared" si="12"/>
        <v>2695</v>
      </c>
      <c r="L1602" s="10">
        <f t="shared" si="13"/>
        <v>1347.5</v>
      </c>
      <c r="M1602" s="11">
        <v>0.5</v>
      </c>
      <c r="O1602" s="16"/>
      <c r="P1602" s="17"/>
      <c r="Q1602" s="12"/>
      <c r="R1602" s="13"/>
    </row>
    <row r="1603" spans="1:18" ht="15.75" customHeight="1" x14ac:dyDescent="0.3">
      <c r="A1603" s="1"/>
      <c r="B1603" s="6" t="s">
        <v>14</v>
      </c>
      <c r="C1603" s="6">
        <v>1185732</v>
      </c>
      <c r="D1603" s="7">
        <v>44270</v>
      </c>
      <c r="E1603" s="6" t="s">
        <v>46</v>
      </c>
      <c r="F1603" s="6" t="s">
        <v>69</v>
      </c>
      <c r="G1603" s="6" t="s">
        <v>70</v>
      </c>
      <c r="H1603" s="6" t="s">
        <v>18</v>
      </c>
      <c r="I1603" s="8">
        <v>0.35</v>
      </c>
      <c r="J1603" s="9">
        <v>4500</v>
      </c>
      <c r="K1603" s="10">
        <f t="shared" si="12"/>
        <v>1575</v>
      </c>
      <c r="L1603" s="10">
        <f t="shared" si="13"/>
        <v>630</v>
      </c>
      <c r="M1603" s="11">
        <v>0.39999999999999997</v>
      </c>
      <c r="O1603" s="16"/>
      <c r="P1603" s="17"/>
      <c r="Q1603" s="12"/>
      <c r="R1603" s="13"/>
    </row>
    <row r="1604" spans="1:18" ht="15.75" customHeight="1" x14ac:dyDescent="0.3">
      <c r="A1604" s="1"/>
      <c r="B1604" s="6" t="s">
        <v>14</v>
      </c>
      <c r="C1604" s="6">
        <v>1185732</v>
      </c>
      <c r="D1604" s="7">
        <v>44270</v>
      </c>
      <c r="E1604" s="6" t="s">
        <v>46</v>
      </c>
      <c r="F1604" s="6" t="s">
        <v>69</v>
      </c>
      <c r="G1604" s="6" t="s">
        <v>70</v>
      </c>
      <c r="H1604" s="6" t="s">
        <v>19</v>
      </c>
      <c r="I1604" s="8">
        <v>0.25</v>
      </c>
      <c r="J1604" s="9">
        <v>4750</v>
      </c>
      <c r="K1604" s="10">
        <f t="shared" si="12"/>
        <v>1187.5</v>
      </c>
      <c r="L1604" s="10">
        <f t="shared" si="13"/>
        <v>356.25</v>
      </c>
      <c r="M1604" s="11">
        <v>0.3</v>
      </c>
      <c r="O1604" s="16"/>
      <c r="P1604" s="17"/>
      <c r="Q1604" s="12"/>
      <c r="R1604" s="13"/>
    </row>
    <row r="1605" spans="1:18" ht="15.75" customHeight="1" x14ac:dyDescent="0.3">
      <c r="A1605" s="1"/>
      <c r="B1605" s="6" t="s">
        <v>14</v>
      </c>
      <c r="C1605" s="6">
        <v>1185732</v>
      </c>
      <c r="D1605" s="7">
        <v>44270</v>
      </c>
      <c r="E1605" s="6" t="s">
        <v>46</v>
      </c>
      <c r="F1605" s="6" t="s">
        <v>69</v>
      </c>
      <c r="G1605" s="6" t="s">
        <v>70</v>
      </c>
      <c r="H1605" s="6" t="s">
        <v>20</v>
      </c>
      <c r="I1605" s="8">
        <v>0.29999999999999993</v>
      </c>
      <c r="J1605" s="9">
        <v>3250</v>
      </c>
      <c r="K1605" s="10">
        <f t="shared" si="12"/>
        <v>974.99999999999977</v>
      </c>
      <c r="L1605" s="10">
        <f t="shared" si="13"/>
        <v>341.24999999999989</v>
      </c>
      <c r="M1605" s="11">
        <v>0.35</v>
      </c>
      <c r="O1605" s="16"/>
      <c r="P1605" s="17"/>
      <c r="Q1605" s="12"/>
      <c r="R1605" s="13"/>
    </row>
    <row r="1606" spans="1:18" ht="15.75" customHeight="1" x14ac:dyDescent="0.3">
      <c r="A1606" s="1"/>
      <c r="B1606" s="6" t="s">
        <v>14</v>
      </c>
      <c r="C1606" s="6">
        <v>1185732</v>
      </c>
      <c r="D1606" s="7">
        <v>44270</v>
      </c>
      <c r="E1606" s="6" t="s">
        <v>46</v>
      </c>
      <c r="F1606" s="6" t="s">
        <v>69</v>
      </c>
      <c r="G1606" s="6" t="s">
        <v>70</v>
      </c>
      <c r="H1606" s="6" t="s">
        <v>21</v>
      </c>
      <c r="I1606" s="8">
        <v>0.45000000000000007</v>
      </c>
      <c r="J1606" s="9">
        <v>3750</v>
      </c>
      <c r="K1606" s="10">
        <f t="shared" si="12"/>
        <v>1687.5000000000002</v>
      </c>
      <c r="L1606" s="10">
        <f t="shared" si="13"/>
        <v>675</v>
      </c>
      <c r="M1606" s="11">
        <v>0.39999999999999997</v>
      </c>
      <c r="O1606" s="16"/>
      <c r="P1606" s="17"/>
      <c r="Q1606" s="12"/>
      <c r="R1606" s="13"/>
    </row>
    <row r="1607" spans="1:18" ht="15.75" customHeight="1" x14ac:dyDescent="0.3">
      <c r="A1607" s="1"/>
      <c r="B1607" s="6" t="s">
        <v>14</v>
      </c>
      <c r="C1607" s="6">
        <v>1185732</v>
      </c>
      <c r="D1607" s="7">
        <v>44270</v>
      </c>
      <c r="E1607" s="6" t="s">
        <v>46</v>
      </c>
      <c r="F1607" s="6" t="s">
        <v>69</v>
      </c>
      <c r="G1607" s="6" t="s">
        <v>70</v>
      </c>
      <c r="H1607" s="6" t="s">
        <v>22</v>
      </c>
      <c r="I1607" s="8">
        <v>0.35</v>
      </c>
      <c r="J1607" s="9">
        <v>4750</v>
      </c>
      <c r="K1607" s="10">
        <f t="shared" si="12"/>
        <v>1662.5</v>
      </c>
      <c r="L1607" s="10">
        <f t="shared" si="13"/>
        <v>914.37500000000011</v>
      </c>
      <c r="M1607" s="11">
        <v>0.55000000000000004</v>
      </c>
      <c r="O1607" s="16"/>
      <c r="P1607" s="17"/>
      <c r="Q1607" s="12"/>
      <c r="R1607" s="13"/>
    </row>
    <row r="1608" spans="1:18" ht="15.75" customHeight="1" x14ac:dyDescent="0.3">
      <c r="A1608" s="1"/>
      <c r="B1608" s="6" t="s">
        <v>14</v>
      </c>
      <c r="C1608" s="6">
        <v>1185732</v>
      </c>
      <c r="D1608" s="7">
        <v>44302</v>
      </c>
      <c r="E1608" s="6" t="s">
        <v>46</v>
      </c>
      <c r="F1608" s="6" t="s">
        <v>69</v>
      </c>
      <c r="G1608" s="6" t="s">
        <v>70</v>
      </c>
      <c r="H1608" s="6" t="s">
        <v>17</v>
      </c>
      <c r="I1608" s="8">
        <v>0.35</v>
      </c>
      <c r="J1608" s="9">
        <v>7250</v>
      </c>
      <c r="K1608" s="10">
        <f t="shared" si="12"/>
        <v>2537.5</v>
      </c>
      <c r="L1608" s="10">
        <f t="shared" si="13"/>
        <v>1268.75</v>
      </c>
      <c r="M1608" s="11">
        <v>0.5</v>
      </c>
      <c r="O1608" s="16"/>
      <c r="P1608" s="17"/>
      <c r="Q1608" s="12"/>
      <c r="R1608" s="13"/>
    </row>
    <row r="1609" spans="1:18" ht="15.75" customHeight="1" x14ac:dyDescent="0.3">
      <c r="A1609" s="1"/>
      <c r="B1609" s="6" t="s">
        <v>14</v>
      </c>
      <c r="C1609" s="6">
        <v>1185732</v>
      </c>
      <c r="D1609" s="7">
        <v>44302</v>
      </c>
      <c r="E1609" s="6" t="s">
        <v>46</v>
      </c>
      <c r="F1609" s="6" t="s">
        <v>69</v>
      </c>
      <c r="G1609" s="6" t="s">
        <v>70</v>
      </c>
      <c r="H1609" s="6" t="s">
        <v>18</v>
      </c>
      <c r="I1609" s="8">
        <v>0.4</v>
      </c>
      <c r="J1609" s="9">
        <v>4250</v>
      </c>
      <c r="K1609" s="10">
        <f t="shared" si="12"/>
        <v>1700</v>
      </c>
      <c r="L1609" s="10">
        <f t="shared" si="13"/>
        <v>680</v>
      </c>
      <c r="M1609" s="11">
        <v>0.39999999999999997</v>
      </c>
      <c r="O1609" s="16"/>
      <c r="P1609" s="17"/>
      <c r="Q1609" s="12"/>
      <c r="R1609" s="13"/>
    </row>
    <row r="1610" spans="1:18" ht="15.75" customHeight="1" x14ac:dyDescent="0.3">
      <c r="A1610" s="1"/>
      <c r="B1610" s="6" t="s">
        <v>14</v>
      </c>
      <c r="C1610" s="6">
        <v>1185732</v>
      </c>
      <c r="D1610" s="7">
        <v>44302</v>
      </c>
      <c r="E1610" s="6" t="s">
        <v>46</v>
      </c>
      <c r="F1610" s="6" t="s">
        <v>69</v>
      </c>
      <c r="G1610" s="6" t="s">
        <v>70</v>
      </c>
      <c r="H1610" s="6" t="s">
        <v>19</v>
      </c>
      <c r="I1610" s="8">
        <v>0.30000000000000004</v>
      </c>
      <c r="J1610" s="9">
        <v>4500</v>
      </c>
      <c r="K1610" s="10">
        <f t="shared" si="12"/>
        <v>1350.0000000000002</v>
      </c>
      <c r="L1610" s="10">
        <f t="shared" si="13"/>
        <v>405.00000000000006</v>
      </c>
      <c r="M1610" s="11">
        <v>0.3</v>
      </c>
      <c r="O1610" s="16"/>
      <c r="P1610" s="17"/>
      <c r="Q1610" s="12"/>
      <c r="R1610" s="13"/>
    </row>
    <row r="1611" spans="1:18" ht="15.75" customHeight="1" x14ac:dyDescent="0.3">
      <c r="A1611" s="1"/>
      <c r="B1611" s="6" t="s">
        <v>14</v>
      </c>
      <c r="C1611" s="6">
        <v>1185732</v>
      </c>
      <c r="D1611" s="7">
        <v>44302</v>
      </c>
      <c r="E1611" s="6" t="s">
        <v>46</v>
      </c>
      <c r="F1611" s="6" t="s">
        <v>69</v>
      </c>
      <c r="G1611" s="6" t="s">
        <v>70</v>
      </c>
      <c r="H1611" s="6" t="s">
        <v>20</v>
      </c>
      <c r="I1611" s="8">
        <v>0.35</v>
      </c>
      <c r="J1611" s="9">
        <v>3750</v>
      </c>
      <c r="K1611" s="10">
        <f t="shared" si="12"/>
        <v>1312.5</v>
      </c>
      <c r="L1611" s="10">
        <f t="shared" si="13"/>
        <v>459.37499999999994</v>
      </c>
      <c r="M1611" s="11">
        <v>0.35</v>
      </c>
      <c r="O1611" s="16"/>
      <c r="P1611" s="17"/>
      <c r="Q1611" s="12"/>
      <c r="R1611" s="13"/>
    </row>
    <row r="1612" spans="1:18" ht="15.75" customHeight="1" x14ac:dyDescent="0.3">
      <c r="A1612" s="1"/>
      <c r="B1612" s="6" t="s">
        <v>14</v>
      </c>
      <c r="C1612" s="6">
        <v>1185732</v>
      </c>
      <c r="D1612" s="7">
        <v>44302</v>
      </c>
      <c r="E1612" s="6" t="s">
        <v>46</v>
      </c>
      <c r="F1612" s="6" t="s">
        <v>69</v>
      </c>
      <c r="G1612" s="6" t="s">
        <v>70</v>
      </c>
      <c r="H1612" s="6" t="s">
        <v>21</v>
      </c>
      <c r="I1612" s="8">
        <v>0.5</v>
      </c>
      <c r="J1612" s="9">
        <v>4000</v>
      </c>
      <c r="K1612" s="10">
        <f t="shared" si="12"/>
        <v>2000</v>
      </c>
      <c r="L1612" s="10">
        <f t="shared" si="13"/>
        <v>799.99999999999989</v>
      </c>
      <c r="M1612" s="11">
        <v>0.39999999999999997</v>
      </c>
      <c r="O1612" s="16"/>
      <c r="P1612" s="17"/>
      <c r="Q1612" s="12"/>
      <c r="R1612" s="13"/>
    </row>
    <row r="1613" spans="1:18" ht="15.75" customHeight="1" x14ac:dyDescent="0.3">
      <c r="A1613" s="1"/>
      <c r="B1613" s="6" t="s">
        <v>14</v>
      </c>
      <c r="C1613" s="6">
        <v>1185732</v>
      </c>
      <c r="D1613" s="7">
        <v>44302</v>
      </c>
      <c r="E1613" s="6" t="s">
        <v>46</v>
      </c>
      <c r="F1613" s="6" t="s">
        <v>69</v>
      </c>
      <c r="G1613" s="6" t="s">
        <v>70</v>
      </c>
      <c r="H1613" s="6" t="s">
        <v>22</v>
      </c>
      <c r="I1613" s="8">
        <v>0.4</v>
      </c>
      <c r="J1613" s="9">
        <v>5250</v>
      </c>
      <c r="K1613" s="10">
        <f t="shared" si="12"/>
        <v>2100</v>
      </c>
      <c r="L1613" s="10">
        <f t="shared" si="13"/>
        <v>1155</v>
      </c>
      <c r="M1613" s="11">
        <v>0.55000000000000004</v>
      </c>
      <c r="O1613" s="16"/>
      <c r="P1613" s="17"/>
      <c r="Q1613" s="12"/>
      <c r="R1613" s="13"/>
    </row>
    <row r="1614" spans="1:18" ht="15.75" customHeight="1" x14ac:dyDescent="0.3">
      <c r="A1614" s="1"/>
      <c r="B1614" s="6" t="s">
        <v>14</v>
      </c>
      <c r="C1614" s="6">
        <v>1185732</v>
      </c>
      <c r="D1614" s="7">
        <v>44331</v>
      </c>
      <c r="E1614" s="6" t="s">
        <v>46</v>
      </c>
      <c r="F1614" s="6" t="s">
        <v>69</v>
      </c>
      <c r="G1614" s="6" t="s">
        <v>70</v>
      </c>
      <c r="H1614" s="6" t="s">
        <v>17</v>
      </c>
      <c r="I1614" s="8">
        <v>0.5</v>
      </c>
      <c r="J1614" s="9">
        <v>7950</v>
      </c>
      <c r="K1614" s="10">
        <f t="shared" si="12"/>
        <v>3975</v>
      </c>
      <c r="L1614" s="10">
        <f t="shared" si="13"/>
        <v>1987.5</v>
      </c>
      <c r="M1614" s="11">
        <v>0.5</v>
      </c>
      <c r="O1614" s="16"/>
      <c r="P1614" s="17"/>
      <c r="Q1614" s="12"/>
      <c r="R1614" s="13"/>
    </row>
    <row r="1615" spans="1:18" ht="15.75" customHeight="1" x14ac:dyDescent="0.3">
      <c r="A1615" s="1"/>
      <c r="B1615" s="6" t="s">
        <v>14</v>
      </c>
      <c r="C1615" s="6">
        <v>1185732</v>
      </c>
      <c r="D1615" s="7">
        <v>44331</v>
      </c>
      <c r="E1615" s="6" t="s">
        <v>46</v>
      </c>
      <c r="F1615" s="6" t="s">
        <v>69</v>
      </c>
      <c r="G1615" s="6" t="s">
        <v>70</v>
      </c>
      <c r="H1615" s="6" t="s">
        <v>18</v>
      </c>
      <c r="I1615" s="8">
        <v>0.5</v>
      </c>
      <c r="J1615" s="9">
        <v>5000</v>
      </c>
      <c r="K1615" s="10">
        <f t="shared" si="12"/>
        <v>2500</v>
      </c>
      <c r="L1615" s="10">
        <f t="shared" si="13"/>
        <v>999.99999999999989</v>
      </c>
      <c r="M1615" s="11">
        <v>0.39999999999999997</v>
      </c>
      <c r="O1615" s="16"/>
      <c r="P1615" s="17"/>
      <c r="Q1615" s="12"/>
      <c r="R1615" s="13"/>
    </row>
    <row r="1616" spans="1:18" ht="15.75" customHeight="1" x14ac:dyDescent="0.3">
      <c r="A1616" s="1"/>
      <c r="B1616" s="6" t="s">
        <v>14</v>
      </c>
      <c r="C1616" s="6">
        <v>1185732</v>
      </c>
      <c r="D1616" s="7">
        <v>44331</v>
      </c>
      <c r="E1616" s="6" t="s">
        <v>46</v>
      </c>
      <c r="F1616" s="6" t="s">
        <v>69</v>
      </c>
      <c r="G1616" s="6" t="s">
        <v>70</v>
      </c>
      <c r="H1616" s="6" t="s">
        <v>19</v>
      </c>
      <c r="I1616" s="8">
        <v>0.45</v>
      </c>
      <c r="J1616" s="9">
        <v>4750</v>
      </c>
      <c r="K1616" s="10">
        <f t="shared" si="12"/>
        <v>2137.5</v>
      </c>
      <c r="L1616" s="10">
        <f t="shared" si="13"/>
        <v>641.25</v>
      </c>
      <c r="M1616" s="11">
        <v>0.3</v>
      </c>
      <c r="O1616" s="16"/>
      <c r="P1616" s="17"/>
      <c r="Q1616" s="12"/>
      <c r="R1616" s="13"/>
    </row>
    <row r="1617" spans="1:18" ht="15.75" customHeight="1" x14ac:dyDescent="0.3">
      <c r="A1617" s="1"/>
      <c r="B1617" s="6" t="s">
        <v>14</v>
      </c>
      <c r="C1617" s="6">
        <v>1185732</v>
      </c>
      <c r="D1617" s="7">
        <v>44331</v>
      </c>
      <c r="E1617" s="6" t="s">
        <v>46</v>
      </c>
      <c r="F1617" s="6" t="s">
        <v>69</v>
      </c>
      <c r="G1617" s="6" t="s">
        <v>70</v>
      </c>
      <c r="H1617" s="6" t="s">
        <v>20</v>
      </c>
      <c r="I1617" s="8">
        <v>0.45</v>
      </c>
      <c r="J1617" s="9">
        <v>4500</v>
      </c>
      <c r="K1617" s="10">
        <f t="shared" si="12"/>
        <v>2025</v>
      </c>
      <c r="L1617" s="10">
        <f t="shared" si="13"/>
        <v>708.75</v>
      </c>
      <c r="M1617" s="11">
        <v>0.35</v>
      </c>
      <c r="O1617" s="16"/>
      <c r="P1617" s="17"/>
      <c r="Q1617" s="12"/>
      <c r="R1617" s="13"/>
    </row>
    <row r="1618" spans="1:18" ht="15.75" customHeight="1" x14ac:dyDescent="0.3">
      <c r="A1618" s="1"/>
      <c r="B1618" s="6" t="s">
        <v>14</v>
      </c>
      <c r="C1618" s="6">
        <v>1185732</v>
      </c>
      <c r="D1618" s="7">
        <v>44331</v>
      </c>
      <c r="E1618" s="6" t="s">
        <v>46</v>
      </c>
      <c r="F1618" s="6" t="s">
        <v>69</v>
      </c>
      <c r="G1618" s="6" t="s">
        <v>70</v>
      </c>
      <c r="H1618" s="6" t="s">
        <v>21</v>
      </c>
      <c r="I1618" s="8">
        <v>0.54999999999999993</v>
      </c>
      <c r="J1618" s="9">
        <v>4750</v>
      </c>
      <c r="K1618" s="10">
        <f t="shared" si="12"/>
        <v>2612.4999999999995</v>
      </c>
      <c r="L1618" s="10">
        <f t="shared" si="13"/>
        <v>1044.9999999999998</v>
      </c>
      <c r="M1618" s="11">
        <v>0.39999999999999997</v>
      </c>
      <c r="O1618" s="16"/>
      <c r="P1618" s="17"/>
      <c r="Q1618" s="12"/>
      <c r="R1618" s="13"/>
    </row>
    <row r="1619" spans="1:18" ht="15.75" customHeight="1" x14ac:dyDescent="0.3">
      <c r="A1619" s="1"/>
      <c r="B1619" s="6" t="s">
        <v>14</v>
      </c>
      <c r="C1619" s="6">
        <v>1185732</v>
      </c>
      <c r="D1619" s="7">
        <v>44331</v>
      </c>
      <c r="E1619" s="6" t="s">
        <v>46</v>
      </c>
      <c r="F1619" s="6" t="s">
        <v>69</v>
      </c>
      <c r="G1619" s="6" t="s">
        <v>70</v>
      </c>
      <c r="H1619" s="6" t="s">
        <v>22</v>
      </c>
      <c r="I1619" s="8">
        <v>0.6</v>
      </c>
      <c r="J1619" s="9">
        <v>5750</v>
      </c>
      <c r="K1619" s="10">
        <f t="shared" si="12"/>
        <v>3450</v>
      </c>
      <c r="L1619" s="10">
        <f t="shared" si="13"/>
        <v>1897.5000000000002</v>
      </c>
      <c r="M1619" s="11">
        <v>0.55000000000000004</v>
      </c>
      <c r="O1619" s="16"/>
      <c r="P1619" s="17"/>
      <c r="Q1619" s="12"/>
      <c r="R1619" s="13"/>
    </row>
    <row r="1620" spans="1:18" ht="15.75" customHeight="1" x14ac:dyDescent="0.3">
      <c r="A1620" s="1"/>
      <c r="B1620" s="6" t="s">
        <v>14</v>
      </c>
      <c r="C1620" s="6">
        <v>1185732</v>
      </c>
      <c r="D1620" s="7">
        <v>44364</v>
      </c>
      <c r="E1620" s="6" t="s">
        <v>46</v>
      </c>
      <c r="F1620" s="6" t="s">
        <v>69</v>
      </c>
      <c r="G1620" s="6" t="s">
        <v>70</v>
      </c>
      <c r="H1620" s="6" t="s">
        <v>17</v>
      </c>
      <c r="I1620" s="8">
        <v>0.54999999999999993</v>
      </c>
      <c r="J1620" s="9">
        <v>8250</v>
      </c>
      <c r="K1620" s="10">
        <f t="shared" si="12"/>
        <v>4537.4999999999991</v>
      </c>
      <c r="L1620" s="10">
        <f t="shared" si="13"/>
        <v>2268.7499999999995</v>
      </c>
      <c r="M1620" s="11">
        <v>0.5</v>
      </c>
      <c r="O1620" s="16"/>
      <c r="P1620" s="17"/>
      <c r="Q1620" s="12"/>
      <c r="R1620" s="13"/>
    </row>
    <row r="1621" spans="1:18" ht="15.75" customHeight="1" x14ac:dyDescent="0.3">
      <c r="A1621" s="1"/>
      <c r="B1621" s="6" t="s">
        <v>14</v>
      </c>
      <c r="C1621" s="6">
        <v>1185732</v>
      </c>
      <c r="D1621" s="7">
        <v>44364</v>
      </c>
      <c r="E1621" s="6" t="s">
        <v>46</v>
      </c>
      <c r="F1621" s="6" t="s">
        <v>69</v>
      </c>
      <c r="G1621" s="6" t="s">
        <v>70</v>
      </c>
      <c r="H1621" s="6" t="s">
        <v>18</v>
      </c>
      <c r="I1621" s="8">
        <v>0.5</v>
      </c>
      <c r="J1621" s="9">
        <v>5750</v>
      </c>
      <c r="K1621" s="10">
        <f t="shared" si="12"/>
        <v>2875</v>
      </c>
      <c r="L1621" s="10">
        <f t="shared" si="13"/>
        <v>1150</v>
      </c>
      <c r="M1621" s="11">
        <v>0.39999999999999997</v>
      </c>
      <c r="O1621" s="16"/>
      <c r="P1621" s="17"/>
      <c r="Q1621" s="12"/>
      <c r="R1621" s="13"/>
    </row>
    <row r="1622" spans="1:18" ht="15.75" customHeight="1" x14ac:dyDescent="0.3">
      <c r="A1622" s="1"/>
      <c r="B1622" s="6" t="s">
        <v>14</v>
      </c>
      <c r="C1622" s="6">
        <v>1185732</v>
      </c>
      <c r="D1622" s="7">
        <v>44364</v>
      </c>
      <c r="E1622" s="6" t="s">
        <v>46</v>
      </c>
      <c r="F1622" s="6" t="s">
        <v>69</v>
      </c>
      <c r="G1622" s="6" t="s">
        <v>70</v>
      </c>
      <c r="H1622" s="6" t="s">
        <v>19</v>
      </c>
      <c r="I1622" s="8">
        <v>0.45</v>
      </c>
      <c r="J1622" s="9">
        <v>5500</v>
      </c>
      <c r="K1622" s="10">
        <f t="shared" si="12"/>
        <v>2475</v>
      </c>
      <c r="L1622" s="10">
        <f t="shared" si="13"/>
        <v>742.5</v>
      </c>
      <c r="M1622" s="11">
        <v>0.3</v>
      </c>
      <c r="O1622" s="16"/>
      <c r="P1622" s="17"/>
      <c r="Q1622" s="12"/>
      <c r="R1622" s="13"/>
    </row>
    <row r="1623" spans="1:18" ht="15.75" customHeight="1" x14ac:dyDescent="0.3">
      <c r="A1623" s="1"/>
      <c r="B1623" s="6" t="s">
        <v>14</v>
      </c>
      <c r="C1623" s="6">
        <v>1185732</v>
      </c>
      <c r="D1623" s="7">
        <v>44364</v>
      </c>
      <c r="E1623" s="6" t="s">
        <v>46</v>
      </c>
      <c r="F1623" s="6" t="s">
        <v>69</v>
      </c>
      <c r="G1623" s="6" t="s">
        <v>70</v>
      </c>
      <c r="H1623" s="6" t="s">
        <v>20</v>
      </c>
      <c r="I1623" s="8">
        <v>0.45</v>
      </c>
      <c r="J1623" s="9">
        <v>5250</v>
      </c>
      <c r="K1623" s="10">
        <f t="shared" si="12"/>
        <v>2362.5</v>
      </c>
      <c r="L1623" s="10">
        <f t="shared" si="13"/>
        <v>826.875</v>
      </c>
      <c r="M1623" s="11">
        <v>0.35</v>
      </c>
      <c r="O1623" s="16"/>
      <c r="P1623" s="17"/>
      <c r="Q1623" s="12"/>
      <c r="R1623" s="13"/>
    </row>
    <row r="1624" spans="1:18" ht="15.75" customHeight="1" x14ac:dyDescent="0.3">
      <c r="A1624" s="1"/>
      <c r="B1624" s="6" t="s">
        <v>14</v>
      </c>
      <c r="C1624" s="6">
        <v>1185732</v>
      </c>
      <c r="D1624" s="7">
        <v>44364</v>
      </c>
      <c r="E1624" s="6" t="s">
        <v>46</v>
      </c>
      <c r="F1624" s="6" t="s">
        <v>69</v>
      </c>
      <c r="G1624" s="6" t="s">
        <v>70</v>
      </c>
      <c r="H1624" s="6" t="s">
        <v>21</v>
      </c>
      <c r="I1624" s="8">
        <v>0.6</v>
      </c>
      <c r="J1624" s="9">
        <v>5250</v>
      </c>
      <c r="K1624" s="10">
        <f t="shared" si="12"/>
        <v>3150</v>
      </c>
      <c r="L1624" s="10">
        <f t="shared" si="13"/>
        <v>1260</v>
      </c>
      <c r="M1624" s="11">
        <v>0.39999999999999997</v>
      </c>
      <c r="O1624" s="16"/>
      <c r="P1624" s="17"/>
      <c r="Q1624" s="12"/>
      <c r="R1624" s="13"/>
    </row>
    <row r="1625" spans="1:18" ht="15.75" customHeight="1" x14ac:dyDescent="0.3">
      <c r="A1625" s="1"/>
      <c r="B1625" s="6" t="s">
        <v>14</v>
      </c>
      <c r="C1625" s="6">
        <v>1185732</v>
      </c>
      <c r="D1625" s="7">
        <v>44364</v>
      </c>
      <c r="E1625" s="6" t="s">
        <v>46</v>
      </c>
      <c r="F1625" s="6" t="s">
        <v>69</v>
      </c>
      <c r="G1625" s="6" t="s">
        <v>70</v>
      </c>
      <c r="H1625" s="6" t="s">
        <v>22</v>
      </c>
      <c r="I1625" s="8">
        <v>0.65</v>
      </c>
      <c r="J1625" s="9">
        <v>6750</v>
      </c>
      <c r="K1625" s="10">
        <f t="shared" si="12"/>
        <v>4387.5</v>
      </c>
      <c r="L1625" s="10">
        <f t="shared" si="13"/>
        <v>2413.125</v>
      </c>
      <c r="M1625" s="11">
        <v>0.55000000000000004</v>
      </c>
      <c r="O1625" s="16"/>
      <c r="P1625" s="17"/>
      <c r="Q1625" s="12"/>
      <c r="R1625" s="13"/>
    </row>
    <row r="1626" spans="1:18" ht="15.75" customHeight="1" x14ac:dyDescent="0.3">
      <c r="A1626" s="1"/>
      <c r="B1626" s="6" t="s">
        <v>14</v>
      </c>
      <c r="C1626" s="6">
        <v>1185732</v>
      </c>
      <c r="D1626" s="7">
        <v>44392</v>
      </c>
      <c r="E1626" s="6" t="s">
        <v>46</v>
      </c>
      <c r="F1626" s="6" t="s">
        <v>69</v>
      </c>
      <c r="G1626" s="6" t="s">
        <v>70</v>
      </c>
      <c r="H1626" s="6" t="s">
        <v>17</v>
      </c>
      <c r="I1626" s="8">
        <v>0.6</v>
      </c>
      <c r="J1626" s="9">
        <v>9000</v>
      </c>
      <c r="K1626" s="10">
        <f t="shared" si="12"/>
        <v>5400</v>
      </c>
      <c r="L1626" s="10">
        <f t="shared" si="13"/>
        <v>2700</v>
      </c>
      <c r="M1626" s="11">
        <v>0.5</v>
      </c>
      <c r="O1626" s="16"/>
      <c r="P1626" s="17"/>
      <c r="Q1626" s="12"/>
      <c r="R1626" s="13"/>
    </row>
    <row r="1627" spans="1:18" ht="15.75" customHeight="1" x14ac:dyDescent="0.3">
      <c r="A1627" s="1"/>
      <c r="B1627" s="6" t="s">
        <v>14</v>
      </c>
      <c r="C1627" s="6">
        <v>1185732</v>
      </c>
      <c r="D1627" s="7">
        <v>44392</v>
      </c>
      <c r="E1627" s="6" t="s">
        <v>46</v>
      </c>
      <c r="F1627" s="6" t="s">
        <v>69</v>
      </c>
      <c r="G1627" s="6" t="s">
        <v>70</v>
      </c>
      <c r="H1627" s="6" t="s">
        <v>18</v>
      </c>
      <c r="I1627" s="8">
        <v>0.55000000000000004</v>
      </c>
      <c r="J1627" s="9">
        <v>6500</v>
      </c>
      <c r="K1627" s="10">
        <f t="shared" si="12"/>
        <v>3575.0000000000005</v>
      </c>
      <c r="L1627" s="10">
        <f t="shared" si="13"/>
        <v>1430</v>
      </c>
      <c r="M1627" s="11">
        <v>0.39999999999999997</v>
      </c>
      <c r="O1627" s="16"/>
      <c r="P1627" s="17"/>
      <c r="Q1627" s="12"/>
      <c r="R1627" s="13"/>
    </row>
    <row r="1628" spans="1:18" ht="15.75" customHeight="1" x14ac:dyDescent="0.3">
      <c r="A1628" s="1"/>
      <c r="B1628" s="6" t="s">
        <v>14</v>
      </c>
      <c r="C1628" s="6">
        <v>1185732</v>
      </c>
      <c r="D1628" s="7">
        <v>44392</v>
      </c>
      <c r="E1628" s="6" t="s">
        <v>46</v>
      </c>
      <c r="F1628" s="6" t="s">
        <v>69</v>
      </c>
      <c r="G1628" s="6" t="s">
        <v>70</v>
      </c>
      <c r="H1628" s="6" t="s">
        <v>19</v>
      </c>
      <c r="I1628" s="8">
        <v>0.5</v>
      </c>
      <c r="J1628" s="9">
        <v>5750</v>
      </c>
      <c r="K1628" s="10">
        <f t="shared" si="12"/>
        <v>2875</v>
      </c>
      <c r="L1628" s="10">
        <f t="shared" si="13"/>
        <v>862.5</v>
      </c>
      <c r="M1628" s="11">
        <v>0.3</v>
      </c>
      <c r="O1628" s="16"/>
      <c r="P1628" s="17"/>
      <c r="Q1628" s="12"/>
      <c r="R1628" s="13"/>
    </row>
    <row r="1629" spans="1:18" ht="15.75" customHeight="1" x14ac:dyDescent="0.3">
      <c r="A1629" s="1"/>
      <c r="B1629" s="6" t="s">
        <v>14</v>
      </c>
      <c r="C1629" s="6">
        <v>1185732</v>
      </c>
      <c r="D1629" s="7">
        <v>44392</v>
      </c>
      <c r="E1629" s="6" t="s">
        <v>46</v>
      </c>
      <c r="F1629" s="6" t="s">
        <v>69</v>
      </c>
      <c r="G1629" s="6" t="s">
        <v>70</v>
      </c>
      <c r="H1629" s="6" t="s">
        <v>20</v>
      </c>
      <c r="I1629" s="8">
        <v>0.5</v>
      </c>
      <c r="J1629" s="9">
        <v>5250</v>
      </c>
      <c r="K1629" s="10">
        <f t="shared" si="12"/>
        <v>2625</v>
      </c>
      <c r="L1629" s="10">
        <f t="shared" si="13"/>
        <v>918.74999999999989</v>
      </c>
      <c r="M1629" s="11">
        <v>0.35</v>
      </c>
      <c r="O1629" s="16"/>
      <c r="P1629" s="17"/>
      <c r="Q1629" s="12"/>
      <c r="R1629" s="13"/>
    </row>
    <row r="1630" spans="1:18" ht="15.75" customHeight="1" x14ac:dyDescent="0.3">
      <c r="A1630" s="1"/>
      <c r="B1630" s="6" t="s">
        <v>14</v>
      </c>
      <c r="C1630" s="6">
        <v>1185732</v>
      </c>
      <c r="D1630" s="7">
        <v>44392</v>
      </c>
      <c r="E1630" s="6" t="s">
        <v>46</v>
      </c>
      <c r="F1630" s="6" t="s">
        <v>69</v>
      </c>
      <c r="G1630" s="6" t="s">
        <v>70</v>
      </c>
      <c r="H1630" s="6" t="s">
        <v>21</v>
      </c>
      <c r="I1630" s="8">
        <v>0.6</v>
      </c>
      <c r="J1630" s="9">
        <v>5500</v>
      </c>
      <c r="K1630" s="10">
        <f t="shared" si="12"/>
        <v>3300</v>
      </c>
      <c r="L1630" s="10">
        <f t="shared" si="13"/>
        <v>1320</v>
      </c>
      <c r="M1630" s="11">
        <v>0.39999999999999997</v>
      </c>
      <c r="O1630" s="16"/>
      <c r="P1630" s="17"/>
      <c r="Q1630" s="12"/>
      <c r="R1630" s="13"/>
    </row>
    <row r="1631" spans="1:18" ht="15.75" customHeight="1" x14ac:dyDescent="0.3">
      <c r="A1631" s="1"/>
      <c r="B1631" s="6" t="s">
        <v>14</v>
      </c>
      <c r="C1631" s="6">
        <v>1185732</v>
      </c>
      <c r="D1631" s="7">
        <v>44392</v>
      </c>
      <c r="E1631" s="6" t="s">
        <v>46</v>
      </c>
      <c r="F1631" s="6" t="s">
        <v>69</v>
      </c>
      <c r="G1631" s="6" t="s">
        <v>70</v>
      </c>
      <c r="H1631" s="6" t="s">
        <v>22</v>
      </c>
      <c r="I1631" s="8">
        <v>0.65</v>
      </c>
      <c r="J1631" s="9">
        <v>7250</v>
      </c>
      <c r="K1631" s="10">
        <f t="shared" si="12"/>
        <v>4712.5</v>
      </c>
      <c r="L1631" s="10">
        <f t="shared" si="13"/>
        <v>2591.875</v>
      </c>
      <c r="M1631" s="11">
        <v>0.55000000000000004</v>
      </c>
      <c r="O1631" s="16"/>
      <c r="P1631" s="17"/>
      <c r="Q1631" s="12"/>
      <c r="R1631" s="13"/>
    </row>
    <row r="1632" spans="1:18" ht="15.75" customHeight="1" x14ac:dyDescent="0.3">
      <c r="A1632" s="1"/>
      <c r="B1632" s="6" t="s">
        <v>14</v>
      </c>
      <c r="C1632" s="6">
        <v>1185732</v>
      </c>
      <c r="D1632" s="7">
        <v>44424</v>
      </c>
      <c r="E1632" s="6" t="s">
        <v>46</v>
      </c>
      <c r="F1632" s="6" t="s">
        <v>69</v>
      </c>
      <c r="G1632" s="6" t="s">
        <v>70</v>
      </c>
      <c r="H1632" s="6" t="s">
        <v>17</v>
      </c>
      <c r="I1632" s="8">
        <v>0.6</v>
      </c>
      <c r="J1632" s="9">
        <v>8750</v>
      </c>
      <c r="K1632" s="10">
        <f t="shared" si="12"/>
        <v>5250</v>
      </c>
      <c r="L1632" s="10">
        <f t="shared" si="13"/>
        <v>2625</v>
      </c>
      <c r="M1632" s="11">
        <v>0.5</v>
      </c>
      <c r="O1632" s="16"/>
      <c r="P1632" s="17"/>
      <c r="Q1632" s="12"/>
      <c r="R1632" s="13"/>
    </row>
    <row r="1633" spans="1:18" ht="15.75" customHeight="1" x14ac:dyDescent="0.3">
      <c r="A1633" s="1"/>
      <c r="B1633" s="6" t="s">
        <v>14</v>
      </c>
      <c r="C1633" s="6">
        <v>1185732</v>
      </c>
      <c r="D1633" s="7">
        <v>44424</v>
      </c>
      <c r="E1633" s="6" t="s">
        <v>46</v>
      </c>
      <c r="F1633" s="6" t="s">
        <v>69</v>
      </c>
      <c r="G1633" s="6" t="s">
        <v>70</v>
      </c>
      <c r="H1633" s="6" t="s">
        <v>18</v>
      </c>
      <c r="I1633" s="8">
        <v>0.55000000000000004</v>
      </c>
      <c r="J1633" s="9">
        <v>6500</v>
      </c>
      <c r="K1633" s="10">
        <f t="shared" si="12"/>
        <v>3575.0000000000005</v>
      </c>
      <c r="L1633" s="10">
        <f t="shared" si="13"/>
        <v>1430</v>
      </c>
      <c r="M1633" s="11">
        <v>0.39999999999999997</v>
      </c>
      <c r="O1633" s="16"/>
      <c r="P1633" s="17"/>
      <c r="Q1633" s="12"/>
      <c r="R1633" s="13"/>
    </row>
    <row r="1634" spans="1:18" ht="15.75" customHeight="1" x14ac:dyDescent="0.3">
      <c r="A1634" s="1"/>
      <c r="B1634" s="6" t="s">
        <v>14</v>
      </c>
      <c r="C1634" s="6">
        <v>1185732</v>
      </c>
      <c r="D1634" s="7">
        <v>44424</v>
      </c>
      <c r="E1634" s="6" t="s">
        <v>46</v>
      </c>
      <c r="F1634" s="6" t="s">
        <v>69</v>
      </c>
      <c r="G1634" s="6" t="s">
        <v>70</v>
      </c>
      <c r="H1634" s="6" t="s">
        <v>19</v>
      </c>
      <c r="I1634" s="8">
        <v>0.45000000000000007</v>
      </c>
      <c r="J1634" s="9">
        <v>5750</v>
      </c>
      <c r="K1634" s="10">
        <f t="shared" si="12"/>
        <v>2587.5000000000005</v>
      </c>
      <c r="L1634" s="10">
        <f t="shared" si="13"/>
        <v>776.25000000000011</v>
      </c>
      <c r="M1634" s="11">
        <v>0.3</v>
      </c>
      <c r="O1634" s="16"/>
      <c r="P1634" s="17"/>
      <c r="Q1634" s="12"/>
      <c r="R1634" s="13"/>
    </row>
    <row r="1635" spans="1:18" ht="15.75" customHeight="1" x14ac:dyDescent="0.3">
      <c r="A1635" s="1"/>
      <c r="B1635" s="6" t="s">
        <v>14</v>
      </c>
      <c r="C1635" s="6">
        <v>1185732</v>
      </c>
      <c r="D1635" s="7">
        <v>44424</v>
      </c>
      <c r="E1635" s="6" t="s">
        <v>46</v>
      </c>
      <c r="F1635" s="6" t="s">
        <v>69</v>
      </c>
      <c r="G1635" s="6" t="s">
        <v>70</v>
      </c>
      <c r="H1635" s="6" t="s">
        <v>20</v>
      </c>
      <c r="I1635" s="8">
        <v>0.35</v>
      </c>
      <c r="J1635" s="9">
        <v>5250</v>
      </c>
      <c r="K1635" s="10">
        <f t="shared" si="12"/>
        <v>1837.4999999999998</v>
      </c>
      <c r="L1635" s="10">
        <f t="shared" si="13"/>
        <v>643.12499999999989</v>
      </c>
      <c r="M1635" s="11">
        <v>0.35</v>
      </c>
      <c r="O1635" s="16"/>
      <c r="P1635" s="17"/>
      <c r="Q1635" s="12"/>
      <c r="R1635" s="13"/>
    </row>
    <row r="1636" spans="1:18" ht="15.75" customHeight="1" x14ac:dyDescent="0.3">
      <c r="A1636" s="1"/>
      <c r="B1636" s="6" t="s">
        <v>14</v>
      </c>
      <c r="C1636" s="6">
        <v>1185732</v>
      </c>
      <c r="D1636" s="7">
        <v>44424</v>
      </c>
      <c r="E1636" s="6" t="s">
        <v>46</v>
      </c>
      <c r="F1636" s="6" t="s">
        <v>69</v>
      </c>
      <c r="G1636" s="6" t="s">
        <v>70</v>
      </c>
      <c r="H1636" s="6" t="s">
        <v>21</v>
      </c>
      <c r="I1636" s="8">
        <v>0.45000000000000007</v>
      </c>
      <c r="J1636" s="9">
        <v>5000</v>
      </c>
      <c r="K1636" s="10">
        <f t="shared" si="12"/>
        <v>2250.0000000000005</v>
      </c>
      <c r="L1636" s="10">
        <f t="shared" si="13"/>
        <v>900.00000000000011</v>
      </c>
      <c r="M1636" s="11">
        <v>0.39999999999999997</v>
      </c>
      <c r="O1636" s="16"/>
      <c r="P1636" s="17"/>
      <c r="Q1636" s="12"/>
      <c r="R1636" s="13"/>
    </row>
    <row r="1637" spans="1:18" ht="15.75" customHeight="1" x14ac:dyDescent="0.3">
      <c r="A1637" s="1"/>
      <c r="B1637" s="6" t="s">
        <v>14</v>
      </c>
      <c r="C1637" s="6">
        <v>1185732</v>
      </c>
      <c r="D1637" s="7">
        <v>44424</v>
      </c>
      <c r="E1637" s="6" t="s">
        <v>46</v>
      </c>
      <c r="F1637" s="6" t="s">
        <v>69</v>
      </c>
      <c r="G1637" s="6" t="s">
        <v>70</v>
      </c>
      <c r="H1637" s="6" t="s">
        <v>22</v>
      </c>
      <c r="I1637" s="8">
        <v>0.50000000000000011</v>
      </c>
      <c r="J1637" s="9">
        <v>6750</v>
      </c>
      <c r="K1637" s="10">
        <f t="shared" si="12"/>
        <v>3375.0000000000009</v>
      </c>
      <c r="L1637" s="10">
        <f t="shared" si="13"/>
        <v>1856.2500000000007</v>
      </c>
      <c r="M1637" s="11">
        <v>0.55000000000000004</v>
      </c>
      <c r="O1637" s="16"/>
      <c r="P1637" s="17"/>
      <c r="Q1637" s="12"/>
      <c r="R1637" s="13"/>
    </row>
    <row r="1638" spans="1:18" ht="15.75" customHeight="1" x14ac:dyDescent="0.3">
      <c r="A1638" s="1"/>
      <c r="B1638" s="6" t="s">
        <v>14</v>
      </c>
      <c r="C1638" s="6">
        <v>1185732</v>
      </c>
      <c r="D1638" s="7">
        <v>44454</v>
      </c>
      <c r="E1638" s="6" t="s">
        <v>46</v>
      </c>
      <c r="F1638" s="6" t="s">
        <v>69</v>
      </c>
      <c r="G1638" s="6" t="s">
        <v>70</v>
      </c>
      <c r="H1638" s="6" t="s">
        <v>17</v>
      </c>
      <c r="I1638" s="8">
        <v>0.45000000000000007</v>
      </c>
      <c r="J1638" s="9">
        <v>8000</v>
      </c>
      <c r="K1638" s="10">
        <f t="shared" si="12"/>
        <v>3600.0000000000005</v>
      </c>
      <c r="L1638" s="10">
        <f t="shared" si="13"/>
        <v>1800.0000000000002</v>
      </c>
      <c r="M1638" s="11">
        <v>0.5</v>
      </c>
      <c r="O1638" s="16"/>
      <c r="P1638" s="17"/>
      <c r="Q1638" s="12"/>
      <c r="R1638" s="13"/>
    </row>
    <row r="1639" spans="1:18" ht="15.75" customHeight="1" x14ac:dyDescent="0.3">
      <c r="A1639" s="1"/>
      <c r="B1639" s="6" t="s">
        <v>14</v>
      </c>
      <c r="C1639" s="6">
        <v>1185732</v>
      </c>
      <c r="D1639" s="7">
        <v>44454</v>
      </c>
      <c r="E1639" s="6" t="s">
        <v>46</v>
      </c>
      <c r="F1639" s="6" t="s">
        <v>69</v>
      </c>
      <c r="G1639" s="6" t="s">
        <v>70</v>
      </c>
      <c r="H1639" s="6" t="s">
        <v>18</v>
      </c>
      <c r="I1639" s="8">
        <v>0.40000000000000013</v>
      </c>
      <c r="J1639" s="9">
        <v>6000</v>
      </c>
      <c r="K1639" s="10">
        <f t="shared" si="12"/>
        <v>2400.0000000000009</v>
      </c>
      <c r="L1639" s="10">
        <f t="shared" si="13"/>
        <v>960.00000000000023</v>
      </c>
      <c r="M1639" s="11">
        <v>0.39999999999999997</v>
      </c>
      <c r="O1639" s="16"/>
      <c r="P1639" s="17"/>
      <c r="Q1639" s="12"/>
      <c r="R1639" s="13"/>
    </row>
    <row r="1640" spans="1:18" ht="15.75" customHeight="1" x14ac:dyDescent="0.3">
      <c r="A1640" s="1"/>
      <c r="B1640" s="6" t="s">
        <v>14</v>
      </c>
      <c r="C1640" s="6">
        <v>1185732</v>
      </c>
      <c r="D1640" s="7">
        <v>44454</v>
      </c>
      <c r="E1640" s="6" t="s">
        <v>46</v>
      </c>
      <c r="F1640" s="6" t="s">
        <v>69</v>
      </c>
      <c r="G1640" s="6" t="s">
        <v>70</v>
      </c>
      <c r="H1640" s="6" t="s">
        <v>19</v>
      </c>
      <c r="I1640" s="8">
        <v>0.35</v>
      </c>
      <c r="J1640" s="9">
        <v>5000</v>
      </c>
      <c r="K1640" s="10">
        <f t="shared" si="12"/>
        <v>1750</v>
      </c>
      <c r="L1640" s="10">
        <f t="shared" si="13"/>
        <v>525</v>
      </c>
      <c r="M1640" s="11">
        <v>0.3</v>
      </c>
      <c r="O1640" s="16"/>
      <c r="P1640" s="17"/>
      <c r="Q1640" s="12"/>
      <c r="R1640" s="13"/>
    </row>
    <row r="1641" spans="1:18" ht="15.75" customHeight="1" x14ac:dyDescent="0.3">
      <c r="A1641" s="1"/>
      <c r="B1641" s="6" t="s">
        <v>14</v>
      </c>
      <c r="C1641" s="6">
        <v>1185732</v>
      </c>
      <c r="D1641" s="7">
        <v>44454</v>
      </c>
      <c r="E1641" s="6" t="s">
        <v>46</v>
      </c>
      <c r="F1641" s="6" t="s">
        <v>69</v>
      </c>
      <c r="G1641" s="6" t="s">
        <v>70</v>
      </c>
      <c r="H1641" s="6" t="s">
        <v>20</v>
      </c>
      <c r="I1641" s="8">
        <v>0.35</v>
      </c>
      <c r="J1641" s="9">
        <v>4750</v>
      </c>
      <c r="K1641" s="10">
        <f t="shared" si="12"/>
        <v>1662.5</v>
      </c>
      <c r="L1641" s="10">
        <f t="shared" si="13"/>
        <v>581.875</v>
      </c>
      <c r="M1641" s="11">
        <v>0.35</v>
      </c>
      <c r="O1641" s="16"/>
      <c r="P1641" s="17"/>
      <c r="Q1641" s="12"/>
      <c r="R1641" s="13"/>
    </row>
    <row r="1642" spans="1:18" ht="15.75" customHeight="1" x14ac:dyDescent="0.3">
      <c r="A1642" s="1"/>
      <c r="B1642" s="6" t="s">
        <v>14</v>
      </c>
      <c r="C1642" s="6">
        <v>1185732</v>
      </c>
      <c r="D1642" s="7">
        <v>44454</v>
      </c>
      <c r="E1642" s="6" t="s">
        <v>46</v>
      </c>
      <c r="F1642" s="6" t="s">
        <v>69</v>
      </c>
      <c r="G1642" s="6" t="s">
        <v>70</v>
      </c>
      <c r="H1642" s="6" t="s">
        <v>21</v>
      </c>
      <c r="I1642" s="8">
        <v>0.45000000000000007</v>
      </c>
      <c r="J1642" s="9">
        <v>4750</v>
      </c>
      <c r="K1642" s="10">
        <f t="shared" si="12"/>
        <v>2137.5000000000005</v>
      </c>
      <c r="L1642" s="10">
        <f t="shared" si="13"/>
        <v>855.00000000000011</v>
      </c>
      <c r="M1642" s="11">
        <v>0.39999999999999997</v>
      </c>
      <c r="O1642" s="16"/>
      <c r="P1642" s="17"/>
      <c r="Q1642" s="12"/>
      <c r="R1642" s="13"/>
    </row>
    <row r="1643" spans="1:18" ht="15.75" customHeight="1" x14ac:dyDescent="0.3">
      <c r="A1643" s="1"/>
      <c r="B1643" s="6" t="s">
        <v>14</v>
      </c>
      <c r="C1643" s="6">
        <v>1185732</v>
      </c>
      <c r="D1643" s="7">
        <v>44454</v>
      </c>
      <c r="E1643" s="6" t="s">
        <v>46</v>
      </c>
      <c r="F1643" s="6" t="s">
        <v>69</v>
      </c>
      <c r="G1643" s="6" t="s">
        <v>70</v>
      </c>
      <c r="H1643" s="6" t="s">
        <v>22</v>
      </c>
      <c r="I1643" s="8">
        <v>0.50000000000000011</v>
      </c>
      <c r="J1643" s="9">
        <v>5750</v>
      </c>
      <c r="K1643" s="10">
        <f t="shared" si="12"/>
        <v>2875.0000000000005</v>
      </c>
      <c r="L1643" s="10">
        <f t="shared" si="13"/>
        <v>1581.2500000000005</v>
      </c>
      <c r="M1643" s="11">
        <v>0.55000000000000004</v>
      </c>
      <c r="O1643" s="16"/>
      <c r="P1643" s="17"/>
      <c r="Q1643" s="12"/>
      <c r="R1643" s="13"/>
    </row>
    <row r="1644" spans="1:18" ht="15.75" customHeight="1" x14ac:dyDescent="0.3">
      <c r="A1644" s="1"/>
      <c r="B1644" s="6" t="s">
        <v>14</v>
      </c>
      <c r="C1644" s="6">
        <v>1185732</v>
      </c>
      <c r="D1644" s="7">
        <v>44486</v>
      </c>
      <c r="E1644" s="6" t="s">
        <v>46</v>
      </c>
      <c r="F1644" s="6" t="s">
        <v>69</v>
      </c>
      <c r="G1644" s="6" t="s">
        <v>70</v>
      </c>
      <c r="H1644" s="6" t="s">
        <v>17</v>
      </c>
      <c r="I1644" s="8">
        <v>0.50000000000000011</v>
      </c>
      <c r="J1644" s="9">
        <v>7500</v>
      </c>
      <c r="K1644" s="10">
        <f t="shared" si="12"/>
        <v>3750.0000000000009</v>
      </c>
      <c r="L1644" s="10">
        <f t="shared" si="13"/>
        <v>1875.0000000000005</v>
      </c>
      <c r="M1644" s="11">
        <v>0.5</v>
      </c>
      <c r="O1644" s="16"/>
      <c r="P1644" s="17"/>
      <c r="Q1644" s="12"/>
      <c r="R1644" s="13"/>
    </row>
    <row r="1645" spans="1:18" ht="15.75" customHeight="1" x14ac:dyDescent="0.3">
      <c r="A1645" s="1"/>
      <c r="B1645" s="6" t="s">
        <v>14</v>
      </c>
      <c r="C1645" s="6">
        <v>1185732</v>
      </c>
      <c r="D1645" s="7">
        <v>44486</v>
      </c>
      <c r="E1645" s="6" t="s">
        <v>46</v>
      </c>
      <c r="F1645" s="6" t="s">
        <v>69</v>
      </c>
      <c r="G1645" s="6" t="s">
        <v>70</v>
      </c>
      <c r="H1645" s="6" t="s">
        <v>18</v>
      </c>
      <c r="I1645" s="8">
        <v>0.40000000000000013</v>
      </c>
      <c r="J1645" s="9">
        <v>5750</v>
      </c>
      <c r="K1645" s="10">
        <f t="shared" si="12"/>
        <v>2300.0000000000009</v>
      </c>
      <c r="L1645" s="10">
        <f t="shared" si="13"/>
        <v>920.00000000000034</v>
      </c>
      <c r="M1645" s="11">
        <v>0.39999999999999997</v>
      </c>
      <c r="O1645" s="16"/>
      <c r="P1645" s="17"/>
      <c r="Q1645" s="12"/>
      <c r="R1645" s="13"/>
    </row>
    <row r="1646" spans="1:18" ht="15.75" customHeight="1" x14ac:dyDescent="0.3">
      <c r="A1646" s="1"/>
      <c r="B1646" s="6" t="s">
        <v>14</v>
      </c>
      <c r="C1646" s="6">
        <v>1185732</v>
      </c>
      <c r="D1646" s="7">
        <v>44486</v>
      </c>
      <c r="E1646" s="6" t="s">
        <v>46</v>
      </c>
      <c r="F1646" s="6" t="s">
        <v>69</v>
      </c>
      <c r="G1646" s="6" t="s">
        <v>70</v>
      </c>
      <c r="H1646" s="6" t="s">
        <v>19</v>
      </c>
      <c r="I1646" s="8">
        <v>0.40000000000000013</v>
      </c>
      <c r="J1646" s="9">
        <v>4250</v>
      </c>
      <c r="K1646" s="10">
        <f t="shared" si="12"/>
        <v>1700.0000000000005</v>
      </c>
      <c r="L1646" s="10">
        <f t="shared" si="13"/>
        <v>510.00000000000011</v>
      </c>
      <c r="M1646" s="11">
        <v>0.3</v>
      </c>
      <c r="O1646" s="16"/>
      <c r="P1646" s="17"/>
      <c r="Q1646" s="12"/>
      <c r="R1646" s="13"/>
    </row>
    <row r="1647" spans="1:18" ht="15.75" customHeight="1" x14ac:dyDescent="0.3">
      <c r="A1647" s="1"/>
      <c r="B1647" s="6" t="s">
        <v>14</v>
      </c>
      <c r="C1647" s="6">
        <v>1185732</v>
      </c>
      <c r="D1647" s="7">
        <v>44486</v>
      </c>
      <c r="E1647" s="6" t="s">
        <v>46</v>
      </c>
      <c r="F1647" s="6" t="s">
        <v>69</v>
      </c>
      <c r="G1647" s="6" t="s">
        <v>70</v>
      </c>
      <c r="H1647" s="6" t="s">
        <v>20</v>
      </c>
      <c r="I1647" s="8">
        <v>0.40000000000000013</v>
      </c>
      <c r="J1647" s="9">
        <v>4000</v>
      </c>
      <c r="K1647" s="10">
        <f t="shared" si="12"/>
        <v>1600.0000000000005</v>
      </c>
      <c r="L1647" s="10">
        <f t="shared" si="13"/>
        <v>560.00000000000011</v>
      </c>
      <c r="M1647" s="11">
        <v>0.35</v>
      </c>
      <c r="O1647" s="16"/>
      <c r="P1647" s="17"/>
      <c r="Q1647" s="12"/>
      <c r="R1647" s="13"/>
    </row>
    <row r="1648" spans="1:18" ht="15.75" customHeight="1" x14ac:dyDescent="0.3">
      <c r="A1648" s="1"/>
      <c r="B1648" s="6" t="s">
        <v>14</v>
      </c>
      <c r="C1648" s="6">
        <v>1185732</v>
      </c>
      <c r="D1648" s="7">
        <v>44486</v>
      </c>
      <c r="E1648" s="6" t="s">
        <v>46</v>
      </c>
      <c r="F1648" s="6" t="s">
        <v>69</v>
      </c>
      <c r="G1648" s="6" t="s">
        <v>70</v>
      </c>
      <c r="H1648" s="6" t="s">
        <v>21</v>
      </c>
      <c r="I1648" s="8">
        <v>0.50000000000000011</v>
      </c>
      <c r="J1648" s="9">
        <v>4000</v>
      </c>
      <c r="K1648" s="10">
        <f t="shared" si="12"/>
        <v>2000.0000000000005</v>
      </c>
      <c r="L1648" s="10">
        <f t="shared" si="13"/>
        <v>800.00000000000011</v>
      </c>
      <c r="M1648" s="11">
        <v>0.39999999999999997</v>
      </c>
      <c r="O1648" s="16"/>
      <c r="P1648" s="17"/>
      <c r="Q1648" s="12"/>
      <c r="R1648" s="13"/>
    </row>
    <row r="1649" spans="1:18" ht="15.75" customHeight="1" x14ac:dyDescent="0.3">
      <c r="A1649" s="1"/>
      <c r="B1649" s="6" t="s">
        <v>14</v>
      </c>
      <c r="C1649" s="6">
        <v>1185732</v>
      </c>
      <c r="D1649" s="7">
        <v>44486</v>
      </c>
      <c r="E1649" s="6" t="s">
        <v>46</v>
      </c>
      <c r="F1649" s="6" t="s">
        <v>69</v>
      </c>
      <c r="G1649" s="6" t="s">
        <v>70</v>
      </c>
      <c r="H1649" s="6" t="s">
        <v>22</v>
      </c>
      <c r="I1649" s="8">
        <v>0.55000000000000004</v>
      </c>
      <c r="J1649" s="9">
        <v>5250</v>
      </c>
      <c r="K1649" s="10">
        <f t="shared" si="12"/>
        <v>2887.5000000000005</v>
      </c>
      <c r="L1649" s="10">
        <f t="shared" si="13"/>
        <v>1588.1250000000005</v>
      </c>
      <c r="M1649" s="11">
        <v>0.55000000000000004</v>
      </c>
      <c r="O1649" s="16"/>
      <c r="P1649" s="17"/>
      <c r="Q1649" s="12"/>
      <c r="R1649" s="13"/>
    </row>
    <row r="1650" spans="1:18" ht="15.75" customHeight="1" x14ac:dyDescent="0.3">
      <c r="A1650" s="1"/>
      <c r="B1650" s="6" t="s">
        <v>14</v>
      </c>
      <c r="C1650" s="6">
        <v>1185732</v>
      </c>
      <c r="D1650" s="7">
        <v>44516</v>
      </c>
      <c r="E1650" s="6" t="s">
        <v>46</v>
      </c>
      <c r="F1650" s="6" t="s">
        <v>69</v>
      </c>
      <c r="G1650" s="6" t="s">
        <v>70</v>
      </c>
      <c r="H1650" s="6" t="s">
        <v>17</v>
      </c>
      <c r="I1650" s="8">
        <v>0.50000000000000011</v>
      </c>
      <c r="J1650" s="9">
        <v>6750</v>
      </c>
      <c r="K1650" s="10">
        <f t="shared" si="12"/>
        <v>3375.0000000000009</v>
      </c>
      <c r="L1650" s="10">
        <f t="shared" si="13"/>
        <v>1687.5000000000005</v>
      </c>
      <c r="M1650" s="11">
        <v>0.5</v>
      </c>
      <c r="O1650" s="16"/>
      <c r="P1650" s="17"/>
      <c r="Q1650" s="12"/>
      <c r="R1650" s="13"/>
    </row>
    <row r="1651" spans="1:18" ht="15.75" customHeight="1" x14ac:dyDescent="0.3">
      <c r="A1651" s="1"/>
      <c r="B1651" s="6" t="s">
        <v>14</v>
      </c>
      <c r="C1651" s="6">
        <v>1185732</v>
      </c>
      <c r="D1651" s="7">
        <v>44516</v>
      </c>
      <c r="E1651" s="6" t="s">
        <v>46</v>
      </c>
      <c r="F1651" s="6" t="s">
        <v>69</v>
      </c>
      <c r="G1651" s="6" t="s">
        <v>70</v>
      </c>
      <c r="H1651" s="6" t="s">
        <v>18</v>
      </c>
      <c r="I1651" s="8">
        <v>0.45000000000000012</v>
      </c>
      <c r="J1651" s="9">
        <v>5000</v>
      </c>
      <c r="K1651" s="10">
        <f t="shared" si="12"/>
        <v>2250.0000000000005</v>
      </c>
      <c r="L1651" s="10">
        <f t="shared" si="13"/>
        <v>900.00000000000011</v>
      </c>
      <c r="M1651" s="11">
        <v>0.39999999999999997</v>
      </c>
      <c r="O1651" s="16"/>
      <c r="P1651" s="17"/>
      <c r="Q1651" s="12"/>
      <c r="R1651" s="13"/>
    </row>
    <row r="1652" spans="1:18" ht="15.75" customHeight="1" x14ac:dyDescent="0.3">
      <c r="A1652" s="1"/>
      <c r="B1652" s="6" t="s">
        <v>14</v>
      </c>
      <c r="C1652" s="6">
        <v>1185732</v>
      </c>
      <c r="D1652" s="7">
        <v>44516</v>
      </c>
      <c r="E1652" s="6" t="s">
        <v>46</v>
      </c>
      <c r="F1652" s="6" t="s">
        <v>69</v>
      </c>
      <c r="G1652" s="6" t="s">
        <v>70</v>
      </c>
      <c r="H1652" s="6" t="s">
        <v>19</v>
      </c>
      <c r="I1652" s="8">
        <v>0.45000000000000012</v>
      </c>
      <c r="J1652" s="9">
        <v>4450</v>
      </c>
      <c r="K1652" s="10">
        <f t="shared" si="12"/>
        <v>2002.5000000000005</v>
      </c>
      <c r="L1652" s="10">
        <f t="shared" si="13"/>
        <v>600.75000000000011</v>
      </c>
      <c r="M1652" s="11">
        <v>0.3</v>
      </c>
      <c r="O1652" s="16"/>
      <c r="P1652" s="17"/>
      <c r="Q1652" s="12"/>
      <c r="R1652" s="13"/>
    </row>
    <row r="1653" spans="1:18" ht="15.75" customHeight="1" x14ac:dyDescent="0.3">
      <c r="A1653" s="1"/>
      <c r="B1653" s="6" t="s">
        <v>14</v>
      </c>
      <c r="C1653" s="6">
        <v>1185732</v>
      </c>
      <c r="D1653" s="7">
        <v>44516</v>
      </c>
      <c r="E1653" s="6" t="s">
        <v>46</v>
      </c>
      <c r="F1653" s="6" t="s">
        <v>69</v>
      </c>
      <c r="G1653" s="6" t="s">
        <v>70</v>
      </c>
      <c r="H1653" s="6" t="s">
        <v>20</v>
      </c>
      <c r="I1653" s="8">
        <v>0.45000000000000012</v>
      </c>
      <c r="J1653" s="9">
        <v>4750</v>
      </c>
      <c r="K1653" s="10">
        <f t="shared" si="12"/>
        <v>2137.5000000000005</v>
      </c>
      <c r="L1653" s="10">
        <f t="shared" si="13"/>
        <v>748.12500000000011</v>
      </c>
      <c r="M1653" s="11">
        <v>0.35</v>
      </c>
      <c r="O1653" s="16"/>
      <c r="P1653" s="17"/>
      <c r="Q1653" s="12"/>
      <c r="R1653" s="13"/>
    </row>
    <row r="1654" spans="1:18" ht="15.75" customHeight="1" x14ac:dyDescent="0.3">
      <c r="A1654" s="1"/>
      <c r="B1654" s="6" t="s">
        <v>14</v>
      </c>
      <c r="C1654" s="6">
        <v>1185732</v>
      </c>
      <c r="D1654" s="7">
        <v>44516</v>
      </c>
      <c r="E1654" s="6" t="s">
        <v>46</v>
      </c>
      <c r="F1654" s="6" t="s">
        <v>69</v>
      </c>
      <c r="G1654" s="6" t="s">
        <v>70</v>
      </c>
      <c r="H1654" s="6" t="s">
        <v>21</v>
      </c>
      <c r="I1654" s="8">
        <v>0.6</v>
      </c>
      <c r="J1654" s="9">
        <v>4500</v>
      </c>
      <c r="K1654" s="10">
        <f t="shared" si="12"/>
        <v>2700</v>
      </c>
      <c r="L1654" s="10">
        <f t="shared" si="13"/>
        <v>1080</v>
      </c>
      <c r="M1654" s="11">
        <v>0.39999999999999997</v>
      </c>
      <c r="O1654" s="16"/>
      <c r="P1654" s="17"/>
      <c r="Q1654" s="12"/>
      <c r="R1654" s="13"/>
    </row>
    <row r="1655" spans="1:18" ht="15.75" customHeight="1" x14ac:dyDescent="0.3">
      <c r="A1655" s="1"/>
      <c r="B1655" s="6" t="s">
        <v>14</v>
      </c>
      <c r="C1655" s="6">
        <v>1185732</v>
      </c>
      <c r="D1655" s="7">
        <v>44516</v>
      </c>
      <c r="E1655" s="6" t="s">
        <v>46</v>
      </c>
      <c r="F1655" s="6" t="s">
        <v>69</v>
      </c>
      <c r="G1655" s="6" t="s">
        <v>70</v>
      </c>
      <c r="H1655" s="6" t="s">
        <v>22</v>
      </c>
      <c r="I1655" s="8">
        <v>0.64999999999999991</v>
      </c>
      <c r="J1655" s="9">
        <v>6250</v>
      </c>
      <c r="K1655" s="10">
        <f t="shared" si="12"/>
        <v>4062.4999999999995</v>
      </c>
      <c r="L1655" s="10">
        <f t="shared" si="13"/>
        <v>2234.375</v>
      </c>
      <c r="M1655" s="11">
        <v>0.55000000000000004</v>
      </c>
      <c r="O1655" s="16"/>
      <c r="P1655" s="17"/>
      <c r="Q1655" s="12"/>
      <c r="R1655" s="13"/>
    </row>
    <row r="1656" spans="1:18" ht="15.75" customHeight="1" x14ac:dyDescent="0.3">
      <c r="A1656" s="1"/>
      <c r="B1656" s="6" t="s">
        <v>14</v>
      </c>
      <c r="C1656" s="6">
        <v>1185732</v>
      </c>
      <c r="D1656" s="7">
        <v>44545</v>
      </c>
      <c r="E1656" s="6" t="s">
        <v>46</v>
      </c>
      <c r="F1656" s="6" t="s">
        <v>69</v>
      </c>
      <c r="G1656" s="6" t="s">
        <v>70</v>
      </c>
      <c r="H1656" s="6" t="s">
        <v>17</v>
      </c>
      <c r="I1656" s="8">
        <v>0.6</v>
      </c>
      <c r="J1656" s="9">
        <v>8500</v>
      </c>
      <c r="K1656" s="10">
        <f t="shared" si="12"/>
        <v>5100</v>
      </c>
      <c r="L1656" s="10">
        <f t="shared" si="13"/>
        <v>2550</v>
      </c>
      <c r="M1656" s="11">
        <v>0.5</v>
      </c>
      <c r="O1656" s="16"/>
      <c r="P1656" s="17"/>
      <c r="Q1656" s="12"/>
      <c r="R1656" s="13"/>
    </row>
    <row r="1657" spans="1:18" ht="15.75" customHeight="1" x14ac:dyDescent="0.3">
      <c r="A1657" s="1"/>
      <c r="B1657" s="6" t="s">
        <v>14</v>
      </c>
      <c r="C1657" s="6">
        <v>1185732</v>
      </c>
      <c r="D1657" s="7">
        <v>44545</v>
      </c>
      <c r="E1657" s="6" t="s">
        <v>46</v>
      </c>
      <c r="F1657" s="6" t="s">
        <v>69</v>
      </c>
      <c r="G1657" s="6" t="s">
        <v>70</v>
      </c>
      <c r="H1657" s="6" t="s">
        <v>18</v>
      </c>
      <c r="I1657" s="8">
        <v>0.5</v>
      </c>
      <c r="J1657" s="9">
        <v>6500</v>
      </c>
      <c r="K1657" s="10">
        <f t="shared" si="12"/>
        <v>3250</v>
      </c>
      <c r="L1657" s="10">
        <f t="shared" si="13"/>
        <v>1300</v>
      </c>
      <c r="M1657" s="11">
        <v>0.39999999999999997</v>
      </c>
      <c r="O1657" s="16"/>
      <c r="P1657" s="17"/>
      <c r="Q1657" s="12"/>
      <c r="R1657" s="13"/>
    </row>
    <row r="1658" spans="1:18" ht="15.75" customHeight="1" x14ac:dyDescent="0.3">
      <c r="A1658" s="1"/>
      <c r="B1658" s="6" t="s">
        <v>14</v>
      </c>
      <c r="C1658" s="6">
        <v>1185732</v>
      </c>
      <c r="D1658" s="7">
        <v>44545</v>
      </c>
      <c r="E1658" s="6" t="s">
        <v>46</v>
      </c>
      <c r="F1658" s="6" t="s">
        <v>69</v>
      </c>
      <c r="G1658" s="6" t="s">
        <v>70</v>
      </c>
      <c r="H1658" s="6" t="s">
        <v>19</v>
      </c>
      <c r="I1658" s="8">
        <v>0.5</v>
      </c>
      <c r="J1658" s="9">
        <v>6000</v>
      </c>
      <c r="K1658" s="10">
        <f t="shared" si="12"/>
        <v>3000</v>
      </c>
      <c r="L1658" s="10">
        <f t="shared" si="13"/>
        <v>900</v>
      </c>
      <c r="M1658" s="11">
        <v>0.3</v>
      </c>
      <c r="O1658" s="16"/>
      <c r="P1658" s="17"/>
      <c r="Q1658" s="12"/>
      <c r="R1658" s="13"/>
    </row>
    <row r="1659" spans="1:18" ht="15.75" customHeight="1" x14ac:dyDescent="0.3">
      <c r="A1659" s="1"/>
      <c r="B1659" s="6" t="s">
        <v>14</v>
      </c>
      <c r="C1659" s="6">
        <v>1185732</v>
      </c>
      <c r="D1659" s="7">
        <v>44545</v>
      </c>
      <c r="E1659" s="6" t="s">
        <v>46</v>
      </c>
      <c r="F1659" s="6" t="s">
        <v>69</v>
      </c>
      <c r="G1659" s="6" t="s">
        <v>70</v>
      </c>
      <c r="H1659" s="6" t="s">
        <v>20</v>
      </c>
      <c r="I1659" s="8">
        <v>0.5</v>
      </c>
      <c r="J1659" s="9">
        <v>5500</v>
      </c>
      <c r="K1659" s="10">
        <f t="shared" si="12"/>
        <v>2750</v>
      </c>
      <c r="L1659" s="10">
        <f t="shared" si="13"/>
        <v>962.49999999999989</v>
      </c>
      <c r="M1659" s="11">
        <v>0.35</v>
      </c>
      <c r="O1659" s="16"/>
      <c r="P1659" s="17"/>
      <c r="Q1659" s="12"/>
      <c r="R1659" s="13"/>
    </row>
    <row r="1660" spans="1:18" ht="15.75" customHeight="1" x14ac:dyDescent="0.3">
      <c r="A1660" s="1"/>
      <c r="B1660" s="6" t="s">
        <v>14</v>
      </c>
      <c r="C1660" s="6">
        <v>1185732</v>
      </c>
      <c r="D1660" s="7">
        <v>44545</v>
      </c>
      <c r="E1660" s="6" t="s">
        <v>46</v>
      </c>
      <c r="F1660" s="6" t="s">
        <v>69</v>
      </c>
      <c r="G1660" s="6" t="s">
        <v>70</v>
      </c>
      <c r="H1660" s="6" t="s">
        <v>21</v>
      </c>
      <c r="I1660" s="8">
        <v>0.6</v>
      </c>
      <c r="J1660" s="9">
        <v>5500</v>
      </c>
      <c r="K1660" s="10">
        <f t="shared" si="12"/>
        <v>3300</v>
      </c>
      <c r="L1660" s="10">
        <f t="shared" si="13"/>
        <v>1320</v>
      </c>
      <c r="M1660" s="11">
        <v>0.39999999999999997</v>
      </c>
      <c r="O1660" s="16"/>
      <c r="P1660" s="17"/>
      <c r="Q1660" s="12"/>
      <c r="R1660" s="13"/>
    </row>
    <row r="1661" spans="1:18" ht="15.75" customHeight="1" x14ac:dyDescent="0.3">
      <c r="A1661" s="1"/>
      <c r="B1661" s="6" t="s">
        <v>14</v>
      </c>
      <c r="C1661" s="6">
        <v>1185732</v>
      </c>
      <c r="D1661" s="7">
        <v>44545</v>
      </c>
      <c r="E1661" s="6" t="s">
        <v>46</v>
      </c>
      <c r="F1661" s="6" t="s">
        <v>69</v>
      </c>
      <c r="G1661" s="6" t="s">
        <v>70</v>
      </c>
      <c r="H1661" s="6" t="s">
        <v>22</v>
      </c>
      <c r="I1661" s="8">
        <v>0.64999999999999991</v>
      </c>
      <c r="J1661" s="9">
        <v>6500</v>
      </c>
      <c r="K1661" s="10">
        <f t="shared" si="12"/>
        <v>4224.9999999999991</v>
      </c>
      <c r="L1661" s="10">
        <f t="shared" si="13"/>
        <v>2323.7499999999995</v>
      </c>
      <c r="M1661" s="11">
        <v>0.55000000000000004</v>
      </c>
      <c r="O1661" s="16"/>
      <c r="P1661" s="17"/>
      <c r="Q1661" s="12"/>
      <c r="R1661" s="13"/>
    </row>
    <row r="1662" spans="1:18" ht="15.75" customHeight="1" x14ac:dyDescent="0.3">
      <c r="A1662" s="1" t="s">
        <v>39</v>
      </c>
      <c r="B1662" s="6" t="s">
        <v>14</v>
      </c>
      <c r="C1662" s="6">
        <v>1185732</v>
      </c>
      <c r="D1662" s="7">
        <v>44214</v>
      </c>
      <c r="E1662" s="6" t="s">
        <v>33</v>
      </c>
      <c r="F1662" s="6" t="s">
        <v>71</v>
      </c>
      <c r="G1662" s="6" t="s">
        <v>72</v>
      </c>
      <c r="H1662" s="6" t="s">
        <v>17</v>
      </c>
      <c r="I1662" s="8">
        <v>0.3</v>
      </c>
      <c r="J1662" s="9">
        <v>6250</v>
      </c>
      <c r="K1662" s="10">
        <f t="shared" si="12"/>
        <v>1875</v>
      </c>
      <c r="L1662" s="10">
        <f t="shared" si="13"/>
        <v>750</v>
      </c>
      <c r="M1662" s="11">
        <v>0.4</v>
      </c>
      <c r="O1662" s="16"/>
      <c r="P1662" s="14"/>
      <c r="Q1662" s="12"/>
      <c r="R1662" s="13"/>
    </row>
    <row r="1663" spans="1:18" ht="15.75" customHeight="1" x14ac:dyDescent="0.3">
      <c r="A1663" s="1"/>
      <c r="B1663" s="6" t="s">
        <v>14</v>
      </c>
      <c r="C1663" s="6">
        <v>1185732</v>
      </c>
      <c r="D1663" s="7">
        <v>44214</v>
      </c>
      <c r="E1663" s="6" t="s">
        <v>33</v>
      </c>
      <c r="F1663" s="6" t="s">
        <v>71</v>
      </c>
      <c r="G1663" s="6" t="s">
        <v>72</v>
      </c>
      <c r="H1663" s="6" t="s">
        <v>18</v>
      </c>
      <c r="I1663" s="8">
        <v>0.3</v>
      </c>
      <c r="J1663" s="9">
        <v>4250</v>
      </c>
      <c r="K1663" s="10">
        <f t="shared" si="12"/>
        <v>1275</v>
      </c>
      <c r="L1663" s="10">
        <f t="shared" si="13"/>
        <v>446.25</v>
      </c>
      <c r="M1663" s="11">
        <v>0.35</v>
      </c>
      <c r="O1663" s="16"/>
      <c r="P1663" s="14"/>
      <c r="Q1663" s="12"/>
      <c r="R1663" s="13"/>
    </row>
    <row r="1664" spans="1:18" ht="15.75" customHeight="1" x14ac:dyDescent="0.3">
      <c r="A1664" s="1"/>
      <c r="B1664" s="6" t="s">
        <v>14</v>
      </c>
      <c r="C1664" s="6">
        <v>1185732</v>
      </c>
      <c r="D1664" s="7">
        <v>44214</v>
      </c>
      <c r="E1664" s="6" t="s">
        <v>33</v>
      </c>
      <c r="F1664" s="6" t="s">
        <v>71</v>
      </c>
      <c r="G1664" s="6" t="s">
        <v>72</v>
      </c>
      <c r="H1664" s="6" t="s">
        <v>19</v>
      </c>
      <c r="I1664" s="8">
        <v>0.2</v>
      </c>
      <c r="J1664" s="9">
        <v>4250</v>
      </c>
      <c r="K1664" s="10">
        <f t="shared" si="12"/>
        <v>850</v>
      </c>
      <c r="L1664" s="10">
        <f t="shared" si="13"/>
        <v>297.5</v>
      </c>
      <c r="M1664" s="11">
        <v>0.35</v>
      </c>
      <c r="O1664" s="16"/>
      <c r="P1664" s="14"/>
      <c r="Q1664" s="12"/>
      <c r="R1664" s="13"/>
    </row>
    <row r="1665" spans="1:18" ht="15.75" customHeight="1" x14ac:dyDescent="0.3">
      <c r="A1665" s="1"/>
      <c r="B1665" s="6" t="s">
        <v>14</v>
      </c>
      <c r="C1665" s="6">
        <v>1185732</v>
      </c>
      <c r="D1665" s="7">
        <v>44214</v>
      </c>
      <c r="E1665" s="6" t="s">
        <v>33</v>
      </c>
      <c r="F1665" s="6" t="s">
        <v>71</v>
      </c>
      <c r="G1665" s="6" t="s">
        <v>72</v>
      </c>
      <c r="H1665" s="6" t="s">
        <v>20</v>
      </c>
      <c r="I1665" s="8">
        <v>0.25000000000000006</v>
      </c>
      <c r="J1665" s="9">
        <v>2750</v>
      </c>
      <c r="K1665" s="10">
        <f t="shared" si="12"/>
        <v>687.50000000000011</v>
      </c>
      <c r="L1665" s="10">
        <f t="shared" si="13"/>
        <v>275.00000000000006</v>
      </c>
      <c r="M1665" s="11">
        <v>0.4</v>
      </c>
      <c r="O1665" s="16"/>
      <c r="P1665" s="14"/>
      <c r="Q1665" s="12"/>
      <c r="R1665" s="13"/>
    </row>
    <row r="1666" spans="1:18" ht="15.75" customHeight="1" x14ac:dyDescent="0.3">
      <c r="A1666" s="1"/>
      <c r="B1666" s="6" t="s">
        <v>14</v>
      </c>
      <c r="C1666" s="6">
        <v>1185732</v>
      </c>
      <c r="D1666" s="7">
        <v>44214</v>
      </c>
      <c r="E1666" s="6" t="s">
        <v>33</v>
      </c>
      <c r="F1666" s="6" t="s">
        <v>71</v>
      </c>
      <c r="G1666" s="6" t="s">
        <v>72</v>
      </c>
      <c r="H1666" s="6" t="s">
        <v>21</v>
      </c>
      <c r="I1666" s="8">
        <v>0.39999999999999997</v>
      </c>
      <c r="J1666" s="9">
        <v>3250</v>
      </c>
      <c r="K1666" s="10">
        <f t="shared" si="12"/>
        <v>1300</v>
      </c>
      <c r="L1666" s="10">
        <f t="shared" si="13"/>
        <v>454.99999999999994</v>
      </c>
      <c r="M1666" s="11">
        <v>0.35</v>
      </c>
      <c r="O1666" s="16"/>
      <c r="P1666" s="14"/>
      <c r="Q1666" s="12"/>
      <c r="R1666" s="13"/>
    </row>
    <row r="1667" spans="1:18" ht="15.75" customHeight="1" x14ac:dyDescent="0.3">
      <c r="A1667" s="1"/>
      <c r="B1667" s="6" t="s">
        <v>14</v>
      </c>
      <c r="C1667" s="6">
        <v>1185732</v>
      </c>
      <c r="D1667" s="7">
        <v>44214</v>
      </c>
      <c r="E1667" s="6" t="s">
        <v>33</v>
      </c>
      <c r="F1667" s="6" t="s">
        <v>71</v>
      </c>
      <c r="G1667" s="6" t="s">
        <v>72</v>
      </c>
      <c r="H1667" s="6" t="s">
        <v>22</v>
      </c>
      <c r="I1667" s="8">
        <v>0.3</v>
      </c>
      <c r="J1667" s="9">
        <v>4250</v>
      </c>
      <c r="K1667" s="10">
        <f t="shared" si="12"/>
        <v>1275</v>
      </c>
      <c r="L1667" s="10">
        <f t="shared" si="13"/>
        <v>637.5</v>
      </c>
      <c r="M1667" s="11">
        <v>0.5</v>
      </c>
      <c r="O1667" s="16"/>
      <c r="P1667" s="14"/>
      <c r="Q1667" s="12"/>
      <c r="R1667" s="13"/>
    </row>
    <row r="1668" spans="1:18" ht="15.75" customHeight="1" x14ac:dyDescent="0.3">
      <c r="A1668" s="1"/>
      <c r="B1668" s="6" t="s">
        <v>14</v>
      </c>
      <c r="C1668" s="6">
        <v>1185732</v>
      </c>
      <c r="D1668" s="7">
        <v>44245</v>
      </c>
      <c r="E1668" s="6" t="s">
        <v>33</v>
      </c>
      <c r="F1668" s="6" t="s">
        <v>71</v>
      </c>
      <c r="G1668" s="6" t="s">
        <v>72</v>
      </c>
      <c r="H1668" s="6" t="s">
        <v>17</v>
      </c>
      <c r="I1668" s="8">
        <v>0.3</v>
      </c>
      <c r="J1668" s="9">
        <v>6750</v>
      </c>
      <c r="K1668" s="10">
        <f t="shared" si="12"/>
        <v>2025</v>
      </c>
      <c r="L1668" s="10">
        <f t="shared" si="13"/>
        <v>810</v>
      </c>
      <c r="M1668" s="11">
        <v>0.4</v>
      </c>
      <c r="O1668" s="16"/>
      <c r="P1668" s="14"/>
      <c r="Q1668" s="12"/>
      <c r="R1668" s="13"/>
    </row>
    <row r="1669" spans="1:18" ht="15.75" customHeight="1" x14ac:dyDescent="0.3">
      <c r="A1669" s="1"/>
      <c r="B1669" s="6" t="s">
        <v>14</v>
      </c>
      <c r="C1669" s="6">
        <v>1185732</v>
      </c>
      <c r="D1669" s="7">
        <v>44245</v>
      </c>
      <c r="E1669" s="6" t="s">
        <v>33</v>
      </c>
      <c r="F1669" s="6" t="s">
        <v>71</v>
      </c>
      <c r="G1669" s="6" t="s">
        <v>72</v>
      </c>
      <c r="H1669" s="6" t="s">
        <v>18</v>
      </c>
      <c r="I1669" s="8">
        <v>0.3</v>
      </c>
      <c r="J1669" s="9">
        <v>3250</v>
      </c>
      <c r="K1669" s="10">
        <f t="shared" si="12"/>
        <v>975</v>
      </c>
      <c r="L1669" s="10">
        <f t="shared" si="13"/>
        <v>341.25</v>
      </c>
      <c r="M1669" s="11">
        <v>0.35</v>
      </c>
      <c r="O1669" s="16"/>
      <c r="P1669" s="14"/>
      <c r="Q1669" s="12"/>
      <c r="R1669" s="13"/>
    </row>
    <row r="1670" spans="1:18" ht="15.75" customHeight="1" x14ac:dyDescent="0.3">
      <c r="A1670" s="1"/>
      <c r="B1670" s="6" t="s">
        <v>14</v>
      </c>
      <c r="C1670" s="6">
        <v>1185732</v>
      </c>
      <c r="D1670" s="7">
        <v>44245</v>
      </c>
      <c r="E1670" s="6" t="s">
        <v>33</v>
      </c>
      <c r="F1670" s="6" t="s">
        <v>71</v>
      </c>
      <c r="G1670" s="6" t="s">
        <v>72</v>
      </c>
      <c r="H1670" s="6" t="s">
        <v>19</v>
      </c>
      <c r="I1670" s="8">
        <v>0.2</v>
      </c>
      <c r="J1670" s="9">
        <v>3750</v>
      </c>
      <c r="K1670" s="10">
        <f t="shared" si="12"/>
        <v>750</v>
      </c>
      <c r="L1670" s="10">
        <f t="shared" si="13"/>
        <v>262.5</v>
      </c>
      <c r="M1670" s="11">
        <v>0.35</v>
      </c>
      <c r="O1670" s="16"/>
      <c r="P1670" s="14"/>
      <c r="Q1670" s="12"/>
      <c r="R1670" s="13"/>
    </row>
    <row r="1671" spans="1:18" ht="15.75" customHeight="1" x14ac:dyDescent="0.3">
      <c r="A1671" s="1"/>
      <c r="B1671" s="6" t="s">
        <v>14</v>
      </c>
      <c r="C1671" s="6">
        <v>1185732</v>
      </c>
      <c r="D1671" s="7">
        <v>44245</v>
      </c>
      <c r="E1671" s="6" t="s">
        <v>33</v>
      </c>
      <c r="F1671" s="6" t="s">
        <v>71</v>
      </c>
      <c r="G1671" s="6" t="s">
        <v>72</v>
      </c>
      <c r="H1671" s="6" t="s">
        <v>20</v>
      </c>
      <c r="I1671" s="8">
        <v>0.25000000000000006</v>
      </c>
      <c r="J1671" s="9">
        <v>2500</v>
      </c>
      <c r="K1671" s="10">
        <f t="shared" si="12"/>
        <v>625.00000000000011</v>
      </c>
      <c r="L1671" s="10">
        <f t="shared" si="13"/>
        <v>250.00000000000006</v>
      </c>
      <c r="M1671" s="11">
        <v>0.4</v>
      </c>
      <c r="O1671" s="16"/>
      <c r="P1671" s="14"/>
      <c r="Q1671" s="12"/>
      <c r="R1671" s="13"/>
    </row>
    <row r="1672" spans="1:18" ht="15.75" customHeight="1" x14ac:dyDescent="0.3">
      <c r="A1672" s="1"/>
      <c r="B1672" s="6" t="s">
        <v>14</v>
      </c>
      <c r="C1672" s="6">
        <v>1185732</v>
      </c>
      <c r="D1672" s="7">
        <v>44245</v>
      </c>
      <c r="E1672" s="6" t="s">
        <v>33</v>
      </c>
      <c r="F1672" s="6" t="s">
        <v>71</v>
      </c>
      <c r="G1672" s="6" t="s">
        <v>72</v>
      </c>
      <c r="H1672" s="6" t="s">
        <v>21</v>
      </c>
      <c r="I1672" s="8">
        <v>0.39999999999999997</v>
      </c>
      <c r="J1672" s="9">
        <v>3250</v>
      </c>
      <c r="K1672" s="10">
        <f t="shared" si="12"/>
        <v>1300</v>
      </c>
      <c r="L1672" s="10">
        <f t="shared" si="13"/>
        <v>454.99999999999994</v>
      </c>
      <c r="M1672" s="11">
        <v>0.35</v>
      </c>
      <c r="O1672" s="16"/>
      <c r="P1672" s="14"/>
      <c r="Q1672" s="12"/>
      <c r="R1672" s="13"/>
    </row>
    <row r="1673" spans="1:18" ht="15.75" customHeight="1" x14ac:dyDescent="0.3">
      <c r="A1673" s="1"/>
      <c r="B1673" s="6" t="s">
        <v>14</v>
      </c>
      <c r="C1673" s="6">
        <v>1185732</v>
      </c>
      <c r="D1673" s="7">
        <v>44245</v>
      </c>
      <c r="E1673" s="6" t="s">
        <v>33</v>
      </c>
      <c r="F1673" s="6" t="s">
        <v>71</v>
      </c>
      <c r="G1673" s="6" t="s">
        <v>72</v>
      </c>
      <c r="H1673" s="6" t="s">
        <v>22</v>
      </c>
      <c r="I1673" s="8">
        <v>0.3</v>
      </c>
      <c r="J1673" s="9">
        <v>4000</v>
      </c>
      <c r="K1673" s="10">
        <f t="shared" si="12"/>
        <v>1200</v>
      </c>
      <c r="L1673" s="10">
        <f t="shared" si="13"/>
        <v>600</v>
      </c>
      <c r="M1673" s="11">
        <v>0.5</v>
      </c>
      <c r="O1673" s="16"/>
      <c r="P1673" s="14"/>
      <c r="Q1673" s="12"/>
      <c r="R1673" s="13"/>
    </row>
    <row r="1674" spans="1:18" ht="15.75" customHeight="1" x14ac:dyDescent="0.3">
      <c r="A1674" s="1"/>
      <c r="B1674" s="6" t="s">
        <v>14</v>
      </c>
      <c r="C1674" s="6">
        <v>1185732</v>
      </c>
      <c r="D1674" s="7">
        <v>44272</v>
      </c>
      <c r="E1674" s="6" t="s">
        <v>33</v>
      </c>
      <c r="F1674" s="6" t="s">
        <v>71</v>
      </c>
      <c r="G1674" s="6" t="s">
        <v>72</v>
      </c>
      <c r="H1674" s="6" t="s">
        <v>17</v>
      </c>
      <c r="I1674" s="8">
        <v>0.35000000000000003</v>
      </c>
      <c r="J1674" s="9">
        <v>6200</v>
      </c>
      <c r="K1674" s="10">
        <f t="shared" si="12"/>
        <v>2170</v>
      </c>
      <c r="L1674" s="10">
        <f t="shared" si="13"/>
        <v>868</v>
      </c>
      <c r="M1674" s="11">
        <v>0.4</v>
      </c>
      <c r="O1674" s="16"/>
      <c r="P1674" s="14"/>
      <c r="Q1674" s="12"/>
      <c r="R1674" s="13"/>
    </row>
    <row r="1675" spans="1:18" ht="15.75" customHeight="1" x14ac:dyDescent="0.3">
      <c r="A1675" s="1"/>
      <c r="B1675" s="6" t="s">
        <v>14</v>
      </c>
      <c r="C1675" s="6">
        <v>1185732</v>
      </c>
      <c r="D1675" s="7">
        <v>44272</v>
      </c>
      <c r="E1675" s="6" t="s">
        <v>33</v>
      </c>
      <c r="F1675" s="6" t="s">
        <v>71</v>
      </c>
      <c r="G1675" s="6" t="s">
        <v>72</v>
      </c>
      <c r="H1675" s="6" t="s">
        <v>18</v>
      </c>
      <c r="I1675" s="8">
        <v>0.35000000000000003</v>
      </c>
      <c r="J1675" s="9">
        <v>3000</v>
      </c>
      <c r="K1675" s="10">
        <f t="shared" si="12"/>
        <v>1050</v>
      </c>
      <c r="L1675" s="10">
        <f t="shared" si="13"/>
        <v>367.5</v>
      </c>
      <c r="M1675" s="11">
        <v>0.35</v>
      </c>
      <c r="O1675" s="16"/>
      <c r="P1675" s="14"/>
      <c r="Q1675" s="12"/>
      <c r="R1675" s="13"/>
    </row>
    <row r="1676" spans="1:18" ht="15.75" customHeight="1" x14ac:dyDescent="0.3">
      <c r="A1676" s="1"/>
      <c r="B1676" s="6" t="s">
        <v>14</v>
      </c>
      <c r="C1676" s="6">
        <v>1185732</v>
      </c>
      <c r="D1676" s="7">
        <v>44272</v>
      </c>
      <c r="E1676" s="6" t="s">
        <v>33</v>
      </c>
      <c r="F1676" s="6" t="s">
        <v>71</v>
      </c>
      <c r="G1676" s="6" t="s">
        <v>72</v>
      </c>
      <c r="H1676" s="6" t="s">
        <v>19</v>
      </c>
      <c r="I1676" s="8">
        <v>0.25000000000000006</v>
      </c>
      <c r="J1676" s="9">
        <v>3500</v>
      </c>
      <c r="K1676" s="10">
        <f t="shared" si="12"/>
        <v>875.00000000000023</v>
      </c>
      <c r="L1676" s="10">
        <f t="shared" si="13"/>
        <v>306.25000000000006</v>
      </c>
      <c r="M1676" s="11">
        <v>0.35</v>
      </c>
      <c r="O1676" s="16"/>
      <c r="P1676" s="14"/>
      <c r="Q1676" s="12"/>
      <c r="R1676" s="13"/>
    </row>
    <row r="1677" spans="1:18" ht="15.75" customHeight="1" x14ac:dyDescent="0.3">
      <c r="A1677" s="1"/>
      <c r="B1677" s="6" t="s">
        <v>14</v>
      </c>
      <c r="C1677" s="6">
        <v>1185732</v>
      </c>
      <c r="D1677" s="7">
        <v>44272</v>
      </c>
      <c r="E1677" s="6" t="s">
        <v>33</v>
      </c>
      <c r="F1677" s="6" t="s">
        <v>71</v>
      </c>
      <c r="G1677" s="6" t="s">
        <v>72</v>
      </c>
      <c r="H1677" s="6" t="s">
        <v>20</v>
      </c>
      <c r="I1677" s="8">
        <v>0.3</v>
      </c>
      <c r="J1677" s="9">
        <v>2000</v>
      </c>
      <c r="K1677" s="10">
        <f t="shared" si="12"/>
        <v>600</v>
      </c>
      <c r="L1677" s="10">
        <f t="shared" si="13"/>
        <v>240</v>
      </c>
      <c r="M1677" s="11">
        <v>0.4</v>
      </c>
      <c r="O1677" s="16"/>
      <c r="P1677" s="14"/>
      <c r="Q1677" s="12"/>
      <c r="R1677" s="13"/>
    </row>
    <row r="1678" spans="1:18" ht="15.75" customHeight="1" x14ac:dyDescent="0.3">
      <c r="A1678" s="1"/>
      <c r="B1678" s="6" t="s">
        <v>14</v>
      </c>
      <c r="C1678" s="6">
        <v>1185732</v>
      </c>
      <c r="D1678" s="7">
        <v>44272</v>
      </c>
      <c r="E1678" s="6" t="s">
        <v>33</v>
      </c>
      <c r="F1678" s="6" t="s">
        <v>71</v>
      </c>
      <c r="G1678" s="6" t="s">
        <v>72</v>
      </c>
      <c r="H1678" s="6" t="s">
        <v>21</v>
      </c>
      <c r="I1678" s="8">
        <v>0.45</v>
      </c>
      <c r="J1678" s="9">
        <v>2500</v>
      </c>
      <c r="K1678" s="10">
        <f t="shared" si="12"/>
        <v>1125</v>
      </c>
      <c r="L1678" s="10">
        <f t="shared" si="13"/>
        <v>393.75</v>
      </c>
      <c r="M1678" s="11">
        <v>0.35</v>
      </c>
      <c r="O1678" s="16"/>
      <c r="P1678" s="14"/>
      <c r="Q1678" s="12"/>
      <c r="R1678" s="13"/>
    </row>
    <row r="1679" spans="1:18" ht="15.75" customHeight="1" x14ac:dyDescent="0.3">
      <c r="A1679" s="1"/>
      <c r="B1679" s="6" t="s">
        <v>14</v>
      </c>
      <c r="C1679" s="6">
        <v>1185732</v>
      </c>
      <c r="D1679" s="7">
        <v>44272</v>
      </c>
      <c r="E1679" s="6" t="s">
        <v>33</v>
      </c>
      <c r="F1679" s="6" t="s">
        <v>71</v>
      </c>
      <c r="G1679" s="6" t="s">
        <v>72</v>
      </c>
      <c r="H1679" s="6" t="s">
        <v>22</v>
      </c>
      <c r="I1679" s="8">
        <v>0.35000000000000003</v>
      </c>
      <c r="J1679" s="9">
        <v>3500</v>
      </c>
      <c r="K1679" s="10">
        <f t="shared" si="12"/>
        <v>1225.0000000000002</v>
      </c>
      <c r="L1679" s="10">
        <f t="shared" si="13"/>
        <v>612.50000000000011</v>
      </c>
      <c r="M1679" s="11">
        <v>0.5</v>
      </c>
      <c r="O1679" s="16"/>
      <c r="P1679" s="14"/>
      <c r="Q1679" s="12"/>
      <c r="R1679" s="13"/>
    </row>
    <row r="1680" spans="1:18" ht="15.75" customHeight="1" x14ac:dyDescent="0.3">
      <c r="A1680" s="1"/>
      <c r="B1680" s="6" t="s">
        <v>14</v>
      </c>
      <c r="C1680" s="6">
        <v>1185732</v>
      </c>
      <c r="D1680" s="7">
        <v>44304</v>
      </c>
      <c r="E1680" s="6" t="s">
        <v>33</v>
      </c>
      <c r="F1680" s="6" t="s">
        <v>71</v>
      </c>
      <c r="G1680" s="6" t="s">
        <v>72</v>
      </c>
      <c r="H1680" s="6" t="s">
        <v>17</v>
      </c>
      <c r="I1680" s="8">
        <v>0.35000000000000003</v>
      </c>
      <c r="J1680" s="9">
        <v>5750</v>
      </c>
      <c r="K1680" s="10">
        <f t="shared" si="12"/>
        <v>2012.5000000000002</v>
      </c>
      <c r="L1680" s="10">
        <f t="shared" si="13"/>
        <v>805.00000000000011</v>
      </c>
      <c r="M1680" s="11">
        <v>0.4</v>
      </c>
      <c r="O1680" s="16"/>
      <c r="P1680" s="14"/>
      <c r="Q1680" s="12"/>
      <c r="R1680" s="13"/>
    </row>
    <row r="1681" spans="1:18" ht="15.75" customHeight="1" x14ac:dyDescent="0.3">
      <c r="A1681" s="1"/>
      <c r="B1681" s="6" t="s">
        <v>14</v>
      </c>
      <c r="C1681" s="6">
        <v>1185732</v>
      </c>
      <c r="D1681" s="7">
        <v>44304</v>
      </c>
      <c r="E1681" s="6" t="s">
        <v>33</v>
      </c>
      <c r="F1681" s="6" t="s">
        <v>71</v>
      </c>
      <c r="G1681" s="6" t="s">
        <v>72</v>
      </c>
      <c r="H1681" s="6" t="s">
        <v>18</v>
      </c>
      <c r="I1681" s="8">
        <v>0.30000000000000004</v>
      </c>
      <c r="J1681" s="9">
        <v>2750</v>
      </c>
      <c r="K1681" s="10">
        <f t="shared" si="12"/>
        <v>825.00000000000011</v>
      </c>
      <c r="L1681" s="10">
        <f t="shared" si="13"/>
        <v>288.75</v>
      </c>
      <c r="M1681" s="11">
        <v>0.35</v>
      </c>
      <c r="O1681" s="16"/>
      <c r="P1681" s="14"/>
      <c r="Q1681" s="12"/>
      <c r="R1681" s="13"/>
    </row>
    <row r="1682" spans="1:18" ht="15.75" customHeight="1" x14ac:dyDescent="0.3">
      <c r="A1682" s="1"/>
      <c r="B1682" s="6" t="s">
        <v>14</v>
      </c>
      <c r="C1682" s="6">
        <v>1185732</v>
      </c>
      <c r="D1682" s="7">
        <v>44304</v>
      </c>
      <c r="E1682" s="6" t="s">
        <v>33</v>
      </c>
      <c r="F1682" s="6" t="s">
        <v>71</v>
      </c>
      <c r="G1682" s="6" t="s">
        <v>72</v>
      </c>
      <c r="H1682" s="6" t="s">
        <v>19</v>
      </c>
      <c r="I1682" s="8">
        <v>0.20000000000000007</v>
      </c>
      <c r="J1682" s="9">
        <v>2750</v>
      </c>
      <c r="K1682" s="10">
        <f t="shared" si="12"/>
        <v>550.00000000000023</v>
      </c>
      <c r="L1682" s="10">
        <f t="shared" si="13"/>
        <v>192.50000000000006</v>
      </c>
      <c r="M1682" s="11">
        <v>0.35</v>
      </c>
      <c r="O1682" s="16"/>
      <c r="P1682" s="14"/>
      <c r="Q1682" s="12"/>
      <c r="R1682" s="13"/>
    </row>
    <row r="1683" spans="1:18" ht="15.75" customHeight="1" x14ac:dyDescent="0.3">
      <c r="A1683" s="1"/>
      <c r="B1683" s="6" t="s">
        <v>14</v>
      </c>
      <c r="C1683" s="6">
        <v>1185732</v>
      </c>
      <c r="D1683" s="7">
        <v>44304</v>
      </c>
      <c r="E1683" s="6" t="s">
        <v>33</v>
      </c>
      <c r="F1683" s="6" t="s">
        <v>71</v>
      </c>
      <c r="G1683" s="6" t="s">
        <v>72</v>
      </c>
      <c r="H1683" s="6" t="s">
        <v>20</v>
      </c>
      <c r="I1683" s="8">
        <v>0.25</v>
      </c>
      <c r="J1683" s="9">
        <v>2000</v>
      </c>
      <c r="K1683" s="10">
        <f t="shared" si="12"/>
        <v>500</v>
      </c>
      <c r="L1683" s="10">
        <f t="shared" si="13"/>
        <v>200</v>
      </c>
      <c r="M1683" s="11">
        <v>0.4</v>
      </c>
      <c r="O1683" s="16"/>
      <c r="P1683" s="14"/>
      <c r="Q1683" s="12"/>
      <c r="R1683" s="13"/>
    </row>
    <row r="1684" spans="1:18" ht="15.75" customHeight="1" x14ac:dyDescent="0.3">
      <c r="A1684" s="1"/>
      <c r="B1684" s="6" t="s">
        <v>14</v>
      </c>
      <c r="C1684" s="6">
        <v>1185732</v>
      </c>
      <c r="D1684" s="7">
        <v>44304</v>
      </c>
      <c r="E1684" s="6" t="s">
        <v>33</v>
      </c>
      <c r="F1684" s="6" t="s">
        <v>71</v>
      </c>
      <c r="G1684" s="6" t="s">
        <v>72</v>
      </c>
      <c r="H1684" s="6" t="s">
        <v>21</v>
      </c>
      <c r="I1684" s="8">
        <v>0.4</v>
      </c>
      <c r="J1684" s="9">
        <v>2250</v>
      </c>
      <c r="K1684" s="10">
        <f t="shared" si="12"/>
        <v>900</v>
      </c>
      <c r="L1684" s="10">
        <f t="shared" si="13"/>
        <v>315</v>
      </c>
      <c r="M1684" s="11">
        <v>0.35</v>
      </c>
      <c r="O1684" s="16"/>
      <c r="P1684" s="14"/>
      <c r="Q1684" s="12"/>
      <c r="R1684" s="13"/>
    </row>
    <row r="1685" spans="1:18" ht="15.75" customHeight="1" x14ac:dyDescent="0.3">
      <c r="A1685" s="1"/>
      <c r="B1685" s="6" t="s">
        <v>14</v>
      </c>
      <c r="C1685" s="6">
        <v>1185732</v>
      </c>
      <c r="D1685" s="7">
        <v>44304</v>
      </c>
      <c r="E1685" s="6" t="s">
        <v>33</v>
      </c>
      <c r="F1685" s="6" t="s">
        <v>71</v>
      </c>
      <c r="G1685" s="6" t="s">
        <v>72</v>
      </c>
      <c r="H1685" s="6" t="s">
        <v>22</v>
      </c>
      <c r="I1685" s="8">
        <v>0.30000000000000004</v>
      </c>
      <c r="J1685" s="9">
        <v>3500</v>
      </c>
      <c r="K1685" s="10">
        <f t="shared" si="12"/>
        <v>1050.0000000000002</v>
      </c>
      <c r="L1685" s="10">
        <f t="shared" si="13"/>
        <v>525.00000000000011</v>
      </c>
      <c r="M1685" s="11">
        <v>0.5</v>
      </c>
      <c r="O1685" s="16"/>
      <c r="P1685" s="14"/>
      <c r="Q1685" s="12"/>
      <c r="R1685" s="13"/>
    </row>
    <row r="1686" spans="1:18" ht="15.75" customHeight="1" x14ac:dyDescent="0.3">
      <c r="A1686" s="1"/>
      <c r="B1686" s="6" t="s">
        <v>14</v>
      </c>
      <c r="C1686" s="6">
        <v>1185732</v>
      </c>
      <c r="D1686" s="7">
        <v>44335</v>
      </c>
      <c r="E1686" s="6" t="s">
        <v>33</v>
      </c>
      <c r="F1686" s="6" t="s">
        <v>71</v>
      </c>
      <c r="G1686" s="6" t="s">
        <v>72</v>
      </c>
      <c r="H1686" s="6" t="s">
        <v>17</v>
      </c>
      <c r="I1686" s="8">
        <v>0.4</v>
      </c>
      <c r="J1686" s="9">
        <v>6200</v>
      </c>
      <c r="K1686" s="10">
        <f t="shared" si="12"/>
        <v>2480</v>
      </c>
      <c r="L1686" s="10">
        <f t="shared" si="13"/>
        <v>992</v>
      </c>
      <c r="M1686" s="11">
        <v>0.4</v>
      </c>
      <c r="O1686" s="16"/>
      <c r="P1686" s="14"/>
      <c r="Q1686" s="12"/>
      <c r="R1686" s="13"/>
    </row>
    <row r="1687" spans="1:18" ht="15.75" customHeight="1" x14ac:dyDescent="0.3">
      <c r="A1687" s="1"/>
      <c r="B1687" s="6" t="s">
        <v>14</v>
      </c>
      <c r="C1687" s="6">
        <v>1185732</v>
      </c>
      <c r="D1687" s="7">
        <v>44335</v>
      </c>
      <c r="E1687" s="6" t="s">
        <v>33</v>
      </c>
      <c r="F1687" s="6" t="s">
        <v>71</v>
      </c>
      <c r="G1687" s="6" t="s">
        <v>72</v>
      </c>
      <c r="H1687" s="6" t="s">
        <v>18</v>
      </c>
      <c r="I1687" s="8">
        <v>0.35000000000000009</v>
      </c>
      <c r="J1687" s="9">
        <v>3250</v>
      </c>
      <c r="K1687" s="10">
        <f t="shared" si="12"/>
        <v>1137.5000000000002</v>
      </c>
      <c r="L1687" s="10">
        <f t="shared" si="13"/>
        <v>398.12500000000006</v>
      </c>
      <c r="M1687" s="11">
        <v>0.35</v>
      </c>
      <c r="O1687" s="16"/>
      <c r="P1687" s="14"/>
      <c r="Q1687" s="12"/>
      <c r="R1687" s="13"/>
    </row>
    <row r="1688" spans="1:18" ht="15.75" customHeight="1" x14ac:dyDescent="0.3">
      <c r="A1688" s="1"/>
      <c r="B1688" s="6" t="s">
        <v>14</v>
      </c>
      <c r="C1688" s="6">
        <v>1185732</v>
      </c>
      <c r="D1688" s="7">
        <v>44335</v>
      </c>
      <c r="E1688" s="6" t="s">
        <v>33</v>
      </c>
      <c r="F1688" s="6" t="s">
        <v>71</v>
      </c>
      <c r="G1688" s="6" t="s">
        <v>72</v>
      </c>
      <c r="H1688" s="6" t="s">
        <v>19</v>
      </c>
      <c r="I1688" s="8">
        <v>0.30000000000000004</v>
      </c>
      <c r="J1688" s="9">
        <v>3000</v>
      </c>
      <c r="K1688" s="10">
        <f t="shared" si="12"/>
        <v>900.00000000000011</v>
      </c>
      <c r="L1688" s="10">
        <f t="shared" si="13"/>
        <v>315</v>
      </c>
      <c r="M1688" s="11">
        <v>0.35</v>
      </c>
      <c r="O1688" s="16"/>
      <c r="P1688" s="14"/>
      <c r="Q1688" s="12"/>
      <c r="R1688" s="13"/>
    </row>
    <row r="1689" spans="1:18" ht="15.75" customHeight="1" x14ac:dyDescent="0.3">
      <c r="A1689" s="1"/>
      <c r="B1689" s="6" t="s">
        <v>14</v>
      </c>
      <c r="C1689" s="6">
        <v>1185732</v>
      </c>
      <c r="D1689" s="7">
        <v>44335</v>
      </c>
      <c r="E1689" s="6" t="s">
        <v>33</v>
      </c>
      <c r="F1689" s="6" t="s">
        <v>71</v>
      </c>
      <c r="G1689" s="6" t="s">
        <v>72</v>
      </c>
      <c r="H1689" s="6" t="s">
        <v>20</v>
      </c>
      <c r="I1689" s="8">
        <v>0.30000000000000004</v>
      </c>
      <c r="J1689" s="9">
        <v>2250</v>
      </c>
      <c r="K1689" s="10">
        <f t="shared" si="12"/>
        <v>675.00000000000011</v>
      </c>
      <c r="L1689" s="10">
        <f t="shared" si="13"/>
        <v>270.00000000000006</v>
      </c>
      <c r="M1689" s="11">
        <v>0.4</v>
      </c>
      <c r="O1689" s="16"/>
      <c r="P1689" s="14"/>
      <c r="Q1689" s="12"/>
      <c r="R1689" s="13"/>
    </row>
    <row r="1690" spans="1:18" ht="15.75" customHeight="1" x14ac:dyDescent="0.3">
      <c r="A1690" s="1"/>
      <c r="B1690" s="6" t="s">
        <v>14</v>
      </c>
      <c r="C1690" s="6">
        <v>1185732</v>
      </c>
      <c r="D1690" s="7">
        <v>44335</v>
      </c>
      <c r="E1690" s="6" t="s">
        <v>33</v>
      </c>
      <c r="F1690" s="6" t="s">
        <v>71</v>
      </c>
      <c r="G1690" s="6" t="s">
        <v>72</v>
      </c>
      <c r="H1690" s="6" t="s">
        <v>21</v>
      </c>
      <c r="I1690" s="8">
        <v>0.44999999999999996</v>
      </c>
      <c r="J1690" s="9">
        <v>2500</v>
      </c>
      <c r="K1690" s="10">
        <f t="shared" si="12"/>
        <v>1125</v>
      </c>
      <c r="L1690" s="10">
        <f t="shared" si="13"/>
        <v>393.75</v>
      </c>
      <c r="M1690" s="11">
        <v>0.35</v>
      </c>
      <c r="O1690" s="16"/>
      <c r="P1690" s="14"/>
      <c r="Q1690" s="12"/>
      <c r="R1690" s="13"/>
    </row>
    <row r="1691" spans="1:18" ht="15.75" customHeight="1" x14ac:dyDescent="0.3">
      <c r="A1691" s="1"/>
      <c r="B1691" s="6" t="s">
        <v>14</v>
      </c>
      <c r="C1691" s="6">
        <v>1185732</v>
      </c>
      <c r="D1691" s="7">
        <v>44335</v>
      </c>
      <c r="E1691" s="6" t="s">
        <v>33</v>
      </c>
      <c r="F1691" s="6" t="s">
        <v>71</v>
      </c>
      <c r="G1691" s="6" t="s">
        <v>72</v>
      </c>
      <c r="H1691" s="6" t="s">
        <v>22</v>
      </c>
      <c r="I1691" s="8">
        <v>0.49999999999999994</v>
      </c>
      <c r="J1691" s="9">
        <v>3500</v>
      </c>
      <c r="K1691" s="10">
        <f t="shared" si="12"/>
        <v>1749.9999999999998</v>
      </c>
      <c r="L1691" s="10">
        <f t="shared" si="13"/>
        <v>874.99999999999989</v>
      </c>
      <c r="M1691" s="11">
        <v>0.5</v>
      </c>
      <c r="O1691" s="16"/>
      <c r="P1691" s="14"/>
      <c r="Q1691" s="12"/>
      <c r="R1691" s="13"/>
    </row>
    <row r="1692" spans="1:18" ht="15.75" customHeight="1" x14ac:dyDescent="0.3">
      <c r="A1692" s="1"/>
      <c r="B1692" s="6" t="s">
        <v>14</v>
      </c>
      <c r="C1692" s="6">
        <v>1185732</v>
      </c>
      <c r="D1692" s="7">
        <v>44365</v>
      </c>
      <c r="E1692" s="6" t="s">
        <v>33</v>
      </c>
      <c r="F1692" s="6" t="s">
        <v>71</v>
      </c>
      <c r="G1692" s="6" t="s">
        <v>72</v>
      </c>
      <c r="H1692" s="6" t="s">
        <v>17</v>
      </c>
      <c r="I1692" s="8">
        <v>0.35000000000000003</v>
      </c>
      <c r="J1692" s="9">
        <v>6000</v>
      </c>
      <c r="K1692" s="10">
        <f t="shared" si="12"/>
        <v>2100</v>
      </c>
      <c r="L1692" s="10">
        <f t="shared" si="13"/>
        <v>840</v>
      </c>
      <c r="M1692" s="11">
        <v>0.4</v>
      </c>
      <c r="O1692" s="16"/>
      <c r="P1692" s="14"/>
      <c r="Q1692" s="12"/>
      <c r="R1692" s="13"/>
    </row>
    <row r="1693" spans="1:18" ht="15.75" customHeight="1" x14ac:dyDescent="0.3">
      <c r="A1693" s="1"/>
      <c r="B1693" s="6" t="s">
        <v>14</v>
      </c>
      <c r="C1693" s="6">
        <v>1185732</v>
      </c>
      <c r="D1693" s="7">
        <v>44365</v>
      </c>
      <c r="E1693" s="6" t="s">
        <v>33</v>
      </c>
      <c r="F1693" s="6" t="s">
        <v>71</v>
      </c>
      <c r="G1693" s="6" t="s">
        <v>72</v>
      </c>
      <c r="H1693" s="6" t="s">
        <v>18</v>
      </c>
      <c r="I1693" s="8">
        <v>0.3000000000000001</v>
      </c>
      <c r="J1693" s="9">
        <v>3500</v>
      </c>
      <c r="K1693" s="10">
        <f t="shared" si="12"/>
        <v>1050.0000000000005</v>
      </c>
      <c r="L1693" s="10">
        <f t="shared" si="13"/>
        <v>367.50000000000011</v>
      </c>
      <c r="M1693" s="11">
        <v>0.35</v>
      </c>
      <c r="O1693" s="16"/>
      <c r="P1693" s="14"/>
      <c r="Q1693" s="12"/>
      <c r="R1693" s="13"/>
    </row>
    <row r="1694" spans="1:18" ht="15.75" customHeight="1" x14ac:dyDescent="0.3">
      <c r="A1694" s="1"/>
      <c r="B1694" s="6" t="s">
        <v>14</v>
      </c>
      <c r="C1694" s="6">
        <v>1185732</v>
      </c>
      <c r="D1694" s="7">
        <v>44365</v>
      </c>
      <c r="E1694" s="6" t="s">
        <v>33</v>
      </c>
      <c r="F1694" s="6" t="s">
        <v>71</v>
      </c>
      <c r="G1694" s="6" t="s">
        <v>72</v>
      </c>
      <c r="H1694" s="6" t="s">
        <v>19</v>
      </c>
      <c r="I1694" s="8">
        <v>0.25000000000000006</v>
      </c>
      <c r="J1694" s="9">
        <v>3750</v>
      </c>
      <c r="K1694" s="10">
        <f t="shared" si="12"/>
        <v>937.50000000000023</v>
      </c>
      <c r="L1694" s="10">
        <f t="shared" si="13"/>
        <v>328.12500000000006</v>
      </c>
      <c r="M1694" s="11">
        <v>0.35</v>
      </c>
      <c r="O1694" s="16"/>
      <c r="P1694" s="14"/>
      <c r="Q1694" s="12"/>
      <c r="R1694" s="13"/>
    </row>
    <row r="1695" spans="1:18" ht="15.75" customHeight="1" x14ac:dyDescent="0.3">
      <c r="A1695" s="1"/>
      <c r="B1695" s="6" t="s">
        <v>14</v>
      </c>
      <c r="C1695" s="6">
        <v>1185732</v>
      </c>
      <c r="D1695" s="7">
        <v>44365</v>
      </c>
      <c r="E1695" s="6" t="s">
        <v>33</v>
      </c>
      <c r="F1695" s="6" t="s">
        <v>71</v>
      </c>
      <c r="G1695" s="6" t="s">
        <v>72</v>
      </c>
      <c r="H1695" s="6" t="s">
        <v>20</v>
      </c>
      <c r="I1695" s="8">
        <v>0.25000000000000006</v>
      </c>
      <c r="J1695" s="9">
        <v>3500</v>
      </c>
      <c r="K1695" s="10">
        <f t="shared" si="12"/>
        <v>875.00000000000023</v>
      </c>
      <c r="L1695" s="10">
        <f t="shared" si="13"/>
        <v>350.00000000000011</v>
      </c>
      <c r="M1695" s="11">
        <v>0.4</v>
      </c>
      <c r="O1695" s="16"/>
      <c r="P1695" s="14"/>
      <c r="Q1695" s="12"/>
      <c r="R1695" s="13"/>
    </row>
    <row r="1696" spans="1:18" ht="15.75" customHeight="1" x14ac:dyDescent="0.3">
      <c r="A1696" s="1"/>
      <c r="B1696" s="6" t="s">
        <v>14</v>
      </c>
      <c r="C1696" s="6">
        <v>1185732</v>
      </c>
      <c r="D1696" s="7">
        <v>44365</v>
      </c>
      <c r="E1696" s="6" t="s">
        <v>33</v>
      </c>
      <c r="F1696" s="6" t="s">
        <v>71</v>
      </c>
      <c r="G1696" s="6" t="s">
        <v>72</v>
      </c>
      <c r="H1696" s="6" t="s">
        <v>21</v>
      </c>
      <c r="I1696" s="8">
        <v>0.4</v>
      </c>
      <c r="J1696" s="9">
        <v>3500</v>
      </c>
      <c r="K1696" s="10">
        <f t="shared" si="12"/>
        <v>1400</v>
      </c>
      <c r="L1696" s="10">
        <f t="shared" si="13"/>
        <v>489.99999999999994</v>
      </c>
      <c r="M1696" s="11">
        <v>0.35</v>
      </c>
      <c r="O1696" s="16"/>
      <c r="P1696" s="14"/>
      <c r="Q1696" s="12"/>
      <c r="R1696" s="13"/>
    </row>
    <row r="1697" spans="1:18" ht="15.75" customHeight="1" x14ac:dyDescent="0.3">
      <c r="A1697" s="1"/>
      <c r="B1697" s="6" t="s">
        <v>14</v>
      </c>
      <c r="C1697" s="6">
        <v>1185732</v>
      </c>
      <c r="D1697" s="7">
        <v>44365</v>
      </c>
      <c r="E1697" s="6" t="s">
        <v>33</v>
      </c>
      <c r="F1697" s="6" t="s">
        <v>71</v>
      </c>
      <c r="G1697" s="6" t="s">
        <v>72</v>
      </c>
      <c r="H1697" s="6" t="s">
        <v>22</v>
      </c>
      <c r="I1697" s="8">
        <v>0.45</v>
      </c>
      <c r="J1697" s="9">
        <v>5250</v>
      </c>
      <c r="K1697" s="10">
        <f t="shared" si="12"/>
        <v>2362.5</v>
      </c>
      <c r="L1697" s="10">
        <f t="shared" si="13"/>
        <v>1181.25</v>
      </c>
      <c r="M1697" s="11">
        <v>0.5</v>
      </c>
      <c r="O1697" s="16"/>
      <c r="P1697" s="14"/>
      <c r="Q1697" s="12"/>
      <c r="R1697" s="13"/>
    </row>
    <row r="1698" spans="1:18" ht="15.75" customHeight="1" x14ac:dyDescent="0.3">
      <c r="A1698" s="1"/>
      <c r="B1698" s="6" t="s">
        <v>14</v>
      </c>
      <c r="C1698" s="6">
        <v>1185732</v>
      </c>
      <c r="D1698" s="7">
        <v>44394</v>
      </c>
      <c r="E1698" s="6" t="s">
        <v>33</v>
      </c>
      <c r="F1698" s="6" t="s">
        <v>71</v>
      </c>
      <c r="G1698" s="6" t="s">
        <v>72</v>
      </c>
      <c r="H1698" s="6" t="s">
        <v>17</v>
      </c>
      <c r="I1698" s="8">
        <v>0.4</v>
      </c>
      <c r="J1698" s="9">
        <v>7500</v>
      </c>
      <c r="K1698" s="10">
        <f t="shared" si="12"/>
        <v>3000</v>
      </c>
      <c r="L1698" s="10">
        <f t="shared" si="13"/>
        <v>1200</v>
      </c>
      <c r="M1698" s="11">
        <v>0.4</v>
      </c>
      <c r="O1698" s="16"/>
      <c r="P1698" s="14"/>
      <c r="Q1698" s="12"/>
      <c r="R1698" s="13"/>
    </row>
    <row r="1699" spans="1:18" ht="15.75" customHeight="1" x14ac:dyDescent="0.3">
      <c r="A1699" s="1"/>
      <c r="B1699" s="6" t="s">
        <v>14</v>
      </c>
      <c r="C1699" s="6">
        <v>1185732</v>
      </c>
      <c r="D1699" s="7">
        <v>44394</v>
      </c>
      <c r="E1699" s="6" t="s">
        <v>33</v>
      </c>
      <c r="F1699" s="6" t="s">
        <v>71</v>
      </c>
      <c r="G1699" s="6" t="s">
        <v>72</v>
      </c>
      <c r="H1699" s="6" t="s">
        <v>18</v>
      </c>
      <c r="I1699" s="8">
        <v>0.35000000000000009</v>
      </c>
      <c r="J1699" s="9">
        <v>5000</v>
      </c>
      <c r="K1699" s="10">
        <f t="shared" si="12"/>
        <v>1750.0000000000005</v>
      </c>
      <c r="L1699" s="10">
        <f t="shared" si="13"/>
        <v>612.50000000000011</v>
      </c>
      <c r="M1699" s="11">
        <v>0.35</v>
      </c>
      <c r="O1699" s="16"/>
      <c r="P1699" s="14"/>
      <c r="Q1699" s="12"/>
      <c r="R1699" s="13"/>
    </row>
    <row r="1700" spans="1:18" ht="15.75" customHeight="1" x14ac:dyDescent="0.3">
      <c r="A1700" s="1"/>
      <c r="B1700" s="6" t="s">
        <v>14</v>
      </c>
      <c r="C1700" s="6">
        <v>1185732</v>
      </c>
      <c r="D1700" s="7">
        <v>44394</v>
      </c>
      <c r="E1700" s="6" t="s">
        <v>33</v>
      </c>
      <c r="F1700" s="6" t="s">
        <v>71</v>
      </c>
      <c r="G1700" s="6" t="s">
        <v>72</v>
      </c>
      <c r="H1700" s="6" t="s">
        <v>19</v>
      </c>
      <c r="I1700" s="8">
        <v>0.30000000000000004</v>
      </c>
      <c r="J1700" s="9">
        <v>4250</v>
      </c>
      <c r="K1700" s="10">
        <f t="shared" si="12"/>
        <v>1275.0000000000002</v>
      </c>
      <c r="L1700" s="10">
        <f t="shared" si="13"/>
        <v>446.25000000000006</v>
      </c>
      <c r="M1700" s="11">
        <v>0.35</v>
      </c>
      <c r="O1700" s="16"/>
      <c r="P1700" s="14"/>
      <c r="Q1700" s="12"/>
      <c r="R1700" s="13"/>
    </row>
    <row r="1701" spans="1:18" ht="15.75" customHeight="1" x14ac:dyDescent="0.3">
      <c r="A1701" s="1"/>
      <c r="B1701" s="6" t="s">
        <v>14</v>
      </c>
      <c r="C1701" s="6">
        <v>1185732</v>
      </c>
      <c r="D1701" s="7">
        <v>44394</v>
      </c>
      <c r="E1701" s="6" t="s">
        <v>33</v>
      </c>
      <c r="F1701" s="6" t="s">
        <v>71</v>
      </c>
      <c r="G1701" s="6" t="s">
        <v>72</v>
      </c>
      <c r="H1701" s="6" t="s">
        <v>20</v>
      </c>
      <c r="I1701" s="8">
        <v>0.30000000000000004</v>
      </c>
      <c r="J1701" s="9">
        <v>3750</v>
      </c>
      <c r="K1701" s="10">
        <f t="shared" si="12"/>
        <v>1125.0000000000002</v>
      </c>
      <c r="L1701" s="10">
        <f t="shared" si="13"/>
        <v>450.00000000000011</v>
      </c>
      <c r="M1701" s="11">
        <v>0.4</v>
      </c>
      <c r="O1701" s="16"/>
      <c r="P1701" s="14"/>
      <c r="Q1701" s="12"/>
      <c r="R1701" s="13"/>
    </row>
    <row r="1702" spans="1:18" ht="15.75" customHeight="1" x14ac:dyDescent="0.3">
      <c r="A1702" s="1"/>
      <c r="B1702" s="6" t="s">
        <v>14</v>
      </c>
      <c r="C1702" s="6">
        <v>1185732</v>
      </c>
      <c r="D1702" s="7">
        <v>44394</v>
      </c>
      <c r="E1702" s="6" t="s">
        <v>33</v>
      </c>
      <c r="F1702" s="6" t="s">
        <v>71</v>
      </c>
      <c r="G1702" s="6" t="s">
        <v>72</v>
      </c>
      <c r="H1702" s="6" t="s">
        <v>21</v>
      </c>
      <c r="I1702" s="8">
        <v>0.4</v>
      </c>
      <c r="J1702" s="9">
        <v>3750</v>
      </c>
      <c r="K1702" s="10">
        <f t="shared" si="12"/>
        <v>1500</v>
      </c>
      <c r="L1702" s="10">
        <f t="shared" si="13"/>
        <v>525</v>
      </c>
      <c r="M1702" s="11">
        <v>0.35</v>
      </c>
      <c r="O1702" s="16"/>
      <c r="P1702" s="14"/>
      <c r="Q1702" s="12"/>
      <c r="R1702" s="13"/>
    </row>
    <row r="1703" spans="1:18" ht="15.75" customHeight="1" x14ac:dyDescent="0.3">
      <c r="A1703" s="1"/>
      <c r="B1703" s="6" t="s">
        <v>14</v>
      </c>
      <c r="C1703" s="6">
        <v>1185732</v>
      </c>
      <c r="D1703" s="7">
        <v>44394</v>
      </c>
      <c r="E1703" s="6" t="s">
        <v>33</v>
      </c>
      <c r="F1703" s="6" t="s">
        <v>71</v>
      </c>
      <c r="G1703" s="6" t="s">
        <v>72</v>
      </c>
      <c r="H1703" s="6" t="s">
        <v>22</v>
      </c>
      <c r="I1703" s="8">
        <v>0.45</v>
      </c>
      <c r="J1703" s="9">
        <v>5500</v>
      </c>
      <c r="K1703" s="10">
        <f t="shared" si="12"/>
        <v>2475</v>
      </c>
      <c r="L1703" s="10">
        <f t="shared" si="13"/>
        <v>1237.5</v>
      </c>
      <c r="M1703" s="11">
        <v>0.5</v>
      </c>
      <c r="O1703" s="16"/>
      <c r="P1703" s="14"/>
      <c r="Q1703" s="12"/>
      <c r="R1703" s="13"/>
    </row>
    <row r="1704" spans="1:18" ht="15.75" customHeight="1" x14ac:dyDescent="0.3">
      <c r="A1704" s="1"/>
      <c r="B1704" s="6" t="s">
        <v>14</v>
      </c>
      <c r="C1704" s="6">
        <v>1185732</v>
      </c>
      <c r="D1704" s="7">
        <v>44426</v>
      </c>
      <c r="E1704" s="6" t="s">
        <v>33</v>
      </c>
      <c r="F1704" s="6" t="s">
        <v>71</v>
      </c>
      <c r="G1704" s="6" t="s">
        <v>72</v>
      </c>
      <c r="H1704" s="6" t="s">
        <v>17</v>
      </c>
      <c r="I1704" s="8">
        <v>0.4</v>
      </c>
      <c r="J1704" s="9">
        <v>7000</v>
      </c>
      <c r="K1704" s="10">
        <f t="shared" si="12"/>
        <v>2800</v>
      </c>
      <c r="L1704" s="10">
        <f t="shared" si="13"/>
        <v>1120</v>
      </c>
      <c r="M1704" s="11">
        <v>0.4</v>
      </c>
      <c r="O1704" s="16"/>
      <c r="P1704" s="14"/>
      <c r="Q1704" s="12"/>
      <c r="R1704" s="13"/>
    </row>
    <row r="1705" spans="1:18" ht="15.75" customHeight="1" x14ac:dyDescent="0.3">
      <c r="A1705" s="1"/>
      <c r="B1705" s="6" t="s">
        <v>14</v>
      </c>
      <c r="C1705" s="6">
        <v>1185732</v>
      </c>
      <c r="D1705" s="7">
        <v>44426</v>
      </c>
      <c r="E1705" s="6" t="s">
        <v>33</v>
      </c>
      <c r="F1705" s="6" t="s">
        <v>71</v>
      </c>
      <c r="G1705" s="6" t="s">
        <v>72</v>
      </c>
      <c r="H1705" s="6" t="s">
        <v>18</v>
      </c>
      <c r="I1705" s="8">
        <v>0.40000000000000008</v>
      </c>
      <c r="J1705" s="9">
        <v>4750</v>
      </c>
      <c r="K1705" s="10">
        <f t="shared" si="12"/>
        <v>1900.0000000000005</v>
      </c>
      <c r="L1705" s="10">
        <f t="shared" si="13"/>
        <v>665.00000000000011</v>
      </c>
      <c r="M1705" s="11">
        <v>0.35</v>
      </c>
      <c r="O1705" s="16"/>
      <c r="P1705" s="14"/>
      <c r="Q1705" s="12"/>
      <c r="R1705" s="13"/>
    </row>
    <row r="1706" spans="1:18" ht="15.75" customHeight="1" x14ac:dyDescent="0.3">
      <c r="A1706" s="1"/>
      <c r="B1706" s="6" t="s">
        <v>14</v>
      </c>
      <c r="C1706" s="6">
        <v>1185732</v>
      </c>
      <c r="D1706" s="7">
        <v>44426</v>
      </c>
      <c r="E1706" s="6" t="s">
        <v>33</v>
      </c>
      <c r="F1706" s="6" t="s">
        <v>71</v>
      </c>
      <c r="G1706" s="6" t="s">
        <v>72</v>
      </c>
      <c r="H1706" s="6" t="s">
        <v>19</v>
      </c>
      <c r="I1706" s="8">
        <v>0.35000000000000003</v>
      </c>
      <c r="J1706" s="9">
        <v>4000</v>
      </c>
      <c r="K1706" s="10">
        <f t="shared" si="12"/>
        <v>1400.0000000000002</v>
      </c>
      <c r="L1706" s="10">
        <f t="shared" si="13"/>
        <v>490.00000000000006</v>
      </c>
      <c r="M1706" s="11">
        <v>0.35</v>
      </c>
      <c r="O1706" s="16"/>
      <c r="P1706" s="14"/>
      <c r="Q1706" s="12"/>
      <c r="R1706" s="13"/>
    </row>
    <row r="1707" spans="1:18" ht="15.75" customHeight="1" x14ac:dyDescent="0.3">
      <c r="A1707" s="1"/>
      <c r="B1707" s="6" t="s">
        <v>14</v>
      </c>
      <c r="C1707" s="6">
        <v>1185732</v>
      </c>
      <c r="D1707" s="7">
        <v>44426</v>
      </c>
      <c r="E1707" s="6" t="s">
        <v>33</v>
      </c>
      <c r="F1707" s="6" t="s">
        <v>71</v>
      </c>
      <c r="G1707" s="6" t="s">
        <v>72</v>
      </c>
      <c r="H1707" s="6" t="s">
        <v>20</v>
      </c>
      <c r="I1707" s="8">
        <v>0.25000000000000006</v>
      </c>
      <c r="J1707" s="9">
        <v>3250</v>
      </c>
      <c r="K1707" s="10">
        <f t="shared" si="12"/>
        <v>812.50000000000023</v>
      </c>
      <c r="L1707" s="10">
        <f t="shared" si="13"/>
        <v>325.00000000000011</v>
      </c>
      <c r="M1707" s="11">
        <v>0.4</v>
      </c>
      <c r="O1707" s="16"/>
      <c r="P1707" s="14"/>
      <c r="Q1707" s="12"/>
      <c r="R1707" s="13"/>
    </row>
    <row r="1708" spans="1:18" ht="15.75" customHeight="1" x14ac:dyDescent="0.3">
      <c r="A1708" s="1"/>
      <c r="B1708" s="6" t="s">
        <v>14</v>
      </c>
      <c r="C1708" s="6">
        <v>1185732</v>
      </c>
      <c r="D1708" s="7">
        <v>44426</v>
      </c>
      <c r="E1708" s="6" t="s">
        <v>33</v>
      </c>
      <c r="F1708" s="6" t="s">
        <v>71</v>
      </c>
      <c r="G1708" s="6" t="s">
        <v>72</v>
      </c>
      <c r="H1708" s="6" t="s">
        <v>21</v>
      </c>
      <c r="I1708" s="8">
        <v>0.35000000000000003</v>
      </c>
      <c r="J1708" s="9">
        <v>3000</v>
      </c>
      <c r="K1708" s="10">
        <f t="shared" si="12"/>
        <v>1050</v>
      </c>
      <c r="L1708" s="10">
        <f t="shared" si="13"/>
        <v>367.5</v>
      </c>
      <c r="M1708" s="11">
        <v>0.35</v>
      </c>
      <c r="O1708" s="16"/>
      <c r="P1708" s="14"/>
      <c r="Q1708" s="12"/>
      <c r="R1708" s="13"/>
    </row>
    <row r="1709" spans="1:18" ht="15.75" customHeight="1" x14ac:dyDescent="0.3">
      <c r="A1709" s="1"/>
      <c r="B1709" s="6" t="s">
        <v>14</v>
      </c>
      <c r="C1709" s="6">
        <v>1185732</v>
      </c>
      <c r="D1709" s="7">
        <v>44426</v>
      </c>
      <c r="E1709" s="6" t="s">
        <v>33</v>
      </c>
      <c r="F1709" s="6" t="s">
        <v>71</v>
      </c>
      <c r="G1709" s="6" t="s">
        <v>72</v>
      </c>
      <c r="H1709" s="6" t="s">
        <v>22</v>
      </c>
      <c r="I1709" s="8">
        <v>0.4</v>
      </c>
      <c r="J1709" s="9">
        <v>4750</v>
      </c>
      <c r="K1709" s="10">
        <f t="shared" si="12"/>
        <v>1900</v>
      </c>
      <c r="L1709" s="10">
        <f t="shared" si="13"/>
        <v>950</v>
      </c>
      <c r="M1709" s="11">
        <v>0.5</v>
      </c>
      <c r="O1709" s="16"/>
      <c r="P1709" s="14"/>
      <c r="Q1709" s="12"/>
      <c r="R1709" s="13"/>
    </row>
    <row r="1710" spans="1:18" ht="15.75" customHeight="1" x14ac:dyDescent="0.3">
      <c r="A1710" s="1"/>
      <c r="B1710" s="6" t="s">
        <v>14</v>
      </c>
      <c r="C1710" s="6">
        <v>1185732</v>
      </c>
      <c r="D1710" s="7">
        <v>44458</v>
      </c>
      <c r="E1710" s="6" t="s">
        <v>33</v>
      </c>
      <c r="F1710" s="6" t="s">
        <v>71</v>
      </c>
      <c r="G1710" s="6" t="s">
        <v>72</v>
      </c>
      <c r="H1710" s="6" t="s">
        <v>17</v>
      </c>
      <c r="I1710" s="8">
        <v>0.35000000000000003</v>
      </c>
      <c r="J1710" s="9">
        <v>6000</v>
      </c>
      <c r="K1710" s="10">
        <f t="shared" si="12"/>
        <v>2100</v>
      </c>
      <c r="L1710" s="10">
        <f t="shared" si="13"/>
        <v>840</v>
      </c>
      <c r="M1710" s="11">
        <v>0.4</v>
      </c>
      <c r="O1710" s="16"/>
      <c r="P1710" s="14"/>
      <c r="Q1710" s="12"/>
      <c r="R1710" s="13"/>
    </row>
    <row r="1711" spans="1:18" ht="15.75" customHeight="1" x14ac:dyDescent="0.3">
      <c r="A1711" s="1"/>
      <c r="B1711" s="6" t="s">
        <v>14</v>
      </c>
      <c r="C1711" s="6">
        <v>1185732</v>
      </c>
      <c r="D1711" s="7">
        <v>44458</v>
      </c>
      <c r="E1711" s="6" t="s">
        <v>33</v>
      </c>
      <c r="F1711" s="6" t="s">
        <v>71</v>
      </c>
      <c r="G1711" s="6" t="s">
        <v>72</v>
      </c>
      <c r="H1711" s="6" t="s">
        <v>18</v>
      </c>
      <c r="I1711" s="8">
        <v>0.3000000000000001</v>
      </c>
      <c r="J1711" s="9">
        <v>4000</v>
      </c>
      <c r="K1711" s="10">
        <f t="shared" si="12"/>
        <v>1200.0000000000005</v>
      </c>
      <c r="L1711" s="10">
        <f t="shared" si="13"/>
        <v>420.00000000000011</v>
      </c>
      <c r="M1711" s="11">
        <v>0.35</v>
      </c>
      <c r="O1711" s="16"/>
      <c r="P1711" s="14"/>
      <c r="Q1711" s="12"/>
      <c r="R1711" s="13"/>
    </row>
    <row r="1712" spans="1:18" ht="15.75" customHeight="1" x14ac:dyDescent="0.3">
      <c r="A1712" s="1"/>
      <c r="B1712" s="6" t="s">
        <v>14</v>
      </c>
      <c r="C1712" s="6">
        <v>1185732</v>
      </c>
      <c r="D1712" s="7">
        <v>44458</v>
      </c>
      <c r="E1712" s="6" t="s">
        <v>33</v>
      </c>
      <c r="F1712" s="6" t="s">
        <v>71</v>
      </c>
      <c r="G1712" s="6" t="s">
        <v>72</v>
      </c>
      <c r="H1712" s="6" t="s">
        <v>19</v>
      </c>
      <c r="I1712" s="8">
        <v>0.15000000000000002</v>
      </c>
      <c r="J1712" s="9">
        <v>3000</v>
      </c>
      <c r="K1712" s="10">
        <f t="shared" si="12"/>
        <v>450.00000000000006</v>
      </c>
      <c r="L1712" s="10">
        <f t="shared" si="13"/>
        <v>157.5</v>
      </c>
      <c r="M1712" s="11">
        <v>0.35</v>
      </c>
      <c r="O1712" s="16"/>
      <c r="P1712" s="14"/>
      <c r="Q1712" s="12"/>
      <c r="R1712" s="13"/>
    </row>
    <row r="1713" spans="1:18" ht="15.75" customHeight="1" x14ac:dyDescent="0.3">
      <c r="A1713" s="1"/>
      <c r="B1713" s="6" t="s">
        <v>14</v>
      </c>
      <c r="C1713" s="6">
        <v>1185732</v>
      </c>
      <c r="D1713" s="7">
        <v>44458</v>
      </c>
      <c r="E1713" s="6" t="s">
        <v>33</v>
      </c>
      <c r="F1713" s="6" t="s">
        <v>71</v>
      </c>
      <c r="G1713" s="6" t="s">
        <v>72</v>
      </c>
      <c r="H1713" s="6" t="s">
        <v>20</v>
      </c>
      <c r="I1713" s="8">
        <v>0.15000000000000002</v>
      </c>
      <c r="J1713" s="9">
        <v>2750</v>
      </c>
      <c r="K1713" s="10">
        <f t="shared" si="12"/>
        <v>412.50000000000006</v>
      </c>
      <c r="L1713" s="10">
        <f t="shared" si="13"/>
        <v>165.00000000000003</v>
      </c>
      <c r="M1713" s="11">
        <v>0.4</v>
      </c>
      <c r="O1713" s="16"/>
      <c r="P1713" s="14"/>
      <c r="Q1713" s="12"/>
      <c r="R1713" s="13"/>
    </row>
    <row r="1714" spans="1:18" ht="15.75" customHeight="1" x14ac:dyDescent="0.3">
      <c r="A1714" s="1"/>
      <c r="B1714" s="6" t="s">
        <v>14</v>
      </c>
      <c r="C1714" s="6">
        <v>1185732</v>
      </c>
      <c r="D1714" s="7">
        <v>44458</v>
      </c>
      <c r="E1714" s="6" t="s">
        <v>33</v>
      </c>
      <c r="F1714" s="6" t="s">
        <v>71</v>
      </c>
      <c r="G1714" s="6" t="s">
        <v>72</v>
      </c>
      <c r="H1714" s="6" t="s">
        <v>21</v>
      </c>
      <c r="I1714" s="8">
        <v>0.25</v>
      </c>
      <c r="J1714" s="9">
        <v>2750</v>
      </c>
      <c r="K1714" s="10">
        <f t="shared" si="12"/>
        <v>687.5</v>
      </c>
      <c r="L1714" s="10">
        <f t="shared" si="13"/>
        <v>240.62499999999997</v>
      </c>
      <c r="M1714" s="11">
        <v>0.35</v>
      </c>
      <c r="O1714" s="16"/>
      <c r="P1714" s="14"/>
      <c r="Q1714" s="12"/>
      <c r="R1714" s="13"/>
    </row>
    <row r="1715" spans="1:18" ht="15.75" customHeight="1" x14ac:dyDescent="0.3">
      <c r="A1715" s="1"/>
      <c r="B1715" s="6" t="s">
        <v>14</v>
      </c>
      <c r="C1715" s="6">
        <v>1185732</v>
      </c>
      <c r="D1715" s="7">
        <v>44458</v>
      </c>
      <c r="E1715" s="6" t="s">
        <v>33</v>
      </c>
      <c r="F1715" s="6" t="s">
        <v>71</v>
      </c>
      <c r="G1715" s="6" t="s">
        <v>72</v>
      </c>
      <c r="H1715" s="6" t="s">
        <v>22</v>
      </c>
      <c r="I1715" s="8">
        <v>0.30000000000000004</v>
      </c>
      <c r="J1715" s="9">
        <v>3500</v>
      </c>
      <c r="K1715" s="10">
        <f t="shared" si="12"/>
        <v>1050.0000000000002</v>
      </c>
      <c r="L1715" s="10">
        <f t="shared" si="13"/>
        <v>525.00000000000011</v>
      </c>
      <c r="M1715" s="11">
        <v>0.5</v>
      </c>
      <c r="O1715" s="16"/>
      <c r="P1715" s="14"/>
      <c r="Q1715" s="12"/>
      <c r="R1715" s="13"/>
    </row>
    <row r="1716" spans="1:18" ht="15.75" customHeight="1" x14ac:dyDescent="0.3">
      <c r="A1716" s="1"/>
      <c r="B1716" s="6" t="s">
        <v>14</v>
      </c>
      <c r="C1716" s="6">
        <v>1185732</v>
      </c>
      <c r="D1716" s="7">
        <v>44487</v>
      </c>
      <c r="E1716" s="6" t="s">
        <v>33</v>
      </c>
      <c r="F1716" s="6" t="s">
        <v>71</v>
      </c>
      <c r="G1716" s="6" t="s">
        <v>72</v>
      </c>
      <c r="H1716" s="6" t="s">
        <v>17</v>
      </c>
      <c r="I1716" s="8">
        <v>0.35</v>
      </c>
      <c r="J1716" s="9">
        <v>5250</v>
      </c>
      <c r="K1716" s="10">
        <f t="shared" si="12"/>
        <v>1837.4999999999998</v>
      </c>
      <c r="L1716" s="10">
        <f t="shared" si="13"/>
        <v>735</v>
      </c>
      <c r="M1716" s="11">
        <v>0.4</v>
      </c>
      <c r="O1716" s="16"/>
      <c r="P1716" s="14"/>
      <c r="Q1716" s="12"/>
      <c r="R1716" s="13"/>
    </row>
    <row r="1717" spans="1:18" ht="15.75" customHeight="1" x14ac:dyDescent="0.3">
      <c r="A1717" s="1"/>
      <c r="B1717" s="6" t="s">
        <v>14</v>
      </c>
      <c r="C1717" s="6">
        <v>1185732</v>
      </c>
      <c r="D1717" s="7">
        <v>44487</v>
      </c>
      <c r="E1717" s="6" t="s">
        <v>33</v>
      </c>
      <c r="F1717" s="6" t="s">
        <v>71</v>
      </c>
      <c r="G1717" s="6" t="s">
        <v>72</v>
      </c>
      <c r="H1717" s="6" t="s">
        <v>18</v>
      </c>
      <c r="I1717" s="8">
        <v>0.25</v>
      </c>
      <c r="J1717" s="9">
        <v>3500</v>
      </c>
      <c r="K1717" s="10">
        <f t="shared" si="12"/>
        <v>875</v>
      </c>
      <c r="L1717" s="10">
        <f t="shared" si="13"/>
        <v>306.25</v>
      </c>
      <c r="M1717" s="11">
        <v>0.35</v>
      </c>
      <c r="O1717" s="16"/>
      <c r="P1717" s="14"/>
      <c r="Q1717" s="12"/>
      <c r="R1717" s="13"/>
    </row>
    <row r="1718" spans="1:18" ht="15.75" customHeight="1" x14ac:dyDescent="0.3">
      <c r="A1718" s="1"/>
      <c r="B1718" s="6" t="s">
        <v>14</v>
      </c>
      <c r="C1718" s="6">
        <v>1185732</v>
      </c>
      <c r="D1718" s="7">
        <v>44487</v>
      </c>
      <c r="E1718" s="6" t="s">
        <v>33</v>
      </c>
      <c r="F1718" s="6" t="s">
        <v>71</v>
      </c>
      <c r="G1718" s="6" t="s">
        <v>72</v>
      </c>
      <c r="H1718" s="6" t="s">
        <v>19</v>
      </c>
      <c r="I1718" s="8">
        <v>0.25</v>
      </c>
      <c r="J1718" s="9">
        <v>2500</v>
      </c>
      <c r="K1718" s="10">
        <f t="shared" si="12"/>
        <v>625</v>
      </c>
      <c r="L1718" s="10">
        <f t="shared" si="13"/>
        <v>218.75</v>
      </c>
      <c r="M1718" s="11">
        <v>0.35</v>
      </c>
      <c r="O1718" s="16"/>
      <c r="P1718" s="14"/>
      <c r="Q1718" s="12"/>
      <c r="R1718" s="13"/>
    </row>
    <row r="1719" spans="1:18" ht="15.75" customHeight="1" x14ac:dyDescent="0.3">
      <c r="A1719" s="1"/>
      <c r="B1719" s="6" t="s">
        <v>14</v>
      </c>
      <c r="C1719" s="6">
        <v>1185732</v>
      </c>
      <c r="D1719" s="7">
        <v>44487</v>
      </c>
      <c r="E1719" s="6" t="s">
        <v>33</v>
      </c>
      <c r="F1719" s="6" t="s">
        <v>71</v>
      </c>
      <c r="G1719" s="6" t="s">
        <v>72</v>
      </c>
      <c r="H1719" s="6" t="s">
        <v>20</v>
      </c>
      <c r="I1719" s="8">
        <v>0.25</v>
      </c>
      <c r="J1719" s="9">
        <v>2250</v>
      </c>
      <c r="K1719" s="10">
        <f t="shared" si="12"/>
        <v>562.5</v>
      </c>
      <c r="L1719" s="10">
        <f t="shared" si="13"/>
        <v>225</v>
      </c>
      <c r="M1719" s="11">
        <v>0.4</v>
      </c>
      <c r="O1719" s="16"/>
      <c r="P1719" s="14"/>
      <c r="Q1719" s="12"/>
      <c r="R1719" s="13"/>
    </row>
    <row r="1720" spans="1:18" ht="15.75" customHeight="1" x14ac:dyDescent="0.3">
      <c r="A1720" s="1"/>
      <c r="B1720" s="6" t="s">
        <v>14</v>
      </c>
      <c r="C1720" s="6">
        <v>1185732</v>
      </c>
      <c r="D1720" s="7">
        <v>44487</v>
      </c>
      <c r="E1720" s="6" t="s">
        <v>33</v>
      </c>
      <c r="F1720" s="6" t="s">
        <v>71</v>
      </c>
      <c r="G1720" s="6" t="s">
        <v>72</v>
      </c>
      <c r="H1720" s="6" t="s">
        <v>21</v>
      </c>
      <c r="I1720" s="8">
        <v>0.35</v>
      </c>
      <c r="J1720" s="9">
        <v>2250</v>
      </c>
      <c r="K1720" s="10">
        <f t="shared" si="12"/>
        <v>787.5</v>
      </c>
      <c r="L1720" s="10">
        <f t="shared" si="13"/>
        <v>275.625</v>
      </c>
      <c r="M1720" s="11">
        <v>0.35</v>
      </c>
      <c r="O1720" s="16"/>
      <c r="P1720" s="14"/>
      <c r="Q1720" s="12"/>
      <c r="R1720" s="13"/>
    </row>
    <row r="1721" spans="1:18" ht="15.75" customHeight="1" x14ac:dyDescent="0.3">
      <c r="A1721" s="1"/>
      <c r="B1721" s="6" t="s">
        <v>14</v>
      </c>
      <c r="C1721" s="6">
        <v>1185732</v>
      </c>
      <c r="D1721" s="7">
        <v>44487</v>
      </c>
      <c r="E1721" s="6" t="s">
        <v>33</v>
      </c>
      <c r="F1721" s="6" t="s">
        <v>71</v>
      </c>
      <c r="G1721" s="6" t="s">
        <v>72</v>
      </c>
      <c r="H1721" s="6" t="s">
        <v>22</v>
      </c>
      <c r="I1721" s="8">
        <v>0.39999999999999991</v>
      </c>
      <c r="J1721" s="9">
        <v>3500</v>
      </c>
      <c r="K1721" s="10">
        <f t="shared" si="12"/>
        <v>1399.9999999999998</v>
      </c>
      <c r="L1721" s="10">
        <f t="shared" si="13"/>
        <v>699.99999999999989</v>
      </c>
      <c r="M1721" s="11">
        <v>0.5</v>
      </c>
      <c r="O1721" s="16"/>
      <c r="P1721" s="14"/>
      <c r="Q1721" s="12"/>
      <c r="R1721" s="13"/>
    </row>
    <row r="1722" spans="1:18" ht="15.75" customHeight="1" x14ac:dyDescent="0.3">
      <c r="A1722" s="1"/>
      <c r="B1722" s="6" t="s">
        <v>14</v>
      </c>
      <c r="C1722" s="6">
        <v>1185732</v>
      </c>
      <c r="D1722" s="7">
        <v>44518</v>
      </c>
      <c r="E1722" s="6" t="s">
        <v>33</v>
      </c>
      <c r="F1722" s="6" t="s">
        <v>71</v>
      </c>
      <c r="G1722" s="6" t="s">
        <v>72</v>
      </c>
      <c r="H1722" s="6" t="s">
        <v>17</v>
      </c>
      <c r="I1722" s="8">
        <v>0.35000000000000003</v>
      </c>
      <c r="J1722" s="9">
        <v>5000</v>
      </c>
      <c r="K1722" s="10">
        <f t="shared" si="12"/>
        <v>1750.0000000000002</v>
      </c>
      <c r="L1722" s="10">
        <f t="shared" si="13"/>
        <v>700.00000000000011</v>
      </c>
      <c r="M1722" s="11">
        <v>0.4</v>
      </c>
      <c r="O1722" s="16"/>
      <c r="P1722" s="14"/>
      <c r="Q1722" s="12"/>
      <c r="R1722" s="13"/>
    </row>
    <row r="1723" spans="1:18" ht="15.75" customHeight="1" x14ac:dyDescent="0.3">
      <c r="A1723" s="1"/>
      <c r="B1723" s="6" t="s">
        <v>14</v>
      </c>
      <c r="C1723" s="6">
        <v>1185732</v>
      </c>
      <c r="D1723" s="7">
        <v>44518</v>
      </c>
      <c r="E1723" s="6" t="s">
        <v>33</v>
      </c>
      <c r="F1723" s="6" t="s">
        <v>71</v>
      </c>
      <c r="G1723" s="6" t="s">
        <v>72</v>
      </c>
      <c r="H1723" s="6" t="s">
        <v>18</v>
      </c>
      <c r="I1723" s="8">
        <v>0.25000000000000006</v>
      </c>
      <c r="J1723" s="9">
        <v>3500</v>
      </c>
      <c r="K1723" s="10">
        <f t="shared" si="12"/>
        <v>875.00000000000023</v>
      </c>
      <c r="L1723" s="10">
        <f t="shared" si="13"/>
        <v>306.25000000000006</v>
      </c>
      <c r="M1723" s="11">
        <v>0.35</v>
      </c>
      <c r="O1723" s="16"/>
      <c r="P1723" s="14"/>
      <c r="Q1723" s="12"/>
      <c r="R1723" s="13"/>
    </row>
    <row r="1724" spans="1:18" ht="15.75" customHeight="1" x14ac:dyDescent="0.3">
      <c r="A1724" s="1"/>
      <c r="B1724" s="6" t="s">
        <v>14</v>
      </c>
      <c r="C1724" s="6">
        <v>1185732</v>
      </c>
      <c r="D1724" s="7">
        <v>44518</v>
      </c>
      <c r="E1724" s="6" t="s">
        <v>33</v>
      </c>
      <c r="F1724" s="6" t="s">
        <v>71</v>
      </c>
      <c r="G1724" s="6" t="s">
        <v>72</v>
      </c>
      <c r="H1724" s="6" t="s">
        <v>19</v>
      </c>
      <c r="I1724" s="8">
        <v>0.25000000000000006</v>
      </c>
      <c r="J1724" s="9">
        <v>2950</v>
      </c>
      <c r="K1724" s="10">
        <f t="shared" si="12"/>
        <v>737.50000000000011</v>
      </c>
      <c r="L1724" s="10">
        <f t="shared" si="13"/>
        <v>258.125</v>
      </c>
      <c r="M1724" s="11">
        <v>0.35</v>
      </c>
      <c r="O1724" s="16"/>
      <c r="P1724" s="14"/>
      <c r="Q1724" s="12"/>
      <c r="R1724" s="13"/>
    </row>
    <row r="1725" spans="1:18" ht="15.75" customHeight="1" x14ac:dyDescent="0.3">
      <c r="A1725" s="1"/>
      <c r="B1725" s="6" t="s">
        <v>14</v>
      </c>
      <c r="C1725" s="6">
        <v>1185732</v>
      </c>
      <c r="D1725" s="7">
        <v>44518</v>
      </c>
      <c r="E1725" s="6" t="s">
        <v>33</v>
      </c>
      <c r="F1725" s="6" t="s">
        <v>71</v>
      </c>
      <c r="G1725" s="6" t="s">
        <v>72</v>
      </c>
      <c r="H1725" s="6" t="s">
        <v>20</v>
      </c>
      <c r="I1725" s="8">
        <v>0.25000000000000006</v>
      </c>
      <c r="J1725" s="9">
        <v>3250</v>
      </c>
      <c r="K1725" s="10">
        <f t="shared" si="12"/>
        <v>812.50000000000023</v>
      </c>
      <c r="L1725" s="10">
        <f t="shared" si="13"/>
        <v>325.00000000000011</v>
      </c>
      <c r="M1725" s="11">
        <v>0.4</v>
      </c>
      <c r="O1725" s="16"/>
      <c r="P1725" s="14"/>
      <c r="Q1725" s="12"/>
      <c r="R1725" s="13"/>
    </row>
    <row r="1726" spans="1:18" ht="15.75" customHeight="1" x14ac:dyDescent="0.3">
      <c r="A1726" s="1"/>
      <c r="B1726" s="6" t="s">
        <v>14</v>
      </c>
      <c r="C1726" s="6">
        <v>1185732</v>
      </c>
      <c r="D1726" s="7">
        <v>44518</v>
      </c>
      <c r="E1726" s="6" t="s">
        <v>33</v>
      </c>
      <c r="F1726" s="6" t="s">
        <v>71</v>
      </c>
      <c r="G1726" s="6" t="s">
        <v>72</v>
      </c>
      <c r="H1726" s="6" t="s">
        <v>21</v>
      </c>
      <c r="I1726" s="8">
        <v>0.44999999999999996</v>
      </c>
      <c r="J1726" s="9">
        <v>3000</v>
      </c>
      <c r="K1726" s="10">
        <f t="shared" si="12"/>
        <v>1349.9999999999998</v>
      </c>
      <c r="L1726" s="10">
        <f t="shared" si="13"/>
        <v>472.49999999999989</v>
      </c>
      <c r="M1726" s="11">
        <v>0.35</v>
      </c>
      <c r="O1726" s="16"/>
      <c r="P1726" s="14"/>
      <c r="Q1726" s="12"/>
      <c r="R1726" s="13"/>
    </row>
    <row r="1727" spans="1:18" ht="15.75" customHeight="1" x14ac:dyDescent="0.3">
      <c r="A1727" s="1"/>
      <c r="B1727" s="6" t="s">
        <v>14</v>
      </c>
      <c r="C1727" s="6">
        <v>1185732</v>
      </c>
      <c r="D1727" s="7">
        <v>44518</v>
      </c>
      <c r="E1727" s="6" t="s">
        <v>33</v>
      </c>
      <c r="F1727" s="6" t="s">
        <v>71</v>
      </c>
      <c r="G1727" s="6" t="s">
        <v>72</v>
      </c>
      <c r="H1727" s="6" t="s">
        <v>22</v>
      </c>
      <c r="I1727" s="8">
        <v>0.49999999999999983</v>
      </c>
      <c r="J1727" s="9">
        <v>4000</v>
      </c>
      <c r="K1727" s="10">
        <f t="shared" si="12"/>
        <v>1999.9999999999993</v>
      </c>
      <c r="L1727" s="10">
        <f t="shared" si="13"/>
        <v>999.99999999999966</v>
      </c>
      <c r="M1727" s="11">
        <v>0.5</v>
      </c>
      <c r="O1727" s="16"/>
      <c r="P1727" s="14"/>
      <c r="Q1727" s="12"/>
      <c r="R1727" s="13"/>
    </row>
    <row r="1728" spans="1:18" ht="15.75" customHeight="1" x14ac:dyDescent="0.3">
      <c r="A1728" s="1"/>
      <c r="B1728" s="6" t="s">
        <v>14</v>
      </c>
      <c r="C1728" s="6">
        <v>1185732</v>
      </c>
      <c r="D1728" s="7">
        <v>44547</v>
      </c>
      <c r="E1728" s="6" t="s">
        <v>33</v>
      </c>
      <c r="F1728" s="6" t="s">
        <v>71</v>
      </c>
      <c r="G1728" s="6" t="s">
        <v>72</v>
      </c>
      <c r="H1728" s="6" t="s">
        <v>17</v>
      </c>
      <c r="I1728" s="8">
        <v>0.44999999999999996</v>
      </c>
      <c r="J1728" s="9">
        <v>6500</v>
      </c>
      <c r="K1728" s="10">
        <f t="shared" si="12"/>
        <v>2924.9999999999995</v>
      </c>
      <c r="L1728" s="10">
        <f t="shared" si="13"/>
        <v>1169.9999999999998</v>
      </c>
      <c r="M1728" s="11">
        <v>0.4</v>
      </c>
      <c r="O1728" s="16"/>
      <c r="P1728" s="14"/>
      <c r="Q1728" s="12"/>
      <c r="R1728" s="13"/>
    </row>
    <row r="1729" spans="1:18" ht="15.75" customHeight="1" x14ac:dyDescent="0.3">
      <c r="A1729" s="1"/>
      <c r="B1729" s="6" t="s">
        <v>14</v>
      </c>
      <c r="C1729" s="6">
        <v>1185732</v>
      </c>
      <c r="D1729" s="7">
        <v>44547</v>
      </c>
      <c r="E1729" s="6" t="s">
        <v>33</v>
      </c>
      <c r="F1729" s="6" t="s">
        <v>71</v>
      </c>
      <c r="G1729" s="6" t="s">
        <v>72</v>
      </c>
      <c r="H1729" s="6" t="s">
        <v>18</v>
      </c>
      <c r="I1729" s="8">
        <v>0.35000000000000003</v>
      </c>
      <c r="J1729" s="9">
        <v>4500</v>
      </c>
      <c r="K1729" s="10">
        <f t="shared" si="12"/>
        <v>1575.0000000000002</v>
      </c>
      <c r="L1729" s="10">
        <f t="shared" si="13"/>
        <v>551.25</v>
      </c>
      <c r="M1729" s="11">
        <v>0.35</v>
      </c>
      <c r="O1729" s="16"/>
      <c r="P1729" s="14"/>
      <c r="Q1729" s="12"/>
      <c r="R1729" s="13"/>
    </row>
    <row r="1730" spans="1:18" ht="15.75" customHeight="1" x14ac:dyDescent="0.3">
      <c r="A1730" s="1"/>
      <c r="B1730" s="6" t="s">
        <v>14</v>
      </c>
      <c r="C1730" s="6">
        <v>1185732</v>
      </c>
      <c r="D1730" s="7">
        <v>44547</v>
      </c>
      <c r="E1730" s="6" t="s">
        <v>33</v>
      </c>
      <c r="F1730" s="6" t="s">
        <v>71</v>
      </c>
      <c r="G1730" s="6" t="s">
        <v>72</v>
      </c>
      <c r="H1730" s="6" t="s">
        <v>19</v>
      </c>
      <c r="I1730" s="8">
        <v>0.35000000000000003</v>
      </c>
      <c r="J1730" s="9">
        <v>4000</v>
      </c>
      <c r="K1730" s="10">
        <f t="shared" si="12"/>
        <v>1400.0000000000002</v>
      </c>
      <c r="L1730" s="10">
        <f t="shared" si="13"/>
        <v>490.00000000000006</v>
      </c>
      <c r="M1730" s="11">
        <v>0.35</v>
      </c>
      <c r="O1730" s="16"/>
      <c r="P1730" s="14"/>
      <c r="Q1730" s="12"/>
      <c r="R1730" s="13"/>
    </row>
    <row r="1731" spans="1:18" ht="15.75" customHeight="1" x14ac:dyDescent="0.3">
      <c r="A1731" s="1"/>
      <c r="B1731" s="6" t="s">
        <v>14</v>
      </c>
      <c r="C1731" s="6">
        <v>1185732</v>
      </c>
      <c r="D1731" s="7">
        <v>44547</v>
      </c>
      <c r="E1731" s="6" t="s">
        <v>33</v>
      </c>
      <c r="F1731" s="6" t="s">
        <v>71</v>
      </c>
      <c r="G1731" s="6" t="s">
        <v>72</v>
      </c>
      <c r="H1731" s="6" t="s">
        <v>20</v>
      </c>
      <c r="I1731" s="8">
        <v>0.35000000000000003</v>
      </c>
      <c r="J1731" s="9">
        <v>3500</v>
      </c>
      <c r="K1731" s="10">
        <f t="shared" si="12"/>
        <v>1225.0000000000002</v>
      </c>
      <c r="L1731" s="10">
        <f t="shared" si="13"/>
        <v>490.00000000000011</v>
      </c>
      <c r="M1731" s="11">
        <v>0.4</v>
      </c>
      <c r="O1731" s="16"/>
      <c r="P1731" s="14"/>
      <c r="Q1731" s="12"/>
      <c r="R1731" s="13"/>
    </row>
    <row r="1732" spans="1:18" ht="15.75" customHeight="1" x14ac:dyDescent="0.3">
      <c r="A1732" s="1"/>
      <c r="B1732" s="6" t="s">
        <v>14</v>
      </c>
      <c r="C1732" s="6">
        <v>1185732</v>
      </c>
      <c r="D1732" s="7">
        <v>44547</v>
      </c>
      <c r="E1732" s="6" t="s">
        <v>33</v>
      </c>
      <c r="F1732" s="6" t="s">
        <v>71</v>
      </c>
      <c r="G1732" s="6" t="s">
        <v>72</v>
      </c>
      <c r="H1732" s="6" t="s">
        <v>21</v>
      </c>
      <c r="I1732" s="8">
        <v>0.44999999999999996</v>
      </c>
      <c r="J1732" s="9">
        <v>3500</v>
      </c>
      <c r="K1732" s="10">
        <f t="shared" si="12"/>
        <v>1574.9999999999998</v>
      </c>
      <c r="L1732" s="10">
        <f t="shared" si="13"/>
        <v>551.24999999999989</v>
      </c>
      <c r="M1732" s="11">
        <v>0.35</v>
      </c>
      <c r="O1732" s="16"/>
      <c r="P1732" s="14"/>
      <c r="Q1732" s="12"/>
      <c r="R1732" s="13"/>
    </row>
    <row r="1733" spans="1:18" ht="15.75" customHeight="1" x14ac:dyDescent="0.3">
      <c r="A1733" s="1"/>
      <c r="B1733" s="6" t="s">
        <v>14</v>
      </c>
      <c r="C1733" s="6">
        <v>1185732</v>
      </c>
      <c r="D1733" s="7">
        <v>44547</v>
      </c>
      <c r="E1733" s="6" t="s">
        <v>33</v>
      </c>
      <c r="F1733" s="6" t="s">
        <v>71</v>
      </c>
      <c r="G1733" s="6" t="s">
        <v>72</v>
      </c>
      <c r="H1733" s="6" t="s">
        <v>22</v>
      </c>
      <c r="I1733" s="8">
        <v>0.49999999999999983</v>
      </c>
      <c r="J1733" s="9">
        <v>4500</v>
      </c>
      <c r="K1733" s="10">
        <f t="shared" si="12"/>
        <v>2249.9999999999991</v>
      </c>
      <c r="L1733" s="10">
        <f t="shared" si="13"/>
        <v>1124.9999999999995</v>
      </c>
      <c r="M1733" s="11">
        <v>0.5</v>
      </c>
      <c r="O1733" s="16"/>
      <c r="P1733" s="14"/>
      <c r="Q1733" s="12"/>
      <c r="R1733" s="13"/>
    </row>
    <row r="1734" spans="1:18" ht="15.75" customHeight="1" x14ac:dyDescent="0.3">
      <c r="A1734" s="1" t="s">
        <v>39</v>
      </c>
      <c r="B1734" s="6" t="s">
        <v>14</v>
      </c>
      <c r="C1734" s="6">
        <v>1185732</v>
      </c>
      <c r="D1734" s="7">
        <v>44207</v>
      </c>
      <c r="E1734" s="6" t="s">
        <v>33</v>
      </c>
      <c r="F1734" s="6" t="s">
        <v>73</v>
      </c>
      <c r="G1734" s="6" t="s">
        <v>74</v>
      </c>
      <c r="H1734" s="6" t="s">
        <v>17</v>
      </c>
      <c r="I1734" s="8">
        <v>0.25</v>
      </c>
      <c r="J1734" s="9">
        <v>6750</v>
      </c>
      <c r="K1734" s="10">
        <f t="shared" si="12"/>
        <v>1687.5</v>
      </c>
      <c r="L1734" s="10">
        <f t="shared" si="13"/>
        <v>675</v>
      </c>
      <c r="M1734" s="11">
        <v>0.4</v>
      </c>
      <c r="O1734" s="16"/>
      <c r="P1734" s="14"/>
      <c r="Q1734" s="12"/>
      <c r="R1734" s="13"/>
    </row>
    <row r="1735" spans="1:18" ht="15.75" customHeight="1" x14ac:dyDescent="0.3">
      <c r="A1735" s="1"/>
      <c r="B1735" s="6" t="s">
        <v>14</v>
      </c>
      <c r="C1735" s="6">
        <v>1185732</v>
      </c>
      <c r="D1735" s="7">
        <v>44207</v>
      </c>
      <c r="E1735" s="6" t="s">
        <v>33</v>
      </c>
      <c r="F1735" s="6" t="s">
        <v>73</v>
      </c>
      <c r="G1735" s="6" t="s">
        <v>74</v>
      </c>
      <c r="H1735" s="6" t="s">
        <v>18</v>
      </c>
      <c r="I1735" s="8">
        <v>0.25</v>
      </c>
      <c r="J1735" s="9">
        <v>4750</v>
      </c>
      <c r="K1735" s="10">
        <f t="shared" si="12"/>
        <v>1187.5</v>
      </c>
      <c r="L1735" s="10">
        <f t="shared" si="13"/>
        <v>415.625</v>
      </c>
      <c r="M1735" s="11">
        <v>0.35</v>
      </c>
      <c r="O1735" s="16"/>
      <c r="P1735" s="14"/>
      <c r="Q1735" s="12"/>
      <c r="R1735" s="13"/>
    </row>
    <row r="1736" spans="1:18" ht="15.75" customHeight="1" x14ac:dyDescent="0.3">
      <c r="A1736" s="1"/>
      <c r="B1736" s="6" t="s">
        <v>14</v>
      </c>
      <c r="C1736" s="6">
        <v>1185732</v>
      </c>
      <c r="D1736" s="7">
        <v>44207</v>
      </c>
      <c r="E1736" s="6" t="s">
        <v>33</v>
      </c>
      <c r="F1736" s="6" t="s">
        <v>73</v>
      </c>
      <c r="G1736" s="6" t="s">
        <v>74</v>
      </c>
      <c r="H1736" s="6" t="s">
        <v>19</v>
      </c>
      <c r="I1736" s="8">
        <v>0.15000000000000002</v>
      </c>
      <c r="J1736" s="9">
        <v>4750</v>
      </c>
      <c r="K1736" s="10">
        <f t="shared" si="12"/>
        <v>712.50000000000011</v>
      </c>
      <c r="L1736" s="10">
        <f t="shared" si="13"/>
        <v>249.37500000000003</v>
      </c>
      <c r="M1736" s="11">
        <v>0.35</v>
      </c>
      <c r="O1736" s="16"/>
      <c r="P1736" s="14"/>
      <c r="Q1736" s="12"/>
      <c r="R1736" s="13"/>
    </row>
    <row r="1737" spans="1:18" ht="15.75" customHeight="1" x14ac:dyDescent="0.3">
      <c r="A1737" s="1"/>
      <c r="B1737" s="6" t="s">
        <v>14</v>
      </c>
      <c r="C1737" s="6">
        <v>1185732</v>
      </c>
      <c r="D1737" s="7">
        <v>44207</v>
      </c>
      <c r="E1737" s="6" t="s">
        <v>33</v>
      </c>
      <c r="F1737" s="6" t="s">
        <v>73</v>
      </c>
      <c r="G1737" s="6" t="s">
        <v>74</v>
      </c>
      <c r="H1737" s="6" t="s">
        <v>20</v>
      </c>
      <c r="I1737" s="8">
        <v>0.20000000000000007</v>
      </c>
      <c r="J1737" s="9">
        <v>3250</v>
      </c>
      <c r="K1737" s="10">
        <f t="shared" si="12"/>
        <v>650.00000000000023</v>
      </c>
      <c r="L1737" s="10">
        <f t="shared" si="13"/>
        <v>260.00000000000011</v>
      </c>
      <c r="M1737" s="11">
        <v>0.4</v>
      </c>
      <c r="O1737" s="16"/>
      <c r="P1737" s="14"/>
      <c r="Q1737" s="12"/>
      <c r="R1737" s="13"/>
    </row>
    <row r="1738" spans="1:18" ht="15.75" customHeight="1" x14ac:dyDescent="0.3">
      <c r="A1738" s="1"/>
      <c r="B1738" s="6" t="s">
        <v>14</v>
      </c>
      <c r="C1738" s="6">
        <v>1185732</v>
      </c>
      <c r="D1738" s="7">
        <v>44207</v>
      </c>
      <c r="E1738" s="6" t="s">
        <v>33</v>
      </c>
      <c r="F1738" s="6" t="s">
        <v>73</v>
      </c>
      <c r="G1738" s="6" t="s">
        <v>74</v>
      </c>
      <c r="H1738" s="6" t="s">
        <v>21</v>
      </c>
      <c r="I1738" s="8">
        <v>0.35</v>
      </c>
      <c r="J1738" s="9">
        <v>3750</v>
      </c>
      <c r="K1738" s="10">
        <f t="shared" si="12"/>
        <v>1312.5</v>
      </c>
      <c r="L1738" s="10">
        <f t="shared" si="13"/>
        <v>459.37499999999994</v>
      </c>
      <c r="M1738" s="11">
        <v>0.35</v>
      </c>
      <c r="O1738" s="16"/>
      <c r="P1738" s="14"/>
      <c r="Q1738" s="12"/>
      <c r="R1738" s="13"/>
    </row>
    <row r="1739" spans="1:18" ht="15.75" customHeight="1" x14ac:dyDescent="0.3">
      <c r="A1739" s="1"/>
      <c r="B1739" s="6" t="s">
        <v>14</v>
      </c>
      <c r="C1739" s="6">
        <v>1185732</v>
      </c>
      <c r="D1739" s="7">
        <v>44207</v>
      </c>
      <c r="E1739" s="6" t="s">
        <v>33</v>
      </c>
      <c r="F1739" s="6" t="s">
        <v>73</v>
      </c>
      <c r="G1739" s="6" t="s">
        <v>74</v>
      </c>
      <c r="H1739" s="6" t="s">
        <v>22</v>
      </c>
      <c r="I1739" s="8">
        <v>0.25</v>
      </c>
      <c r="J1739" s="9">
        <v>4750</v>
      </c>
      <c r="K1739" s="10">
        <f t="shared" si="12"/>
        <v>1187.5</v>
      </c>
      <c r="L1739" s="10">
        <f t="shared" si="13"/>
        <v>593.75</v>
      </c>
      <c r="M1739" s="11">
        <v>0.5</v>
      </c>
      <c r="O1739" s="16"/>
      <c r="P1739" s="14"/>
      <c r="Q1739" s="12"/>
      <c r="R1739" s="13"/>
    </row>
    <row r="1740" spans="1:18" ht="15.75" customHeight="1" x14ac:dyDescent="0.3">
      <c r="A1740" s="1"/>
      <c r="B1740" s="6" t="s">
        <v>14</v>
      </c>
      <c r="C1740" s="6">
        <v>1185732</v>
      </c>
      <c r="D1740" s="7">
        <v>44238</v>
      </c>
      <c r="E1740" s="6" t="s">
        <v>33</v>
      </c>
      <c r="F1740" s="6" t="s">
        <v>73</v>
      </c>
      <c r="G1740" s="6" t="s">
        <v>74</v>
      </c>
      <c r="H1740" s="6" t="s">
        <v>17</v>
      </c>
      <c r="I1740" s="8">
        <v>0.25</v>
      </c>
      <c r="J1740" s="9">
        <v>7250</v>
      </c>
      <c r="K1740" s="10">
        <f t="shared" si="12"/>
        <v>1812.5</v>
      </c>
      <c r="L1740" s="10">
        <f t="shared" si="13"/>
        <v>725</v>
      </c>
      <c r="M1740" s="11">
        <v>0.4</v>
      </c>
      <c r="O1740" s="16"/>
      <c r="P1740" s="14"/>
      <c r="Q1740" s="12"/>
      <c r="R1740" s="13"/>
    </row>
    <row r="1741" spans="1:18" ht="15.75" customHeight="1" x14ac:dyDescent="0.3">
      <c r="A1741" s="1"/>
      <c r="B1741" s="6" t="s">
        <v>14</v>
      </c>
      <c r="C1741" s="6">
        <v>1185732</v>
      </c>
      <c r="D1741" s="7">
        <v>44238</v>
      </c>
      <c r="E1741" s="6" t="s">
        <v>33</v>
      </c>
      <c r="F1741" s="6" t="s">
        <v>73</v>
      </c>
      <c r="G1741" s="6" t="s">
        <v>74</v>
      </c>
      <c r="H1741" s="6" t="s">
        <v>18</v>
      </c>
      <c r="I1741" s="8">
        <v>0.25</v>
      </c>
      <c r="J1741" s="9">
        <v>3750</v>
      </c>
      <c r="K1741" s="10">
        <f t="shared" si="12"/>
        <v>937.5</v>
      </c>
      <c r="L1741" s="10">
        <f t="shared" si="13"/>
        <v>328.125</v>
      </c>
      <c r="M1741" s="11">
        <v>0.35</v>
      </c>
      <c r="O1741" s="16"/>
      <c r="P1741" s="14"/>
      <c r="Q1741" s="12"/>
      <c r="R1741" s="13"/>
    </row>
    <row r="1742" spans="1:18" ht="15.75" customHeight="1" x14ac:dyDescent="0.3">
      <c r="A1742" s="1"/>
      <c r="B1742" s="6" t="s">
        <v>14</v>
      </c>
      <c r="C1742" s="6">
        <v>1185732</v>
      </c>
      <c r="D1742" s="7">
        <v>44238</v>
      </c>
      <c r="E1742" s="6" t="s">
        <v>33</v>
      </c>
      <c r="F1742" s="6" t="s">
        <v>73</v>
      </c>
      <c r="G1742" s="6" t="s">
        <v>74</v>
      </c>
      <c r="H1742" s="6" t="s">
        <v>19</v>
      </c>
      <c r="I1742" s="8">
        <v>0.15000000000000002</v>
      </c>
      <c r="J1742" s="9">
        <v>4250</v>
      </c>
      <c r="K1742" s="10">
        <f t="shared" si="12"/>
        <v>637.50000000000011</v>
      </c>
      <c r="L1742" s="10">
        <f t="shared" si="13"/>
        <v>223.12500000000003</v>
      </c>
      <c r="M1742" s="11">
        <v>0.35</v>
      </c>
      <c r="O1742" s="16"/>
      <c r="P1742" s="14"/>
      <c r="Q1742" s="12"/>
      <c r="R1742" s="13"/>
    </row>
    <row r="1743" spans="1:18" ht="15.75" customHeight="1" x14ac:dyDescent="0.3">
      <c r="A1743" s="1"/>
      <c r="B1743" s="6" t="s">
        <v>14</v>
      </c>
      <c r="C1743" s="6">
        <v>1185732</v>
      </c>
      <c r="D1743" s="7">
        <v>44238</v>
      </c>
      <c r="E1743" s="6" t="s">
        <v>33</v>
      </c>
      <c r="F1743" s="6" t="s">
        <v>73</v>
      </c>
      <c r="G1743" s="6" t="s">
        <v>74</v>
      </c>
      <c r="H1743" s="6" t="s">
        <v>20</v>
      </c>
      <c r="I1743" s="8">
        <v>0.20000000000000007</v>
      </c>
      <c r="J1743" s="9">
        <v>3000</v>
      </c>
      <c r="K1743" s="10">
        <f t="shared" si="12"/>
        <v>600.00000000000023</v>
      </c>
      <c r="L1743" s="10">
        <f t="shared" si="13"/>
        <v>240.00000000000011</v>
      </c>
      <c r="M1743" s="11">
        <v>0.4</v>
      </c>
      <c r="O1743" s="16"/>
      <c r="P1743" s="14"/>
      <c r="Q1743" s="12"/>
      <c r="R1743" s="13"/>
    </row>
    <row r="1744" spans="1:18" ht="15.75" customHeight="1" x14ac:dyDescent="0.3">
      <c r="A1744" s="1"/>
      <c r="B1744" s="6" t="s">
        <v>14</v>
      </c>
      <c r="C1744" s="6">
        <v>1185732</v>
      </c>
      <c r="D1744" s="7">
        <v>44238</v>
      </c>
      <c r="E1744" s="6" t="s">
        <v>33</v>
      </c>
      <c r="F1744" s="6" t="s">
        <v>73</v>
      </c>
      <c r="G1744" s="6" t="s">
        <v>74</v>
      </c>
      <c r="H1744" s="6" t="s">
        <v>21</v>
      </c>
      <c r="I1744" s="8">
        <v>0.35</v>
      </c>
      <c r="J1744" s="9">
        <v>3750</v>
      </c>
      <c r="K1744" s="10">
        <f t="shared" si="12"/>
        <v>1312.5</v>
      </c>
      <c r="L1744" s="10">
        <f t="shared" si="13"/>
        <v>459.37499999999994</v>
      </c>
      <c r="M1744" s="11">
        <v>0.35</v>
      </c>
      <c r="O1744" s="16"/>
      <c r="P1744" s="14"/>
      <c r="Q1744" s="12"/>
      <c r="R1744" s="13"/>
    </row>
    <row r="1745" spans="1:18" ht="15.75" customHeight="1" x14ac:dyDescent="0.3">
      <c r="A1745" s="1"/>
      <c r="B1745" s="6" t="s">
        <v>14</v>
      </c>
      <c r="C1745" s="6">
        <v>1185732</v>
      </c>
      <c r="D1745" s="7">
        <v>44238</v>
      </c>
      <c r="E1745" s="6" t="s">
        <v>33</v>
      </c>
      <c r="F1745" s="6" t="s">
        <v>73</v>
      </c>
      <c r="G1745" s="6" t="s">
        <v>74</v>
      </c>
      <c r="H1745" s="6" t="s">
        <v>22</v>
      </c>
      <c r="I1745" s="8">
        <v>0.25</v>
      </c>
      <c r="J1745" s="9">
        <v>4500</v>
      </c>
      <c r="K1745" s="10">
        <f t="shared" si="12"/>
        <v>1125</v>
      </c>
      <c r="L1745" s="10">
        <f t="shared" si="13"/>
        <v>562.5</v>
      </c>
      <c r="M1745" s="11">
        <v>0.5</v>
      </c>
      <c r="O1745" s="16"/>
      <c r="P1745" s="14"/>
      <c r="Q1745" s="12"/>
      <c r="R1745" s="13"/>
    </row>
    <row r="1746" spans="1:18" ht="15.75" customHeight="1" x14ac:dyDescent="0.3">
      <c r="A1746" s="1"/>
      <c r="B1746" s="6" t="s">
        <v>14</v>
      </c>
      <c r="C1746" s="6">
        <v>1185732</v>
      </c>
      <c r="D1746" s="7">
        <v>44265</v>
      </c>
      <c r="E1746" s="6" t="s">
        <v>33</v>
      </c>
      <c r="F1746" s="6" t="s">
        <v>73</v>
      </c>
      <c r="G1746" s="6" t="s">
        <v>74</v>
      </c>
      <c r="H1746" s="6" t="s">
        <v>17</v>
      </c>
      <c r="I1746" s="8">
        <v>0.30000000000000004</v>
      </c>
      <c r="J1746" s="9">
        <v>6700</v>
      </c>
      <c r="K1746" s="10">
        <f t="shared" si="12"/>
        <v>2010.0000000000002</v>
      </c>
      <c r="L1746" s="10">
        <f t="shared" si="13"/>
        <v>804.00000000000011</v>
      </c>
      <c r="M1746" s="11">
        <v>0.4</v>
      </c>
      <c r="O1746" s="16"/>
      <c r="P1746" s="14"/>
      <c r="Q1746" s="12"/>
      <c r="R1746" s="13"/>
    </row>
    <row r="1747" spans="1:18" ht="15.75" customHeight="1" x14ac:dyDescent="0.3">
      <c r="A1747" s="1"/>
      <c r="B1747" s="6" t="s">
        <v>14</v>
      </c>
      <c r="C1747" s="6">
        <v>1185732</v>
      </c>
      <c r="D1747" s="7">
        <v>44265</v>
      </c>
      <c r="E1747" s="6" t="s">
        <v>33</v>
      </c>
      <c r="F1747" s="6" t="s">
        <v>73</v>
      </c>
      <c r="G1747" s="6" t="s">
        <v>74</v>
      </c>
      <c r="H1747" s="6" t="s">
        <v>18</v>
      </c>
      <c r="I1747" s="8">
        <v>0.30000000000000004</v>
      </c>
      <c r="J1747" s="9">
        <v>3500</v>
      </c>
      <c r="K1747" s="10">
        <f t="shared" si="12"/>
        <v>1050.0000000000002</v>
      </c>
      <c r="L1747" s="10">
        <f t="shared" si="13"/>
        <v>367.50000000000006</v>
      </c>
      <c r="M1747" s="11">
        <v>0.35</v>
      </c>
      <c r="O1747" s="16"/>
      <c r="P1747" s="14"/>
      <c r="Q1747" s="12"/>
      <c r="R1747" s="13"/>
    </row>
    <row r="1748" spans="1:18" ht="15.75" customHeight="1" x14ac:dyDescent="0.3">
      <c r="A1748" s="1"/>
      <c r="B1748" s="6" t="s">
        <v>14</v>
      </c>
      <c r="C1748" s="6">
        <v>1185732</v>
      </c>
      <c r="D1748" s="7">
        <v>44265</v>
      </c>
      <c r="E1748" s="6" t="s">
        <v>33</v>
      </c>
      <c r="F1748" s="6" t="s">
        <v>73</v>
      </c>
      <c r="G1748" s="6" t="s">
        <v>74</v>
      </c>
      <c r="H1748" s="6" t="s">
        <v>19</v>
      </c>
      <c r="I1748" s="8">
        <v>0.20000000000000007</v>
      </c>
      <c r="J1748" s="9">
        <v>4000</v>
      </c>
      <c r="K1748" s="10">
        <f t="shared" si="12"/>
        <v>800.00000000000023</v>
      </c>
      <c r="L1748" s="10">
        <f t="shared" si="13"/>
        <v>280.00000000000006</v>
      </c>
      <c r="M1748" s="11">
        <v>0.35</v>
      </c>
      <c r="O1748" s="16"/>
      <c r="P1748" s="14"/>
      <c r="Q1748" s="12"/>
      <c r="R1748" s="13"/>
    </row>
    <row r="1749" spans="1:18" ht="15.75" customHeight="1" x14ac:dyDescent="0.3">
      <c r="A1749" s="1"/>
      <c r="B1749" s="6" t="s">
        <v>14</v>
      </c>
      <c r="C1749" s="6">
        <v>1185732</v>
      </c>
      <c r="D1749" s="7">
        <v>44265</v>
      </c>
      <c r="E1749" s="6" t="s">
        <v>33</v>
      </c>
      <c r="F1749" s="6" t="s">
        <v>73</v>
      </c>
      <c r="G1749" s="6" t="s">
        <v>74</v>
      </c>
      <c r="H1749" s="6" t="s">
        <v>20</v>
      </c>
      <c r="I1749" s="8">
        <v>0.25</v>
      </c>
      <c r="J1749" s="9">
        <v>2500</v>
      </c>
      <c r="K1749" s="10">
        <f t="shared" si="12"/>
        <v>625</v>
      </c>
      <c r="L1749" s="10">
        <f t="shared" si="13"/>
        <v>250</v>
      </c>
      <c r="M1749" s="11">
        <v>0.4</v>
      </c>
      <c r="O1749" s="16"/>
      <c r="P1749" s="14"/>
      <c r="Q1749" s="12"/>
      <c r="R1749" s="13"/>
    </row>
    <row r="1750" spans="1:18" ht="15.75" customHeight="1" x14ac:dyDescent="0.3">
      <c r="A1750" s="1"/>
      <c r="B1750" s="6" t="s">
        <v>14</v>
      </c>
      <c r="C1750" s="6">
        <v>1185732</v>
      </c>
      <c r="D1750" s="7">
        <v>44265</v>
      </c>
      <c r="E1750" s="6" t="s">
        <v>33</v>
      </c>
      <c r="F1750" s="6" t="s">
        <v>73</v>
      </c>
      <c r="G1750" s="6" t="s">
        <v>74</v>
      </c>
      <c r="H1750" s="6" t="s">
        <v>21</v>
      </c>
      <c r="I1750" s="8">
        <v>0.4</v>
      </c>
      <c r="J1750" s="9">
        <v>3000</v>
      </c>
      <c r="K1750" s="10">
        <f t="shared" si="12"/>
        <v>1200</v>
      </c>
      <c r="L1750" s="10">
        <f t="shared" si="13"/>
        <v>420</v>
      </c>
      <c r="M1750" s="11">
        <v>0.35</v>
      </c>
      <c r="O1750" s="16"/>
      <c r="P1750" s="14"/>
      <c r="Q1750" s="12"/>
      <c r="R1750" s="13"/>
    </row>
    <row r="1751" spans="1:18" ht="15.75" customHeight="1" x14ac:dyDescent="0.3">
      <c r="A1751" s="1"/>
      <c r="B1751" s="6" t="s">
        <v>14</v>
      </c>
      <c r="C1751" s="6">
        <v>1185732</v>
      </c>
      <c r="D1751" s="7">
        <v>44265</v>
      </c>
      <c r="E1751" s="6" t="s">
        <v>33</v>
      </c>
      <c r="F1751" s="6" t="s">
        <v>73</v>
      </c>
      <c r="G1751" s="6" t="s">
        <v>74</v>
      </c>
      <c r="H1751" s="6" t="s">
        <v>22</v>
      </c>
      <c r="I1751" s="8">
        <v>0.30000000000000004</v>
      </c>
      <c r="J1751" s="9">
        <v>4000</v>
      </c>
      <c r="K1751" s="10">
        <f t="shared" si="12"/>
        <v>1200.0000000000002</v>
      </c>
      <c r="L1751" s="10">
        <f t="shared" si="13"/>
        <v>600.00000000000011</v>
      </c>
      <c r="M1751" s="11">
        <v>0.5</v>
      </c>
      <c r="O1751" s="16"/>
      <c r="P1751" s="14"/>
      <c r="Q1751" s="12"/>
      <c r="R1751" s="13"/>
    </row>
    <row r="1752" spans="1:18" ht="15.75" customHeight="1" x14ac:dyDescent="0.3">
      <c r="A1752" s="1"/>
      <c r="B1752" s="6" t="s">
        <v>14</v>
      </c>
      <c r="C1752" s="6">
        <v>1185732</v>
      </c>
      <c r="D1752" s="7">
        <v>44297</v>
      </c>
      <c r="E1752" s="6" t="s">
        <v>33</v>
      </c>
      <c r="F1752" s="6" t="s">
        <v>73</v>
      </c>
      <c r="G1752" s="6" t="s">
        <v>74</v>
      </c>
      <c r="H1752" s="6" t="s">
        <v>17</v>
      </c>
      <c r="I1752" s="8">
        <v>0.30000000000000004</v>
      </c>
      <c r="J1752" s="9">
        <v>6250</v>
      </c>
      <c r="K1752" s="10">
        <f t="shared" si="12"/>
        <v>1875.0000000000002</v>
      </c>
      <c r="L1752" s="10">
        <f t="shared" si="13"/>
        <v>750.00000000000011</v>
      </c>
      <c r="M1752" s="11">
        <v>0.4</v>
      </c>
      <c r="O1752" s="16"/>
      <c r="P1752" s="14"/>
      <c r="Q1752" s="12"/>
      <c r="R1752" s="13"/>
    </row>
    <row r="1753" spans="1:18" ht="15.75" customHeight="1" x14ac:dyDescent="0.3">
      <c r="A1753" s="1"/>
      <c r="B1753" s="6" t="s">
        <v>14</v>
      </c>
      <c r="C1753" s="6">
        <v>1185732</v>
      </c>
      <c r="D1753" s="7">
        <v>44297</v>
      </c>
      <c r="E1753" s="6" t="s">
        <v>33</v>
      </c>
      <c r="F1753" s="6" t="s">
        <v>73</v>
      </c>
      <c r="G1753" s="6" t="s">
        <v>74</v>
      </c>
      <c r="H1753" s="6" t="s">
        <v>18</v>
      </c>
      <c r="I1753" s="8">
        <v>0.25000000000000006</v>
      </c>
      <c r="J1753" s="9">
        <v>3250</v>
      </c>
      <c r="K1753" s="10">
        <f t="shared" si="12"/>
        <v>812.50000000000023</v>
      </c>
      <c r="L1753" s="10">
        <f t="shared" si="13"/>
        <v>284.37500000000006</v>
      </c>
      <c r="M1753" s="11">
        <v>0.35</v>
      </c>
      <c r="O1753" s="16"/>
      <c r="P1753" s="14"/>
      <c r="Q1753" s="12"/>
      <c r="R1753" s="13"/>
    </row>
    <row r="1754" spans="1:18" ht="15.75" customHeight="1" x14ac:dyDescent="0.3">
      <c r="A1754" s="1"/>
      <c r="B1754" s="6" t="s">
        <v>14</v>
      </c>
      <c r="C1754" s="6">
        <v>1185732</v>
      </c>
      <c r="D1754" s="7">
        <v>44297</v>
      </c>
      <c r="E1754" s="6" t="s">
        <v>33</v>
      </c>
      <c r="F1754" s="6" t="s">
        <v>73</v>
      </c>
      <c r="G1754" s="6" t="s">
        <v>74</v>
      </c>
      <c r="H1754" s="6" t="s">
        <v>19</v>
      </c>
      <c r="I1754" s="8">
        <v>0.15000000000000008</v>
      </c>
      <c r="J1754" s="9">
        <v>3250</v>
      </c>
      <c r="K1754" s="10">
        <f t="shared" si="12"/>
        <v>487.50000000000023</v>
      </c>
      <c r="L1754" s="10">
        <f t="shared" si="13"/>
        <v>170.62500000000006</v>
      </c>
      <c r="M1754" s="11">
        <v>0.35</v>
      </c>
      <c r="O1754" s="16"/>
      <c r="P1754" s="14"/>
      <c r="Q1754" s="12"/>
      <c r="R1754" s="13"/>
    </row>
    <row r="1755" spans="1:18" ht="15.75" customHeight="1" x14ac:dyDescent="0.3">
      <c r="A1755" s="1"/>
      <c r="B1755" s="6" t="s">
        <v>14</v>
      </c>
      <c r="C1755" s="6">
        <v>1185732</v>
      </c>
      <c r="D1755" s="7">
        <v>44297</v>
      </c>
      <c r="E1755" s="6" t="s">
        <v>33</v>
      </c>
      <c r="F1755" s="6" t="s">
        <v>73</v>
      </c>
      <c r="G1755" s="6" t="s">
        <v>74</v>
      </c>
      <c r="H1755" s="6" t="s">
        <v>20</v>
      </c>
      <c r="I1755" s="8">
        <v>0.2</v>
      </c>
      <c r="J1755" s="9">
        <v>2500</v>
      </c>
      <c r="K1755" s="10">
        <f t="shared" si="12"/>
        <v>500</v>
      </c>
      <c r="L1755" s="10">
        <f t="shared" si="13"/>
        <v>200</v>
      </c>
      <c r="M1755" s="11">
        <v>0.4</v>
      </c>
      <c r="O1755" s="16"/>
      <c r="P1755" s="14"/>
      <c r="Q1755" s="12"/>
      <c r="R1755" s="13"/>
    </row>
    <row r="1756" spans="1:18" ht="15.75" customHeight="1" x14ac:dyDescent="0.3">
      <c r="A1756" s="1"/>
      <c r="B1756" s="6" t="s">
        <v>14</v>
      </c>
      <c r="C1756" s="6">
        <v>1185732</v>
      </c>
      <c r="D1756" s="7">
        <v>44297</v>
      </c>
      <c r="E1756" s="6" t="s">
        <v>33</v>
      </c>
      <c r="F1756" s="6" t="s">
        <v>73</v>
      </c>
      <c r="G1756" s="6" t="s">
        <v>74</v>
      </c>
      <c r="H1756" s="6" t="s">
        <v>21</v>
      </c>
      <c r="I1756" s="8">
        <v>0.35000000000000003</v>
      </c>
      <c r="J1756" s="9">
        <v>2750</v>
      </c>
      <c r="K1756" s="10">
        <f t="shared" si="12"/>
        <v>962.50000000000011</v>
      </c>
      <c r="L1756" s="10">
        <f t="shared" si="13"/>
        <v>336.875</v>
      </c>
      <c r="M1756" s="11">
        <v>0.35</v>
      </c>
      <c r="O1756" s="16"/>
      <c r="P1756" s="14"/>
      <c r="Q1756" s="12"/>
      <c r="R1756" s="13"/>
    </row>
    <row r="1757" spans="1:18" ht="15.75" customHeight="1" x14ac:dyDescent="0.3">
      <c r="A1757" s="1"/>
      <c r="B1757" s="6" t="s">
        <v>14</v>
      </c>
      <c r="C1757" s="6">
        <v>1185732</v>
      </c>
      <c r="D1757" s="7">
        <v>44297</v>
      </c>
      <c r="E1757" s="6" t="s">
        <v>33</v>
      </c>
      <c r="F1757" s="6" t="s">
        <v>73</v>
      </c>
      <c r="G1757" s="6" t="s">
        <v>74</v>
      </c>
      <c r="H1757" s="6" t="s">
        <v>22</v>
      </c>
      <c r="I1757" s="8">
        <v>0.25000000000000006</v>
      </c>
      <c r="J1757" s="9">
        <v>4000</v>
      </c>
      <c r="K1757" s="10">
        <f t="shared" si="12"/>
        <v>1000.0000000000002</v>
      </c>
      <c r="L1757" s="10">
        <f t="shared" si="13"/>
        <v>500.00000000000011</v>
      </c>
      <c r="M1757" s="11">
        <v>0.5</v>
      </c>
      <c r="O1757" s="16"/>
      <c r="P1757" s="14"/>
      <c r="Q1757" s="12"/>
      <c r="R1757" s="13"/>
    </row>
    <row r="1758" spans="1:18" ht="15.75" customHeight="1" x14ac:dyDescent="0.3">
      <c r="A1758" s="1"/>
      <c r="B1758" s="6" t="s">
        <v>14</v>
      </c>
      <c r="C1758" s="6">
        <v>1185732</v>
      </c>
      <c r="D1758" s="7">
        <v>44328</v>
      </c>
      <c r="E1758" s="6" t="s">
        <v>33</v>
      </c>
      <c r="F1758" s="6" t="s">
        <v>73</v>
      </c>
      <c r="G1758" s="6" t="s">
        <v>74</v>
      </c>
      <c r="H1758" s="6" t="s">
        <v>17</v>
      </c>
      <c r="I1758" s="8">
        <v>0.35000000000000003</v>
      </c>
      <c r="J1758" s="9">
        <v>6700</v>
      </c>
      <c r="K1758" s="10">
        <f t="shared" si="12"/>
        <v>2345</v>
      </c>
      <c r="L1758" s="10">
        <f t="shared" si="13"/>
        <v>938</v>
      </c>
      <c r="M1758" s="11">
        <v>0.4</v>
      </c>
      <c r="O1758" s="16"/>
      <c r="P1758" s="14"/>
      <c r="Q1758" s="12"/>
      <c r="R1758" s="13"/>
    </row>
    <row r="1759" spans="1:18" ht="15.75" customHeight="1" x14ac:dyDescent="0.3">
      <c r="A1759" s="1"/>
      <c r="B1759" s="6" t="s">
        <v>14</v>
      </c>
      <c r="C1759" s="6">
        <v>1185732</v>
      </c>
      <c r="D1759" s="7">
        <v>44328</v>
      </c>
      <c r="E1759" s="6" t="s">
        <v>33</v>
      </c>
      <c r="F1759" s="6" t="s">
        <v>73</v>
      </c>
      <c r="G1759" s="6" t="s">
        <v>74</v>
      </c>
      <c r="H1759" s="6" t="s">
        <v>18</v>
      </c>
      <c r="I1759" s="8">
        <v>0.3000000000000001</v>
      </c>
      <c r="J1759" s="9">
        <v>3750</v>
      </c>
      <c r="K1759" s="10">
        <f t="shared" si="12"/>
        <v>1125.0000000000005</v>
      </c>
      <c r="L1759" s="10">
        <f t="shared" si="13"/>
        <v>393.75000000000011</v>
      </c>
      <c r="M1759" s="11">
        <v>0.35</v>
      </c>
      <c r="O1759" s="16"/>
      <c r="P1759" s="14"/>
      <c r="Q1759" s="12"/>
      <c r="R1759" s="13"/>
    </row>
    <row r="1760" spans="1:18" ht="15.75" customHeight="1" x14ac:dyDescent="0.3">
      <c r="A1760" s="1"/>
      <c r="B1760" s="6" t="s">
        <v>14</v>
      </c>
      <c r="C1760" s="6">
        <v>1185732</v>
      </c>
      <c r="D1760" s="7">
        <v>44328</v>
      </c>
      <c r="E1760" s="6" t="s">
        <v>33</v>
      </c>
      <c r="F1760" s="6" t="s">
        <v>73</v>
      </c>
      <c r="G1760" s="6" t="s">
        <v>74</v>
      </c>
      <c r="H1760" s="6" t="s">
        <v>19</v>
      </c>
      <c r="I1760" s="8">
        <v>0.25000000000000006</v>
      </c>
      <c r="J1760" s="9">
        <v>3500</v>
      </c>
      <c r="K1760" s="10">
        <f t="shared" si="12"/>
        <v>875.00000000000023</v>
      </c>
      <c r="L1760" s="10">
        <f t="shared" si="13"/>
        <v>306.25000000000006</v>
      </c>
      <c r="M1760" s="11">
        <v>0.35</v>
      </c>
      <c r="O1760" s="16"/>
      <c r="P1760" s="14"/>
      <c r="Q1760" s="12"/>
      <c r="R1760" s="13"/>
    </row>
    <row r="1761" spans="1:18" ht="15.75" customHeight="1" x14ac:dyDescent="0.3">
      <c r="A1761" s="1"/>
      <c r="B1761" s="6" t="s">
        <v>14</v>
      </c>
      <c r="C1761" s="6">
        <v>1185732</v>
      </c>
      <c r="D1761" s="7">
        <v>44328</v>
      </c>
      <c r="E1761" s="6" t="s">
        <v>33</v>
      </c>
      <c r="F1761" s="6" t="s">
        <v>73</v>
      </c>
      <c r="G1761" s="6" t="s">
        <v>74</v>
      </c>
      <c r="H1761" s="6" t="s">
        <v>20</v>
      </c>
      <c r="I1761" s="8">
        <v>0.25000000000000006</v>
      </c>
      <c r="J1761" s="9">
        <v>2750</v>
      </c>
      <c r="K1761" s="10">
        <f t="shared" si="12"/>
        <v>687.50000000000011</v>
      </c>
      <c r="L1761" s="10">
        <f t="shared" si="13"/>
        <v>275.00000000000006</v>
      </c>
      <c r="M1761" s="11">
        <v>0.4</v>
      </c>
      <c r="O1761" s="16"/>
      <c r="P1761" s="14"/>
      <c r="Q1761" s="12"/>
      <c r="R1761" s="13"/>
    </row>
    <row r="1762" spans="1:18" ht="15.75" customHeight="1" x14ac:dyDescent="0.3">
      <c r="A1762" s="1"/>
      <c r="B1762" s="6" t="s">
        <v>14</v>
      </c>
      <c r="C1762" s="6">
        <v>1185732</v>
      </c>
      <c r="D1762" s="7">
        <v>44328</v>
      </c>
      <c r="E1762" s="6" t="s">
        <v>33</v>
      </c>
      <c r="F1762" s="6" t="s">
        <v>73</v>
      </c>
      <c r="G1762" s="6" t="s">
        <v>74</v>
      </c>
      <c r="H1762" s="6" t="s">
        <v>21</v>
      </c>
      <c r="I1762" s="8">
        <v>0.39999999999999997</v>
      </c>
      <c r="J1762" s="9">
        <v>3000</v>
      </c>
      <c r="K1762" s="10">
        <f t="shared" si="12"/>
        <v>1200</v>
      </c>
      <c r="L1762" s="10">
        <f t="shared" si="13"/>
        <v>420</v>
      </c>
      <c r="M1762" s="11">
        <v>0.35</v>
      </c>
      <c r="O1762" s="16"/>
      <c r="P1762" s="14"/>
      <c r="Q1762" s="12"/>
      <c r="R1762" s="13"/>
    </row>
    <row r="1763" spans="1:18" ht="15.75" customHeight="1" x14ac:dyDescent="0.3">
      <c r="A1763" s="1"/>
      <c r="B1763" s="6" t="s">
        <v>14</v>
      </c>
      <c r="C1763" s="6">
        <v>1185732</v>
      </c>
      <c r="D1763" s="7">
        <v>44328</v>
      </c>
      <c r="E1763" s="6" t="s">
        <v>33</v>
      </c>
      <c r="F1763" s="6" t="s">
        <v>73</v>
      </c>
      <c r="G1763" s="6" t="s">
        <v>74</v>
      </c>
      <c r="H1763" s="6" t="s">
        <v>22</v>
      </c>
      <c r="I1763" s="8">
        <v>0.44999999999999996</v>
      </c>
      <c r="J1763" s="9">
        <v>4000</v>
      </c>
      <c r="K1763" s="10">
        <f t="shared" si="12"/>
        <v>1799.9999999999998</v>
      </c>
      <c r="L1763" s="10">
        <f t="shared" si="13"/>
        <v>899.99999999999989</v>
      </c>
      <c r="M1763" s="11">
        <v>0.5</v>
      </c>
      <c r="O1763" s="16"/>
      <c r="P1763" s="14"/>
      <c r="Q1763" s="12"/>
      <c r="R1763" s="13"/>
    </row>
    <row r="1764" spans="1:18" ht="15.75" customHeight="1" x14ac:dyDescent="0.3">
      <c r="A1764" s="1"/>
      <c r="B1764" s="6" t="s">
        <v>14</v>
      </c>
      <c r="C1764" s="6">
        <v>1185732</v>
      </c>
      <c r="D1764" s="7">
        <v>44358</v>
      </c>
      <c r="E1764" s="6" t="s">
        <v>33</v>
      </c>
      <c r="F1764" s="6" t="s">
        <v>73</v>
      </c>
      <c r="G1764" s="6" t="s">
        <v>74</v>
      </c>
      <c r="H1764" s="6" t="s">
        <v>17</v>
      </c>
      <c r="I1764" s="8">
        <v>0.30000000000000004</v>
      </c>
      <c r="J1764" s="9">
        <v>6500</v>
      </c>
      <c r="K1764" s="10">
        <f t="shared" si="12"/>
        <v>1950.0000000000002</v>
      </c>
      <c r="L1764" s="10">
        <f t="shared" si="13"/>
        <v>780.00000000000011</v>
      </c>
      <c r="M1764" s="11">
        <v>0.4</v>
      </c>
      <c r="O1764" s="16"/>
      <c r="P1764" s="14"/>
      <c r="Q1764" s="12"/>
      <c r="R1764" s="13"/>
    </row>
    <row r="1765" spans="1:18" ht="15.75" customHeight="1" x14ac:dyDescent="0.3">
      <c r="A1765" s="1"/>
      <c r="B1765" s="6" t="s">
        <v>14</v>
      </c>
      <c r="C1765" s="6">
        <v>1185732</v>
      </c>
      <c r="D1765" s="7">
        <v>44358</v>
      </c>
      <c r="E1765" s="6" t="s">
        <v>33</v>
      </c>
      <c r="F1765" s="6" t="s">
        <v>73</v>
      </c>
      <c r="G1765" s="6" t="s">
        <v>74</v>
      </c>
      <c r="H1765" s="6" t="s">
        <v>18</v>
      </c>
      <c r="I1765" s="8">
        <v>0.25000000000000011</v>
      </c>
      <c r="J1765" s="9">
        <v>4000</v>
      </c>
      <c r="K1765" s="10">
        <f t="shared" si="12"/>
        <v>1000.0000000000005</v>
      </c>
      <c r="L1765" s="10">
        <f t="shared" si="13"/>
        <v>350.00000000000011</v>
      </c>
      <c r="M1765" s="11">
        <v>0.35</v>
      </c>
      <c r="O1765" s="16"/>
      <c r="P1765" s="14"/>
      <c r="Q1765" s="12"/>
      <c r="R1765" s="13"/>
    </row>
    <row r="1766" spans="1:18" ht="15.75" customHeight="1" x14ac:dyDescent="0.3">
      <c r="A1766" s="1"/>
      <c r="B1766" s="6" t="s">
        <v>14</v>
      </c>
      <c r="C1766" s="6">
        <v>1185732</v>
      </c>
      <c r="D1766" s="7">
        <v>44358</v>
      </c>
      <c r="E1766" s="6" t="s">
        <v>33</v>
      </c>
      <c r="F1766" s="6" t="s">
        <v>73</v>
      </c>
      <c r="G1766" s="6" t="s">
        <v>74</v>
      </c>
      <c r="H1766" s="6" t="s">
        <v>19</v>
      </c>
      <c r="I1766" s="8">
        <v>0.20000000000000007</v>
      </c>
      <c r="J1766" s="9">
        <v>4250</v>
      </c>
      <c r="K1766" s="10">
        <f t="shared" si="12"/>
        <v>850.00000000000023</v>
      </c>
      <c r="L1766" s="10">
        <f t="shared" si="13"/>
        <v>297.50000000000006</v>
      </c>
      <c r="M1766" s="11">
        <v>0.35</v>
      </c>
      <c r="O1766" s="16"/>
      <c r="P1766" s="14"/>
      <c r="Q1766" s="12"/>
      <c r="R1766" s="13"/>
    </row>
    <row r="1767" spans="1:18" ht="15.75" customHeight="1" x14ac:dyDescent="0.3">
      <c r="A1767" s="1"/>
      <c r="B1767" s="6" t="s">
        <v>14</v>
      </c>
      <c r="C1767" s="6">
        <v>1185732</v>
      </c>
      <c r="D1767" s="7">
        <v>44358</v>
      </c>
      <c r="E1767" s="6" t="s">
        <v>33</v>
      </c>
      <c r="F1767" s="6" t="s">
        <v>73</v>
      </c>
      <c r="G1767" s="6" t="s">
        <v>74</v>
      </c>
      <c r="H1767" s="6" t="s">
        <v>20</v>
      </c>
      <c r="I1767" s="8">
        <v>0.20000000000000007</v>
      </c>
      <c r="J1767" s="9">
        <v>4000</v>
      </c>
      <c r="K1767" s="10">
        <f t="shared" si="12"/>
        <v>800.00000000000023</v>
      </c>
      <c r="L1767" s="10">
        <f t="shared" si="13"/>
        <v>320.00000000000011</v>
      </c>
      <c r="M1767" s="11">
        <v>0.4</v>
      </c>
      <c r="O1767" s="16"/>
      <c r="P1767" s="14"/>
      <c r="Q1767" s="12"/>
      <c r="R1767" s="13"/>
    </row>
    <row r="1768" spans="1:18" ht="15.75" customHeight="1" x14ac:dyDescent="0.3">
      <c r="A1768" s="1"/>
      <c r="B1768" s="6" t="s">
        <v>14</v>
      </c>
      <c r="C1768" s="6">
        <v>1185732</v>
      </c>
      <c r="D1768" s="7">
        <v>44358</v>
      </c>
      <c r="E1768" s="6" t="s">
        <v>33</v>
      </c>
      <c r="F1768" s="6" t="s">
        <v>73</v>
      </c>
      <c r="G1768" s="6" t="s">
        <v>74</v>
      </c>
      <c r="H1768" s="6" t="s">
        <v>21</v>
      </c>
      <c r="I1768" s="8">
        <v>0.35000000000000003</v>
      </c>
      <c r="J1768" s="9">
        <v>4000</v>
      </c>
      <c r="K1768" s="10">
        <f t="shared" si="12"/>
        <v>1400.0000000000002</v>
      </c>
      <c r="L1768" s="10">
        <f t="shared" si="13"/>
        <v>490.00000000000006</v>
      </c>
      <c r="M1768" s="11">
        <v>0.35</v>
      </c>
      <c r="O1768" s="16"/>
      <c r="P1768" s="14"/>
      <c r="Q1768" s="12"/>
      <c r="R1768" s="13"/>
    </row>
    <row r="1769" spans="1:18" ht="15.75" customHeight="1" x14ac:dyDescent="0.3">
      <c r="A1769" s="1"/>
      <c r="B1769" s="6" t="s">
        <v>14</v>
      </c>
      <c r="C1769" s="6">
        <v>1185732</v>
      </c>
      <c r="D1769" s="7">
        <v>44358</v>
      </c>
      <c r="E1769" s="6" t="s">
        <v>33</v>
      </c>
      <c r="F1769" s="6" t="s">
        <v>73</v>
      </c>
      <c r="G1769" s="6" t="s">
        <v>74</v>
      </c>
      <c r="H1769" s="6" t="s">
        <v>22</v>
      </c>
      <c r="I1769" s="8">
        <v>0.4</v>
      </c>
      <c r="J1769" s="9">
        <v>5750</v>
      </c>
      <c r="K1769" s="10">
        <f t="shared" si="12"/>
        <v>2300</v>
      </c>
      <c r="L1769" s="10">
        <f t="shared" si="13"/>
        <v>1150</v>
      </c>
      <c r="M1769" s="11">
        <v>0.5</v>
      </c>
      <c r="O1769" s="16"/>
      <c r="P1769" s="14"/>
      <c r="Q1769" s="12"/>
      <c r="R1769" s="13"/>
    </row>
    <row r="1770" spans="1:18" ht="15.75" customHeight="1" x14ac:dyDescent="0.3">
      <c r="A1770" s="1"/>
      <c r="B1770" s="6" t="s">
        <v>14</v>
      </c>
      <c r="C1770" s="6">
        <v>1185732</v>
      </c>
      <c r="D1770" s="7">
        <v>44387</v>
      </c>
      <c r="E1770" s="6" t="s">
        <v>33</v>
      </c>
      <c r="F1770" s="6" t="s">
        <v>73</v>
      </c>
      <c r="G1770" s="6" t="s">
        <v>74</v>
      </c>
      <c r="H1770" s="6" t="s">
        <v>17</v>
      </c>
      <c r="I1770" s="8">
        <v>0.35000000000000003</v>
      </c>
      <c r="J1770" s="9">
        <v>8000</v>
      </c>
      <c r="K1770" s="10">
        <f t="shared" si="12"/>
        <v>2800.0000000000005</v>
      </c>
      <c r="L1770" s="10">
        <f t="shared" si="13"/>
        <v>1120.0000000000002</v>
      </c>
      <c r="M1770" s="11">
        <v>0.4</v>
      </c>
      <c r="O1770" s="16"/>
      <c r="P1770" s="14"/>
      <c r="Q1770" s="12"/>
      <c r="R1770" s="13"/>
    </row>
    <row r="1771" spans="1:18" ht="15.75" customHeight="1" x14ac:dyDescent="0.3">
      <c r="A1771" s="1"/>
      <c r="B1771" s="6" t="s">
        <v>14</v>
      </c>
      <c r="C1771" s="6">
        <v>1185732</v>
      </c>
      <c r="D1771" s="7">
        <v>44387</v>
      </c>
      <c r="E1771" s="6" t="s">
        <v>33</v>
      </c>
      <c r="F1771" s="6" t="s">
        <v>73</v>
      </c>
      <c r="G1771" s="6" t="s">
        <v>74</v>
      </c>
      <c r="H1771" s="6" t="s">
        <v>18</v>
      </c>
      <c r="I1771" s="8">
        <v>0.3000000000000001</v>
      </c>
      <c r="J1771" s="9">
        <v>5500</v>
      </c>
      <c r="K1771" s="10">
        <f t="shared" si="12"/>
        <v>1650.0000000000005</v>
      </c>
      <c r="L1771" s="10">
        <f t="shared" si="13"/>
        <v>577.50000000000011</v>
      </c>
      <c r="M1771" s="11">
        <v>0.35</v>
      </c>
      <c r="O1771" s="16"/>
      <c r="P1771" s="14"/>
      <c r="Q1771" s="12"/>
      <c r="R1771" s="13"/>
    </row>
    <row r="1772" spans="1:18" ht="15.75" customHeight="1" x14ac:dyDescent="0.3">
      <c r="A1772" s="1"/>
      <c r="B1772" s="6" t="s">
        <v>14</v>
      </c>
      <c r="C1772" s="6">
        <v>1185732</v>
      </c>
      <c r="D1772" s="7">
        <v>44387</v>
      </c>
      <c r="E1772" s="6" t="s">
        <v>33</v>
      </c>
      <c r="F1772" s="6" t="s">
        <v>73</v>
      </c>
      <c r="G1772" s="6" t="s">
        <v>74</v>
      </c>
      <c r="H1772" s="6" t="s">
        <v>19</v>
      </c>
      <c r="I1772" s="8">
        <v>0.25000000000000006</v>
      </c>
      <c r="J1772" s="9">
        <v>4750</v>
      </c>
      <c r="K1772" s="10">
        <f t="shared" si="12"/>
        <v>1187.5000000000002</v>
      </c>
      <c r="L1772" s="10">
        <f t="shared" si="13"/>
        <v>415.62500000000006</v>
      </c>
      <c r="M1772" s="11">
        <v>0.35</v>
      </c>
      <c r="O1772" s="16"/>
      <c r="P1772" s="14"/>
      <c r="Q1772" s="12"/>
      <c r="R1772" s="13"/>
    </row>
    <row r="1773" spans="1:18" ht="15.75" customHeight="1" x14ac:dyDescent="0.3">
      <c r="A1773" s="1"/>
      <c r="B1773" s="6" t="s">
        <v>14</v>
      </c>
      <c r="C1773" s="6">
        <v>1185732</v>
      </c>
      <c r="D1773" s="7">
        <v>44387</v>
      </c>
      <c r="E1773" s="6" t="s">
        <v>33</v>
      </c>
      <c r="F1773" s="6" t="s">
        <v>73</v>
      </c>
      <c r="G1773" s="6" t="s">
        <v>74</v>
      </c>
      <c r="H1773" s="6" t="s">
        <v>20</v>
      </c>
      <c r="I1773" s="8">
        <v>0.25000000000000006</v>
      </c>
      <c r="J1773" s="9">
        <v>4250</v>
      </c>
      <c r="K1773" s="10">
        <f t="shared" si="12"/>
        <v>1062.5000000000002</v>
      </c>
      <c r="L1773" s="10">
        <f t="shared" si="13"/>
        <v>425.00000000000011</v>
      </c>
      <c r="M1773" s="11">
        <v>0.4</v>
      </c>
      <c r="O1773" s="16"/>
      <c r="P1773" s="14"/>
      <c r="Q1773" s="12"/>
      <c r="R1773" s="13"/>
    </row>
    <row r="1774" spans="1:18" ht="15.75" customHeight="1" x14ac:dyDescent="0.3">
      <c r="A1774" s="1"/>
      <c r="B1774" s="6" t="s">
        <v>14</v>
      </c>
      <c r="C1774" s="6">
        <v>1185732</v>
      </c>
      <c r="D1774" s="7">
        <v>44387</v>
      </c>
      <c r="E1774" s="6" t="s">
        <v>33</v>
      </c>
      <c r="F1774" s="6" t="s">
        <v>73</v>
      </c>
      <c r="G1774" s="6" t="s">
        <v>74</v>
      </c>
      <c r="H1774" s="6" t="s">
        <v>21</v>
      </c>
      <c r="I1774" s="8">
        <v>0.35000000000000003</v>
      </c>
      <c r="J1774" s="9">
        <v>4250</v>
      </c>
      <c r="K1774" s="10">
        <f t="shared" si="12"/>
        <v>1487.5000000000002</v>
      </c>
      <c r="L1774" s="10">
        <f t="shared" si="13"/>
        <v>520.625</v>
      </c>
      <c r="M1774" s="11">
        <v>0.35</v>
      </c>
      <c r="O1774" s="16"/>
      <c r="P1774" s="14"/>
      <c r="Q1774" s="12"/>
      <c r="R1774" s="13"/>
    </row>
    <row r="1775" spans="1:18" ht="15.75" customHeight="1" x14ac:dyDescent="0.3">
      <c r="A1775" s="1"/>
      <c r="B1775" s="6" t="s">
        <v>14</v>
      </c>
      <c r="C1775" s="6">
        <v>1185732</v>
      </c>
      <c r="D1775" s="7">
        <v>44387</v>
      </c>
      <c r="E1775" s="6" t="s">
        <v>33</v>
      </c>
      <c r="F1775" s="6" t="s">
        <v>73</v>
      </c>
      <c r="G1775" s="6" t="s">
        <v>74</v>
      </c>
      <c r="H1775" s="6" t="s">
        <v>22</v>
      </c>
      <c r="I1775" s="8">
        <v>0.4</v>
      </c>
      <c r="J1775" s="9">
        <v>6000</v>
      </c>
      <c r="K1775" s="10">
        <f t="shared" si="12"/>
        <v>2400</v>
      </c>
      <c r="L1775" s="10">
        <f t="shared" si="13"/>
        <v>1200</v>
      </c>
      <c r="M1775" s="11">
        <v>0.5</v>
      </c>
      <c r="O1775" s="16"/>
      <c r="P1775" s="14"/>
      <c r="Q1775" s="12"/>
      <c r="R1775" s="13"/>
    </row>
    <row r="1776" spans="1:18" ht="15.75" customHeight="1" x14ac:dyDescent="0.3">
      <c r="A1776" s="1"/>
      <c r="B1776" s="6" t="s">
        <v>14</v>
      </c>
      <c r="C1776" s="6">
        <v>1185732</v>
      </c>
      <c r="D1776" s="7">
        <v>44419</v>
      </c>
      <c r="E1776" s="6" t="s">
        <v>33</v>
      </c>
      <c r="F1776" s="6" t="s">
        <v>73</v>
      </c>
      <c r="G1776" s="6" t="s">
        <v>74</v>
      </c>
      <c r="H1776" s="6" t="s">
        <v>17</v>
      </c>
      <c r="I1776" s="8">
        <v>0.35000000000000003</v>
      </c>
      <c r="J1776" s="9">
        <v>7500</v>
      </c>
      <c r="K1776" s="10">
        <f t="shared" si="12"/>
        <v>2625.0000000000005</v>
      </c>
      <c r="L1776" s="10">
        <f t="shared" si="13"/>
        <v>1050.0000000000002</v>
      </c>
      <c r="M1776" s="11">
        <v>0.4</v>
      </c>
      <c r="O1776" s="16"/>
      <c r="P1776" s="14"/>
      <c r="Q1776" s="12"/>
      <c r="R1776" s="13"/>
    </row>
    <row r="1777" spans="1:18" ht="15.75" customHeight="1" x14ac:dyDescent="0.3">
      <c r="A1777" s="1"/>
      <c r="B1777" s="6" t="s">
        <v>14</v>
      </c>
      <c r="C1777" s="6">
        <v>1185732</v>
      </c>
      <c r="D1777" s="7">
        <v>44419</v>
      </c>
      <c r="E1777" s="6" t="s">
        <v>33</v>
      </c>
      <c r="F1777" s="6" t="s">
        <v>73</v>
      </c>
      <c r="G1777" s="6" t="s">
        <v>74</v>
      </c>
      <c r="H1777" s="6" t="s">
        <v>18</v>
      </c>
      <c r="I1777" s="8">
        <v>0.35000000000000009</v>
      </c>
      <c r="J1777" s="9">
        <v>5250</v>
      </c>
      <c r="K1777" s="10">
        <f t="shared" si="12"/>
        <v>1837.5000000000005</v>
      </c>
      <c r="L1777" s="10">
        <f t="shared" si="13"/>
        <v>643.12500000000011</v>
      </c>
      <c r="M1777" s="11">
        <v>0.35</v>
      </c>
      <c r="O1777" s="16"/>
      <c r="P1777" s="14"/>
      <c r="Q1777" s="12"/>
      <c r="R1777" s="13"/>
    </row>
    <row r="1778" spans="1:18" ht="15.75" customHeight="1" x14ac:dyDescent="0.3">
      <c r="A1778" s="1"/>
      <c r="B1778" s="6" t="s">
        <v>14</v>
      </c>
      <c r="C1778" s="6">
        <v>1185732</v>
      </c>
      <c r="D1778" s="7">
        <v>44419</v>
      </c>
      <c r="E1778" s="6" t="s">
        <v>33</v>
      </c>
      <c r="F1778" s="6" t="s">
        <v>73</v>
      </c>
      <c r="G1778" s="6" t="s">
        <v>74</v>
      </c>
      <c r="H1778" s="6" t="s">
        <v>19</v>
      </c>
      <c r="I1778" s="8">
        <v>0.30000000000000004</v>
      </c>
      <c r="J1778" s="9">
        <v>4500</v>
      </c>
      <c r="K1778" s="10">
        <f t="shared" si="12"/>
        <v>1350.0000000000002</v>
      </c>
      <c r="L1778" s="10">
        <f t="shared" si="13"/>
        <v>472.50000000000006</v>
      </c>
      <c r="M1778" s="11">
        <v>0.35</v>
      </c>
      <c r="O1778" s="16"/>
      <c r="P1778" s="14"/>
      <c r="Q1778" s="12"/>
      <c r="R1778" s="13"/>
    </row>
    <row r="1779" spans="1:18" ht="15.75" customHeight="1" x14ac:dyDescent="0.3">
      <c r="A1779" s="1"/>
      <c r="B1779" s="6" t="s">
        <v>14</v>
      </c>
      <c r="C1779" s="6">
        <v>1185732</v>
      </c>
      <c r="D1779" s="7">
        <v>44419</v>
      </c>
      <c r="E1779" s="6" t="s">
        <v>33</v>
      </c>
      <c r="F1779" s="6" t="s">
        <v>73</v>
      </c>
      <c r="G1779" s="6" t="s">
        <v>74</v>
      </c>
      <c r="H1779" s="6" t="s">
        <v>20</v>
      </c>
      <c r="I1779" s="8">
        <v>0.20000000000000007</v>
      </c>
      <c r="J1779" s="9">
        <v>3750</v>
      </c>
      <c r="K1779" s="10">
        <f t="shared" si="12"/>
        <v>750.00000000000023</v>
      </c>
      <c r="L1779" s="10">
        <f t="shared" si="13"/>
        <v>300.00000000000011</v>
      </c>
      <c r="M1779" s="11">
        <v>0.4</v>
      </c>
      <c r="O1779" s="16"/>
      <c r="P1779" s="14"/>
      <c r="Q1779" s="12"/>
      <c r="R1779" s="13"/>
    </row>
    <row r="1780" spans="1:18" ht="15.75" customHeight="1" x14ac:dyDescent="0.3">
      <c r="A1780" s="1"/>
      <c r="B1780" s="6" t="s">
        <v>14</v>
      </c>
      <c r="C1780" s="6">
        <v>1185732</v>
      </c>
      <c r="D1780" s="7">
        <v>44419</v>
      </c>
      <c r="E1780" s="6" t="s">
        <v>33</v>
      </c>
      <c r="F1780" s="6" t="s">
        <v>73</v>
      </c>
      <c r="G1780" s="6" t="s">
        <v>74</v>
      </c>
      <c r="H1780" s="6" t="s">
        <v>21</v>
      </c>
      <c r="I1780" s="8">
        <v>0.30000000000000004</v>
      </c>
      <c r="J1780" s="9">
        <v>3500</v>
      </c>
      <c r="K1780" s="10">
        <f t="shared" si="12"/>
        <v>1050.0000000000002</v>
      </c>
      <c r="L1780" s="10">
        <f t="shared" si="13"/>
        <v>367.50000000000006</v>
      </c>
      <c r="M1780" s="11">
        <v>0.35</v>
      </c>
      <c r="O1780" s="16"/>
      <c r="P1780" s="14"/>
      <c r="Q1780" s="12"/>
      <c r="R1780" s="13"/>
    </row>
    <row r="1781" spans="1:18" ht="15.75" customHeight="1" x14ac:dyDescent="0.3">
      <c r="A1781" s="1"/>
      <c r="B1781" s="6" t="s">
        <v>14</v>
      </c>
      <c r="C1781" s="6">
        <v>1185732</v>
      </c>
      <c r="D1781" s="7">
        <v>44419</v>
      </c>
      <c r="E1781" s="6" t="s">
        <v>33</v>
      </c>
      <c r="F1781" s="6" t="s">
        <v>73</v>
      </c>
      <c r="G1781" s="6" t="s">
        <v>74</v>
      </c>
      <c r="H1781" s="6" t="s">
        <v>22</v>
      </c>
      <c r="I1781" s="8">
        <v>0.35000000000000003</v>
      </c>
      <c r="J1781" s="9">
        <v>5250</v>
      </c>
      <c r="K1781" s="10">
        <f t="shared" si="12"/>
        <v>1837.5000000000002</v>
      </c>
      <c r="L1781" s="10">
        <f t="shared" si="13"/>
        <v>918.75000000000011</v>
      </c>
      <c r="M1781" s="11">
        <v>0.5</v>
      </c>
      <c r="O1781" s="16"/>
      <c r="P1781" s="14"/>
      <c r="Q1781" s="12"/>
      <c r="R1781" s="13"/>
    </row>
    <row r="1782" spans="1:18" ht="15.75" customHeight="1" x14ac:dyDescent="0.3">
      <c r="A1782" s="1"/>
      <c r="B1782" s="6" t="s">
        <v>14</v>
      </c>
      <c r="C1782" s="6">
        <v>1185732</v>
      </c>
      <c r="D1782" s="7">
        <v>44451</v>
      </c>
      <c r="E1782" s="6" t="s">
        <v>33</v>
      </c>
      <c r="F1782" s="6" t="s">
        <v>73</v>
      </c>
      <c r="G1782" s="6" t="s">
        <v>74</v>
      </c>
      <c r="H1782" s="6" t="s">
        <v>17</v>
      </c>
      <c r="I1782" s="8">
        <v>0.30000000000000004</v>
      </c>
      <c r="J1782" s="9">
        <v>6500</v>
      </c>
      <c r="K1782" s="10">
        <f t="shared" si="12"/>
        <v>1950.0000000000002</v>
      </c>
      <c r="L1782" s="10">
        <f t="shared" si="13"/>
        <v>780.00000000000011</v>
      </c>
      <c r="M1782" s="11">
        <v>0.4</v>
      </c>
      <c r="O1782" s="16"/>
      <c r="P1782" s="14"/>
      <c r="Q1782" s="12"/>
      <c r="R1782" s="13"/>
    </row>
    <row r="1783" spans="1:18" ht="15.75" customHeight="1" x14ac:dyDescent="0.3">
      <c r="A1783" s="1"/>
      <c r="B1783" s="6" t="s">
        <v>14</v>
      </c>
      <c r="C1783" s="6">
        <v>1185732</v>
      </c>
      <c r="D1783" s="7">
        <v>44451</v>
      </c>
      <c r="E1783" s="6" t="s">
        <v>33</v>
      </c>
      <c r="F1783" s="6" t="s">
        <v>73</v>
      </c>
      <c r="G1783" s="6" t="s">
        <v>74</v>
      </c>
      <c r="H1783" s="6" t="s">
        <v>18</v>
      </c>
      <c r="I1783" s="8">
        <v>0.25000000000000011</v>
      </c>
      <c r="J1783" s="9">
        <v>4500</v>
      </c>
      <c r="K1783" s="10">
        <f t="shared" si="12"/>
        <v>1125.0000000000005</v>
      </c>
      <c r="L1783" s="10">
        <f t="shared" si="13"/>
        <v>393.75000000000011</v>
      </c>
      <c r="M1783" s="11">
        <v>0.35</v>
      </c>
      <c r="O1783" s="16"/>
      <c r="P1783" s="14"/>
      <c r="Q1783" s="12"/>
      <c r="R1783" s="13"/>
    </row>
    <row r="1784" spans="1:18" ht="15.75" customHeight="1" x14ac:dyDescent="0.3">
      <c r="A1784" s="1"/>
      <c r="B1784" s="6" t="s">
        <v>14</v>
      </c>
      <c r="C1784" s="6">
        <v>1185732</v>
      </c>
      <c r="D1784" s="7">
        <v>44451</v>
      </c>
      <c r="E1784" s="6" t="s">
        <v>33</v>
      </c>
      <c r="F1784" s="6" t="s">
        <v>73</v>
      </c>
      <c r="G1784" s="6" t="s">
        <v>74</v>
      </c>
      <c r="H1784" s="6" t="s">
        <v>19</v>
      </c>
      <c r="I1784" s="8">
        <v>0.10000000000000002</v>
      </c>
      <c r="J1784" s="9">
        <v>3500</v>
      </c>
      <c r="K1784" s="10">
        <f t="shared" si="12"/>
        <v>350.00000000000006</v>
      </c>
      <c r="L1784" s="10">
        <f t="shared" si="13"/>
        <v>122.50000000000001</v>
      </c>
      <c r="M1784" s="11">
        <v>0.35</v>
      </c>
      <c r="O1784" s="16"/>
      <c r="P1784" s="14"/>
      <c r="Q1784" s="12"/>
      <c r="R1784" s="13"/>
    </row>
    <row r="1785" spans="1:18" ht="15.75" customHeight="1" x14ac:dyDescent="0.3">
      <c r="A1785" s="1"/>
      <c r="B1785" s="6" t="s">
        <v>14</v>
      </c>
      <c r="C1785" s="6">
        <v>1185732</v>
      </c>
      <c r="D1785" s="7">
        <v>44451</v>
      </c>
      <c r="E1785" s="6" t="s">
        <v>33</v>
      </c>
      <c r="F1785" s="6" t="s">
        <v>73</v>
      </c>
      <c r="G1785" s="6" t="s">
        <v>74</v>
      </c>
      <c r="H1785" s="6" t="s">
        <v>20</v>
      </c>
      <c r="I1785" s="8">
        <v>0.10000000000000002</v>
      </c>
      <c r="J1785" s="9">
        <v>3250</v>
      </c>
      <c r="K1785" s="10">
        <f t="shared" si="12"/>
        <v>325.00000000000006</v>
      </c>
      <c r="L1785" s="10">
        <f t="shared" si="13"/>
        <v>130.00000000000003</v>
      </c>
      <c r="M1785" s="11">
        <v>0.4</v>
      </c>
      <c r="O1785" s="16"/>
      <c r="P1785" s="14"/>
      <c r="Q1785" s="12"/>
      <c r="R1785" s="13"/>
    </row>
    <row r="1786" spans="1:18" ht="15.75" customHeight="1" x14ac:dyDescent="0.3">
      <c r="A1786" s="1"/>
      <c r="B1786" s="6" t="s">
        <v>14</v>
      </c>
      <c r="C1786" s="6">
        <v>1185732</v>
      </c>
      <c r="D1786" s="7">
        <v>44451</v>
      </c>
      <c r="E1786" s="6" t="s">
        <v>33</v>
      </c>
      <c r="F1786" s="6" t="s">
        <v>73</v>
      </c>
      <c r="G1786" s="6" t="s">
        <v>74</v>
      </c>
      <c r="H1786" s="6" t="s">
        <v>21</v>
      </c>
      <c r="I1786" s="8">
        <v>0.2</v>
      </c>
      <c r="J1786" s="9">
        <v>3250</v>
      </c>
      <c r="K1786" s="10">
        <f t="shared" si="12"/>
        <v>650</v>
      </c>
      <c r="L1786" s="10">
        <f t="shared" si="13"/>
        <v>227.49999999999997</v>
      </c>
      <c r="M1786" s="11">
        <v>0.35</v>
      </c>
      <c r="O1786" s="16"/>
      <c r="P1786" s="14"/>
      <c r="Q1786" s="12"/>
      <c r="R1786" s="13"/>
    </row>
    <row r="1787" spans="1:18" ht="15.75" customHeight="1" x14ac:dyDescent="0.3">
      <c r="A1787" s="1"/>
      <c r="B1787" s="6" t="s">
        <v>14</v>
      </c>
      <c r="C1787" s="6">
        <v>1185732</v>
      </c>
      <c r="D1787" s="7">
        <v>44451</v>
      </c>
      <c r="E1787" s="6" t="s">
        <v>33</v>
      </c>
      <c r="F1787" s="6" t="s">
        <v>73</v>
      </c>
      <c r="G1787" s="6" t="s">
        <v>74</v>
      </c>
      <c r="H1787" s="6" t="s">
        <v>22</v>
      </c>
      <c r="I1787" s="8">
        <v>0.25000000000000006</v>
      </c>
      <c r="J1787" s="9">
        <v>4000</v>
      </c>
      <c r="K1787" s="10">
        <f t="shared" si="12"/>
        <v>1000.0000000000002</v>
      </c>
      <c r="L1787" s="10">
        <f t="shared" si="13"/>
        <v>500.00000000000011</v>
      </c>
      <c r="M1787" s="11">
        <v>0.5</v>
      </c>
      <c r="O1787" s="16"/>
      <c r="P1787" s="14"/>
      <c r="Q1787" s="12"/>
      <c r="R1787" s="13"/>
    </row>
    <row r="1788" spans="1:18" ht="15.75" customHeight="1" x14ac:dyDescent="0.3">
      <c r="A1788" s="1"/>
      <c r="B1788" s="6" t="s">
        <v>14</v>
      </c>
      <c r="C1788" s="6">
        <v>1185732</v>
      </c>
      <c r="D1788" s="7">
        <v>44480</v>
      </c>
      <c r="E1788" s="6" t="s">
        <v>33</v>
      </c>
      <c r="F1788" s="6" t="s">
        <v>73</v>
      </c>
      <c r="G1788" s="6" t="s">
        <v>74</v>
      </c>
      <c r="H1788" s="6" t="s">
        <v>17</v>
      </c>
      <c r="I1788" s="8">
        <v>0.3</v>
      </c>
      <c r="J1788" s="9">
        <v>5750</v>
      </c>
      <c r="K1788" s="10">
        <f t="shared" si="12"/>
        <v>1725</v>
      </c>
      <c r="L1788" s="10">
        <f t="shared" si="13"/>
        <v>690</v>
      </c>
      <c r="M1788" s="11">
        <v>0.4</v>
      </c>
      <c r="O1788" s="16"/>
      <c r="P1788" s="14"/>
      <c r="Q1788" s="12"/>
      <c r="R1788" s="13"/>
    </row>
    <row r="1789" spans="1:18" ht="15.75" customHeight="1" x14ac:dyDescent="0.3">
      <c r="A1789" s="1"/>
      <c r="B1789" s="6" t="s">
        <v>14</v>
      </c>
      <c r="C1789" s="6">
        <v>1185732</v>
      </c>
      <c r="D1789" s="7">
        <v>44480</v>
      </c>
      <c r="E1789" s="6" t="s">
        <v>33</v>
      </c>
      <c r="F1789" s="6" t="s">
        <v>73</v>
      </c>
      <c r="G1789" s="6" t="s">
        <v>74</v>
      </c>
      <c r="H1789" s="6" t="s">
        <v>18</v>
      </c>
      <c r="I1789" s="8">
        <v>0.2</v>
      </c>
      <c r="J1789" s="9">
        <v>4000</v>
      </c>
      <c r="K1789" s="10">
        <f t="shared" si="12"/>
        <v>800</v>
      </c>
      <c r="L1789" s="10">
        <f t="shared" si="13"/>
        <v>280</v>
      </c>
      <c r="M1789" s="11">
        <v>0.35</v>
      </c>
      <c r="O1789" s="16"/>
      <c r="P1789" s="14"/>
      <c r="Q1789" s="12"/>
      <c r="R1789" s="13"/>
    </row>
    <row r="1790" spans="1:18" ht="15.75" customHeight="1" x14ac:dyDescent="0.3">
      <c r="A1790" s="1"/>
      <c r="B1790" s="6" t="s">
        <v>14</v>
      </c>
      <c r="C1790" s="6">
        <v>1185732</v>
      </c>
      <c r="D1790" s="7">
        <v>44480</v>
      </c>
      <c r="E1790" s="6" t="s">
        <v>33</v>
      </c>
      <c r="F1790" s="6" t="s">
        <v>73</v>
      </c>
      <c r="G1790" s="6" t="s">
        <v>74</v>
      </c>
      <c r="H1790" s="6" t="s">
        <v>19</v>
      </c>
      <c r="I1790" s="8">
        <v>0.2</v>
      </c>
      <c r="J1790" s="9">
        <v>3000</v>
      </c>
      <c r="K1790" s="10">
        <f t="shared" si="12"/>
        <v>600</v>
      </c>
      <c r="L1790" s="10">
        <f t="shared" si="13"/>
        <v>210</v>
      </c>
      <c r="M1790" s="11">
        <v>0.35</v>
      </c>
      <c r="O1790" s="16"/>
      <c r="P1790" s="14"/>
      <c r="Q1790" s="12"/>
      <c r="R1790" s="13"/>
    </row>
    <row r="1791" spans="1:18" ht="15.75" customHeight="1" x14ac:dyDescent="0.3">
      <c r="A1791" s="1"/>
      <c r="B1791" s="6" t="s">
        <v>14</v>
      </c>
      <c r="C1791" s="6">
        <v>1185732</v>
      </c>
      <c r="D1791" s="7">
        <v>44480</v>
      </c>
      <c r="E1791" s="6" t="s">
        <v>33</v>
      </c>
      <c r="F1791" s="6" t="s">
        <v>73</v>
      </c>
      <c r="G1791" s="6" t="s">
        <v>74</v>
      </c>
      <c r="H1791" s="6" t="s">
        <v>20</v>
      </c>
      <c r="I1791" s="8">
        <v>0.2</v>
      </c>
      <c r="J1791" s="9">
        <v>2750</v>
      </c>
      <c r="K1791" s="10">
        <f t="shared" ref="K1791:K2045" si="14">I1791*J1791</f>
        <v>550</v>
      </c>
      <c r="L1791" s="10">
        <f t="shared" ref="L1791:L2045" si="15">K1791*M1791</f>
        <v>220</v>
      </c>
      <c r="M1791" s="11">
        <v>0.4</v>
      </c>
      <c r="O1791" s="16"/>
      <c r="P1791" s="14"/>
      <c r="Q1791" s="12"/>
      <c r="R1791" s="13"/>
    </row>
    <row r="1792" spans="1:18" ht="15.75" customHeight="1" x14ac:dyDescent="0.3">
      <c r="A1792" s="1"/>
      <c r="B1792" s="6" t="s">
        <v>14</v>
      </c>
      <c r="C1792" s="6">
        <v>1185732</v>
      </c>
      <c r="D1792" s="7">
        <v>44480</v>
      </c>
      <c r="E1792" s="6" t="s">
        <v>33</v>
      </c>
      <c r="F1792" s="6" t="s">
        <v>73</v>
      </c>
      <c r="G1792" s="6" t="s">
        <v>74</v>
      </c>
      <c r="H1792" s="6" t="s">
        <v>21</v>
      </c>
      <c r="I1792" s="8">
        <v>0.3</v>
      </c>
      <c r="J1792" s="9">
        <v>2750</v>
      </c>
      <c r="K1792" s="10">
        <f t="shared" si="14"/>
        <v>825</v>
      </c>
      <c r="L1792" s="10">
        <f t="shared" si="15"/>
        <v>288.75</v>
      </c>
      <c r="M1792" s="11">
        <v>0.35</v>
      </c>
      <c r="O1792" s="16"/>
      <c r="P1792" s="14"/>
      <c r="Q1792" s="12"/>
      <c r="R1792" s="13"/>
    </row>
    <row r="1793" spans="1:18" ht="15.75" customHeight="1" x14ac:dyDescent="0.3">
      <c r="A1793" s="1"/>
      <c r="B1793" s="6" t="s">
        <v>14</v>
      </c>
      <c r="C1793" s="6">
        <v>1185732</v>
      </c>
      <c r="D1793" s="7">
        <v>44480</v>
      </c>
      <c r="E1793" s="6" t="s">
        <v>33</v>
      </c>
      <c r="F1793" s="6" t="s">
        <v>73</v>
      </c>
      <c r="G1793" s="6" t="s">
        <v>74</v>
      </c>
      <c r="H1793" s="6" t="s">
        <v>22</v>
      </c>
      <c r="I1793" s="8">
        <v>0.34999999999999992</v>
      </c>
      <c r="J1793" s="9">
        <v>4000</v>
      </c>
      <c r="K1793" s="10">
        <f t="shared" si="14"/>
        <v>1399.9999999999998</v>
      </c>
      <c r="L1793" s="10">
        <f t="shared" si="15"/>
        <v>699.99999999999989</v>
      </c>
      <c r="M1793" s="11">
        <v>0.5</v>
      </c>
      <c r="O1793" s="16"/>
      <c r="P1793" s="14"/>
      <c r="Q1793" s="12"/>
      <c r="R1793" s="13"/>
    </row>
    <row r="1794" spans="1:18" ht="15.75" customHeight="1" x14ac:dyDescent="0.3">
      <c r="A1794" s="1"/>
      <c r="B1794" s="6" t="s">
        <v>14</v>
      </c>
      <c r="C1794" s="6">
        <v>1185732</v>
      </c>
      <c r="D1794" s="7">
        <v>44511</v>
      </c>
      <c r="E1794" s="6" t="s">
        <v>33</v>
      </c>
      <c r="F1794" s="6" t="s">
        <v>73</v>
      </c>
      <c r="G1794" s="6" t="s">
        <v>74</v>
      </c>
      <c r="H1794" s="6" t="s">
        <v>17</v>
      </c>
      <c r="I1794" s="8">
        <v>0.30000000000000004</v>
      </c>
      <c r="J1794" s="9">
        <v>5500</v>
      </c>
      <c r="K1794" s="10">
        <f t="shared" si="14"/>
        <v>1650.0000000000002</v>
      </c>
      <c r="L1794" s="10">
        <f t="shared" si="15"/>
        <v>660.00000000000011</v>
      </c>
      <c r="M1794" s="11">
        <v>0.4</v>
      </c>
      <c r="O1794" s="16"/>
      <c r="P1794" s="14"/>
      <c r="Q1794" s="12"/>
      <c r="R1794" s="13"/>
    </row>
    <row r="1795" spans="1:18" ht="15.75" customHeight="1" x14ac:dyDescent="0.3">
      <c r="A1795" s="1"/>
      <c r="B1795" s="6" t="s">
        <v>14</v>
      </c>
      <c r="C1795" s="6">
        <v>1185732</v>
      </c>
      <c r="D1795" s="7">
        <v>44511</v>
      </c>
      <c r="E1795" s="6" t="s">
        <v>33</v>
      </c>
      <c r="F1795" s="6" t="s">
        <v>73</v>
      </c>
      <c r="G1795" s="6" t="s">
        <v>74</v>
      </c>
      <c r="H1795" s="6" t="s">
        <v>18</v>
      </c>
      <c r="I1795" s="8">
        <v>0.20000000000000007</v>
      </c>
      <c r="J1795" s="9">
        <v>4000</v>
      </c>
      <c r="K1795" s="10">
        <f t="shared" si="14"/>
        <v>800.00000000000023</v>
      </c>
      <c r="L1795" s="10">
        <f t="shared" si="15"/>
        <v>280.00000000000006</v>
      </c>
      <c r="M1795" s="11">
        <v>0.35</v>
      </c>
      <c r="O1795" s="16"/>
      <c r="P1795" s="14"/>
      <c r="Q1795" s="12"/>
      <c r="R1795" s="13"/>
    </row>
    <row r="1796" spans="1:18" ht="15.75" customHeight="1" x14ac:dyDescent="0.3">
      <c r="A1796" s="1"/>
      <c r="B1796" s="6" t="s">
        <v>14</v>
      </c>
      <c r="C1796" s="6">
        <v>1185732</v>
      </c>
      <c r="D1796" s="7">
        <v>44511</v>
      </c>
      <c r="E1796" s="6" t="s">
        <v>33</v>
      </c>
      <c r="F1796" s="6" t="s">
        <v>73</v>
      </c>
      <c r="G1796" s="6" t="s">
        <v>74</v>
      </c>
      <c r="H1796" s="6" t="s">
        <v>19</v>
      </c>
      <c r="I1796" s="8">
        <v>0.20000000000000007</v>
      </c>
      <c r="J1796" s="9">
        <v>3450</v>
      </c>
      <c r="K1796" s="10">
        <f t="shared" si="14"/>
        <v>690.00000000000023</v>
      </c>
      <c r="L1796" s="10">
        <f t="shared" si="15"/>
        <v>241.50000000000006</v>
      </c>
      <c r="M1796" s="11">
        <v>0.35</v>
      </c>
      <c r="O1796" s="16"/>
      <c r="P1796" s="14"/>
      <c r="Q1796" s="12"/>
      <c r="R1796" s="13"/>
    </row>
    <row r="1797" spans="1:18" ht="15.75" customHeight="1" x14ac:dyDescent="0.3">
      <c r="A1797" s="1"/>
      <c r="B1797" s="6" t="s">
        <v>14</v>
      </c>
      <c r="C1797" s="6">
        <v>1185732</v>
      </c>
      <c r="D1797" s="7">
        <v>44511</v>
      </c>
      <c r="E1797" s="6" t="s">
        <v>33</v>
      </c>
      <c r="F1797" s="6" t="s">
        <v>73</v>
      </c>
      <c r="G1797" s="6" t="s">
        <v>74</v>
      </c>
      <c r="H1797" s="6" t="s">
        <v>20</v>
      </c>
      <c r="I1797" s="8">
        <v>0.20000000000000007</v>
      </c>
      <c r="J1797" s="9">
        <v>3750</v>
      </c>
      <c r="K1797" s="10">
        <f t="shared" si="14"/>
        <v>750.00000000000023</v>
      </c>
      <c r="L1797" s="10">
        <f t="shared" si="15"/>
        <v>300.00000000000011</v>
      </c>
      <c r="M1797" s="11">
        <v>0.4</v>
      </c>
      <c r="O1797" s="16"/>
      <c r="P1797" s="14"/>
      <c r="Q1797" s="12"/>
      <c r="R1797" s="13"/>
    </row>
    <row r="1798" spans="1:18" ht="15.75" customHeight="1" x14ac:dyDescent="0.3">
      <c r="A1798" s="1"/>
      <c r="B1798" s="6" t="s">
        <v>14</v>
      </c>
      <c r="C1798" s="6">
        <v>1185732</v>
      </c>
      <c r="D1798" s="7">
        <v>44511</v>
      </c>
      <c r="E1798" s="6" t="s">
        <v>33</v>
      </c>
      <c r="F1798" s="6" t="s">
        <v>73</v>
      </c>
      <c r="G1798" s="6" t="s">
        <v>74</v>
      </c>
      <c r="H1798" s="6" t="s">
        <v>21</v>
      </c>
      <c r="I1798" s="8">
        <v>0.39999999999999997</v>
      </c>
      <c r="J1798" s="9">
        <v>3500</v>
      </c>
      <c r="K1798" s="10">
        <f t="shared" si="14"/>
        <v>1399.9999999999998</v>
      </c>
      <c r="L1798" s="10">
        <f t="shared" si="15"/>
        <v>489.99999999999989</v>
      </c>
      <c r="M1798" s="11">
        <v>0.35</v>
      </c>
      <c r="O1798" s="16"/>
      <c r="P1798" s="14"/>
      <c r="Q1798" s="12"/>
      <c r="R1798" s="13"/>
    </row>
    <row r="1799" spans="1:18" ht="15.75" customHeight="1" x14ac:dyDescent="0.3">
      <c r="A1799" s="1"/>
      <c r="B1799" s="6" t="s">
        <v>14</v>
      </c>
      <c r="C1799" s="6">
        <v>1185732</v>
      </c>
      <c r="D1799" s="7">
        <v>44511</v>
      </c>
      <c r="E1799" s="6" t="s">
        <v>33</v>
      </c>
      <c r="F1799" s="6" t="s">
        <v>73</v>
      </c>
      <c r="G1799" s="6" t="s">
        <v>74</v>
      </c>
      <c r="H1799" s="6" t="s">
        <v>22</v>
      </c>
      <c r="I1799" s="8">
        <v>0.44999999999999984</v>
      </c>
      <c r="J1799" s="9">
        <v>4500</v>
      </c>
      <c r="K1799" s="10">
        <f t="shared" si="14"/>
        <v>2024.9999999999993</v>
      </c>
      <c r="L1799" s="10">
        <f t="shared" si="15"/>
        <v>1012.4999999999997</v>
      </c>
      <c r="M1799" s="11">
        <v>0.5</v>
      </c>
      <c r="O1799" s="16"/>
      <c r="P1799" s="14"/>
      <c r="Q1799" s="12"/>
      <c r="R1799" s="13"/>
    </row>
    <row r="1800" spans="1:18" ht="15.75" customHeight="1" x14ac:dyDescent="0.3">
      <c r="A1800" s="1"/>
      <c r="B1800" s="6" t="s">
        <v>14</v>
      </c>
      <c r="C1800" s="6">
        <v>1185732</v>
      </c>
      <c r="D1800" s="7">
        <v>44540</v>
      </c>
      <c r="E1800" s="6" t="s">
        <v>33</v>
      </c>
      <c r="F1800" s="6" t="s">
        <v>73</v>
      </c>
      <c r="G1800" s="6" t="s">
        <v>74</v>
      </c>
      <c r="H1800" s="6" t="s">
        <v>17</v>
      </c>
      <c r="I1800" s="8">
        <v>0.39999999999999997</v>
      </c>
      <c r="J1800" s="9">
        <v>7000</v>
      </c>
      <c r="K1800" s="10">
        <f t="shared" si="14"/>
        <v>2799.9999999999995</v>
      </c>
      <c r="L1800" s="10">
        <f t="shared" si="15"/>
        <v>1119.9999999999998</v>
      </c>
      <c r="M1800" s="11">
        <v>0.4</v>
      </c>
      <c r="O1800" s="16"/>
      <c r="P1800" s="14"/>
      <c r="Q1800" s="12"/>
      <c r="R1800" s="13"/>
    </row>
    <row r="1801" spans="1:18" ht="15.75" customHeight="1" x14ac:dyDescent="0.3">
      <c r="A1801" s="1"/>
      <c r="B1801" s="6" t="s">
        <v>14</v>
      </c>
      <c r="C1801" s="6">
        <v>1185732</v>
      </c>
      <c r="D1801" s="7">
        <v>44540</v>
      </c>
      <c r="E1801" s="6" t="s">
        <v>33</v>
      </c>
      <c r="F1801" s="6" t="s">
        <v>73</v>
      </c>
      <c r="G1801" s="6" t="s">
        <v>74</v>
      </c>
      <c r="H1801" s="6" t="s">
        <v>18</v>
      </c>
      <c r="I1801" s="8">
        <v>0.30000000000000004</v>
      </c>
      <c r="J1801" s="9">
        <v>5000</v>
      </c>
      <c r="K1801" s="10">
        <f t="shared" si="14"/>
        <v>1500.0000000000002</v>
      </c>
      <c r="L1801" s="10">
        <f t="shared" si="15"/>
        <v>525</v>
      </c>
      <c r="M1801" s="11">
        <v>0.35</v>
      </c>
      <c r="O1801" s="16"/>
      <c r="P1801" s="14"/>
      <c r="Q1801" s="12"/>
      <c r="R1801" s="13"/>
    </row>
    <row r="1802" spans="1:18" ht="15.75" customHeight="1" x14ac:dyDescent="0.3">
      <c r="A1802" s="1"/>
      <c r="B1802" s="6" t="s">
        <v>14</v>
      </c>
      <c r="C1802" s="6">
        <v>1185732</v>
      </c>
      <c r="D1802" s="7">
        <v>44540</v>
      </c>
      <c r="E1802" s="6" t="s">
        <v>33</v>
      </c>
      <c r="F1802" s="6" t="s">
        <v>73</v>
      </c>
      <c r="G1802" s="6" t="s">
        <v>74</v>
      </c>
      <c r="H1802" s="6" t="s">
        <v>19</v>
      </c>
      <c r="I1802" s="8">
        <v>0.30000000000000004</v>
      </c>
      <c r="J1802" s="9">
        <v>4500</v>
      </c>
      <c r="K1802" s="10">
        <f t="shared" si="14"/>
        <v>1350.0000000000002</v>
      </c>
      <c r="L1802" s="10">
        <f t="shared" si="15"/>
        <v>472.50000000000006</v>
      </c>
      <c r="M1802" s="11">
        <v>0.35</v>
      </c>
      <c r="O1802" s="16"/>
      <c r="P1802" s="14"/>
      <c r="Q1802" s="12"/>
      <c r="R1802" s="13"/>
    </row>
    <row r="1803" spans="1:18" ht="15.75" customHeight="1" x14ac:dyDescent="0.3">
      <c r="A1803" s="1"/>
      <c r="B1803" s="6" t="s">
        <v>14</v>
      </c>
      <c r="C1803" s="6">
        <v>1185732</v>
      </c>
      <c r="D1803" s="7">
        <v>44540</v>
      </c>
      <c r="E1803" s="6" t="s">
        <v>33</v>
      </c>
      <c r="F1803" s="6" t="s">
        <v>73</v>
      </c>
      <c r="G1803" s="6" t="s">
        <v>74</v>
      </c>
      <c r="H1803" s="6" t="s">
        <v>20</v>
      </c>
      <c r="I1803" s="8">
        <v>0.30000000000000004</v>
      </c>
      <c r="J1803" s="9">
        <v>4000</v>
      </c>
      <c r="K1803" s="10">
        <f t="shared" si="14"/>
        <v>1200.0000000000002</v>
      </c>
      <c r="L1803" s="10">
        <f t="shared" si="15"/>
        <v>480.00000000000011</v>
      </c>
      <c r="M1803" s="11">
        <v>0.4</v>
      </c>
      <c r="O1803" s="16"/>
      <c r="P1803" s="14"/>
      <c r="Q1803" s="12"/>
      <c r="R1803" s="13"/>
    </row>
    <row r="1804" spans="1:18" ht="15.75" customHeight="1" x14ac:dyDescent="0.3">
      <c r="A1804" s="1"/>
      <c r="B1804" s="6" t="s">
        <v>14</v>
      </c>
      <c r="C1804" s="6">
        <v>1185732</v>
      </c>
      <c r="D1804" s="7">
        <v>44540</v>
      </c>
      <c r="E1804" s="6" t="s">
        <v>33</v>
      </c>
      <c r="F1804" s="6" t="s">
        <v>73</v>
      </c>
      <c r="G1804" s="6" t="s">
        <v>74</v>
      </c>
      <c r="H1804" s="6" t="s">
        <v>21</v>
      </c>
      <c r="I1804" s="8">
        <v>0.39999999999999997</v>
      </c>
      <c r="J1804" s="9">
        <v>4000</v>
      </c>
      <c r="K1804" s="10">
        <f t="shared" si="14"/>
        <v>1599.9999999999998</v>
      </c>
      <c r="L1804" s="10">
        <f t="shared" si="15"/>
        <v>559.99999999999989</v>
      </c>
      <c r="M1804" s="11">
        <v>0.35</v>
      </c>
      <c r="O1804" s="16"/>
      <c r="P1804" s="14"/>
      <c r="Q1804" s="12"/>
      <c r="R1804" s="13"/>
    </row>
    <row r="1805" spans="1:18" ht="15.75" customHeight="1" x14ac:dyDescent="0.3">
      <c r="A1805" s="1"/>
      <c r="B1805" s="6" t="s">
        <v>14</v>
      </c>
      <c r="C1805" s="6">
        <v>1185732</v>
      </c>
      <c r="D1805" s="7">
        <v>44540</v>
      </c>
      <c r="E1805" s="6" t="s">
        <v>33</v>
      </c>
      <c r="F1805" s="6" t="s">
        <v>73</v>
      </c>
      <c r="G1805" s="6" t="s">
        <v>74</v>
      </c>
      <c r="H1805" s="6" t="s">
        <v>22</v>
      </c>
      <c r="I1805" s="8">
        <v>0.44999999999999984</v>
      </c>
      <c r="J1805" s="9">
        <v>5000</v>
      </c>
      <c r="K1805" s="10">
        <f t="shared" si="14"/>
        <v>2249.9999999999991</v>
      </c>
      <c r="L1805" s="10">
        <f t="shared" si="15"/>
        <v>1124.9999999999995</v>
      </c>
      <c r="M1805" s="11">
        <v>0.5</v>
      </c>
      <c r="O1805" s="16"/>
      <c r="P1805" s="14"/>
      <c r="Q1805" s="12"/>
      <c r="R1805" s="13"/>
    </row>
    <row r="1806" spans="1:18" ht="15.75" customHeight="1" x14ac:dyDescent="0.3">
      <c r="A1806" s="1" t="s">
        <v>39</v>
      </c>
      <c r="B1806" s="6" t="s">
        <v>27</v>
      </c>
      <c r="C1806" s="6">
        <v>1128299</v>
      </c>
      <c r="D1806" s="7">
        <v>44220</v>
      </c>
      <c r="E1806" s="6" t="s">
        <v>28</v>
      </c>
      <c r="F1806" s="6" t="s">
        <v>75</v>
      </c>
      <c r="G1806" s="6" t="s">
        <v>76</v>
      </c>
      <c r="H1806" s="6" t="s">
        <v>17</v>
      </c>
      <c r="I1806" s="8">
        <v>0.30000000000000004</v>
      </c>
      <c r="J1806" s="9">
        <v>3500</v>
      </c>
      <c r="K1806" s="10">
        <f t="shared" si="14"/>
        <v>1050.0000000000002</v>
      </c>
      <c r="L1806" s="10">
        <f t="shared" si="15"/>
        <v>367.50000000000006</v>
      </c>
      <c r="M1806" s="11">
        <v>0.35</v>
      </c>
      <c r="O1806" s="16"/>
      <c r="P1806" s="14"/>
      <c r="Q1806" s="12"/>
      <c r="R1806" s="13"/>
    </row>
    <row r="1807" spans="1:18" ht="15.75" customHeight="1" x14ac:dyDescent="0.3">
      <c r="A1807" s="1"/>
      <c r="B1807" s="6" t="s">
        <v>27</v>
      </c>
      <c r="C1807" s="6">
        <v>1128299</v>
      </c>
      <c r="D1807" s="7">
        <v>44220</v>
      </c>
      <c r="E1807" s="6" t="s">
        <v>28</v>
      </c>
      <c r="F1807" s="6" t="s">
        <v>75</v>
      </c>
      <c r="G1807" s="6" t="s">
        <v>76</v>
      </c>
      <c r="H1807" s="6" t="s">
        <v>18</v>
      </c>
      <c r="I1807" s="8">
        <v>0.4</v>
      </c>
      <c r="J1807" s="9">
        <v>3500</v>
      </c>
      <c r="K1807" s="10">
        <f t="shared" si="14"/>
        <v>1400</v>
      </c>
      <c r="L1807" s="10">
        <f t="shared" si="15"/>
        <v>489.99999999999994</v>
      </c>
      <c r="M1807" s="11">
        <v>0.35</v>
      </c>
      <c r="O1807" s="16"/>
      <c r="P1807" s="14"/>
      <c r="Q1807" s="12"/>
      <c r="R1807" s="13"/>
    </row>
    <row r="1808" spans="1:18" ht="15.75" customHeight="1" x14ac:dyDescent="0.3">
      <c r="A1808" s="1"/>
      <c r="B1808" s="6" t="s">
        <v>27</v>
      </c>
      <c r="C1808" s="6">
        <v>1128299</v>
      </c>
      <c r="D1808" s="7">
        <v>44220</v>
      </c>
      <c r="E1808" s="6" t="s">
        <v>28</v>
      </c>
      <c r="F1808" s="6" t="s">
        <v>75</v>
      </c>
      <c r="G1808" s="6" t="s">
        <v>76</v>
      </c>
      <c r="H1808" s="6" t="s">
        <v>19</v>
      </c>
      <c r="I1808" s="8">
        <v>0.4</v>
      </c>
      <c r="J1808" s="9">
        <v>3500</v>
      </c>
      <c r="K1808" s="10">
        <f t="shared" si="14"/>
        <v>1400</v>
      </c>
      <c r="L1808" s="10">
        <f t="shared" si="15"/>
        <v>489.99999999999994</v>
      </c>
      <c r="M1808" s="11">
        <v>0.35</v>
      </c>
      <c r="O1808" s="16"/>
      <c r="P1808" s="14"/>
      <c r="Q1808" s="12"/>
      <c r="R1808" s="13"/>
    </row>
    <row r="1809" spans="1:18" ht="15.75" customHeight="1" x14ac:dyDescent="0.3">
      <c r="A1809" s="1"/>
      <c r="B1809" s="6" t="s">
        <v>27</v>
      </c>
      <c r="C1809" s="6">
        <v>1128299</v>
      </c>
      <c r="D1809" s="7">
        <v>44220</v>
      </c>
      <c r="E1809" s="6" t="s">
        <v>28</v>
      </c>
      <c r="F1809" s="6" t="s">
        <v>75</v>
      </c>
      <c r="G1809" s="6" t="s">
        <v>76</v>
      </c>
      <c r="H1809" s="6" t="s">
        <v>20</v>
      </c>
      <c r="I1809" s="8">
        <v>0.4</v>
      </c>
      <c r="J1809" s="9">
        <v>2000</v>
      </c>
      <c r="K1809" s="10">
        <f t="shared" si="14"/>
        <v>800</v>
      </c>
      <c r="L1809" s="10">
        <f t="shared" si="15"/>
        <v>280</v>
      </c>
      <c r="M1809" s="11">
        <v>0.35</v>
      </c>
      <c r="O1809" s="16"/>
      <c r="P1809" s="14"/>
      <c r="Q1809" s="12"/>
      <c r="R1809" s="13"/>
    </row>
    <row r="1810" spans="1:18" ht="15.75" customHeight="1" x14ac:dyDescent="0.3">
      <c r="A1810" s="1"/>
      <c r="B1810" s="6" t="s">
        <v>27</v>
      </c>
      <c r="C1810" s="6">
        <v>1128299</v>
      </c>
      <c r="D1810" s="7">
        <v>44220</v>
      </c>
      <c r="E1810" s="6" t="s">
        <v>28</v>
      </c>
      <c r="F1810" s="6" t="s">
        <v>75</v>
      </c>
      <c r="G1810" s="6" t="s">
        <v>76</v>
      </c>
      <c r="H1810" s="6" t="s">
        <v>21</v>
      </c>
      <c r="I1810" s="8">
        <v>0.45000000000000007</v>
      </c>
      <c r="J1810" s="9">
        <v>1500</v>
      </c>
      <c r="K1810" s="10">
        <f t="shared" si="14"/>
        <v>675.00000000000011</v>
      </c>
      <c r="L1810" s="10">
        <f t="shared" si="15"/>
        <v>270.00000000000006</v>
      </c>
      <c r="M1810" s="11">
        <v>0.4</v>
      </c>
      <c r="O1810" s="16"/>
      <c r="P1810" s="14"/>
      <c r="Q1810" s="12"/>
      <c r="R1810" s="13"/>
    </row>
    <row r="1811" spans="1:18" ht="15.75" customHeight="1" x14ac:dyDescent="0.3">
      <c r="A1811" s="1"/>
      <c r="B1811" s="6" t="s">
        <v>27</v>
      </c>
      <c r="C1811" s="6">
        <v>1128299</v>
      </c>
      <c r="D1811" s="7">
        <v>44220</v>
      </c>
      <c r="E1811" s="6" t="s">
        <v>28</v>
      </c>
      <c r="F1811" s="6" t="s">
        <v>75</v>
      </c>
      <c r="G1811" s="6" t="s">
        <v>76</v>
      </c>
      <c r="H1811" s="6" t="s">
        <v>22</v>
      </c>
      <c r="I1811" s="8">
        <v>0.4</v>
      </c>
      <c r="J1811" s="9">
        <v>4000</v>
      </c>
      <c r="K1811" s="10">
        <f t="shared" si="14"/>
        <v>1600</v>
      </c>
      <c r="L1811" s="10">
        <f t="shared" si="15"/>
        <v>480</v>
      </c>
      <c r="M1811" s="11">
        <v>0.3</v>
      </c>
      <c r="O1811" s="16"/>
      <c r="P1811" s="14"/>
      <c r="Q1811" s="12"/>
      <c r="R1811" s="13"/>
    </row>
    <row r="1812" spans="1:18" ht="15.75" customHeight="1" x14ac:dyDescent="0.3">
      <c r="A1812" s="1"/>
      <c r="B1812" s="6" t="s">
        <v>27</v>
      </c>
      <c r="C1812" s="6">
        <v>1128299</v>
      </c>
      <c r="D1812" s="7">
        <v>44251</v>
      </c>
      <c r="E1812" s="6" t="s">
        <v>28</v>
      </c>
      <c r="F1812" s="6" t="s">
        <v>75</v>
      </c>
      <c r="G1812" s="6" t="s">
        <v>76</v>
      </c>
      <c r="H1812" s="6" t="s">
        <v>17</v>
      </c>
      <c r="I1812" s="8">
        <v>0.30000000000000004</v>
      </c>
      <c r="J1812" s="9">
        <v>4500</v>
      </c>
      <c r="K1812" s="10">
        <f t="shared" si="14"/>
        <v>1350.0000000000002</v>
      </c>
      <c r="L1812" s="10">
        <f t="shared" si="15"/>
        <v>472.50000000000006</v>
      </c>
      <c r="M1812" s="11">
        <v>0.35</v>
      </c>
      <c r="O1812" s="16"/>
      <c r="P1812" s="14"/>
      <c r="Q1812" s="12"/>
      <c r="R1812" s="13"/>
    </row>
    <row r="1813" spans="1:18" ht="15.75" customHeight="1" x14ac:dyDescent="0.3">
      <c r="A1813" s="1"/>
      <c r="B1813" s="6" t="s">
        <v>27</v>
      </c>
      <c r="C1813" s="6">
        <v>1128299</v>
      </c>
      <c r="D1813" s="7">
        <v>44251</v>
      </c>
      <c r="E1813" s="6" t="s">
        <v>28</v>
      </c>
      <c r="F1813" s="6" t="s">
        <v>75</v>
      </c>
      <c r="G1813" s="6" t="s">
        <v>76</v>
      </c>
      <c r="H1813" s="6" t="s">
        <v>18</v>
      </c>
      <c r="I1813" s="8">
        <v>0.4</v>
      </c>
      <c r="J1813" s="9">
        <v>3500</v>
      </c>
      <c r="K1813" s="10">
        <f t="shared" si="14"/>
        <v>1400</v>
      </c>
      <c r="L1813" s="10">
        <f t="shared" si="15"/>
        <v>489.99999999999994</v>
      </c>
      <c r="M1813" s="11">
        <v>0.35</v>
      </c>
      <c r="O1813" s="16"/>
      <c r="P1813" s="14"/>
      <c r="Q1813" s="12"/>
      <c r="R1813" s="13"/>
    </row>
    <row r="1814" spans="1:18" ht="15.75" customHeight="1" x14ac:dyDescent="0.3">
      <c r="A1814" s="1"/>
      <c r="B1814" s="6" t="s">
        <v>27</v>
      </c>
      <c r="C1814" s="6">
        <v>1128299</v>
      </c>
      <c r="D1814" s="7">
        <v>44251</v>
      </c>
      <c r="E1814" s="6" t="s">
        <v>28</v>
      </c>
      <c r="F1814" s="6" t="s">
        <v>75</v>
      </c>
      <c r="G1814" s="6" t="s">
        <v>76</v>
      </c>
      <c r="H1814" s="6" t="s">
        <v>19</v>
      </c>
      <c r="I1814" s="8">
        <v>0.4</v>
      </c>
      <c r="J1814" s="9">
        <v>3500</v>
      </c>
      <c r="K1814" s="10">
        <f t="shared" si="14"/>
        <v>1400</v>
      </c>
      <c r="L1814" s="10">
        <f t="shared" si="15"/>
        <v>489.99999999999994</v>
      </c>
      <c r="M1814" s="11">
        <v>0.35</v>
      </c>
      <c r="O1814" s="16"/>
      <c r="P1814" s="14"/>
      <c r="Q1814" s="12"/>
      <c r="R1814" s="13"/>
    </row>
    <row r="1815" spans="1:18" ht="15.75" customHeight="1" x14ac:dyDescent="0.3">
      <c r="A1815" s="1"/>
      <c r="B1815" s="6" t="s">
        <v>27</v>
      </c>
      <c r="C1815" s="6">
        <v>1128299</v>
      </c>
      <c r="D1815" s="7">
        <v>44251</v>
      </c>
      <c r="E1815" s="6" t="s">
        <v>28</v>
      </c>
      <c r="F1815" s="6" t="s">
        <v>75</v>
      </c>
      <c r="G1815" s="6" t="s">
        <v>76</v>
      </c>
      <c r="H1815" s="6" t="s">
        <v>20</v>
      </c>
      <c r="I1815" s="8">
        <v>0.4</v>
      </c>
      <c r="J1815" s="9">
        <v>2000</v>
      </c>
      <c r="K1815" s="10">
        <f t="shared" si="14"/>
        <v>800</v>
      </c>
      <c r="L1815" s="10">
        <f t="shared" si="15"/>
        <v>280</v>
      </c>
      <c r="M1815" s="11">
        <v>0.35</v>
      </c>
      <c r="O1815" s="16"/>
      <c r="P1815" s="14"/>
      <c r="Q1815" s="12"/>
      <c r="R1815" s="13"/>
    </row>
    <row r="1816" spans="1:18" ht="15.75" customHeight="1" x14ac:dyDescent="0.3">
      <c r="A1816" s="1"/>
      <c r="B1816" s="6" t="s">
        <v>27</v>
      </c>
      <c r="C1816" s="6">
        <v>1128299</v>
      </c>
      <c r="D1816" s="7">
        <v>44251</v>
      </c>
      <c r="E1816" s="6" t="s">
        <v>28</v>
      </c>
      <c r="F1816" s="6" t="s">
        <v>75</v>
      </c>
      <c r="G1816" s="6" t="s">
        <v>76</v>
      </c>
      <c r="H1816" s="6" t="s">
        <v>21</v>
      </c>
      <c r="I1816" s="8">
        <v>0.45000000000000007</v>
      </c>
      <c r="J1816" s="9">
        <v>1250</v>
      </c>
      <c r="K1816" s="10">
        <f t="shared" si="14"/>
        <v>562.50000000000011</v>
      </c>
      <c r="L1816" s="10">
        <f t="shared" si="15"/>
        <v>225.00000000000006</v>
      </c>
      <c r="M1816" s="11">
        <v>0.4</v>
      </c>
      <c r="O1816" s="16"/>
      <c r="P1816" s="14"/>
      <c r="Q1816" s="12"/>
      <c r="R1816" s="13"/>
    </row>
    <row r="1817" spans="1:18" ht="15.75" customHeight="1" x14ac:dyDescent="0.3">
      <c r="A1817" s="1"/>
      <c r="B1817" s="6" t="s">
        <v>27</v>
      </c>
      <c r="C1817" s="6">
        <v>1128299</v>
      </c>
      <c r="D1817" s="7">
        <v>44251</v>
      </c>
      <c r="E1817" s="6" t="s">
        <v>28</v>
      </c>
      <c r="F1817" s="6" t="s">
        <v>75</v>
      </c>
      <c r="G1817" s="6" t="s">
        <v>76</v>
      </c>
      <c r="H1817" s="6" t="s">
        <v>22</v>
      </c>
      <c r="I1817" s="8">
        <v>0.4</v>
      </c>
      <c r="J1817" s="9">
        <v>3250</v>
      </c>
      <c r="K1817" s="10">
        <f t="shared" si="14"/>
        <v>1300</v>
      </c>
      <c r="L1817" s="10">
        <f t="shared" si="15"/>
        <v>390</v>
      </c>
      <c r="M1817" s="11">
        <v>0.3</v>
      </c>
      <c r="O1817" s="16"/>
      <c r="P1817" s="14"/>
      <c r="Q1817" s="12"/>
      <c r="R1817" s="13"/>
    </row>
    <row r="1818" spans="1:18" ht="15.75" customHeight="1" x14ac:dyDescent="0.3">
      <c r="A1818" s="1"/>
      <c r="B1818" s="6" t="s">
        <v>27</v>
      </c>
      <c r="C1818" s="6">
        <v>1128299</v>
      </c>
      <c r="D1818" s="7">
        <v>44278</v>
      </c>
      <c r="E1818" s="6" t="s">
        <v>28</v>
      </c>
      <c r="F1818" s="6" t="s">
        <v>75</v>
      </c>
      <c r="G1818" s="6" t="s">
        <v>76</v>
      </c>
      <c r="H1818" s="6" t="s">
        <v>17</v>
      </c>
      <c r="I1818" s="8">
        <v>0.4</v>
      </c>
      <c r="J1818" s="9">
        <v>4750</v>
      </c>
      <c r="K1818" s="10">
        <f t="shared" si="14"/>
        <v>1900</v>
      </c>
      <c r="L1818" s="10">
        <f t="shared" si="15"/>
        <v>665</v>
      </c>
      <c r="M1818" s="11">
        <v>0.35</v>
      </c>
      <c r="O1818" s="16"/>
      <c r="P1818" s="14"/>
      <c r="Q1818" s="12"/>
      <c r="R1818" s="13"/>
    </row>
    <row r="1819" spans="1:18" ht="15.75" customHeight="1" x14ac:dyDescent="0.3">
      <c r="A1819" s="1"/>
      <c r="B1819" s="6" t="s">
        <v>27</v>
      </c>
      <c r="C1819" s="6">
        <v>1128299</v>
      </c>
      <c r="D1819" s="7">
        <v>44278</v>
      </c>
      <c r="E1819" s="6" t="s">
        <v>28</v>
      </c>
      <c r="F1819" s="6" t="s">
        <v>75</v>
      </c>
      <c r="G1819" s="6" t="s">
        <v>76</v>
      </c>
      <c r="H1819" s="6" t="s">
        <v>18</v>
      </c>
      <c r="I1819" s="8">
        <v>0.5</v>
      </c>
      <c r="J1819" s="9">
        <v>3250</v>
      </c>
      <c r="K1819" s="10">
        <f t="shared" si="14"/>
        <v>1625</v>
      </c>
      <c r="L1819" s="10">
        <f t="shared" si="15"/>
        <v>568.75</v>
      </c>
      <c r="M1819" s="11">
        <v>0.35</v>
      </c>
      <c r="O1819" s="16"/>
      <c r="P1819" s="14"/>
      <c r="Q1819" s="12"/>
      <c r="R1819" s="13"/>
    </row>
    <row r="1820" spans="1:18" ht="15.75" customHeight="1" x14ac:dyDescent="0.3">
      <c r="A1820" s="1"/>
      <c r="B1820" s="6" t="s">
        <v>27</v>
      </c>
      <c r="C1820" s="6">
        <v>1128299</v>
      </c>
      <c r="D1820" s="7">
        <v>44278</v>
      </c>
      <c r="E1820" s="6" t="s">
        <v>28</v>
      </c>
      <c r="F1820" s="6" t="s">
        <v>75</v>
      </c>
      <c r="G1820" s="6" t="s">
        <v>76</v>
      </c>
      <c r="H1820" s="6" t="s">
        <v>19</v>
      </c>
      <c r="I1820" s="8">
        <v>0.54999999999999993</v>
      </c>
      <c r="J1820" s="9">
        <v>3500</v>
      </c>
      <c r="K1820" s="10">
        <f t="shared" si="14"/>
        <v>1924.9999999999998</v>
      </c>
      <c r="L1820" s="10">
        <f t="shared" si="15"/>
        <v>673.74999999999989</v>
      </c>
      <c r="M1820" s="11">
        <v>0.35</v>
      </c>
      <c r="O1820" s="16"/>
      <c r="P1820" s="14"/>
      <c r="Q1820" s="12"/>
      <c r="R1820" s="13"/>
    </row>
    <row r="1821" spans="1:18" ht="15.75" customHeight="1" x14ac:dyDescent="0.3">
      <c r="A1821" s="1"/>
      <c r="B1821" s="6" t="s">
        <v>27</v>
      </c>
      <c r="C1821" s="6">
        <v>1128299</v>
      </c>
      <c r="D1821" s="7">
        <v>44278</v>
      </c>
      <c r="E1821" s="6" t="s">
        <v>28</v>
      </c>
      <c r="F1821" s="6" t="s">
        <v>75</v>
      </c>
      <c r="G1821" s="6" t="s">
        <v>76</v>
      </c>
      <c r="H1821" s="6" t="s">
        <v>20</v>
      </c>
      <c r="I1821" s="8">
        <v>0.5</v>
      </c>
      <c r="J1821" s="9">
        <v>2500</v>
      </c>
      <c r="K1821" s="10">
        <f t="shared" si="14"/>
        <v>1250</v>
      </c>
      <c r="L1821" s="10">
        <f t="shared" si="15"/>
        <v>437.5</v>
      </c>
      <c r="M1821" s="11">
        <v>0.35</v>
      </c>
      <c r="O1821" s="16"/>
      <c r="P1821" s="14"/>
      <c r="Q1821" s="12"/>
      <c r="R1821" s="13"/>
    </row>
    <row r="1822" spans="1:18" ht="15.75" customHeight="1" x14ac:dyDescent="0.3">
      <c r="A1822" s="1"/>
      <c r="B1822" s="6" t="s">
        <v>27</v>
      </c>
      <c r="C1822" s="6">
        <v>1128299</v>
      </c>
      <c r="D1822" s="7">
        <v>44278</v>
      </c>
      <c r="E1822" s="6" t="s">
        <v>28</v>
      </c>
      <c r="F1822" s="6" t="s">
        <v>75</v>
      </c>
      <c r="G1822" s="6" t="s">
        <v>76</v>
      </c>
      <c r="H1822" s="6" t="s">
        <v>21</v>
      </c>
      <c r="I1822" s="8">
        <v>0.55000000000000004</v>
      </c>
      <c r="J1822" s="9">
        <v>1000</v>
      </c>
      <c r="K1822" s="10">
        <f t="shared" si="14"/>
        <v>550</v>
      </c>
      <c r="L1822" s="10">
        <f t="shared" si="15"/>
        <v>220</v>
      </c>
      <c r="M1822" s="11">
        <v>0.4</v>
      </c>
      <c r="O1822" s="16"/>
      <c r="P1822" s="14"/>
      <c r="Q1822" s="12"/>
      <c r="R1822" s="13"/>
    </row>
    <row r="1823" spans="1:18" ht="15.75" customHeight="1" x14ac:dyDescent="0.3">
      <c r="A1823" s="1"/>
      <c r="B1823" s="6" t="s">
        <v>27</v>
      </c>
      <c r="C1823" s="6">
        <v>1128299</v>
      </c>
      <c r="D1823" s="7">
        <v>44278</v>
      </c>
      <c r="E1823" s="6" t="s">
        <v>28</v>
      </c>
      <c r="F1823" s="6" t="s">
        <v>75</v>
      </c>
      <c r="G1823" s="6" t="s">
        <v>76</v>
      </c>
      <c r="H1823" s="6" t="s">
        <v>22</v>
      </c>
      <c r="I1823" s="8">
        <v>0.5</v>
      </c>
      <c r="J1823" s="9">
        <v>3000</v>
      </c>
      <c r="K1823" s="10">
        <f t="shared" si="14"/>
        <v>1500</v>
      </c>
      <c r="L1823" s="10">
        <f t="shared" si="15"/>
        <v>450</v>
      </c>
      <c r="M1823" s="11">
        <v>0.3</v>
      </c>
      <c r="O1823" s="16"/>
      <c r="P1823" s="14"/>
      <c r="Q1823" s="12"/>
      <c r="R1823" s="13"/>
    </row>
    <row r="1824" spans="1:18" ht="15.75" customHeight="1" x14ac:dyDescent="0.3">
      <c r="A1824" s="1"/>
      <c r="B1824" s="6" t="s">
        <v>27</v>
      </c>
      <c r="C1824" s="6">
        <v>1128299</v>
      </c>
      <c r="D1824" s="7">
        <v>44310</v>
      </c>
      <c r="E1824" s="6" t="s">
        <v>28</v>
      </c>
      <c r="F1824" s="6" t="s">
        <v>75</v>
      </c>
      <c r="G1824" s="6" t="s">
        <v>76</v>
      </c>
      <c r="H1824" s="6" t="s">
        <v>17</v>
      </c>
      <c r="I1824" s="8">
        <v>0.55000000000000004</v>
      </c>
      <c r="J1824" s="9">
        <v>4750</v>
      </c>
      <c r="K1824" s="10">
        <f t="shared" si="14"/>
        <v>2612.5</v>
      </c>
      <c r="L1824" s="10">
        <f t="shared" si="15"/>
        <v>914.37499999999989</v>
      </c>
      <c r="M1824" s="11">
        <v>0.35</v>
      </c>
      <c r="O1824" s="16"/>
      <c r="P1824" s="14"/>
      <c r="Q1824" s="12"/>
      <c r="R1824" s="13"/>
    </row>
    <row r="1825" spans="1:18" ht="15.75" customHeight="1" x14ac:dyDescent="0.3">
      <c r="A1825" s="1"/>
      <c r="B1825" s="6" t="s">
        <v>27</v>
      </c>
      <c r="C1825" s="6">
        <v>1128299</v>
      </c>
      <c r="D1825" s="7">
        <v>44310</v>
      </c>
      <c r="E1825" s="6" t="s">
        <v>28</v>
      </c>
      <c r="F1825" s="6" t="s">
        <v>75</v>
      </c>
      <c r="G1825" s="6" t="s">
        <v>76</v>
      </c>
      <c r="H1825" s="6" t="s">
        <v>18</v>
      </c>
      <c r="I1825" s="8">
        <v>0.60000000000000009</v>
      </c>
      <c r="J1825" s="9">
        <v>2750</v>
      </c>
      <c r="K1825" s="10">
        <f t="shared" si="14"/>
        <v>1650.0000000000002</v>
      </c>
      <c r="L1825" s="10">
        <f t="shared" si="15"/>
        <v>577.5</v>
      </c>
      <c r="M1825" s="11">
        <v>0.35</v>
      </c>
      <c r="O1825" s="16"/>
      <c r="P1825" s="14"/>
      <c r="Q1825" s="12"/>
      <c r="R1825" s="13"/>
    </row>
    <row r="1826" spans="1:18" ht="15.75" customHeight="1" x14ac:dyDescent="0.3">
      <c r="A1826" s="1"/>
      <c r="B1826" s="6" t="s">
        <v>27</v>
      </c>
      <c r="C1826" s="6">
        <v>1128299</v>
      </c>
      <c r="D1826" s="7">
        <v>44310</v>
      </c>
      <c r="E1826" s="6" t="s">
        <v>28</v>
      </c>
      <c r="F1826" s="6" t="s">
        <v>75</v>
      </c>
      <c r="G1826" s="6" t="s">
        <v>76</v>
      </c>
      <c r="H1826" s="6" t="s">
        <v>19</v>
      </c>
      <c r="I1826" s="8">
        <v>0.60000000000000009</v>
      </c>
      <c r="J1826" s="9">
        <v>3250</v>
      </c>
      <c r="K1826" s="10">
        <f t="shared" si="14"/>
        <v>1950.0000000000002</v>
      </c>
      <c r="L1826" s="10">
        <f t="shared" si="15"/>
        <v>682.5</v>
      </c>
      <c r="M1826" s="11">
        <v>0.35</v>
      </c>
      <c r="O1826" s="16"/>
      <c r="P1826" s="14"/>
      <c r="Q1826" s="12"/>
      <c r="R1826" s="13"/>
    </row>
    <row r="1827" spans="1:18" ht="15.75" customHeight="1" x14ac:dyDescent="0.3">
      <c r="A1827" s="1"/>
      <c r="B1827" s="6" t="s">
        <v>27</v>
      </c>
      <c r="C1827" s="6">
        <v>1128299</v>
      </c>
      <c r="D1827" s="7">
        <v>44310</v>
      </c>
      <c r="E1827" s="6" t="s">
        <v>28</v>
      </c>
      <c r="F1827" s="6" t="s">
        <v>75</v>
      </c>
      <c r="G1827" s="6" t="s">
        <v>76</v>
      </c>
      <c r="H1827" s="6" t="s">
        <v>20</v>
      </c>
      <c r="I1827" s="8">
        <v>0.45000000000000007</v>
      </c>
      <c r="J1827" s="9">
        <v>2250</v>
      </c>
      <c r="K1827" s="10">
        <f t="shared" si="14"/>
        <v>1012.5000000000001</v>
      </c>
      <c r="L1827" s="10">
        <f t="shared" si="15"/>
        <v>354.375</v>
      </c>
      <c r="M1827" s="11">
        <v>0.35</v>
      </c>
      <c r="O1827" s="16"/>
      <c r="P1827" s="14"/>
      <c r="Q1827" s="12"/>
      <c r="R1827" s="13"/>
    </row>
    <row r="1828" spans="1:18" ht="15.75" customHeight="1" x14ac:dyDescent="0.3">
      <c r="A1828" s="1"/>
      <c r="B1828" s="6" t="s">
        <v>27</v>
      </c>
      <c r="C1828" s="6">
        <v>1128299</v>
      </c>
      <c r="D1828" s="7">
        <v>44310</v>
      </c>
      <c r="E1828" s="6" t="s">
        <v>28</v>
      </c>
      <c r="F1828" s="6" t="s">
        <v>75</v>
      </c>
      <c r="G1828" s="6" t="s">
        <v>76</v>
      </c>
      <c r="H1828" s="6" t="s">
        <v>21</v>
      </c>
      <c r="I1828" s="8">
        <v>0.50000000000000011</v>
      </c>
      <c r="J1828" s="9">
        <v>1250</v>
      </c>
      <c r="K1828" s="10">
        <f t="shared" si="14"/>
        <v>625.00000000000011</v>
      </c>
      <c r="L1828" s="10">
        <f t="shared" si="15"/>
        <v>250.00000000000006</v>
      </c>
      <c r="M1828" s="11">
        <v>0.4</v>
      </c>
      <c r="O1828" s="16"/>
      <c r="P1828" s="14"/>
      <c r="Q1828" s="12"/>
      <c r="R1828" s="13"/>
    </row>
    <row r="1829" spans="1:18" ht="15.75" customHeight="1" x14ac:dyDescent="0.3">
      <c r="A1829" s="1"/>
      <c r="B1829" s="6" t="s">
        <v>27</v>
      </c>
      <c r="C1829" s="6">
        <v>1128299</v>
      </c>
      <c r="D1829" s="7">
        <v>44310</v>
      </c>
      <c r="E1829" s="6" t="s">
        <v>28</v>
      </c>
      <c r="F1829" s="6" t="s">
        <v>75</v>
      </c>
      <c r="G1829" s="6" t="s">
        <v>76</v>
      </c>
      <c r="H1829" s="6" t="s">
        <v>22</v>
      </c>
      <c r="I1829" s="8">
        <v>0.65000000000000013</v>
      </c>
      <c r="J1829" s="9">
        <v>3000</v>
      </c>
      <c r="K1829" s="10">
        <f t="shared" si="14"/>
        <v>1950.0000000000005</v>
      </c>
      <c r="L1829" s="10">
        <f t="shared" si="15"/>
        <v>585.00000000000011</v>
      </c>
      <c r="M1829" s="11">
        <v>0.3</v>
      </c>
      <c r="O1829" s="16"/>
      <c r="P1829" s="14"/>
      <c r="Q1829" s="12"/>
      <c r="R1829" s="13"/>
    </row>
    <row r="1830" spans="1:18" ht="15.75" customHeight="1" x14ac:dyDescent="0.3">
      <c r="A1830" s="1"/>
      <c r="B1830" s="6" t="s">
        <v>27</v>
      </c>
      <c r="C1830" s="6">
        <v>1128299</v>
      </c>
      <c r="D1830" s="7">
        <v>44341</v>
      </c>
      <c r="E1830" s="6" t="s">
        <v>28</v>
      </c>
      <c r="F1830" s="6" t="s">
        <v>75</v>
      </c>
      <c r="G1830" s="6" t="s">
        <v>76</v>
      </c>
      <c r="H1830" s="6" t="s">
        <v>17</v>
      </c>
      <c r="I1830" s="8">
        <v>0.5</v>
      </c>
      <c r="J1830" s="9">
        <v>5000</v>
      </c>
      <c r="K1830" s="10">
        <f t="shared" si="14"/>
        <v>2500</v>
      </c>
      <c r="L1830" s="10">
        <f t="shared" si="15"/>
        <v>875</v>
      </c>
      <c r="M1830" s="11">
        <v>0.35</v>
      </c>
      <c r="O1830" s="16"/>
      <c r="P1830" s="14"/>
      <c r="Q1830" s="12"/>
      <c r="R1830" s="13"/>
    </row>
    <row r="1831" spans="1:18" ht="15.75" customHeight="1" x14ac:dyDescent="0.3">
      <c r="A1831" s="1"/>
      <c r="B1831" s="6" t="s">
        <v>27</v>
      </c>
      <c r="C1831" s="6">
        <v>1128299</v>
      </c>
      <c r="D1831" s="7">
        <v>44341</v>
      </c>
      <c r="E1831" s="6" t="s">
        <v>28</v>
      </c>
      <c r="F1831" s="6" t="s">
        <v>75</v>
      </c>
      <c r="G1831" s="6" t="s">
        <v>76</v>
      </c>
      <c r="H1831" s="6" t="s">
        <v>18</v>
      </c>
      <c r="I1831" s="8">
        <v>0.55000000000000004</v>
      </c>
      <c r="J1831" s="9">
        <v>3500</v>
      </c>
      <c r="K1831" s="10">
        <f t="shared" si="14"/>
        <v>1925.0000000000002</v>
      </c>
      <c r="L1831" s="10">
        <f t="shared" si="15"/>
        <v>673.75</v>
      </c>
      <c r="M1831" s="11">
        <v>0.35</v>
      </c>
      <c r="O1831" s="16"/>
      <c r="P1831" s="14"/>
      <c r="Q1831" s="12"/>
      <c r="R1831" s="13"/>
    </row>
    <row r="1832" spans="1:18" ht="15.75" customHeight="1" x14ac:dyDescent="0.3">
      <c r="A1832" s="1"/>
      <c r="B1832" s="6" t="s">
        <v>27</v>
      </c>
      <c r="C1832" s="6">
        <v>1128299</v>
      </c>
      <c r="D1832" s="7">
        <v>44341</v>
      </c>
      <c r="E1832" s="6" t="s">
        <v>28</v>
      </c>
      <c r="F1832" s="6" t="s">
        <v>75</v>
      </c>
      <c r="G1832" s="6" t="s">
        <v>76</v>
      </c>
      <c r="H1832" s="6" t="s">
        <v>19</v>
      </c>
      <c r="I1832" s="8">
        <v>0.55000000000000004</v>
      </c>
      <c r="J1832" s="9">
        <v>3500</v>
      </c>
      <c r="K1832" s="10">
        <f t="shared" si="14"/>
        <v>1925.0000000000002</v>
      </c>
      <c r="L1832" s="10">
        <f t="shared" si="15"/>
        <v>673.75</v>
      </c>
      <c r="M1832" s="11">
        <v>0.35</v>
      </c>
      <c r="O1832" s="16"/>
      <c r="P1832" s="14"/>
      <c r="Q1832" s="12"/>
      <c r="R1832" s="13"/>
    </row>
    <row r="1833" spans="1:18" ht="15.75" customHeight="1" x14ac:dyDescent="0.3">
      <c r="A1833" s="1"/>
      <c r="B1833" s="6" t="s">
        <v>27</v>
      </c>
      <c r="C1833" s="6">
        <v>1128299</v>
      </c>
      <c r="D1833" s="7">
        <v>44341</v>
      </c>
      <c r="E1833" s="6" t="s">
        <v>28</v>
      </c>
      <c r="F1833" s="6" t="s">
        <v>75</v>
      </c>
      <c r="G1833" s="6" t="s">
        <v>76</v>
      </c>
      <c r="H1833" s="6" t="s">
        <v>20</v>
      </c>
      <c r="I1833" s="8">
        <v>0.5</v>
      </c>
      <c r="J1833" s="9">
        <v>2750</v>
      </c>
      <c r="K1833" s="10">
        <f t="shared" si="14"/>
        <v>1375</v>
      </c>
      <c r="L1833" s="10">
        <f t="shared" si="15"/>
        <v>481.24999999999994</v>
      </c>
      <c r="M1833" s="11">
        <v>0.35</v>
      </c>
      <c r="O1833" s="16"/>
      <c r="P1833" s="14"/>
      <c r="Q1833" s="12"/>
      <c r="R1833" s="13"/>
    </row>
    <row r="1834" spans="1:18" ht="15.75" customHeight="1" x14ac:dyDescent="0.3">
      <c r="A1834" s="1"/>
      <c r="B1834" s="6" t="s">
        <v>27</v>
      </c>
      <c r="C1834" s="6">
        <v>1128299</v>
      </c>
      <c r="D1834" s="7">
        <v>44341</v>
      </c>
      <c r="E1834" s="6" t="s">
        <v>28</v>
      </c>
      <c r="F1834" s="6" t="s">
        <v>75</v>
      </c>
      <c r="G1834" s="6" t="s">
        <v>76</v>
      </c>
      <c r="H1834" s="6" t="s">
        <v>21</v>
      </c>
      <c r="I1834" s="8">
        <v>0.44999999999999996</v>
      </c>
      <c r="J1834" s="9">
        <v>1750</v>
      </c>
      <c r="K1834" s="10">
        <f t="shared" si="14"/>
        <v>787.49999999999989</v>
      </c>
      <c r="L1834" s="10">
        <f t="shared" si="15"/>
        <v>315</v>
      </c>
      <c r="M1834" s="11">
        <v>0.4</v>
      </c>
      <c r="O1834" s="16"/>
      <c r="P1834" s="14"/>
      <c r="Q1834" s="12"/>
      <c r="R1834" s="13"/>
    </row>
    <row r="1835" spans="1:18" ht="15.75" customHeight="1" x14ac:dyDescent="0.3">
      <c r="A1835" s="1"/>
      <c r="B1835" s="6" t="s">
        <v>27</v>
      </c>
      <c r="C1835" s="6">
        <v>1128299</v>
      </c>
      <c r="D1835" s="7">
        <v>44341</v>
      </c>
      <c r="E1835" s="6" t="s">
        <v>28</v>
      </c>
      <c r="F1835" s="6" t="s">
        <v>75</v>
      </c>
      <c r="G1835" s="6" t="s">
        <v>76</v>
      </c>
      <c r="H1835" s="6" t="s">
        <v>22</v>
      </c>
      <c r="I1835" s="8">
        <v>0.6</v>
      </c>
      <c r="J1835" s="9">
        <v>5250</v>
      </c>
      <c r="K1835" s="10">
        <f t="shared" si="14"/>
        <v>3150</v>
      </c>
      <c r="L1835" s="10">
        <f t="shared" si="15"/>
        <v>945</v>
      </c>
      <c r="M1835" s="11">
        <v>0.3</v>
      </c>
      <c r="O1835" s="16"/>
      <c r="P1835" s="14"/>
      <c r="Q1835" s="12"/>
      <c r="R1835" s="13"/>
    </row>
    <row r="1836" spans="1:18" ht="15.75" customHeight="1" x14ac:dyDescent="0.3">
      <c r="A1836" s="1"/>
      <c r="B1836" s="6" t="s">
        <v>27</v>
      </c>
      <c r="C1836" s="6">
        <v>1128299</v>
      </c>
      <c r="D1836" s="7">
        <v>44371</v>
      </c>
      <c r="E1836" s="6" t="s">
        <v>28</v>
      </c>
      <c r="F1836" s="6" t="s">
        <v>75</v>
      </c>
      <c r="G1836" s="6" t="s">
        <v>76</v>
      </c>
      <c r="H1836" s="6" t="s">
        <v>17</v>
      </c>
      <c r="I1836" s="8">
        <v>0.54999999999999993</v>
      </c>
      <c r="J1836" s="9">
        <v>7750</v>
      </c>
      <c r="K1836" s="10">
        <f t="shared" si="14"/>
        <v>4262.4999999999991</v>
      </c>
      <c r="L1836" s="10">
        <f t="shared" si="15"/>
        <v>1491.8749999999995</v>
      </c>
      <c r="M1836" s="11">
        <v>0.35</v>
      </c>
      <c r="O1836" s="16"/>
      <c r="P1836" s="14"/>
      <c r="Q1836" s="12"/>
      <c r="R1836" s="13"/>
    </row>
    <row r="1837" spans="1:18" ht="15.75" customHeight="1" x14ac:dyDescent="0.3">
      <c r="A1837" s="1"/>
      <c r="B1837" s="6" t="s">
        <v>27</v>
      </c>
      <c r="C1837" s="6">
        <v>1128299</v>
      </c>
      <c r="D1837" s="7">
        <v>44371</v>
      </c>
      <c r="E1837" s="6" t="s">
        <v>28</v>
      </c>
      <c r="F1837" s="6" t="s">
        <v>75</v>
      </c>
      <c r="G1837" s="6" t="s">
        <v>76</v>
      </c>
      <c r="H1837" s="6" t="s">
        <v>18</v>
      </c>
      <c r="I1837" s="8">
        <v>0.64999999999999991</v>
      </c>
      <c r="J1837" s="9">
        <v>6500</v>
      </c>
      <c r="K1837" s="10">
        <f t="shared" si="14"/>
        <v>4224.9999999999991</v>
      </c>
      <c r="L1837" s="10">
        <f t="shared" si="15"/>
        <v>1478.7499999999995</v>
      </c>
      <c r="M1837" s="11">
        <v>0.35</v>
      </c>
      <c r="O1837" s="16"/>
      <c r="P1837" s="14"/>
      <c r="Q1837" s="12"/>
      <c r="R1837" s="13"/>
    </row>
    <row r="1838" spans="1:18" ht="15.75" customHeight="1" x14ac:dyDescent="0.3">
      <c r="A1838" s="1"/>
      <c r="B1838" s="6" t="s">
        <v>27</v>
      </c>
      <c r="C1838" s="6">
        <v>1128299</v>
      </c>
      <c r="D1838" s="7">
        <v>44371</v>
      </c>
      <c r="E1838" s="6" t="s">
        <v>28</v>
      </c>
      <c r="F1838" s="6" t="s">
        <v>75</v>
      </c>
      <c r="G1838" s="6" t="s">
        <v>76</v>
      </c>
      <c r="H1838" s="6" t="s">
        <v>19</v>
      </c>
      <c r="I1838" s="8">
        <v>0.79999999999999993</v>
      </c>
      <c r="J1838" s="9">
        <v>6500</v>
      </c>
      <c r="K1838" s="10">
        <f t="shared" si="14"/>
        <v>5200</v>
      </c>
      <c r="L1838" s="10">
        <f t="shared" si="15"/>
        <v>1819.9999999999998</v>
      </c>
      <c r="M1838" s="11">
        <v>0.35</v>
      </c>
      <c r="O1838" s="16"/>
      <c r="P1838" s="14"/>
      <c r="Q1838" s="12"/>
      <c r="R1838" s="13"/>
    </row>
    <row r="1839" spans="1:18" ht="15.75" customHeight="1" x14ac:dyDescent="0.3">
      <c r="A1839" s="1"/>
      <c r="B1839" s="6" t="s">
        <v>27</v>
      </c>
      <c r="C1839" s="6">
        <v>1128299</v>
      </c>
      <c r="D1839" s="7">
        <v>44371</v>
      </c>
      <c r="E1839" s="6" t="s">
        <v>28</v>
      </c>
      <c r="F1839" s="6" t="s">
        <v>75</v>
      </c>
      <c r="G1839" s="6" t="s">
        <v>76</v>
      </c>
      <c r="H1839" s="6" t="s">
        <v>20</v>
      </c>
      <c r="I1839" s="8">
        <v>0.79999999999999993</v>
      </c>
      <c r="J1839" s="9">
        <v>5250</v>
      </c>
      <c r="K1839" s="10">
        <f t="shared" si="14"/>
        <v>4200</v>
      </c>
      <c r="L1839" s="10">
        <f t="shared" si="15"/>
        <v>1470</v>
      </c>
      <c r="M1839" s="11">
        <v>0.35</v>
      </c>
      <c r="O1839" s="16"/>
      <c r="P1839" s="14"/>
      <c r="Q1839" s="12"/>
      <c r="R1839" s="13"/>
    </row>
    <row r="1840" spans="1:18" ht="15.75" customHeight="1" x14ac:dyDescent="0.3">
      <c r="A1840" s="1"/>
      <c r="B1840" s="6" t="s">
        <v>27</v>
      </c>
      <c r="C1840" s="6">
        <v>1128299</v>
      </c>
      <c r="D1840" s="7">
        <v>44371</v>
      </c>
      <c r="E1840" s="6" t="s">
        <v>28</v>
      </c>
      <c r="F1840" s="6" t="s">
        <v>75</v>
      </c>
      <c r="G1840" s="6" t="s">
        <v>76</v>
      </c>
      <c r="H1840" s="6" t="s">
        <v>21</v>
      </c>
      <c r="I1840" s="8">
        <v>0.9</v>
      </c>
      <c r="J1840" s="9">
        <v>4000</v>
      </c>
      <c r="K1840" s="10">
        <f t="shared" si="14"/>
        <v>3600</v>
      </c>
      <c r="L1840" s="10">
        <f t="shared" si="15"/>
        <v>1440</v>
      </c>
      <c r="M1840" s="11">
        <v>0.4</v>
      </c>
      <c r="O1840" s="16"/>
      <c r="P1840" s="14"/>
      <c r="Q1840" s="12"/>
      <c r="R1840" s="13"/>
    </row>
    <row r="1841" spans="1:18" ht="15.75" customHeight="1" x14ac:dyDescent="0.3">
      <c r="A1841" s="1"/>
      <c r="B1841" s="6" t="s">
        <v>27</v>
      </c>
      <c r="C1841" s="6">
        <v>1128299</v>
      </c>
      <c r="D1841" s="7">
        <v>44371</v>
      </c>
      <c r="E1841" s="6" t="s">
        <v>28</v>
      </c>
      <c r="F1841" s="6" t="s">
        <v>75</v>
      </c>
      <c r="G1841" s="6" t="s">
        <v>76</v>
      </c>
      <c r="H1841" s="6" t="s">
        <v>22</v>
      </c>
      <c r="I1841" s="8">
        <v>1.05</v>
      </c>
      <c r="J1841" s="9">
        <v>7000</v>
      </c>
      <c r="K1841" s="10">
        <f t="shared" si="14"/>
        <v>7350</v>
      </c>
      <c r="L1841" s="10">
        <f t="shared" si="15"/>
        <v>2205</v>
      </c>
      <c r="M1841" s="11">
        <v>0.3</v>
      </c>
      <c r="O1841" s="16"/>
      <c r="P1841" s="14"/>
      <c r="Q1841" s="12"/>
      <c r="R1841" s="13"/>
    </row>
    <row r="1842" spans="1:18" ht="15.75" customHeight="1" x14ac:dyDescent="0.3">
      <c r="A1842" s="1"/>
      <c r="B1842" s="6" t="s">
        <v>27</v>
      </c>
      <c r="C1842" s="6">
        <v>1128299</v>
      </c>
      <c r="D1842" s="7">
        <v>44400</v>
      </c>
      <c r="E1842" s="6" t="s">
        <v>28</v>
      </c>
      <c r="F1842" s="6" t="s">
        <v>75</v>
      </c>
      <c r="G1842" s="6" t="s">
        <v>76</v>
      </c>
      <c r="H1842" s="6" t="s">
        <v>17</v>
      </c>
      <c r="I1842" s="8">
        <v>0.85</v>
      </c>
      <c r="J1842" s="9">
        <v>8500</v>
      </c>
      <c r="K1842" s="10">
        <f t="shared" si="14"/>
        <v>7225</v>
      </c>
      <c r="L1842" s="10">
        <f t="shared" si="15"/>
        <v>2528.75</v>
      </c>
      <c r="M1842" s="11">
        <v>0.35</v>
      </c>
      <c r="O1842" s="16"/>
      <c r="P1842" s="14"/>
      <c r="Q1842" s="12"/>
      <c r="R1842" s="13"/>
    </row>
    <row r="1843" spans="1:18" ht="15.75" customHeight="1" x14ac:dyDescent="0.3">
      <c r="A1843" s="1"/>
      <c r="B1843" s="6" t="s">
        <v>27</v>
      </c>
      <c r="C1843" s="6">
        <v>1128299</v>
      </c>
      <c r="D1843" s="7">
        <v>44400</v>
      </c>
      <c r="E1843" s="6" t="s">
        <v>28</v>
      </c>
      <c r="F1843" s="6" t="s">
        <v>75</v>
      </c>
      <c r="G1843" s="6" t="s">
        <v>76</v>
      </c>
      <c r="H1843" s="6" t="s">
        <v>18</v>
      </c>
      <c r="I1843" s="8">
        <v>0.9</v>
      </c>
      <c r="J1843" s="9">
        <v>7000</v>
      </c>
      <c r="K1843" s="10">
        <f t="shared" si="14"/>
        <v>6300</v>
      </c>
      <c r="L1843" s="10">
        <f t="shared" si="15"/>
        <v>2205</v>
      </c>
      <c r="M1843" s="11">
        <v>0.35</v>
      </c>
      <c r="O1843" s="16"/>
      <c r="P1843" s="14"/>
      <c r="Q1843" s="12"/>
      <c r="R1843" s="13"/>
    </row>
    <row r="1844" spans="1:18" ht="15.75" customHeight="1" x14ac:dyDescent="0.3">
      <c r="A1844" s="1"/>
      <c r="B1844" s="6" t="s">
        <v>27</v>
      </c>
      <c r="C1844" s="6">
        <v>1128299</v>
      </c>
      <c r="D1844" s="7">
        <v>44400</v>
      </c>
      <c r="E1844" s="6" t="s">
        <v>28</v>
      </c>
      <c r="F1844" s="6" t="s">
        <v>75</v>
      </c>
      <c r="G1844" s="6" t="s">
        <v>76</v>
      </c>
      <c r="H1844" s="6" t="s">
        <v>19</v>
      </c>
      <c r="I1844" s="8">
        <v>0.9</v>
      </c>
      <c r="J1844" s="9">
        <v>6500</v>
      </c>
      <c r="K1844" s="10">
        <f t="shared" si="14"/>
        <v>5850</v>
      </c>
      <c r="L1844" s="10">
        <f t="shared" si="15"/>
        <v>2047.4999999999998</v>
      </c>
      <c r="M1844" s="11">
        <v>0.35</v>
      </c>
      <c r="O1844" s="16"/>
      <c r="P1844" s="14"/>
      <c r="Q1844" s="12"/>
      <c r="R1844" s="13"/>
    </row>
    <row r="1845" spans="1:18" ht="15.75" customHeight="1" x14ac:dyDescent="0.3">
      <c r="A1845" s="1"/>
      <c r="B1845" s="6" t="s">
        <v>27</v>
      </c>
      <c r="C1845" s="6">
        <v>1128299</v>
      </c>
      <c r="D1845" s="7">
        <v>44400</v>
      </c>
      <c r="E1845" s="6" t="s">
        <v>28</v>
      </c>
      <c r="F1845" s="6" t="s">
        <v>75</v>
      </c>
      <c r="G1845" s="6" t="s">
        <v>76</v>
      </c>
      <c r="H1845" s="6" t="s">
        <v>20</v>
      </c>
      <c r="I1845" s="8">
        <v>0.85</v>
      </c>
      <c r="J1845" s="9">
        <v>5500</v>
      </c>
      <c r="K1845" s="10">
        <f t="shared" si="14"/>
        <v>4675</v>
      </c>
      <c r="L1845" s="10">
        <f t="shared" si="15"/>
        <v>1636.25</v>
      </c>
      <c r="M1845" s="11">
        <v>0.35</v>
      </c>
      <c r="O1845" s="16"/>
      <c r="P1845" s="14"/>
      <c r="Q1845" s="12"/>
      <c r="R1845" s="13"/>
    </row>
    <row r="1846" spans="1:18" ht="15.75" customHeight="1" x14ac:dyDescent="0.3">
      <c r="A1846" s="1"/>
      <c r="B1846" s="6" t="s">
        <v>27</v>
      </c>
      <c r="C1846" s="6">
        <v>1128299</v>
      </c>
      <c r="D1846" s="7">
        <v>44400</v>
      </c>
      <c r="E1846" s="6" t="s">
        <v>28</v>
      </c>
      <c r="F1846" s="6" t="s">
        <v>75</v>
      </c>
      <c r="G1846" s="6" t="s">
        <v>76</v>
      </c>
      <c r="H1846" s="6" t="s">
        <v>21</v>
      </c>
      <c r="I1846" s="8">
        <v>0.9</v>
      </c>
      <c r="J1846" s="9">
        <v>6000</v>
      </c>
      <c r="K1846" s="10">
        <f t="shared" si="14"/>
        <v>5400</v>
      </c>
      <c r="L1846" s="10">
        <f t="shared" si="15"/>
        <v>2160</v>
      </c>
      <c r="M1846" s="11">
        <v>0.4</v>
      </c>
      <c r="O1846" s="16"/>
      <c r="P1846" s="14"/>
      <c r="Q1846" s="12"/>
      <c r="R1846" s="13"/>
    </row>
    <row r="1847" spans="1:18" ht="15.75" customHeight="1" x14ac:dyDescent="0.3">
      <c r="A1847" s="1"/>
      <c r="B1847" s="6" t="s">
        <v>27</v>
      </c>
      <c r="C1847" s="6">
        <v>1128299</v>
      </c>
      <c r="D1847" s="7">
        <v>44400</v>
      </c>
      <c r="E1847" s="6" t="s">
        <v>28</v>
      </c>
      <c r="F1847" s="6" t="s">
        <v>75</v>
      </c>
      <c r="G1847" s="6" t="s">
        <v>76</v>
      </c>
      <c r="H1847" s="6" t="s">
        <v>22</v>
      </c>
      <c r="I1847" s="8">
        <v>1.05</v>
      </c>
      <c r="J1847" s="9">
        <v>6000</v>
      </c>
      <c r="K1847" s="10">
        <f t="shared" si="14"/>
        <v>6300</v>
      </c>
      <c r="L1847" s="10">
        <f t="shared" si="15"/>
        <v>1890</v>
      </c>
      <c r="M1847" s="11">
        <v>0.3</v>
      </c>
      <c r="O1847" s="16"/>
      <c r="P1847" s="14"/>
      <c r="Q1847" s="12"/>
      <c r="R1847" s="13"/>
    </row>
    <row r="1848" spans="1:18" ht="15.75" customHeight="1" x14ac:dyDescent="0.3">
      <c r="A1848" s="1"/>
      <c r="B1848" s="6" t="s">
        <v>27</v>
      </c>
      <c r="C1848" s="6">
        <v>1128299</v>
      </c>
      <c r="D1848" s="7">
        <v>44432</v>
      </c>
      <c r="E1848" s="6" t="s">
        <v>28</v>
      </c>
      <c r="F1848" s="6" t="s">
        <v>75</v>
      </c>
      <c r="G1848" s="6" t="s">
        <v>76</v>
      </c>
      <c r="H1848" s="6" t="s">
        <v>17</v>
      </c>
      <c r="I1848" s="8">
        <v>0.9</v>
      </c>
      <c r="J1848" s="9">
        <v>8000</v>
      </c>
      <c r="K1848" s="10">
        <f t="shared" si="14"/>
        <v>7200</v>
      </c>
      <c r="L1848" s="10">
        <f t="shared" si="15"/>
        <v>2520</v>
      </c>
      <c r="M1848" s="11">
        <v>0.35</v>
      </c>
      <c r="O1848" s="16"/>
      <c r="P1848" s="14"/>
      <c r="Q1848" s="12"/>
      <c r="R1848" s="13"/>
    </row>
    <row r="1849" spans="1:18" ht="15.75" customHeight="1" x14ac:dyDescent="0.3">
      <c r="A1849" s="1"/>
      <c r="B1849" s="6" t="s">
        <v>27</v>
      </c>
      <c r="C1849" s="6">
        <v>1128299</v>
      </c>
      <c r="D1849" s="7">
        <v>44432</v>
      </c>
      <c r="E1849" s="6" t="s">
        <v>28</v>
      </c>
      <c r="F1849" s="6" t="s">
        <v>75</v>
      </c>
      <c r="G1849" s="6" t="s">
        <v>76</v>
      </c>
      <c r="H1849" s="6" t="s">
        <v>18</v>
      </c>
      <c r="I1849" s="8">
        <v>0.8</v>
      </c>
      <c r="J1849" s="9">
        <v>7750</v>
      </c>
      <c r="K1849" s="10">
        <f t="shared" si="14"/>
        <v>6200</v>
      </c>
      <c r="L1849" s="10">
        <f t="shared" si="15"/>
        <v>2170</v>
      </c>
      <c r="M1849" s="11">
        <v>0.35</v>
      </c>
      <c r="O1849" s="16"/>
      <c r="P1849" s="14"/>
      <c r="Q1849" s="12"/>
      <c r="R1849" s="13"/>
    </row>
    <row r="1850" spans="1:18" ht="15.75" customHeight="1" x14ac:dyDescent="0.3">
      <c r="A1850" s="1"/>
      <c r="B1850" s="6" t="s">
        <v>27</v>
      </c>
      <c r="C1850" s="6">
        <v>1128299</v>
      </c>
      <c r="D1850" s="7">
        <v>44432</v>
      </c>
      <c r="E1850" s="6" t="s">
        <v>28</v>
      </c>
      <c r="F1850" s="6" t="s">
        <v>75</v>
      </c>
      <c r="G1850" s="6" t="s">
        <v>76</v>
      </c>
      <c r="H1850" s="6" t="s">
        <v>19</v>
      </c>
      <c r="I1850" s="8">
        <v>0.70000000000000007</v>
      </c>
      <c r="J1850" s="9">
        <v>6500</v>
      </c>
      <c r="K1850" s="10">
        <f t="shared" si="14"/>
        <v>4550</v>
      </c>
      <c r="L1850" s="10">
        <f t="shared" si="15"/>
        <v>1592.5</v>
      </c>
      <c r="M1850" s="11">
        <v>0.35</v>
      </c>
      <c r="O1850" s="16"/>
      <c r="P1850" s="14"/>
      <c r="Q1850" s="12"/>
      <c r="R1850" s="13"/>
    </row>
    <row r="1851" spans="1:18" ht="15.75" customHeight="1" x14ac:dyDescent="0.3">
      <c r="A1851" s="1"/>
      <c r="B1851" s="6" t="s">
        <v>27</v>
      </c>
      <c r="C1851" s="6">
        <v>1128299</v>
      </c>
      <c r="D1851" s="7">
        <v>44432</v>
      </c>
      <c r="E1851" s="6" t="s">
        <v>28</v>
      </c>
      <c r="F1851" s="6" t="s">
        <v>75</v>
      </c>
      <c r="G1851" s="6" t="s">
        <v>76</v>
      </c>
      <c r="H1851" s="6" t="s">
        <v>20</v>
      </c>
      <c r="I1851" s="8">
        <v>0.70000000000000007</v>
      </c>
      <c r="J1851" s="9">
        <v>4250</v>
      </c>
      <c r="K1851" s="10">
        <f t="shared" si="14"/>
        <v>2975.0000000000005</v>
      </c>
      <c r="L1851" s="10">
        <f t="shared" si="15"/>
        <v>1041.25</v>
      </c>
      <c r="M1851" s="11">
        <v>0.35</v>
      </c>
      <c r="O1851" s="16"/>
      <c r="P1851" s="14"/>
      <c r="Q1851" s="12"/>
      <c r="R1851" s="13"/>
    </row>
    <row r="1852" spans="1:18" ht="15.75" customHeight="1" x14ac:dyDescent="0.3">
      <c r="A1852" s="1"/>
      <c r="B1852" s="6" t="s">
        <v>27</v>
      </c>
      <c r="C1852" s="6">
        <v>1128299</v>
      </c>
      <c r="D1852" s="7">
        <v>44432</v>
      </c>
      <c r="E1852" s="6" t="s">
        <v>28</v>
      </c>
      <c r="F1852" s="6" t="s">
        <v>75</v>
      </c>
      <c r="G1852" s="6" t="s">
        <v>76</v>
      </c>
      <c r="H1852" s="6" t="s">
        <v>21</v>
      </c>
      <c r="I1852" s="8">
        <v>0.7</v>
      </c>
      <c r="J1852" s="9">
        <v>4250</v>
      </c>
      <c r="K1852" s="10">
        <f t="shared" si="14"/>
        <v>2975</v>
      </c>
      <c r="L1852" s="10">
        <f t="shared" si="15"/>
        <v>1190</v>
      </c>
      <c r="M1852" s="11">
        <v>0.4</v>
      </c>
      <c r="O1852" s="16"/>
      <c r="P1852" s="14"/>
      <c r="Q1852" s="12"/>
      <c r="R1852" s="13"/>
    </row>
    <row r="1853" spans="1:18" ht="15.75" customHeight="1" x14ac:dyDescent="0.3">
      <c r="A1853" s="1"/>
      <c r="B1853" s="6" t="s">
        <v>27</v>
      </c>
      <c r="C1853" s="6">
        <v>1128299</v>
      </c>
      <c r="D1853" s="7">
        <v>44432</v>
      </c>
      <c r="E1853" s="6" t="s">
        <v>28</v>
      </c>
      <c r="F1853" s="6" t="s">
        <v>75</v>
      </c>
      <c r="G1853" s="6" t="s">
        <v>76</v>
      </c>
      <c r="H1853" s="6" t="s">
        <v>22</v>
      </c>
      <c r="I1853" s="8">
        <v>0.75</v>
      </c>
      <c r="J1853" s="9">
        <v>2500</v>
      </c>
      <c r="K1853" s="10">
        <f t="shared" si="14"/>
        <v>1875</v>
      </c>
      <c r="L1853" s="10">
        <f t="shared" si="15"/>
        <v>562.5</v>
      </c>
      <c r="M1853" s="11">
        <v>0.3</v>
      </c>
      <c r="O1853" s="16"/>
      <c r="P1853" s="14"/>
      <c r="Q1853" s="12"/>
      <c r="R1853" s="13"/>
    </row>
    <row r="1854" spans="1:18" ht="15.75" customHeight="1" x14ac:dyDescent="0.3">
      <c r="A1854" s="1"/>
      <c r="B1854" s="6" t="s">
        <v>27</v>
      </c>
      <c r="C1854" s="6">
        <v>1128299</v>
      </c>
      <c r="D1854" s="7">
        <v>44464</v>
      </c>
      <c r="E1854" s="6" t="s">
        <v>28</v>
      </c>
      <c r="F1854" s="6" t="s">
        <v>75</v>
      </c>
      <c r="G1854" s="6" t="s">
        <v>76</v>
      </c>
      <c r="H1854" s="6" t="s">
        <v>17</v>
      </c>
      <c r="I1854" s="8">
        <v>0.50000000000000011</v>
      </c>
      <c r="J1854" s="9">
        <v>4500</v>
      </c>
      <c r="K1854" s="10">
        <f t="shared" si="14"/>
        <v>2250.0000000000005</v>
      </c>
      <c r="L1854" s="10">
        <f t="shared" si="15"/>
        <v>787.50000000000011</v>
      </c>
      <c r="M1854" s="11">
        <v>0.35</v>
      </c>
      <c r="O1854" s="16"/>
      <c r="P1854" s="14"/>
      <c r="Q1854" s="12"/>
      <c r="R1854" s="13"/>
    </row>
    <row r="1855" spans="1:18" ht="15.75" customHeight="1" x14ac:dyDescent="0.3">
      <c r="A1855" s="1"/>
      <c r="B1855" s="6" t="s">
        <v>27</v>
      </c>
      <c r="C1855" s="6">
        <v>1128299</v>
      </c>
      <c r="D1855" s="7">
        <v>44464</v>
      </c>
      <c r="E1855" s="6" t="s">
        <v>28</v>
      </c>
      <c r="F1855" s="6" t="s">
        <v>75</v>
      </c>
      <c r="G1855" s="6" t="s">
        <v>76</v>
      </c>
      <c r="H1855" s="6" t="s">
        <v>18</v>
      </c>
      <c r="I1855" s="8">
        <v>0.55000000000000016</v>
      </c>
      <c r="J1855" s="9">
        <v>4500</v>
      </c>
      <c r="K1855" s="10">
        <f t="shared" si="14"/>
        <v>2475.0000000000009</v>
      </c>
      <c r="L1855" s="10">
        <f t="shared" si="15"/>
        <v>866.25000000000023</v>
      </c>
      <c r="M1855" s="11">
        <v>0.35</v>
      </c>
      <c r="O1855" s="16"/>
      <c r="P1855" s="14"/>
      <c r="Q1855" s="12"/>
      <c r="R1855" s="13"/>
    </row>
    <row r="1856" spans="1:18" ht="15.75" customHeight="1" x14ac:dyDescent="0.3">
      <c r="A1856" s="1"/>
      <c r="B1856" s="6" t="s">
        <v>27</v>
      </c>
      <c r="C1856" s="6">
        <v>1128299</v>
      </c>
      <c r="D1856" s="7">
        <v>44464</v>
      </c>
      <c r="E1856" s="6" t="s">
        <v>28</v>
      </c>
      <c r="F1856" s="6" t="s">
        <v>75</v>
      </c>
      <c r="G1856" s="6" t="s">
        <v>76</v>
      </c>
      <c r="H1856" s="6" t="s">
        <v>19</v>
      </c>
      <c r="I1856" s="8">
        <v>0.50000000000000011</v>
      </c>
      <c r="J1856" s="9">
        <v>2500</v>
      </c>
      <c r="K1856" s="10">
        <f t="shared" si="14"/>
        <v>1250.0000000000002</v>
      </c>
      <c r="L1856" s="10">
        <f t="shared" si="15"/>
        <v>437.50000000000006</v>
      </c>
      <c r="M1856" s="11">
        <v>0.35</v>
      </c>
      <c r="O1856" s="16"/>
      <c r="P1856" s="14"/>
      <c r="Q1856" s="12"/>
      <c r="R1856" s="13"/>
    </row>
    <row r="1857" spans="1:18" ht="15.75" customHeight="1" x14ac:dyDescent="0.3">
      <c r="A1857" s="1"/>
      <c r="B1857" s="6" t="s">
        <v>27</v>
      </c>
      <c r="C1857" s="6">
        <v>1128299</v>
      </c>
      <c r="D1857" s="7">
        <v>44464</v>
      </c>
      <c r="E1857" s="6" t="s">
        <v>28</v>
      </c>
      <c r="F1857" s="6" t="s">
        <v>75</v>
      </c>
      <c r="G1857" s="6" t="s">
        <v>76</v>
      </c>
      <c r="H1857" s="6" t="s">
        <v>20</v>
      </c>
      <c r="I1857" s="8">
        <v>0.50000000000000011</v>
      </c>
      <c r="J1857" s="9">
        <v>2000</v>
      </c>
      <c r="K1857" s="10">
        <f t="shared" si="14"/>
        <v>1000.0000000000002</v>
      </c>
      <c r="L1857" s="10">
        <f t="shared" si="15"/>
        <v>350.00000000000006</v>
      </c>
      <c r="M1857" s="11">
        <v>0.35</v>
      </c>
      <c r="O1857" s="16"/>
      <c r="P1857" s="14"/>
      <c r="Q1857" s="12"/>
      <c r="R1857" s="13"/>
    </row>
    <row r="1858" spans="1:18" ht="15.75" customHeight="1" x14ac:dyDescent="0.3">
      <c r="A1858" s="1"/>
      <c r="B1858" s="6" t="s">
        <v>27</v>
      </c>
      <c r="C1858" s="6">
        <v>1128299</v>
      </c>
      <c r="D1858" s="7">
        <v>44464</v>
      </c>
      <c r="E1858" s="6" t="s">
        <v>28</v>
      </c>
      <c r="F1858" s="6" t="s">
        <v>75</v>
      </c>
      <c r="G1858" s="6" t="s">
        <v>76</v>
      </c>
      <c r="H1858" s="6" t="s">
        <v>21</v>
      </c>
      <c r="I1858" s="8">
        <v>0.60000000000000009</v>
      </c>
      <c r="J1858" s="9">
        <v>2250</v>
      </c>
      <c r="K1858" s="10">
        <f t="shared" si="14"/>
        <v>1350.0000000000002</v>
      </c>
      <c r="L1858" s="10">
        <f t="shared" si="15"/>
        <v>540.00000000000011</v>
      </c>
      <c r="M1858" s="11">
        <v>0.4</v>
      </c>
      <c r="O1858" s="16"/>
      <c r="P1858" s="14"/>
      <c r="Q1858" s="12"/>
      <c r="R1858" s="13"/>
    </row>
    <row r="1859" spans="1:18" ht="15.75" customHeight="1" x14ac:dyDescent="0.3">
      <c r="A1859" s="1"/>
      <c r="B1859" s="6" t="s">
        <v>27</v>
      </c>
      <c r="C1859" s="6">
        <v>1128299</v>
      </c>
      <c r="D1859" s="7">
        <v>44464</v>
      </c>
      <c r="E1859" s="6" t="s">
        <v>28</v>
      </c>
      <c r="F1859" s="6" t="s">
        <v>75</v>
      </c>
      <c r="G1859" s="6" t="s">
        <v>76</v>
      </c>
      <c r="H1859" s="6" t="s">
        <v>22</v>
      </c>
      <c r="I1859" s="8">
        <v>0.44999999999999996</v>
      </c>
      <c r="J1859" s="9">
        <v>2500</v>
      </c>
      <c r="K1859" s="10">
        <f t="shared" si="14"/>
        <v>1125</v>
      </c>
      <c r="L1859" s="10">
        <f t="shared" si="15"/>
        <v>337.5</v>
      </c>
      <c r="M1859" s="11">
        <v>0.3</v>
      </c>
      <c r="O1859" s="16"/>
      <c r="P1859" s="14"/>
      <c r="Q1859" s="12"/>
      <c r="R1859" s="13"/>
    </row>
    <row r="1860" spans="1:18" ht="15.75" customHeight="1" x14ac:dyDescent="0.3">
      <c r="A1860" s="1"/>
      <c r="B1860" s="6" t="s">
        <v>27</v>
      </c>
      <c r="C1860" s="6">
        <v>1128299</v>
      </c>
      <c r="D1860" s="7">
        <v>44493</v>
      </c>
      <c r="E1860" s="6" t="s">
        <v>28</v>
      </c>
      <c r="F1860" s="6" t="s">
        <v>75</v>
      </c>
      <c r="G1860" s="6" t="s">
        <v>76</v>
      </c>
      <c r="H1860" s="6" t="s">
        <v>17</v>
      </c>
      <c r="I1860" s="8">
        <v>0.4</v>
      </c>
      <c r="J1860" s="9">
        <v>3500</v>
      </c>
      <c r="K1860" s="10">
        <f t="shared" si="14"/>
        <v>1400</v>
      </c>
      <c r="L1860" s="10">
        <f t="shared" si="15"/>
        <v>489.99999999999994</v>
      </c>
      <c r="M1860" s="11">
        <v>0.35</v>
      </c>
      <c r="O1860" s="16"/>
      <c r="P1860" s="14"/>
      <c r="Q1860" s="12"/>
      <c r="R1860" s="13"/>
    </row>
    <row r="1861" spans="1:18" ht="15.75" customHeight="1" x14ac:dyDescent="0.3">
      <c r="A1861" s="1"/>
      <c r="B1861" s="6" t="s">
        <v>27</v>
      </c>
      <c r="C1861" s="6">
        <v>1128299</v>
      </c>
      <c r="D1861" s="7">
        <v>44493</v>
      </c>
      <c r="E1861" s="6" t="s">
        <v>28</v>
      </c>
      <c r="F1861" s="6" t="s">
        <v>75</v>
      </c>
      <c r="G1861" s="6" t="s">
        <v>76</v>
      </c>
      <c r="H1861" s="6" t="s">
        <v>18</v>
      </c>
      <c r="I1861" s="8">
        <v>0.55000000000000016</v>
      </c>
      <c r="J1861" s="9">
        <v>5250</v>
      </c>
      <c r="K1861" s="10">
        <f t="shared" si="14"/>
        <v>2887.5000000000009</v>
      </c>
      <c r="L1861" s="10">
        <f t="shared" si="15"/>
        <v>1010.6250000000002</v>
      </c>
      <c r="M1861" s="11">
        <v>0.35</v>
      </c>
      <c r="O1861" s="16"/>
      <c r="P1861" s="14"/>
      <c r="Q1861" s="12"/>
      <c r="R1861" s="13"/>
    </row>
    <row r="1862" spans="1:18" ht="15.75" customHeight="1" x14ac:dyDescent="0.3">
      <c r="A1862" s="1"/>
      <c r="B1862" s="6" t="s">
        <v>27</v>
      </c>
      <c r="C1862" s="6">
        <v>1128299</v>
      </c>
      <c r="D1862" s="7">
        <v>44493</v>
      </c>
      <c r="E1862" s="6" t="s">
        <v>28</v>
      </c>
      <c r="F1862" s="6" t="s">
        <v>75</v>
      </c>
      <c r="G1862" s="6" t="s">
        <v>76</v>
      </c>
      <c r="H1862" s="6" t="s">
        <v>19</v>
      </c>
      <c r="I1862" s="8">
        <v>0.50000000000000011</v>
      </c>
      <c r="J1862" s="9">
        <v>3500</v>
      </c>
      <c r="K1862" s="10">
        <f t="shared" si="14"/>
        <v>1750.0000000000005</v>
      </c>
      <c r="L1862" s="10">
        <f t="shared" si="15"/>
        <v>612.50000000000011</v>
      </c>
      <c r="M1862" s="11">
        <v>0.35</v>
      </c>
      <c r="O1862" s="16"/>
      <c r="P1862" s="14"/>
      <c r="Q1862" s="12"/>
      <c r="R1862" s="13"/>
    </row>
    <row r="1863" spans="1:18" ht="15.75" customHeight="1" x14ac:dyDescent="0.3">
      <c r="A1863" s="1"/>
      <c r="B1863" s="6" t="s">
        <v>27</v>
      </c>
      <c r="C1863" s="6">
        <v>1128299</v>
      </c>
      <c r="D1863" s="7">
        <v>44493</v>
      </c>
      <c r="E1863" s="6" t="s">
        <v>28</v>
      </c>
      <c r="F1863" s="6" t="s">
        <v>75</v>
      </c>
      <c r="G1863" s="6" t="s">
        <v>76</v>
      </c>
      <c r="H1863" s="6" t="s">
        <v>20</v>
      </c>
      <c r="I1863" s="8">
        <v>0.45000000000000007</v>
      </c>
      <c r="J1863" s="9">
        <v>3250</v>
      </c>
      <c r="K1863" s="10">
        <f t="shared" si="14"/>
        <v>1462.5000000000002</v>
      </c>
      <c r="L1863" s="10">
        <f t="shared" si="15"/>
        <v>511.87500000000006</v>
      </c>
      <c r="M1863" s="11">
        <v>0.35</v>
      </c>
      <c r="O1863" s="16"/>
      <c r="P1863" s="14"/>
      <c r="Q1863" s="12"/>
      <c r="R1863" s="13"/>
    </row>
    <row r="1864" spans="1:18" ht="15.75" customHeight="1" x14ac:dyDescent="0.3">
      <c r="A1864" s="1"/>
      <c r="B1864" s="6" t="s">
        <v>27</v>
      </c>
      <c r="C1864" s="6">
        <v>1128299</v>
      </c>
      <c r="D1864" s="7">
        <v>44493</v>
      </c>
      <c r="E1864" s="6" t="s">
        <v>28</v>
      </c>
      <c r="F1864" s="6" t="s">
        <v>75</v>
      </c>
      <c r="G1864" s="6" t="s">
        <v>76</v>
      </c>
      <c r="H1864" s="6" t="s">
        <v>21</v>
      </c>
      <c r="I1864" s="8">
        <v>0.55000000000000004</v>
      </c>
      <c r="J1864" s="9">
        <v>3000</v>
      </c>
      <c r="K1864" s="10">
        <f t="shared" si="14"/>
        <v>1650.0000000000002</v>
      </c>
      <c r="L1864" s="10">
        <f t="shared" si="15"/>
        <v>660.00000000000011</v>
      </c>
      <c r="M1864" s="11">
        <v>0.4</v>
      </c>
      <c r="O1864" s="16"/>
      <c r="P1864" s="14"/>
      <c r="Q1864" s="12"/>
      <c r="R1864" s="13"/>
    </row>
    <row r="1865" spans="1:18" ht="15.75" customHeight="1" x14ac:dyDescent="0.3">
      <c r="A1865" s="1"/>
      <c r="B1865" s="6" t="s">
        <v>27</v>
      </c>
      <c r="C1865" s="6">
        <v>1128299</v>
      </c>
      <c r="D1865" s="7">
        <v>44493</v>
      </c>
      <c r="E1865" s="6" t="s">
        <v>28</v>
      </c>
      <c r="F1865" s="6" t="s">
        <v>75</v>
      </c>
      <c r="G1865" s="6" t="s">
        <v>76</v>
      </c>
      <c r="H1865" s="6" t="s">
        <v>22</v>
      </c>
      <c r="I1865" s="8">
        <v>0.60000000000000009</v>
      </c>
      <c r="J1865" s="9">
        <v>3500</v>
      </c>
      <c r="K1865" s="10">
        <f t="shared" si="14"/>
        <v>2100.0000000000005</v>
      </c>
      <c r="L1865" s="10">
        <f t="shared" si="15"/>
        <v>630.00000000000011</v>
      </c>
      <c r="M1865" s="11">
        <v>0.3</v>
      </c>
      <c r="O1865" s="16"/>
      <c r="P1865" s="14"/>
      <c r="Q1865" s="12"/>
      <c r="R1865" s="13"/>
    </row>
    <row r="1866" spans="1:18" ht="15.75" customHeight="1" x14ac:dyDescent="0.3">
      <c r="A1866" s="1"/>
      <c r="B1866" s="6" t="s">
        <v>27</v>
      </c>
      <c r="C1866" s="6">
        <v>1128299</v>
      </c>
      <c r="D1866" s="7">
        <v>44524</v>
      </c>
      <c r="E1866" s="6" t="s">
        <v>28</v>
      </c>
      <c r="F1866" s="6" t="s">
        <v>75</v>
      </c>
      <c r="G1866" s="6" t="s">
        <v>76</v>
      </c>
      <c r="H1866" s="6" t="s">
        <v>17</v>
      </c>
      <c r="I1866" s="8">
        <v>0.45000000000000007</v>
      </c>
      <c r="J1866" s="9">
        <v>5750</v>
      </c>
      <c r="K1866" s="10">
        <f t="shared" si="14"/>
        <v>2587.5000000000005</v>
      </c>
      <c r="L1866" s="10">
        <f t="shared" si="15"/>
        <v>905.62500000000011</v>
      </c>
      <c r="M1866" s="11">
        <v>0.35</v>
      </c>
      <c r="O1866" s="16"/>
      <c r="P1866" s="14"/>
      <c r="Q1866" s="12"/>
      <c r="R1866" s="13"/>
    </row>
    <row r="1867" spans="1:18" ht="15.75" customHeight="1" x14ac:dyDescent="0.3">
      <c r="A1867" s="1"/>
      <c r="B1867" s="6" t="s">
        <v>27</v>
      </c>
      <c r="C1867" s="6">
        <v>1128299</v>
      </c>
      <c r="D1867" s="7">
        <v>44524</v>
      </c>
      <c r="E1867" s="6" t="s">
        <v>28</v>
      </c>
      <c r="F1867" s="6" t="s">
        <v>75</v>
      </c>
      <c r="G1867" s="6" t="s">
        <v>76</v>
      </c>
      <c r="H1867" s="6" t="s">
        <v>18</v>
      </c>
      <c r="I1867" s="8">
        <v>0.50000000000000011</v>
      </c>
      <c r="J1867" s="9">
        <v>6500</v>
      </c>
      <c r="K1867" s="10">
        <f t="shared" si="14"/>
        <v>3250.0000000000009</v>
      </c>
      <c r="L1867" s="10">
        <f t="shared" si="15"/>
        <v>1137.5000000000002</v>
      </c>
      <c r="M1867" s="11">
        <v>0.35</v>
      </c>
      <c r="O1867" s="16"/>
      <c r="P1867" s="14"/>
      <c r="Q1867" s="12"/>
      <c r="R1867" s="13"/>
    </row>
    <row r="1868" spans="1:18" ht="15.75" customHeight="1" x14ac:dyDescent="0.3">
      <c r="A1868" s="1"/>
      <c r="B1868" s="6" t="s">
        <v>27</v>
      </c>
      <c r="C1868" s="6">
        <v>1128299</v>
      </c>
      <c r="D1868" s="7">
        <v>44524</v>
      </c>
      <c r="E1868" s="6" t="s">
        <v>28</v>
      </c>
      <c r="F1868" s="6" t="s">
        <v>75</v>
      </c>
      <c r="G1868" s="6" t="s">
        <v>76</v>
      </c>
      <c r="H1868" s="6" t="s">
        <v>19</v>
      </c>
      <c r="I1868" s="8">
        <v>0.45000000000000007</v>
      </c>
      <c r="J1868" s="9">
        <v>4750</v>
      </c>
      <c r="K1868" s="10">
        <f t="shared" si="14"/>
        <v>2137.5000000000005</v>
      </c>
      <c r="L1868" s="10">
        <f t="shared" si="15"/>
        <v>748.12500000000011</v>
      </c>
      <c r="M1868" s="11">
        <v>0.35</v>
      </c>
      <c r="O1868" s="16"/>
      <c r="P1868" s="14"/>
      <c r="Q1868" s="12"/>
      <c r="R1868" s="13"/>
    </row>
    <row r="1869" spans="1:18" ht="15.75" customHeight="1" x14ac:dyDescent="0.3">
      <c r="A1869" s="1"/>
      <c r="B1869" s="6" t="s">
        <v>27</v>
      </c>
      <c r="C1869" s="6">
        <v>1128299</v>
      </c>
      <c r="D1869" s="7">
        <v>44524</v>
      </c>
      <c r="E1869" s="6" t="s">
        <v>28</v>
      </c>
      <c r="F1869" s="6" t="s">
        <v>75</v>
      </c>
      <c r="G1869" s="6" t="s">
        <v>76</v>
      </c>
      <c r="H1869" s="6" t="s">
        <v>20</v>
      </c>
      <c r="I1869" s="8">
        <v>0.55000000000000016</v>
      </c>
      <c r="J1869" s="9">
        <v>4500</v>
      </c>
      <c r="K1869" s="10">
        <f t="shared" si="14"/>
        <v>2475.0000000000009</v>
      </c>
      <c r="L1869" s="10">
        <f t="shared" si="15"/>
        <v>866.25000000000023</v>
      </c>
      <c r="M1869" s="11">
        <v>0.35</v>
      </c>
      <c r="O1869" s="16"/>
      <c r="P1869" s="14"/>
      <c r="Q1869" s="12"/>
      <c r="R1869" s="13"/>
    </row>
    <row r="1870" spans="1:18" ht="15.75" customHeight="1" x14ac:dyDescent="0.3">
      <c r="A1870" s="1"/>
      <c r="B1870" s="6" t="s">
        <v>27</v>
      </c>
      <c r="C1870" s="6">
        <v>1128299</v>
      </c>
      <c r="D1870" s="7">
        <v>44524</v>
      </c>
      <c r="E1870" s="6" t="s">
        <v>28</v>
      </c>
      <c r="F1870" s="6" t="s">
        <v>75</v>
      </c>
      <c r="G1870" s="6" t="s">
        <v>76</v>
      </c>
      <c r="H1870" s="6" t="s">
        <v>21</v>
      </c>
      <c r="I1870" s="8">
        <v>0.75000000000000011</v>
      </c>
      <c r="J1870" s="9">
        <v>4250</v>
      </c>
      <c r="K1870" s="10">
        <f t="shared" si="14"/>
        <v>3187.5000000000005</v>
      </c>
      <c r="L1870" s="10">
        <f t="shared" si="15"/>
        <v>1275.0000000000002</v>
      </c>
      <c r="M1870" s="11">
        <v>0.4</v>
      </c>
      <c r="O1870" s="16"/>
      <c r="P1870" s="14"/>
      <c r="Q1870" s="12"/>
      <c r="R1870" s="13"/>
    </row>
    <row r="1871" spans="1:18" ht="15.75" customHeight="1" x14ac:dyDescent="0.3">
      <c r="A1871" s="1"/>
      <c r="B1871" s="6" t="s">
        <v>27</v>
      </c>
      <c r="C1871" s="6">
        <v>1128299</v>
      </c>
      <c r="D1871" s="7">
        <v>44524</v>
      </c>
      <c r="E1871" s="6" t="s">
        <v>28</v>
      </c>
      <c r="F1871" s="6" t="s">
        <v>75</v>
      </c>
      <c r="G1871" s="6" t="s">
        <v>76</v>
      </c>
      <c r="H1871" s="6" t="s">
        <v>22</v>
      </c>
      <c r="I1871" s="8">
        <v>0.80000000000000016</v>
      </c>
      <c r="J1871" s="9">
        <v>5500</v>
      </c>
      <c r="K1871" s="10">
        <f t="shared" si="14"/>
        <v>4400.0000000000009</v>
      </c>
      <c r="L1871" s="10">
        <f t="shared" si="15"/>
        <v>1320.0000000000002</v>
      </c>
      <c r="M1871" s="11">
        <v>0.3</v>
      </c>
      <c r="O1871" s="16"/>
      <c r="P1871" s="14"/>
      <c r="Q1871" s="12"/>
      <c r="R1871" s="13"/>
    </row>
    <row r="1872" spans="1:18" ht="15.75" customHeight="1" x14ac:dyDescent="0.3">
      <c r="A1872" s="1"/>
      <c r="B1872" s="6" t="s">
        <v>27</v>
      </c>
      <c r="C1872" s="6">
        <v>1128299</v>
      </c>
      <c r="D1872" s="7">
        <v>44553</v>
      </c>
      <c r="E1872" s="6" t="s">
        <v>28</v>
      </c>
      <c r="F1872" s="6" t="s">
        <v>75</v>
      </c>
      <c r="G1872" s="6" t="s">
        <v>76</v>
      </c>
      <c r="H1872" s="6" t="s">
        <v>17</v>
      </c>
      <c r="I1872" s="8">
        <v>0.65000000000000013</v>
      </c>
      <c r="J1872" s="9">
        <v>7500</v>
      </c>
      <c r="K1872" s="10">
        <f t="shared" si="14"/>
        <v>4875.0000000000009</v>
      </c>
      <c r="L1872" s="10">
        <f t="shared" si="15"/>
        <v>1706.2500000000002</v>
      </c>
      <c r="M1872" s="11">
        <v>0.35</v>
      </c>
      <c r="O1872" s="16"/>
      <c r="P1872" s="14"/>
      <c r="Q1872" s="12"/>
      <c r="R1872" s="13"/>
    </row>
    <row r="1873" spans="1:18" ht="15.75" customHeight="1" x14ac:dyDescent="0.3">
      <c r="A1873" s="1"/>
      <c r="B1873" s="6" t="s">
        <v>27</v>
      </c>
      <c r="C1873" s="6">
        <v>1128299</v>
      </c>
      <c r="D1873" s="7">
        <v>44553</v>
      </c>
      <c r="E1873" s="6" t="s">
        <v>28</v>
      </c>
      <c r="F1873" s="6" t="s">
        <v>75</v>
      </c>
      <c r="G1873" s="6" t="s">
        <v>76</v>
      </c>
      <c r="H1873" s="6" t="s">
        <v>18</v>
      </c>
      <c r="I1873" s="8">
        <v>0.75000000000000022</v>
      </c>
      <c r="J1873" s="9">
        <v>7500</v>
      </c>
      <c r="K1873" s="10">
        <f t="shared" si="14"/>
        <v>5625.0000000000018</v>
      </c>
      <c r="L1873" s="10">
        <f t="shared" si="15"/>
        <v>1968.7500000000005</v>
      </c>
      <c r="M1873" s="11">
        <v>0.35</v>
      </c>
      <c r="O1873" s="16"/>
      <c r="P1873" s="14"/>
      <c r="Q1873" s="12"/>
      <c r="R1873" s="13"/>
    </row>
    <row r="1874" spans="1:18" ht="15.75" customHeight="1" x14ac:dyDescent="0.3">
      <c r="A1874" s="1"/>
      <c r="B1874" s="6" t="s">
        <v>27</v>
      </c>
      <c r="C1874" s="6">
        <v>1128299</v>
      </c>
      <c r="D1874" s="7">
        <v>44553</v>
      </c>
      <c r="E1874" s="6" t="s">
        <v>28</v>
      </c>
      <c r="F1874" s="6" t="s">
        <v>75</v>
      </c>
      <c r="G1874" s="6" t="s">
        <v>76</v>
      </c>
      <c r="H1874" s="6" t="s">
        <v>19</v>
      </c>
      <c r="I1874" s="8">
        <v>0.70000000000000018</v>
      </c>
      <c r="J1874" s="9">
        <v>5500</v>
      </c>
      <c r="K1874" s="10">
        <f t="shared" si="14"/>
        <v>3850.0000000000009</v>
      </c>
      <c r="L1874" s="10">
        <f t="shared" si="15"/>
        <v>1347.5000000000002</v>
      </c>
      <c r="M1874" s="11">
        <v>0.35</v>
      </c>
      <c r="O1874" s="16"/>
      <c r="P1874" s="14"/>
      <c r="Q1874" s="12"/>
      <c r="R1874" s="13"/>
    </row>
    <row r="1875" spans="1:18" ht="15.75" customHeight="1" x14ac:dyDescent="0.3">
      <c r="A1875" s="1"/>
      <c r="B1875" s="6" t="s">
        <v>27</v>
      </c>
      <c r="C1875" s="6">
        <v>1128299</v>
      </c>
      <c r="D1875" s="7">
        <v>44553</v>
      </c>
      <c r="E1875" s="6" t="s">
        <v>28</v>
      </c>
      <c r="F1875" s="6" t="s">
        <v>75</v>
      </c>
      <c r="G1875" s="6" t="s">
        <v>76</v>
      </c>
      <c r="H1875" s="6" t="s">
        <v>20</v>
      </c>
      <c r="I1875" s="8">
        <v>0.70000000000000018</v>
      </c>
      <c r="J1875" s="9">
        <v>5500</v>
      </c>
      <c r="K1875" s="10">
        <f t="shared" si="14"/>
        <v>3850.0000000000009</v>
      </c>
      <c r="L1875" s="10">
        <f t="shared" si="15"/>
        <v>1347.5000000000002</v>
      </c>
      <c r="M1875" s="11">
        <v>0.35</v>
      </c>
      <c r="O1875" s="16"/>
      <c r="P1875" s="14"/>
      <c r="Q1875" s="12"/>
      <c r="R1875" s="13"/>
    </row>
    <row r="1876" spans="1:18" ht="15.75" customHeight="1" x14ac:dyDescent="0.3">
      <c r="A1876" s="1"/>
      <c r="B1876" s="6" t="s">
        <v>27</v>
      </c>
      <c r="C1876" s="6">
        <v>1128299</v>
      </c>
      <c r="D1876" s="7">
        <v>44553</v>
      </c>
      <c r="E1876" s="6" t="s">
        <v>28</v>
      </c>
      <c r="F1876" s="6" t="s">
        <v>75</v>
      </c>
      <c r="G1876" s="6" t="s">
        <v>76</v>
      </c>
      <c r="H1876" s="6" t="s">
        <v>21</v>
      </c>
      <c r="I1876" s="8">
        <v>0.80000000000000016</v>
      </c>
      <c r="J1876" s="9">
        <v>4750</v>
      </c>
      <c r="K1876" s="10">
        <f t="shared" si="14"/>
        <v>3800.0000000000009</v>
      </c>
      <c r="L1876" s="10">
        <f t="shared" si="15"/>
        <v>1520.0000000000005</v>
      </c>
      <c r="M1876" s="11">
        <v>0.4</v>
      </c>
      <c r="O1876" s="16"/>
      <c r="P1876" s="14"/>
      <c r="Q1876" s="12"/>
      <c r="R1876" s="13"/>
    </row>
    <row r="1877" spans="1:18" ht="15.75" customHeight="1" x14ac:dyDescent="0.3">
      <c r="A1877" s="1"/>
      <c r="B1877" s="6" t="s">
        <v>27</v>
      </c>
      <c r="C1877" s="6">
        <v>1128299</v>
      </c>
      <c r="D1877" s="7">
        <v>44553</v>
      </c>
      <c r="E1877" s="6" t="s">
        <v>28</v>
      </c>
      <c r="F1877" s="6" t="s">
        <v>75</v>
      </c>
      <c r="G1877" s="6" t="s">
        <v>76</v>
      </c>
      <c r="H1877" s="6" t="s">
        <v>22</v>
      </c>
      <c r="I1877" s="8">
        <v>0.8500000000000002</v>
      </c>
      <c r="J1877" s="9">
        <v>5750</v>
      </c>
      <c r="K1877" s="10">
        <f t="shared" si="14"/>
        <v>4887.5000000000009</v>
      </c>
      <c r="L1877" s="10">
        <f t="shared" si="15"/>
        <v>1466.2500000000002</v>
      </c>
      <c r="M1877" s="11">
        <v>0.3</v>
      </c>
      <c r="O1877" s="16"/>
      <c r="P1877" s="14"/>
      <c r="Q1877" s="12"/>
      <c r="R1877" s="13"/>
    </row>
    <row r="1878" spans="1:18" ht="15.75" customHeight="1" x14ac:dyDescent="0.3">
      <c r="A1878" s="1" t="s">
        <v>39</v>
      </c>
      <c r="B1878" s="6" t="s">
        <v>27</v>
      </c>
      <c r="C1878" s="6">
        <v>1128299</v>
      </c>
      <c r="D1878" s="7">
        <v>44213</v>
      </c>
      <c r="E1878" s="6" t="s">
        <v>28</v>
      </c>
      <c r="F1878" s="6" t="s">
        <v>77</v>
      </c>
      <c r="G1878" s="6" t="s">
        <v>60</v>
      </c>
      <c r="H1878" s="6" t="s">
        <v>17</v>
      </c>
      <c r="I1878" s="8">
        <v>0.35000000000000003</v>
      </c>
      <c r="J1878" s="9">
        <v>4000</v>
      </c>
      <c r="K1878" s="10">
        <f t="shared" si="14"/>
        <v>1400.0000000000002</v>
      </c>
      <c r="L1878" s="10">
        <f t="shared" si="15"/>
        <v>560</v>
      </c>
      <c r="M1878" s="11">
        <v>0.39999999999999997</v>
      </c>
      <c r="O1878" s="16"/>
      <c r="P1878" s="14"/>
      <c r="Q1878" s="12"/>
      <c r="R1878" s="13"/>
    </row>
    <row r="1879" spans="1:18" ht="15.75" customHeight="1" x14ac:dyDescent="0.3">
      <c r="A1879" s="1"/>
      <c r="B1879" s="6" t="s">
        <v>27</v>
      </c>
      <c r="C1879" s="6">
        <v>1128299</v>
      </c>
      <c r="D1879" s="7">
        <v>44213</v>
      </c>
      <c r="E1879" s="6" t="s">
        <v>28</v>
      </c>
      <c r="F1879" s="6" t="s">
        <v>77</v>
      </c>
      <c r="G1879" s="6" t="s">
        <v>60</v>
      </c>
      <c r="H1879" s="6" t="s">
        <v>18</v>
      </c>
      <c r="I1879" s="8">
        <v>0.45</v>
      </c>
      <c r="J1879" s="9">
        <v>4000</v>
      </c>
      <c r="K1879" s="10">
        <f t="shared" si="14"/>
        <v>1800</v>
      </c>
      <c r="L1879" s="10">
        <f t="shared" si="15"/>
        <v>719.99999999999989</v>
      </c>
      <c r="M1879" s="11">
        <v>0.39999999999999997</v>
      </c>
      <c r="O1879" s="16"/>
      <c r="P1879" s="14"/>
      <c r="Q1879" s="12"/>
      <c r="R1879" s="13"/>
    </row>
    <row r="1880" spans="1:18" ht="15.75" customHeight="1" x14ac:dyDescent="0.3">
      <c r="A1880" s="1"/>
      <c r="B1880" s="6" t="s">
        <v>27</v>
      </c>
      <c r="C1880" s="6">
        <v>1128299</v>
      </c>
      <c r="D1880" s="7">
        <v>44213</v>
      </c>
      <c r="E1880" s="6" t="s">
        <v>28</v>
      </c>
      <c r="F1880" s="6" t="s">
        <v>77</v>
      </c>
      <c r="G1880" s="6" t="s">
        <v>60</v>
      </c>
      <c r="H1880" s="6" t="s">
        <v>19</v>
      </c>
      <c r="I1880" s="8">
        <v>0.45</v>
      </c>
      <c r="J1880" s="9">
        <v>4000</v>
      </c>
      <c r="K1880" s="10">
        <f t="shared" si="14"/>
        <v>1800</v>
      </c>
      <c r="L1880" s="10">
        <f t="shared" si="15"/>
        <v>719.99999999999989</v>
      </c>
      <c r="M1880" s="11">
        <v>0.39999999999999997</v>
      </c>
      <c r="O1880" s="16"/>
      <c r="P1880" s="14"/>
      <c r="Q1880" s="12"/>
      <c r="R1880" s="13"/>
    </row>
    <row r="1881" spans="1:18" ht="15.75" customHeight="1" x14ac:dyDescent="0.3">
      <c r="A1881" s="1"/>
      <c r="B1881" s="6" t="s">
        <v>27</v>
      </c>
      <c r="C1881" s="6">
        <v>1128299</v>
      </c>
      <c r="D1881" s="7">
        <v>44213</v>
      </c>
      <c r="E1881" s="6" t="s">
        <v>28</v>
      </c>
      <c r="F1881" s="6" t="s">
        <v>77</v>
      </c>
      <c r="G1881" s="6" t="s">
        <v>60</v>
      </c>
      <c r="H1881" s="6" t="s">
        <v>20</v>
      </c>
      <c r="I1881" s="8">
        <v>0.45</v>
      </c>
      <c r="J1881" s="9">
        <v>2500</v>
      </c>
      <c r="K1881" s="10">
        <f t="shared" si="14"/>
        <v>1125</v>
      </c>
      <c r="L1881" s="10">
        <f t="shared" si="15"/>
        <v>449.99999999999994</v>
      </c>
      <c r="M1881" s="11">
        <v>0.39999999999999997</v>
      </c>
      <c r="O1881" s="16"/>
      <c r="P1881" s="14"/>
      <c r="Q1881" s="12"/>
      <c r="R1881" s="13"/>
    </row>
    <row r="1882" spans="1:18" ht="15.75" customHeight="1" x14ac:dyDescent="0.3">
      <c r="A1882" s="1"/>
      <c r="B1882" s="6" t="s">
        <v>27</v>
      </c>
      <c r="C1882" s="6">
        <v>1128299</v>
      </c>
      <c r="D1882" s="7">
        <v>44213</v>
      </c>
      <c r="E1882" s="6" t="s">
        <v>28</v>
      </c>
      <c r="F1882" s="6" t="s">
        <v>77</v>
      </c>
      <c r="G1882" s="6" t="s">
        <v>60</v>
      </c>
      <c r="H1882" s="6" t="s">
        <v>21</v>
      </c>
      <c r="I1882" s="8">
        <v>0.50000000000000011</v>
      </c>
      <c r="J1882" s="9">
        <v>2000</v>
      </c>
      <c r="K1882" s="10">
        <f t="shared" si="14"/>
        <v>1000.0000000000002</v>
      </c>
      <c r="L1882" s="10">
        <f t="shared" si="15"/>
        <v>450.00000000000011</v>
      </c>
      <c r="M1882" s="11">
        <v>0.45</v>
      </c>
      <c r="O1882" s="16"/>
      <c r="P1882" s="14"/>
      <c r="Q1882" s="12"/>
      <c r="R1882" s="13"/>
    </row>
    <row r="1883" spans="1:18" ht="15.75" customHeight="1" x14ac:dyDescent="0.3">
      <c r="A1883" s="1"/>
      <c r="B1883" s="6" t="s">
        <v>27</v>
      </c>
      <c r="C1883" s="6">
        <v>1128299</v>
      </c>
      <c r="D1883" s="7">
        <v>44213</v>
      </c>
      <c r="E1883" s="6" t="s">
        <v>28</v>
      </c>
      <c r="F1883" s="6" t="s">
        <v>77</v>
      </c>
      <c r="G1883" s="6" t="s">
        <v>60</v>
      </c>
      <c r="H1883" s="6" t="s">
        <v>22</v>
      </c>
      <c r="I1883" s="8">
        <v>0.45</v>
      </c>
      <c r="J1883" s="9">
        <v>4500</v>
      </c>
      <c r="K1883" s="10">
        <f t="shared" si="14"/>
        <v>2025</v>
      </c>
      <c r="L1883" s="10">
        <f t="shared" si="15"/>
        <v>708.75</v>
      </c>
      <c r="M1883" s="11">
        <v>0.35</v>
      </c>
      <c r="O1883" s="16"/>
      <c r="P1883" s="14"/>
      <c r="Q1883" s="12"/>
      <c r="R1883" s="13"/>
    </row>
    <row r="1884" spans="1:18" ht="15.75" customHeight="1" x14ac:dyDescent="0.3">
      <c r="A1884" s="1"/>
      <c r="B1884" s="6" t="s">
        <v>27</v>
      </c>
      <c r="C1884" s="6">
        <v>1128299</v>
      </c>
      <c r="D1884" s="7">
        <v>44244</v>
      </c>
      <c r="E1884" s="6" t="s">
        <v>28</v>
      </c>
      <c r="F1884" s="6" t="s">
        <v>77</v>
      </c>
      <c r="G1884" s="6" t="s">
        <v>60</v>
      </c>
      <c r="H1884" s="6" t="s">
        <v>17</v>
      </c>
      <c r="I1884" s="8">
        <v>0.35000000000000003</v>
      </c>
      <c r="J1884" s="9">
        <v>5000</v>
      </c>
      <c r="K1884" s="10">
        <f t="shared" si="14"/>
        <v>1750.0000000000002</v>
      </c>
      <c r="L1884" s="10">
        <f t="shared" si="15"/>
        <v>700</v>
      </c>
      <c r="M1884" s="11">
        <v>0.39999999999999997</v>
      </c>
      <c r="O1884" s="16"/>
      <c r="P1884" s="14"/>
      <c r="Q1884" s="12"/>
      <c r="R1884" s="13"/>
    </row>
    <row r="1885" spans="1:18" ht="15.75" customHeight="1" x14ac:dyDescent="0.3">
      <c r="A1885" s="1"/>
      <c r="B1885" s="6" t="s">
        <v>27</v>
      </c>
      <c r="C1885" s="6">
        <v>1128299</v>
      </c>
      <c r="D1885" s="7">
        <v>44244</v>
      </c>
      <c r="E1885" s="6" t="s">
        <v>28</v>
      </c>
      <c r="F1885" s="6" t="s">
        <v>77</v>
      </c>
      <c r="G1885" s="6" t="s">
        <v>60</v>
      </c>
      <c r="H1885" s="6" t="s">
        <v>18</v>
      </c>
      <c r="I1885" s="8">
        <v>0.45</v>
      </c>
      <c r="J1885" s="9">
        <v>4000</v>
      </c>
      <c r="K1885" s="10">
        <f t="shared" si="14"/>
        <v>1800</v>
      </c>
      <c r="L1885" s="10">
        <f t="shared" si="15"/>
        <v>719.99999999999989</v>
      </c>
      <c r="M1885" s="11">
        <v>0.39999999999999997</v>
      </c>
      <c r="O1885" s="16"/>
      <c r="P1885" s="14"/>
      <c r="Q1885" s="12"/>
      <c r="R1885" s="13"/>
    </row>
    <row r="1886" spans="1:18" ht="15.75" customHeight="1" x14ac:dyDescent="0.3">
      <c r="A1886" s="1"/>
      <c r="B1886" s="6" t="s">
        <v>27</v>
      </c>
      <c r="C1886" s="6">
        <v>1128299</v>
      </c>
      <c r="D1886" s="7">
        <v>44244</v>
      </c>
      <c r="E1886" s="6" t="s">
        <v>28</v>
      </c>
      <c r="F1886" s="6" t="s">
        <v>77</v>
      </c>
      <c r="G1886" s="6" t="s">
        <v>60</v>
      </c>
      <c r="H1886" s="6" t="s">
        <v>19</v>
      </c>
      <c r="I1886" s="8">
        <v>0.45</v>
      </c>
      <c r="J1886" s="9">
        <v>4000</v>
      </c>
      <c r="K1886" s="10">
        <f t="shared" si="14"/>
        <v>1800</v>
      </c>
      <c r="L1886" s="10">
        <f t="shared" si="15"/>
        <v>719.99999999999989</v>
      </c>
      <c r="M1886" s="11">
        <v>0.39999999999999997</v>
      </c>
      <c r="O1886" s="16"/>
      <c r="P1886" s="14"/>
      <c r="Q1886" s="12"/>
      <c r="R1886" s="13"/>
    </row>
    <row r="1887" spans="1:18" ht="15.75" customHeight="1" x14ac:dyDescent="0.3">
      <c r="A1887" s="1"/>
      <c r="B1887" s="6" t="s">
        <v>27</v>
      </c>
      <c r="C1887" s="6">
        <v>1128299</v>
      </c>
      <c r="D1887" s="7">
        <v>44244</v>
      </c>
      <c r="E1887" s="6" t="s">
        <v>28</v>
      </c>
      <c r="F1887" s="6" t="s">
        <v>77</v>
      </c>
      <c r="G1887" s="6" t="s">
        <v>60</v>
      </c>
      <c r="H1887" s="6" t="s">
        <v>20</v>
      </c>
      <c r="I1887" s="8">
        <v>0.45</v>
      </c>
      <c r="J1887" s="9">
        <v>2500</v>
      </c>
      <c r="K1887" s="10">
        <f t="shared" si="14"/>
        <v>1125</v>
      </c>
      <c r="L1887" s="10">
        <f t="shared" si="15"/>
        <v>449.99999999999994</v>
      </c>
      <c r="M1887" s="11">
        <v>0.39999999999999997</v>
      </c>
      <c r="O1887" s="16"/>
      <c r="P1887" s="14"/>
      <c r="Q1887" s="12"/>
      <c r="R1887" s="13"/>
    </row>
    <row r="1888" spans="1:18" ht="15.75" customHeight="1" x14ac:dyDescent="0.3">
      <c r="A1888" s="1"/>
      <c r="B1888" s="6" t="s">
        <v>27</v>
      </c>
      <c r="C1888" s="6">
        <v>1128299</v>
      </c>
      <c r="D1888" s="7">
        <v>44244</v>
      </c>
      <c r="E1888" s="6" t="s">
        <v>28</v>
      </c>
      <c r="F1888" s="6" t="s">
        <v>77</v>
      </c>
      <c r="G1888" s="6" t="s">
        <v>60</v>
      </c>
      <c r="H1888" s="6" t="s">
        <v>21</v>
      </c>
      <c r="I1888" s="8">
        <v>0.50000000000000011</v>
      </c>
      <c r="J1888" s="9">
        <v>1750</v>
      </c>
      <c r="K1888" s="10">
        <f t="shared" si="14"/>
        <v>875.00000000000023</v>
      </c>
      <c r="L1888" s="10">
        <f t="shared" si="15"/>
        <v>393.75000000000011</v>
      </c>
      <c r="M1888" s="11">
        <v>0.45</v>
      </c>
      <c r="O1888" s="16"/>
      <c r="P1888" s="14"/>
      <c r="Q1888" s="12"/>
      <c r="R1888" s="13"/>
    </row>
    <row r="1889" spans="1:18" ht="15.75" customHeight="1" x14ac:dyDescent="0.3">
      <c r="A1889" s="1"/>
      <c r="B1889" s="6" t="s">
        <v>27</v>
      </c>
      <c r="C1889" s="6">
        <v>1128299</v>
      </c>
      <c r="D1889" s="7">
        <v>44244</v>
      </c>
      <c r="E1889" s="6" t="s">
        <v>28</v>
      </c>
      <c r="F1889" s="6" t="s">
        <v>77</v>
      </c>
      <c r="G1889" s="6" t="s">
        <v>60</v>
      </c>
      <c r="H1889" s="6" t="s">
        <v>22</v>
      </c>
      <c r="I1889" s="8">
        <v>0.45</v>
      </c>
      <c r="J1889" s="9">
        <v>3750</v>
      </c>
      <c r="K1889" s="10">
        <f t="shared" si="14"/>
        <v>1687.5</v>
      </c>
      <c r="L1889" s="10">
        <f t="shared" si="15"/>
        <v>590.625</v>
      </c>
      <c r="M1889" s="11">
        <v>0.35</v>
      </c>
      <c r="O1889" s="16"/>
      <c r="P1889" s="14"/>
      <c r="Q1889" s="12"/>
      <c r="R1889" s="13"/>
    </row>
    <row r="1890" spans="1:18" ht="15.75" customHeight="1" x14ac:dyDescent="0.3">
      <c r="A1890" s="1"/>
      <c r="B1890" s="6" t="s">
        <v>27</v>
      </c>
      <c r="C1890" s="6">
        <v>1128299</v>
      </c>
      <c r="D1890" s="7">
        <v>44271</v>
      </c>
      <c r="E1890" s="6" t="s">
        <v>28</v>
      </c>
      <c r="F1890" s="6" t="s">
        <v>77</v>
      </c>
      <c r="G1890" s="6" t="s">
        <v>60</v>
      </c>
      <c r="H1890" s="6" t="s">
        <v>17</v>
      </c>
      <c r="I1890" s="8">
        <v>0.45</v>
      </c>
      <c r="J1890" s="9">
        <v>5250</v>
      </c>
      <c r="K1890" s="10">
        <f t="shared" si="14"/>
        <v>2362.5</v>
      </c>
      <c r="L1890" s="10">
        <f t="shared" si="15"/>
        <v>944.99999999999989</v>
      </c>
      <c r="M1890" s="11">
        <v>0.39999999999999997</v>
      </c>
      <c r="O1890" s="16"/>
      <c r="P1890" s="14"/>
      <c r="Q1890" s="12"/>
      <c r="R1890" s="13"/>
    </row>
    <row r="1891" spans="1:18" ht="15.75" customHeight="1" x14ac:dyDescent="0.3">
      <c r="A1891" s="1"/>
      <c r="B1891" s="6" t="s">
        <v>27</v>
      </c>
      <c r="C1891" s="6">
        <v>1128299</v>
      </c>
      <c r="D1891" s="7">
        <v>44271</v>
      </c>
      <c r="E1891" s="6" t="s">
        <v>28</v>
      </c>
      <c r="F1891" s="6" t="s">
        <v>77</v>
      </c>
      <c r="G1891" s="6" t="s">
        <v>60</v>
      </c>
      <c r="H1891" s="6" t="s">
        <v>18</v>
      </c>
      <c r="I1891" s="8">
        <v>0.55000000000000004</v>
      </c>
      <c r="J1891" s="9">
        <v>3750</v>
      </c>
      <c r="K1891" s="10">
        <f t="shared" si="14"/>
        <v>2062.5</v>
      </c>
      <c r="L1891" s="10">
        <f t="shared" si="15"/>
        <v>824.99999999999989</v>
      </c>
      <c r="M1891" s="11">
        <v>0.39999999999999997</v>
      </c>
      <c r="O1891" s="16"/>
      <c r="P1891" s="14"/>
      <c r="Q1891" s="12"/>
      <c r="R1891" s="13"/>
    </row>
    <row r="1892" spans="1:18" ht="15.75" customHeight="1" x14ac:dyDescent="0.3">
      <c r="A1892" s="1"/>
      <c r="B1892" s="6" t="s">
        <v>27</v>
      </c>
      <c r="C1892" s="6">
        <v>1128299</v>
      </c>
      <c r="D1892" s="7">
        <v>44271</v>
      </c>
      <c r="E1892" s="6" t="s">
        <v>28</v>
      </c>
      <c r="F1892" s="6" t="s">
        <v>77</v>
      </c>
      <c r="G1892" s="6" t="s">
        <v>60</v>
      </c>
      <c r="H1892" s="6" t="s">
        <v>19</v>
      </c>
      <c r="I1892" s="8">
        <v>0.6</v>
      </c>
      <c r="J1892" s="9">
        <v>4000</v>
      </c>
      <c r="K1892" s="10">
        <f t="shared" si="14"/>
        <v>2400</v>
      </c>
      <c r="L1892" s="10">
        <f t="shared" si="15"/>
        <v>959.99999999999989</v>
      </c>
      <c r="M1892" s="11">
        <v>0.39999999999999997</v>
      </c>
      <c r="O1892" s="16"/>
      <c r="P1892" s="14"/>
      <c r="Q1892" s="12"/>
      <c r="R1892" s="13"/>
    </row>
    <row r="1893" spans="1:18" ht="15.75" customHeight="1" x14ac:dyDescent="0.3">
      <c r="A1893" s="1"/>
      <c r="B1893" s="6" t="s">
        <v>27</v>
      </c>
      <c r="C1893" s="6">
        <v>1128299</v>
      </c>
      <c r="D1893" s="7">
        <v>44271</v>
      </c>
      <c r="E1893" s="6" t="s">
        <v>28</v>
      </c>
      <c r="F1893" s="6" t="s">
        <v>77</v>
      </c>
      <c r="G1893" s="6" t="s">
        <v>60</v>
      </c>
      <c r="H1893" s="6" t="s">
        <v>20</v>
      </c>
      <c r="I1893" s="8">
        <v>0.55000000000000004</v>
      </c>
      <c r="J1893" s="9">
        <v>3000</v>
      </c>
      <c r="K1893" s="10">
        <f t="shared" si="14"/>
        <v>1650.0000000000002</v>
      </c>
      <c r="L1893" s="10">
        <f t="shared" si="15"/>
        <v>660</v>
      </c>
      <c r="M1893" s="11">
        <v>0.39999999999999997</v>
      </c>
      <c r="O1893" s="16"/>
      <c r="P1893" s="14"/>
      <c r="Q1893" s="12"/>
      <c r="R1893" s="13"/>
    </row>
    <row r="1894" spans="1:18" ht="15.75" customHeight="1" x14ac:dyDescent="0.3">
      <c r="A1894" s="1"/>
      <c r="B1894" s="6" t="s">
        <v>27</v>
      </c>
      <c r="C1894" s="6">
        <v>1128299</v>
      </c>
      <c r="D1894" s="7">
        <v>44271</v>
      </c>
      <c r="E1894" s="6" t="s">
        <v>28</v>
      </c>
      <c r="F1894" s="6" t="s">
        <v>77</v>
      </c>
      <c r="G1894" s="6" t="s">
        <v>60</v>
      </c>
      <c r="H1894" s="6" t="s">
        <v>21</v>
      </c>
      <c r="I1894" s="8">
        <v>0.60000000000000009</v>
      </c>
      <c r="J1894" s="9">
        <v>1500</v>
      </c>
      <c r="K1894" s="10">
        <f t="shared" si="14"/>
        <v>900.00000000000011</v>
      </c>
      <c r="L1894" s="10">
        <f t="shared" si="15"/>
        <v>405.00000000000006</v>
      </c>
      <c r="M1894" s="11">
        <v>0.45</v>
      </c>
      <c r="O1894" s="16"/>
      <c r="P1894" s="14"/>
      <c r="Q1894" s="12"/>
      <c r="R1894" s="13"/>
    </row>
    <row r="1895" spans="1:18" ht="15.75" customHeight="1" x14ac:dyDescent="0.3">
      <c r="A1895" s="1"/>
      <c r="B1895" s="6" t="s">
        <v>27</v>
      </c>
      <c r="C1895" s="6">
        <v>1128299</v>
      </c>
      <c r="D1895" s="7">
        <v>44271</v>
      </c>
      <c r="E1895" s="6" t="s">
        <v>28</v>
      </c>
      <c r="F1895" s="6" t="s">
        <v>77</v>
      </c>
      <c r="G1895" s="6" t="s">
        <v>60</v>
      </c>
      <c r="H1895" s="6" t="s">
        <v>22</v>
      </c>
      <c r="I1895" s="8">
        <v>0.45</v>
      </c>
      <c r="J1895" s="9">
        <v>3500</v>
      </c>
      <c r="K1895" s="10">
        <f t="shared" si="14"/>
        <v>1575</v>
      </c>
      <c r="L1895" s="10">
        <f t="shared" si="15"/>
        <v>551.25</v>
      </c>
      <c r="M1895" s="11">
        <v>0.35</v>
      </c>
      <c r="O1895" s="16"/>
      <c r="P1895" s="14"/>
      <c r="Q1895" s="12"/>
      <c r="R1895" s="13"/>
    </row>
    <row r="1896" spans="1:18" ht="15.75" customHeight="1" x14ac:dyDescent="0.3">
      <c r="A1896" s="1"/>
      <c r="B1896" s="6" t="s">
        <v>27</v>
      </c>
      <c r="C1896" s="6">
        <v>1128299</v>
      </c>
      <c r="D1896" s="7">
        <v>44303</v>
      </c>
      <c r="E1896" s="6" t="s">
        <v>28</v>
      </c>
      <c r="F1896" s="6" t="s">
        <v>77</v>
      </c>
      <c r="G1896" s="6" t="s">
        <v>60</v>
      </c>
      <c r="H1896" s="6" t="s">
        <v>17</v>
      </c>
      <c r="I1896" s="8">
        <v>0.5</v>
      </c>
      <c r="J1896" s="9">
        <v>5250</v>
      </c>
      <c r="K1896" s="10">
        <f t="shared" si="14"/>
        <v>2625</v>
      </c>
      <c r="L1896" s="10">
        <f t="shared" si="15"/>
        <v>1050</v>
      </c>
      <c r="M1896" s="11">
        <v>0.39999999999999997</v>
      </c>
      <c r="O1896" s="16"/>
      <c r="P1896" s="14"/>
      <c r="Q1896" s="12"/>
      <c r="R1896" s="13"/>
    </row>
    <row r="1897" spans="1:18" ht="15.75" customHeight="1" x14ac:dyDescent="0.3">
      <c r="A1897" s="1"/>
      <c r="B1897" s="6" t="s">
        <v>27</v>
      </c>
      <c r="C1897" s="6">
        <v>1128299</v>
      </c>
      <c r="D1897" s="7">
        <v>44303</v>
      </c>
      <c r="E1897" s="6" t="s">
        <v>28</v>
      </c>
      <c r="F1897" s="6" t="s">
        <v>77</v>
      </c>
      <c r="G1897" s="6" t="s">
        <v>60</v>
      </c>
      <c r="H1897" s="6" t="s">
        <v>18</v>
      </c>
      <c r="I1897" s="8">
        <v>0.55000000000000004</v>
      </c>
      <c r="J1897" s="9">
        <v>3250</v>
      </c>
      <c r="K1897" s="10">
        <f t="shared" si="14"/>
        <v>1787.5000000000002</v>
      </c>
      <c r="L1897" s="10">
        <f t="shared" si="15"/>
        <v>715</v>
      </c>
      <c r="M1897" s="11">
        <v>0.39999999999999997</v>
      </c>
      <c r="O1897" s="16"/>
      <c r="P1897" s="14"/>
      <c r="Q1897" s="12"/>
      <c r="R1897" s="13"/>
    </row>
    <row r="1898" spans="1:18" ht="15.75" customHeight="1" x14ac:dyDescent="0.3">
      <c r="A1898" s="1"/>
      <c r="B1898" s="6" t="s">
        <v>27</v>
      </c>
      <c r="C1898" s="6">
        <v>1128299</v>
      </c>
      <c r="D1898" s="7">
        <v>44303</v>
      </c>
      <c r="E1898" s="6" t="s">
        <v>28</v>
      </c>
      <c r="F1898" s="6" t="s">
        <v>77</v>
      </c>
      <c r="G1898" s="6" t="s">
        <v>60</v>
      </c>
      <c r="H1898" s="6" t="s">
        <v>19</v>
      </c>
      <c r="I1898" s="8">
        <v>0.55000000000000004</v>
      </c>
      <c r="J1898" s="9">
        <v>3750</v>
      </c>
      <c r="K1898" s="10">
        <f t="shared" si="14"/>
        <v>2062.5</v>
      </c>
      <c r="L1898" s="10">
        <f t="shared" si="15"/>
        <v>824.99999999999989</v>
      </c>
      <c r="M1898" s="11">
        <v>0.39999999999999997</v>
      </c>
      <c r="O1898" s="16"/>
      <c r="P1898" s="14"/>
      <c r="Q1898" s="12"/>
      <c r="R1898" s="13"/>
    </row>
    <row r="1899" spans="1:18" ht="15.75" customHeight="1" x14ac:dyDescent="0.3">
      <c r="A1899" s="1"/>
      <c r="B1899" s="6" t="s">
        <v>27</v>
      </c>
      <c r="C1899" s="6">
        <v>1128299</v>
      </c>
      <c r="D1899" s="7">
        <v>44303</v>
      </c>
      <c r="E1899" s="6" t="s">
        <v>28</v>
      </c>
      <c r="F1899" s="6" t="s">
        <v>77</v>
      </c>
      <c r="G1899" s="6" t="s">
        <v>60</v>
      </c>
      <c r="H1899" s="6" t="s">
        <v>20</v>
      </c>
      <c r="I1899" s="8">
        <v>0.40000000000000008</v>
      </c>
      <c r="J1899" s="9">
        <v>2750</v>
      </c>
      <c r="K1899" s="10">
        <f t="shared" si="14"/>
        <v>1100.0000000000002</v>
      </c>
      <c r="L1899" s="10">
        <f t="shared" si="15"/>
        <v>440.00000000000006</v>
      </c>
      <c r="M1899" s="11">
        <v>0.39999999999999997</v>
      </c>
      <c r="O1899" s="16"/>
      <c r="P1899" s="14"/>
      <c r="Q1899" s="12"/>
      <c r="R1899" s="13"/>
    </row>
    <row r="1900" spans="1:18" ht="15.75" customHeight="1" x14ac:dyDescent="0.3">
      <c r="A1900" s="1"/>
      <c r="B1900" s="6" t="s">
        <v>27</v>
      </c>
      <c r="C1900" s="6">
        <v>1128299</v>
      </c>
      <c r="D1900" s="7">
        <v>44303</v>
      </c>
      <c r="E1900" s="6" t="s">
        <v>28</v>
      </c>
      <c r="F1900" s="6" t="s">
        <v>77</v>
      </c>
      <c r="G1900" s="6" t="s">
        <v>60</v>
      </c>
      <c r="H1900" s="6" t="s">
        <v>21</v>
      </c>
      <c r="I1900" s="8">
        <v>0.45000000000000012</v>
      </c>
      <c r="J1900" s="9">
        <v>1750</v>
      </c>
      <c r="K1900" s="10">
        <f t="shared" si="14"/>
        <v>787.50000000000023</v>
      </c>
      <c r="L1900" s="10">
        <f t="shared" si="15"/>
        <v>354.37500000000011</v>
      </c>
      <c r="M1900" s="11">
        <v>0.45</v>
      </c>
      <c r="O1900" s="16"/>
      <c r="P1900" s="14"/>
      <c r="Q1900" s="12"/>
      <c r="R1900" s="13"/>
    </row>
    <row r="1901" spans="1:18" ht="15.75" customHeight="1" x14ac:dyDescent="0.3">
      <c r="A1901" s="1"/>
      <c r="B1901" s="6" t="s">
        <v>27</v>
      </c>
      <c r="C1901" s="6">
        <v>1128299</v>
      </c>
      <c r="D1901" s="7">
        <v>44303</v>
      </c>
      <c r="E1901" s="6" t="s">
        <v>28</v>
      </c>
      <c r="F1901" s="6" t="s">
        <v>77</v>
      </c>
      <c r="G1901" s="6" t="s">
        <v>60</v>
      </c>
      <c r="H1901" s="6" t="s">
        <v>22</v>
      </c>
      <c r="I1901" s="8">
        <v>0.60000000000000009</v>
      </c>
      <c r="J1901" s="9">
        <v>3500</v>
      </c>
      <c r="K1901" s="10">
        <f t="shared" si="14"/>
        <v>2100.0000000000005</v>
      </c>
      <c r="L1901" s="10">
        <f t="shared" si="15"/>
        <v>735.00000000000011</v>
      </c>
      <c r="M1901" s="11">
        <v>0.35</v>
      </c>
      <c r="O1901" s="16"/>
      <c r="P1901" s="14"/>
      <c r="Q1901" s="12"/>
      <c r="R1901" s="13"/>
    </row>
    <row r="1902" spans="1:18" ht="15.75" customHeight="1" x14ac:dyDescent="0.3">
      <c r="A1902" s="1"/>
      <c r="B1902" s="6" t="s">
        <v>27</v>
      </c>
      <c r="C1902" s="6">
        <v>1128299</v>
      </c>
      <c r="D1902" s="7">
        <v>44334</v>
      </c>
      <c r="E1902" s="6" t="s">
        <v>28</v>
      </c>
      <c r="F1902" s="6" t="s">
        <v>77</v>
      </c>
      <c r="G1902" s="6" t="s">
        <v>60</v>
      </c>
      <c r="H1902" s="6" t="s">
        <v>17</v>
      </c>
      <c r="I1902" s="8">
        <v>0.45</v>
      </c>
      <c r="J1902" s="9">
        <v>5500</v>
      </c>
      <c r="K1902" s="10">
        <f t="shared" si="14"/>
        <v>2475</v>
      </c>
      <c r="L1902" s="10">
        <f t="shared" si="15"/>
        <v>989.99999999999989</v>
      </c>
      <c r="M1902" s="11">
        <v>0.39999999999999997</v>
      </c>
      <c r="O1902" s="16"/>
      <c r="P1902" s="14"/>
      <c r="Q1902" s="12"/>
      <c r="R1902" s="13"/>
    </row>
    <row r="1903" spans="1:18" ht="15.75" customHeight="1" x14ac:dyDescent="0.3">
      <c r="A1903" s="1"/>
      <c r="B1903" s="6" t="s">
        <v>27</v>
      </c>
      <c r="C1903" s="6">
        <v>1128299</v>
      </c>
      <c r="D1903" s="7">
        <v>44334</v>
      </c>
      <c r="E1903" s="6" t="s">
        <v>28</v>
      </c>
      <c r="F1903" s="6" t="s">
        <v>77</v>
      </c>
      <c r="G1903" s="6" t="s">
        <v>60</v>
      </c>
      <c r="H1903" s="6" t="s">
        <v>18</v>
      </c>
      <c r="I1903" s="8">
        <v>0.5</v>
      </c>
      <c r="J1903" s="9">
        <v>4000</v>
      </c>
      <c r="K1903" s="10">
        <f t="shared" si="14"/>
        <v>2000</v>
      </c>
      <c r="L1903" s="10">
        <f t="shared" si="15"/>
        <v>799.99999999999989</v>
      </c>
      <c r="M1903" s="11">
        <v>0.39999999999999997</v>
      </c>
      <c r="O1903" s="16"/>
      <c r="P1903" s="14"/>
      <c r="Q1903" s="12"/>
      <c r="R1903" s="13"/>
    </row>
    <row r="1904" spans="1:18" ht="15.75" customHeight="1" x14ac:dyDescent="0.3">
      <c r="A1904" s="1"/>
      <c r="B1904" s="6" t="s">
        <v>27</v>
      </c>
      <c r="C1904" s="6">
        <v>1128299</v>
      </c>
      <c r="D1904" s="7">
        <v>44334</v>
      </c>
      <c r="E1904" s="6" t="s">
        <v>28</v>
      </c>
      <c r="F1904" s="6" t="s">
        <v>77</v>
      </c>
      <c r="G1904" s="6" t="s">
        <v>60</v>
      </c>
      <c r="H1904" s="6" t="s">
        <v>19</v>
      </c>
      <c r="I1904" s="8">
        <v>0.5</v>
      </c>
      <c r="J1904" s="9">
        <v>4000</v>
      </c>
      <c r="K1904" s="10">
        <f t="shared" si="14"/>
        <v>2000</v>
      </c>
      <c r="L1904" s="10">
        <f t="shared" si="15"/>
        <v>799.99999999999989</v>
      </c>
      <c r="M1904" s="11">
        <v>0.39999999999999997</v>
      </c>
      <c r="O1904" s="16"/>
      <c r="P1904" s="14"/>
      <c r="Q1904" s="12"/>
      <c r="R1904" s="13"/>
    </row>
    <row r="1905" spans="1:18" ht="15.75" customHeight="1" x14ac:dyDescent="0.3">
      <c r="A1905" s="1"/>
      <c r="B1905" s="6" t="s">
        <v>27</v>
      </c>
      <c r="C1905" s="6">
        <v>1128299</v>
      </c>
      <c r="D1905" s="7">
        <v>44334</v>
      </c>
      <c r="E1905" s="6" t="s">
        <v>28</v>
      </c>
      <c r="F1905" s="6" t="s">
        <v>77</v>
      </c>
      <c r="G1905" s="6" t="s">
        <v>60</v>
      </c>
      <c r="H1905" s="6" t="s">
        <v>20</v>
      </c>
      <c r="I1905" s="8">
        <v>0.45</v>
      </c>
      <c r="J1905" s="9">
        <v>3250</v>
      </c>
      <c r="K1905" s="10">
        <f t="shared" si="14"/>
        <v>1462.5</v>
      </c>
      <c r="L1905" s="10">
        <f t="shared" si="15"/>
        <v>585</v>
      </c>
      <c r="M1905" s="11">
        <v>0.39999999999999997</v>
      </c>
      <c r="O1905" s="16"/>
      <c r="P1905" s="14"/>
      <c r="Q1905" s="12"/>
      <c r="R1905" s="13"/>
    </row>
    <row r="1906" spans="1:18" ht="15.75" customHeight="1" x14ac:dyDescent="0.3">
      <c r="A1906" s="1"/>
      <c r="B1906" s="6" t="s">
        <v>27</v>
      </c>
      <c r="C1906" s="6">
        <v>1128299</v>
      </c>
      <c r="D1906" s="7">
        <v>44334</v>
      </c>
      <c r="E1906" s="6" t="s">
        <v>28</v>
      </c>
      <c r="F1906" s="6" t="s">
        <v>77</v>
      </c>
      <c r="G1906" s="6" t="s">
        <v>60</v>
      </c>
      <c r="H1906" s="6" t="s">
        <v>21</v>
      </c>
      <c r="I1906" s="8">
        <v>0.39999999999999997</v>
      </c>
      <c r="J1906" s="9">
        <v>2250</v>
      </c>
      <c r="K1906" s="10">
        <f t="shared" si="14"/>
        <v>899.99999999999989</v>
      </c>
      <c r="L1906" s="10">
        <f t="shared" si="15"/>
        <v>404.99999999999994</v>
      </c>
      <c r="M1906" s="11">
        <v>0.45</v>
      </c>
      <c r="O1906" s="16"/>
      <c r="P1906" s="14"/>
      <c r="Q1906" s="12"/>
      <c r="R1906" s="13"/>
    </row>
    <row r="1907" spans="1:18" ht="15.75" customHeight="1" x14ac:dyDescent="0.3">
      <c r="A1907" s="1"/>
      <c r="B1907" s="6" t="s">
        <v>27</v>
      </c>
      <c r="C1907" s="6">
        <v>1128299</v>
      </c>
      <c r="D1907" s="7">
        <v>44334</v>
      </c>
      <c r="E1907" s="6" t="s">
        <v>28</v>
      </c>
      <c r="F1907" s="6" t="s">
        <v>77</v>
      </c>
      <c r="G1907" s="6" t="s">
        <v>60</v>
      </c>
      <c r="H1907" s="6" t="s">
        <v>22</v>
      </c>
      <c r="I1907" s="8">
        <v>0.65</v>
      </c>
      <c r="J1907" s="9">
        <v>5750</v>
      </c>
      <c r="K1907" s="10">
        <f t="shared" si="14"/>
        <v>3737.5</v>
      </c>
      <c r="L1907" s="10">
        <f t="shared" si="15"/>
        <v>1308.125</v>
      </c>
      <c r="M1907" s="11">
        <v>0.35</v>
      </c>
      <c r="O1907" s="16"/>
      <c r="P1907" s="14"/>
      <c r="Q1907" s="12"/>
      <c r="R1907" s="13"/>
    </row>
    <row r="1908" spans="1:18" ht="15.75" customHeight="1" x14ac:dyDescent="0.3">
      <c r="A1908" s="1"/>
      <c r="B1908" s="6" t="s">
        <v>27</v>
      </c>
      <c r="C1908" s="6">
        <v>1128299</v>
      </c>
      <c r="D1908" s="7">
        <v>44364</v>
      </c>
      <c r="E1908" s="6" t="s">
        <v>28</v>
      </c>
      <c r="F1908" s="6" t="s">
        <v>77</v>
      </c>
      <c r="G1908" s="6" t="s">
        <v>60</v>
      </c>
      <c r="H1908" s="6" t="s">
        <v>17</v>
      </c>
      <c r="I1908" s="8">
        <v>0.6</v>
      </c>
      <c r="J1908" s="9">
        <v>8250</v>
      </c>
      <c r="K1908" s="10">
        <f t="shared" si="14"/>
        <v>4950</v>
      </c>
      <c r="L1908" s="10">
        <f t="shared" si="15"/>
        <v>1979.9999999999998</v>
      </c>
      <c r="M1908" s="11">
        <v>0.39999999999999997</v>
      </c>
      <c r="O1908" s="16"/>
      <c r="P1908" s="14"/>
      <c r="Q1908" s="12"/>
      <c r="R1908" s="13"/>
    </row>
    <row r="1909" spans="1:18" ht="15.75" customHeight="1" x14ac:dyDescent="0.3">
      <c r="A1909" s="1"/>
      <c r="B1909" s="6" t="s">
        <v>27</v>
      </c>
      <c r="C1909" s="6">
        <v>1128299</v>
      </c>
      <c r="D1909" s="7">
        <v>44364</v>
      </c>
      <c r="E1909" s="6" t="s">
        <v>28</v>
      </c>
      <c r="F1909" s="6" t="s">
        <v>77</v>
      </c>
      <c r="G1909" s="6" t="s">
        <v>60</v>
      </c>
      <c r="H1909" s="6" t="s">
        <v>18</v>
      </c>
      <c r="I1909" s="8">
        <v>0.7</v>
      </c>
      <c r="J1909" s="9">
        <v>7000</v>
      </c>
      <c r="K1909" s="10">
        <f t="shared" si="14"/>
        <v>4900</v>
      </c>
      <c r="L1909" s="10">
        <f t="shared" si="15"/>
        <v>1959.9999999999998</v>
      </c>
      <c r="M1909" s="11">
        <v>0.39999999999999997</v>
      </c>
      <c r="O1909" s="16"/>
      <c r="P1909" s="14"/>
      <c r="Q1909" s="12"/>
      <c r="R1909" s="13"/>
    </row>
    <row r="1910" spans="1:18" ht="15.75" customHeight="1" x14ac:dyDescent="0.3">
      <c r="A1910" s="1"/>
      <c r="B1910" s="6" t="s">
        <v>27</v>
      </c>
      <c r="C1910" s="6">
        <v>1128299</v>
      </c>
      <c r="D1910" s="7">
        <v>44364</v>
      </c>
      <c r="E1910" s="6" t="s">
        <v>28</v>
      </c>
      <c r="F1910" s="6" t="s">
        <v>77</v>
      </c>
      <c r="G1910" s="6" t="s">
        <v>60</v>
      </c>
      <c r="H1910" s="6" t="s">
        <v>19</v>
      </c>
      <c r="I1910" s="8">
        <v>0.85</v>
      </c>
      <c r="J1910" s="9">
        <v>7000</v>
      </c>
      <c r="K1910" s="10">
        <f t="shared" si="14"/>
        <v>5950</v>
      </c>
      <c r="L1910" s="10">
        <f t="shared" si="15"/>
        <v>2380</v>
      </c>
      <c r="M1910" s="11">
        <v>0.39999999999999997</v>
      </c>
      <c r="O1910" s="16"/>
      <c r="P1910" s="14"/>
      <c r="Q1910" s="12"/>
      <c r="R1910" s="13"/>
    </row>
    <row r="1911" spans="1:18" ht="15.75" customHeight="1" x14ac:dyDescent="0.3">
      <c r="A1911" s="1"/>
      <c r="B1911" s="6" t="s">
        <v>27</v>
      </c>
      <c r="C1911" s="6">
        <v>1128299</v>
      </c>
      <c r="D1911" s="7">
        <v>44364</v>
      </c>
      <c r="E1911" s="6" t="s">
        <v>28</v>
      </c>
      <c r="F1911" s="6" t="s">
        <v>77</v>
      </c>
      <c r="G1911" s="6" t="s">
        <v>60</v>
      </c>
      <c r="H1911" s="6" t="s">
        <v>20</v>
      </c>
      <c r="I1911" s="8">
        <v>0.85</v>
      </c>
      <c r="J1911" s="9">
        <v>5750</v>
      </c>
      <c r="K1911" s="10">
        <f t="shared" si="14"/>
        <v>4887.5</v>
      </c>
      <c r="L1911" s="10">
        <f t="shared" si="15"/>
        <v>1954.9999999999998</v>
      </c>
      <c r="M1911" s="11">
        <v>0.39999999999999997</v>
      </c>
      <c r="O1911" s="16"/>
      <c r="P1911" s="14"/>
      <c r="Q1911" s="12"/>
      <c r="R1911" s="13"/>
    </row>
    <row r="1912" spans="1:18" ht="15.75" customHeight="1" x14ac:dyDescent="0.3">
      <c r="A1912" s="1"/>
      <c r="B1912" s="6" t="s">
        <v>27</v>
      </c>
      <c r="C1912" s="6">
        <v>1128299</v>
      </c>
      <c r="D1912" s="7">
        <v>44364</v>
      </c>
      <c r="E1912" s="6" t="s">
        <v>28</v>
      </c>
      <c r="F1912" s="6" t="s">
        <v>77</v>
      </c>
      <c r="G1912" s="6" t="s">
        <v>60</v>
      </c>
      <c r="H1912" s="6" t="s">
        <v>21</v>
      </c>
      <c r="I1912" s="8">
        <v>0.95000000000000007</v>
      </c>
      <c r="J1912" s="9">
        <v>4500</v>
      </c>
      <c r="K1912" s="10">
        <f t="shared" si="14"/>
        <v>4275</v>
      </c>
      <c r="L1912" s="10">
        <f t="shared" si="15"/>
        <v>1923.75</v>
      </c>
      <c r="M1912" s="11">
        <v>0.45</v>
      </c>
      <c r="O1912" s="16"/>
      <c r="P1912" s="14"/>
      <c r="Q1912" s="12"/>
      <c r="R1912" s="13"/>
    </row>
    <row r="1913" spans="1:18" ht="15.75" customHeight="1" x14ac:dyDescent="0.3">
      <c r="A1913" s="1"/>
      <c r="B1913" s="6" t="s">
        <v>27</v>
      </c>
      <c r="C1913" s="6">
        <v>1128299</v>
      </c>
      <c r="D1913" s="7">
        <v>44364</v>
      </c>
      <c r="E1913" s="6" t="s">
        <v>28</v>
      </c>
      <c r="F1913" s="6" t="s">
        <v>77</v>
      </c>
      <c r="G1913" s="6" t="s">
        <v>60</v>
      </c>
      <c r="H1913" s="6" t="s">
        <v>22</v>
      </c>
      <c r="I1913" s="8">
        <v>1.1000000000000001</v>
      </c>
      <c r="J1913" s="9">
        <v>7500</v>
      </c>
      <c r="K1913" s="10">
        <f t="shared" si="14"/>
        <v>8250</v>
      </c>
      <c r="L1913" s="10">
        <f t="shared" si="15"/>
        <v>2887.5</v>
      </c>
      <c r="M1913" s="11">
        <v>0.35</v>
      </c>
      <c r="O1913" s="16"/>
      <c r="P1913" s="14"/>
      <c r="Q1913" s="12"/>
      <c r="R1913" s="13"/>
    </row>
    <row r="1914" spans="1:18" ht="15.75" customHeight="1" x14ac:dyDescent="0.3">
      <c r="A1914" s="1"/>
      <c r="B1914" s="6" t="s">
        <v>27</v>
      </c>
      <c r="C1914" s="6">
        <v>1128299</v>
      </c>
      <c r="D1914" s="7">
        <v>44393</v>
      </c>
      <c r="E1914" s="6" t="s">
        <v>28</v>
      </c>
      <c r="F1914" s="6" t="s">
        <v>77</v>
      </c>
      <c r="G1914" s="6" t="s">
        <v>60</v>
      </c>
      <c r="H1914" s="6" t="s">
        <v>17</v>
      </c>
      <c r="I1914" s="8">
        <v>0.9</v>
      </c>
      <c r="J1914" s="9">
        <v>9000</v>
      </c>
      <c r="K1914" s="10">
        <f t="shared" si="14"/>
        <v>8100</v>
      </c>
      <c r="L1914" s="10">
        <f t="shared" si="15"/>
        <v>3239.9999999999995</v>
      </c>
      <c r="M1914" s="11">
        <v>0.39999999999999997</v>
      </c>
      <c r="O1914" s="16"/>
      <c r="P1914" s="14"/>
      <c r="Q1914" s="12"/>
      <c r="R1914" s="13"/>
    </row>
    <row r="1915" spans="1:18" ht="15.75" customHeight="1" x14ac:dyDescent="0.3">
      <c r="A1915" s="1"/>
      <c r="B1915" s="6" t="s">
        <v>27</v>
      </c>
      <c r="C1915" s="6">
        <v>1128299</v>
      </c>
      <c r="D1915" s="7">
        <v>44393</v>
      </c>
      <c r="E1915" s="6" t="s">
        <v>28</v>
      </c>
      <c r="F1915" s="6" t="s">
        <v>77</v>
      </c>
      <c r="G1915" s="6" t="s">
        <v>60</v>
      </c>
      <c r="H1915" s="6" t="s">
        <v>18</v>
      </c>
      <c r="I1915" s="8">
        <v>0.95000000000000007</v>
      </c>
      <c r="J1915" s="9">
        <v>7500</v>
      </c>
      <c r="K1915" s="10">
        <f t="shared" si="14"/>
        <v>7125.0000000000009</v>
      </c>
      <c r="L1915" s="10">
        <f t="shared" si="15"/>
        <v>2850</v>
      </c>
      <c r="M1915" s="11">
        <v>0.39999999999999997</v>
      </c>
      <c r="O1915" s="16"/>
      <c r="P1915" s="14"/>
      <c r="Q1915" s="12"/>
      <c r="R1915" s="13"/>
    </row>
    <row r="1916" spans="1:18" ht="15.75" customHeight="1" x14ac:dyDescent="0.3">
      <c r="A1916" s="1"/>
      <c r="B1916" s="6" t="s">
        <v>27</v>
      </c>
      <c r="C1916" s="6">
        <v>1128299</v>
      </c>
      <c r="D1916" s="7">
        <v>44393</v>
      </c>
      <c r="E1916" s="6" t="s">
        <v>28</v>
      </c>
      <c r="F1916" s="6" t="s">
        <v>77</v>
      </c>
      <c r="G1916" s="6" t="s">
        <v>60</v>
      </c>
      <c r="H1916" s="6" t="s">
        <v>19</v>
      </c>
      <c r="I1916" s="8">
        <v>0.95000000000000007</v>
      </c>
      <c r="J1916" s="9">
        <v>7000</v>
      </c>
      <c r="K1916" s="10">
        <f t="shared" si="14"/>
        <v>6650.0000000000009</v>
      </c>
      <c r="L1916" s="10">
        <f t="shared" si="15"/>
        <v>2660</v>
      </c>
      <c r="M1916" s="11">
        <v>0.39999999999999997</v>
      </c>
      <c r="O1916" s="16"/>
      <c r="P1916" s="14"/>
      <c r="Q1916" s="12"/>
      <c r="R1916" s="13"/>
    </row>
    <row r="1917" spans="1:18" ht="15.75" customHeight="1" x14ac:dyDescent="0.3">
      <c r="A1917" s="1"/>
      <c r="B1917" s="6" t="s">
        <v>27</v>
      </c>
      <c r="C1917" s="6">
        <v>1128299</v>
      </c>
      <c r="D1917" s="7">
        <v>44393</v>
      </c>
      <c r="E1917" s="6" t="s">
        <v>28</v>
      </c>
      <c r="F1917" s="6" t="s">
        <v>77</v>
      </c>
      <c r="G1917" s="6" t="s">
        <v>60</v>
      </c>
      <c r="H1917" s="6" t="s">
        <v>20</v>
      </c>
      <c r="I1917" s="8">
        <v>0.9</v>
      </c>
      <c r="J1917" s="9">
        <v>6000</v>
      </c>
      <c r="K1917" s="10">
        <f t="shared" si="14"/>
        <v>5400</v>
      </c>
      <c r="L1917" s="10">
        <f t="shared" si="15"/>
        <v>2160</v>
      </c>
      <c r="M1917" s="11">
        <v>0.39999999999999997</v>
      </c>
      <c r="O1917" s="16"/>
      <c r="P1917" s="14"/>
      <c r="Q1917" s="12"/>
      <c r="R1917" s="13"/>
    </row>
    <row r="1918" spans="1:18" ht="15.75" customHeight="1" x14ac:dyDescent="0.3">
      <c r="A1918" s="1"/>
      <c r="B1918" s="6" t="s">
        <v>27</v>
      </c>
      <c r="C1918" s="6">
        <v>1128299</v>
      </c>
      <c r="D1918" s="7">
        <v>44393</v>
      </c>
      <c r="E1918" s="6" t="s">
        <v>28</v>
      </c>
      <c r="F1918" s="6" t="s">
        <v>77</v>
      </c>
      <c r="G1918" s="6" t="s">
        <v>60</v>
      </c>
      <c r="H1918" s="6" t="s">
        <v>21</v>
      </c>
      <c r="I1918" s="8">
        <v>0.95000000000000007</v>
      </c>
      <c r="J1918" s="9">
        <v>6500</v>
      </c>
      <c r="K1918" s="10">
        <f t="shared" si="14"/>
        <v>6175</v>
      </c>
      <c r="L1918" s="10">
        <f t="shared" si="15"/>
        <v>2778.75</v>
      </c>
      <c r="M1918" s="11">
        <v>0.45</v>
      </c>
      <c r="O1918" s="16"/>
      <c r="P1918" s="14"/>
      <c r="Q1918" s="12"/>
      <c r="R1918" s="13"/>
    </row>
    <row r="1919" spans="1:18" ht="15.75" customHeight="1" x14ac:dyDescent="0.3">
      <c r="A1919" s="1"/>
      <c r="B1919" s="6" t="s">
        <v>27</v>
      </c>
      <c r="C1919" s="6">
        <v>1128299</v>
      </c>
      <c r="D1919" s="7">
        <v>44393</v>
      </c>
      <c r="E1919" s="6" t="s">
        <v>28</v>
      </c>
      <c r="F1919" s="6" t="s">
        <v>77</v>
      </c>
      <c r="G1919" s="6" t="s">
        <v>60</v>
      </c>
      <c r="H1919" s="6" t="s">
        <v>22</v>
      </c>
      <c r="I1919" s="8">
        <v>1.1000000000000001</v>
      </c>
      <c r="J1919" s="9">
        <v>6500</v>
      </c>
      <c r="K1919" s="10">
        <f t="shared" si="14"/>
        <v>7150.0000000000009</v>
      </c>
      <c r="L1919" s="10">
        <f t="shared" si="15"/>
        <v>2502.5</v>
      </c>
      <c r="M1919" s="11">
        <v>0.35</v>
      </c>
      <c r="O1919" s="16"/>
      <c r="P1919" s="14"/>
      <c r="Q1919" s="12"/>
      <c r="R1919" s="13"/>
    </row>
    <row r="1920" spans="1:18" ht="15.75" customHeight="1" x14ac:dyDescent="0.3">
      <c r="A1920" s="1"/>
      <c r="B1920" s="6" t="s">
        <v>27</v>
      </c>
      <c r="C1920" s="6">
        <v>1128299</v>
      </c>
      <c r="D1920" s="7">
        <v>44425</v>
      </c>
      <c r="E1920" s="6" t="s">
        <v>28</v>
      </c>
      <c r="F1920" s="6" t="s">
        <v>77</v>
      </c>
      <c r="G1920" s="6" t="s">
        <v>60</v>
      </c>
      <c r="H1920" s="6" t="s">
        <v>17</v>
      </c>
      <c r="I1920" s="8">
        <v>0.95000000000000007</v>
      </c>
      <c r="J1920" s="9">
        <v>8500</v>
      </c>
      <c r="K1920" s="10">
        <f t="shared" si="14"/>
        <v>8075.0000000000009</v>
      </c>
      <c r="L1920" s="10">
        <f t="shared" si="15"/>
        <v>3230</v>
      </c>
      <c r="M1920" s="11">
        <v>0.39999999999999997</v>
      </c>
      <c r="O1920" s="16"/>
      <c r="P1920" s="14"/>
      <c r="Q1920" s="12"/>
      <c r="R1920" s="13"/>
    </row>
    <row r="1921" spans="1:18" ht="15.75" customHeight="1" x14ac:dyDescent="0.3">
      <c r="A1921" s="1"/>
      <c r="B1921" s="6" t="s">
        <v>27</v>
      </c>
      <c r="C1921" s="6">
        <v>1128299</v>
      </c>
      <c r="D1921" s="7">
        <v>44425</v>
      </c>
      <c r="E1921" s="6" t="s">
        <v>28</v>
      </c>
      <c r="F1921" s="6" t="s">
        <v>77</v>
      </c>
      <c r="G1921" s="6" t="s">
        <v>60</v>
      </c>
      <c r="H1921" s="6" t="s">
        <v>18</v>
      </c>
      <c r="I1921" s="8">
        <v>0.85000000000000009</v>
      </c>
      <c r="J1921" s="9">
        <v>8250</v>
      </c>
      <c r="K1921" s="10">
        <f t="shared" si="14"/>
        <v>7012.5000000000009</v>
      </c>
      <c r="L1921" s="10">
        <f t="shared" si="15"/>
        <v>2805</v>
      </c>
      <c r="M1921" s="11">
        <v>0.39999999999999997</v>
      </c>
      <c r="O1921" s="16"/>
      <c r="P1921" s="14"/>
      <c r="Q1921" s="12"/>
      <c r="R1921" s="13"/>
    </row>
    <row r="1922" spans="1:18" ht="15.75" customHeight="1" x14ac:dyDescent="0.3">
      <c r="A1922" s="1"/>
      <c r="B1922" s="6" t="s">
        <v>27</v>
      </c>
      <c r="C1922" s="6">
        <v>1128299</v>
      </c>
      <c r="D1922" s="7">
        <v>44425</v>
      </c>
      <c r="E1922" s="6" t="s">
        <v>28</v>
      </c>
      <c r="F1922" s="6" t="s">
        <v>77</v>
      </c>
      <c r="G1922" s="6" t="s">
        <v>60</v>
      </c>
      <c r="H1922" s="6" t="s">
        <v>19</v>
      </c>
      <c r="I1922" s="8">
        <v>0.75000000000000011</v>
      </c>
      <c r="J1922" s="9">
        <v>7000</v>
      </c>
      <c r="K1922" s="10">
        <f t="shared" si="14"/>
        <v>5250.0000000000009</v>
      </c>
      <c r="L1922" s="10">
        <f t="shared" si="15"/>
        <v>2100</v>
      </c>
      <c r="M1922" s="11">
        <v>0.39999999999999997</v>
      </c>
      <c r="O1922" s="16"/>
      <c r="P1922" s="14"/>
      <c r="Q1922" s="12"/>
      <c r="R1922" s="13"/>
    </row>
    <row r="1923" spans="1:18" ht="15.75" customHeight="1" x14ac:dyDescent="0.3">
      <c r="A1923" s="1"/>
      <c r="B1923" s="6" t="s">
        <v>27</v>
      </c>
      <c r="C1923" s="6">
        <v>1128299</v>
      </c>
      <c r="D1923" s="7">
        <v>44425</v>
      </c>
      <c r="E1923" s="6" t="s">
        <v>28</v>
      </c>
      <c r="F1923" s="6" t="s">
        <v>77</v>
      </c>
      <c r="G1923" s="6" t="s">
        <v>60</v>
      </c>
      <c r="H1923" s="6" t="s">
        <v>20</v>
      </c>
      <c r="I1923" s="8">
        <v>0.75000000000000011</v>
      </c>
      <c r="J1923" s="9">
        <v>4750</v>
      </c>
      <c r="K1923" s="10">
        <f t="shared" si="14"/>
        <v>3562.5000000000005</v>
      </c>
      <c r="L1923" s="10">
        <f t="shared" si="15"/>
        <v>1425</v>
      </c>
      <c r="M1923" s="11">
        <v>0.39999999999999997</v>
      </c>
      <c r="O1923" s="16"/>
      <c r="P1923" s="14"/>
      <c r="Q1923" s="12"/>
      <c r="R1923" s="13"/>
    </row>
    <row r="1924" spans="1:18" ht="15.75" customHeight="1" x14ac:dyDescent="0.3">
      <c r="A1924" s="1"/>
      <c r="B1924" s="6" t="s">
        <v>27</v>
      </c>
      <c r="C1924" s="6">
        <v>1128299</v>
      </c>
      <c r="D1924" s="7">
        <v>44425</v>
      </c>
      <c r="E1924" s="6" t="s">
        <v>28</v>
      </c>
      <c r="F1924" s="6" t="s">
        <v>77</v>
      </c>
      <c r="G1924" s="6" t="s">
        <v>60</v>
      </c>
      <c r="H1924" s="6" t="s">
        <v>21</v>
      </c>
      <c r="I1924" s="8">
        <v>0.64999999999999991</v>
      </c>
      <c r="J1924" s="9">
        <v>4750</v>
      </c>
      <c r="K1924" s="10">
        <f t="shared" si="14"/>
        <v>3087.4999999999995</v>
      </c>
      <c r="L1924" s="10">
        <f t="shared" si="15"/>
        <v>1389.3749999999998</v>
      </c>
      <c r="M1924" s="11">
        <v>0.45</v>
      </c>
      <c r="O1924" s="16"/>
      <c r="P1924" s="14"/>
      <c r="Q1924" s="12"/>
      <c r="R1924" s="13"/>
    </row>
    <row r="1925" spans="1:18" ht="15.75" customHeight="1" x14ac:dyDescent="0.3">
      <c r="A1925" s="1"/>
      <c r="B1925" s="6" t="s">
        <v>27</v>
      </c>
      <c r="C1925" s="6">
        <v>1128299</v>
      </c>
      <c r="D1925" s="7">
        <v>44425</v>
      </c>
      <c r="E1925" s="6" t="s">
        <v>28</v>
      </c>
      <c r="F1925" s="6" t="s">
        <v>77</v>
      </c>
      <c r="G1925" s="6" t="s">
        <v>60</v>
      </c>
      <c r="H1925" s="6" t="s">
        <v>22</v>
      </c>
      <c r="I1925" s="8">
        <v>0.7</v>
      </c>
      <c r="J1925" s="9">
        <v>3000</v>
      </c>
      <c r="K1925" s="10">
        <f t="shared" si="14"/>
        <v>2100</v>
      </c>
      <c r="L1925" s="10">
        <f t="shared" si="15"/>
        <v>735</v>
      </c>
      <c r="M1925" s="11">
        <v>0.35</v>
      </c>
      <c r="O1925" s="16"/>
      <c r="P1925" s="14"/>
      <c r="Q1925" s="12"/>
      <c r="R1925" s="13"/>
    </row>
    <row r="1926" spans="1:18" ht="15.75" customHeight="1" x14ac:dyDescent="0.3">
      <c r="A1926" s="1"/>
      <c r="B1926" s="6" t="s">
        <v>27</v>
      </c>
      <c r="C1926" s="6">
        <v>1128299</v>
      </c>
      <c r="D1926" s="7">
        <v>44457</v>
      </c>
      <c r="E1926" s="6" t="s">
        <v>28</v>
      </c>
      <c r="F1926" s="6" t="s">
        <v>77</v>
      </c>
      <c r="G1926" s="6" t="s">
        <v>60</v>
      </c>
      <c r="H1926" s="6" t="s">
        <v>17</v>
      </c>
      <c r="I1926" s="8">
        <v>0.45000000000000012</v>
      </c>
      <c r="J1926" s="9">
        <v>5000</v>
      </c>
      <c r="K1926" s="10">
        <f t="shared" si="14"/>
        <v>2250.0000000000005</v>
      </c>
      <c r="L1926" s="10">
        <f t="shared" si="15"/>
        <v>900.00000000000011</v>
      </c>
      <c r="M1926" s="11">
        <v>0.39999999999999997</v>
      </c>
      <c r="O1926" s="16"/>
      <c r="P1926" s="14"/>
      <c r="Q1926" s="12"/>
      <c r="R1926" s="13"/>
    </row>
    <row r="1927" spans="1:18" ht="15.75" customHeight="1" x14ac:dyDescent="0.3">
      <c r="A1927" s="1"/>
      <c r="B1927" s="6" t="s">
        <v>27</v>
      </c>
      <c r="C1927" s="6">
        <v>1128299</v>
      </c>
      <c r="D1927" s="7">
        <v>44457</v>
      </c>
      <c r="E1927" s="6" t="s">
        <v>28</v>
      </c>
      <c r="F1927" s="6" t="s">
        <v>77</v>
      </c>
      <c r="G1927" s="6" t="s">
        <v>60</v>
      </c>
      <c r="H1927" s="6" t="s">
        <v>18</v>
      </c>
      <c r="I1927" s="8">
        <v>0.50000000000000011</v>
      </c>
      <c r="J1927" s="9">
        <v>5000</v>
      </c>
      <c r="K1927" s="10">
        <f t="shared" si="14"/>
        <v>2500.0000000000005</v>
      </c>
      <c r="L1927" s="10">
        <f t="shared" si="15"/>
        <v>1000.0000000000001</v>
      </c>
      <c r="M1927" s="11">
        <v>0.39999999999999997</v>
      </c>
      <c r="O1927" s="16"/>
      <c r="P1927" s="14"/>
      <c r="Q1927" s="12"/>
      <c r="R1927" s="13"/>
    </row>
    <row r="1928" spans="1:18" ht="15.75" customHeight="1" x14ac:dyDescent="0.3">
      <c r="A1928" s="1"/>
      <c r="B1928" s="6" t="s">
        <v>27</v>
      </c>
      <c r="C1928" s="6">
        <v>1128299</v>
      </c>
      <c r="D1928" s="7">
        <v>44457</v>
      </c>
      <c r="E1928" s="6" t="s">
        <v>28</v>
      </c>
      <c r="F1928" s="6" t="s">
        <v>77</v>
      </c>
      <c r="G1928" s="6" t="s">
        <v>60</v>
      </c>
      <c r="H1928" s="6" t="s">
        <v>19</v>
      </c>
      <c r="I1928" s="8">
        <v>0.45000000000000012</v>
      </c>
      <c r="J1928" s="9">
        <v>3000</v>
      </c>
      <c r="K1928" s="10">
        <f t="shared" si="14"/>
        <v>1350.0000000000005</v>
      </c>
      <c r="L1928" s="10">
        <f t="shared" si="15"/>
        <v>540.00000000000011</v>
      </c>
      <c r="M1928" s="11">
        <v>0.39999999999999997</v>
      </c>
      <c r="O1928" s="16"/>
      <c r="P1928" s="14"/>
      <c r="Q1928" s="12"/>
      <c r="R1928" s="13"/>
    </row>
    <row r="1929" spans="1:18" ht="15.75" customHeight="1" x14ac:dyDescent="0.3">
      <c r="A1929" s="1"/>
      <c r="B1929" s="6" t="s">
        <v>27</v>
      </c>
      <c r="C1929" s="6">
        <v>1128299</v>
      </c>
      <c r="D1929" s="7">
        <v>44457</v>
      </c>
      <c r="E1929" s="6" t="s">
        <v>28</v>
      </c>
      <c r="F1929" s="6" t="s">
        <v>77</v>
      </c>
      <c r="G1929" s="6" t="s">
        <v>60</v>
      </c>
      <c r="H1929" s="6" t="s">
        <v>20</v>
      </c>
      <c r="I1929" s="8">
        <v>0.45000000000000012</v>
      </c>
      <c r="J1929" s="9">
        <v>2500</v>
      </c>
      <c r="K1929" s="10">
        <f t="shared" si="14"/>
        <v>1125.0000000000002</v>
      </c>
      <c r="L1929" s="10">
        <f t="shared" si="15"/>
        <v>450.00000000000006</v>
      </c>
      <c r="M1929" s="11">
        <v>0.39999999999999997</v>
      </c>
      <c r="O1929" s="16"/>
      <c r="P1929" s="14"/>
      <c r="Q1929" s="12"/>
      <c r="R1929" s="13"/>
    </row>
    <row r="1930" spans="1:18" ht="15.75" customHeight="1" x14ac:dyDescent="0.3">
      <c r="A1930" s="1"/>
      <c r="B1930" s="6" t="s">
        <v>27</v>
      </c>
      <c r="C1930" s="6">
        <v>1128299</v>
      </c>
      <c r="D1930" s="7">
        <v>44457</v>
      </c>
      <c r="E1930" s="6" t="s">
        <v>28</v>
      </c>
      <c r="F1930" s="6" t="s">
        <v>77</v>
      </c>
      <c r="G1930" s="6" t="s">
        <v>60</v>
      </c>
      <c r="H1930" s="6" t="s">
        <v>21</v>
      </c>
      <c r="I1930" s="8">
        <v>0.55000000000000004</v>
      </c>
      <c r="J1930" s="9">
        <v>2750</v>
      </c>
      <c r="K1930" s="10">
        <f t="shared" si="14"/>
        <v>1512.5000000000002</v>
      </c>
      <c r="L1930" s="10">
        <f t="shared" si="15"/>
        <v>680.62500000000011</v>
      </c>
      <c r="M1930" s="11">
        <v>0.45</v>
      </c>
      <c r="O1930" s="16"/>
      <c r="P1930" s="14"/>
      <c r="Q1930" s="12"/>
      <c r="R1930" s="13"/>
    </row>
    <row r="1931" spans="1:18" ht="15.75" customHeight="1" x14ac:dyDescent="0.3">
      <c r="A1931" s="1"/>
      <c r="B1931" s="6" t="s">
        <v>27</v>
      </c>
      <c r="C1931" s="6">
        <v>1128299</v>
      </c>
      <c r="D1931" s="7">
        <v>44457</v>
      </c>
      <c r="E1931" s="6" t="s">
        <v>28</v>
      </c>
      <c r="F1931" s="6" t="s">
        <v>77</v>
      </c>
      <c r="G1931" s="6" t="s">
        <v>60</v>
      </c>
      <c r="H1931" s="6" t="s">
        <v>22</v>
      </c>
      <c r="I1931" s="8">
        <v>0.39999999999999997</v>
      </c>
      <c r="J1931" s="9">
        <v>3000</v>
      </c>
      <c r="K1931" s="10">
        <f t="shared" si="14"/>
        <v>1200</v>
      </c>
      <c r="L1931" s="10">
        <f t="shared" si="15"/>
        <v>420</v>
      </c>
      <c r="M1931" s="11">
        <v>0.35</v>
      </c>
      <c r="O1931" s="16"/>
      <c r="P1931" s="14"/>
      <c r="Q1931" s="12"/>
      <c r="R1931" s="13"/>
    </row>
    <row r="1932" spans="1:18" ht="15.75" customHeight="1" x14ac:dyDescent="0.3">
      <c r="A1932" s="1"/>
      <c r="B1932" s="6" t="s">
        <v>27</v>
      </c>
      <c r="C1932" s="6">
        <v>1128299</v>
      </c>
      <c r="D1932" s="7">
        <v>44486</v>
      </c>
      <c r="E1932" s="6" t="s">
        <v>28</v>
      </c>
      <c r="F1932" s="6" t="s">
        <v>77</v>
      </c>
      <c r="G1932" s="6" t="s">
        <v>60</v>
      </c>
      <c r="H1932" s="6" t="s">
        <v>17</v>
      </c>
      <c r="I1932" s="8">
        <v>0.35000000000000003</v>
      </c>
      <c r="J1932" s="9">
        <v>4000</v>
      </c>
      <c r="K1932" s="10">
        <f t="shared" si="14"/>
        <v>1400.0000000000002</v>
      </c>
      <c r="L1932" s="10">
        <f t="shared" si="15"/>
        <v>560</v>
      </c>
      <c r="M1932" s="11">
        <v>0.39999999999999997</v>
      </c>
      <c r="O1932" s="16"/>
      <c r="P1932" s="14"/>
      <c r="Q1932" s="12"/>
      <c r="R1932" s="13"/>
    </row>
    <row r="1933" spans="1:18" ht="15.75" customHeight="1" x14ac:dyDescent="0.3">
      <c r="A1933" s="1"/>
      <c r="B1933" s="6" t="s">
        <v>27</v>
      </c>
      <c r="C1933" s="6">
        <v>1128299</v>
      </c>
      <c r="D1933" s="7">
        <v>44486</v>
      </c>
      <c r="E1933" s="6" t="s">
        <v>28</v>
      </c>
      <c r="F1933" s="6" t="s">
        <v>77</v>
      </c>
      <c r="G1933" s="6" t="s">
        <v>60</v>
      </c>
      <c r="H1933" s="6" t="s">
        <v>18</v>
      </c>
      <c r="I1933" s="8">
        <v>0.50000000000000011</v>
      </c>
      <c r="J1933" s="9">
        <v>5750</v>
      </c>
      <c r="K1933" s="10">
        <f t="shared" si="14"/>
        <v>2875.0000000000005</v>
      </c>
      <c r="L1933" s="10">
        <f t="shared" si="15"/>
        <v>1150</v>
      </c>
      <c r="M1933" s="11">
        <v>0.39999999999999997</v>
      </c>
      <c r="O1933" s="16"/>
      <c r="P1933" s="14"/>
      <c r="Q1933" s="12"/>
      <c r="R1933" s="13"/>
    </row>
    <row r="1934" spans="1:18" ht="15.75" customHeight="1" x14ac:dyDescent="0.3">
      <c r="A1934" s="1"/>
      <c r="B1934" s="6" t="s">
        <v>27</v>
      </c>
      <c r="C1934" s="6">
        <v>1128299</v>
      </c>
      <c r="D1934" s="7">
        <v>44486</v>
      </c>
      <c r="E1934" s="6" t="s">
        <v>28</v>
      </c>
      <c r="F1934" s="6" t="s">
        <v>77</v>
      </c>
      <c r="G1934" s="6" t="s">
        <v>60</v>
      </c>
      <c r="H1934" s="6" t="s">
        <v>19</v>
      </c>
      <c r="I1934" s="8">
        <v>0.45000000000000012</v>
      </c>
      <c r="J1934" s="9">
        <v>4000</v>
      </c>
      <c r="K1934" s="10">
        <f t="shared" si="14"/>
        <v>1800.0000000000005</v>
      </c>
      <c r="L1934" s="10">
        <f t="shared" si="15"/>
        <v>720.00000000000011</v>
      </c>
      <c r="M1934" s="11">
        <v>0.39999999999999997</v>
      </c>
      <c r="O1934" s="16"/>
      <c r="P1934" s="14"/>
      <c r="Q1934" s="12"/>
      <c r="R1934" s="13"/>
    </row>
    <row r="1935" spans="1:18" ht="15.75" customHeight="1" x14ac:dyDescent="0.3">
      <c r="A1935" s="1"/>
      <c r="B1935" s="6" t="s">
        <v>27</v>
      </c>
      <c r="C1935" s="6">
        <v>1128299</v>
      </c>
      <c r="D1935" s="7">
        <v>44486</v>
      </c>
      <c r="E1935" s="6" t="s">
        <v>28</v>
      </c>
      <c r="F1935" s="6" t="s">
        <v>77</v>
      </c>
      <c r="G1935" s="6" t="s">
        <v>60</v>
      </c>
      <c r="H1935" s="6" t="s">
        <v>20</v>
      </c>
      <c r="I1935" s="8">
        <v>0.40000000000000008</v>
      </c>
      <c r="J1935" s="9">
        <v>3750</v>
      </c>
      <c r="K1935" s="10">
        <f t="shared" si="14"/>
        <v>1500.0000000000002</v>
      </c>
      <c r="L1935" s="10">
        <f t="shared" si="15"/>
        <v>600</v>
      </c>
      <c r="M1935" s="11">
        <v>0.39999999999999997</v>
      </c>
      <c r="O1935" s="16"/>
      <c r="P1935" s="14"/>
      <c r="Q1935" s="12"/>
      <c r="R1935" s="13"/>
    </row>
    <row r="1936" spans="1:18" ht="15.75" customHeight="1" x14ac:dyDescent="0.3">
      <c r="A1936" s="1"/>
      <c r="B1936" s="6" t="s">
        <v>27</v>
      </c>
      <c r="C1936" s="6">
        <v>1128299</v>
      </c>
      <c r="D1936" s="7">
        <v>44486</v>
      </c>
      <c r="E1936" s="6" t="s">
        <v>28</v>
      </c>
      <c r="F1936" s="6" t="s">
        <v>77</v>
      </c>
      <c r="G1936" s="6" t="s">
        <v>60</v>
      </c>
      <c r="H1936" s="6" t="s">
        <v>21</v>
      </c>
      <c r="I1936" s="8">
        <v>0.5</v>
      </c>
      <c r="J1936" s="9">
        <v>3500</v>
      </c>
      <c r="K1936" s="10">
        <f t="shared" si="14"/>
        <v>1750</v>
      </c>
      <c r="L1936" s="10">
        <f t="shared" si="15"/>
        <v>787.5</v>
      </c>
      <c r="M1936" s="11">
        <v>0.45</v>
      </c>
      <c r="O1936" s="16"/>
      <c r="P1936" s="14"/>
      <c r="Q1936" s="12"/>
      <c r="R1936" s="13"/>
    </row>
    <row r="1937" spans="1:18" ht="15.75" customHeight="1" x14ac:dyDescent="0.3">
      <c r="A1937" s="1"/>
      <c r="B1937" s="6" t="s">
        <v>27</v>
      </c>
      <c r="C1937" s="6">
        <v>1128299</v>
      </c>
      <c r="D1937" s="7">
        <v>44486</v>
      </c>
      <c r="E1937" s="6" t="s">
        <v>28</v>
      </c>
      <c r="F1937" s="6" t="s">
        <v>77</v>
      </c>
      <c r="G1937" s="6" t="s">
        <v>60</v>
      </c>
      <c r="H1937" s="6" t="s">
        <v>22</v>
      </c>
      <c r="I1937" s="8">
        <v>0.55000000000000004</v>
      </c>
      <c r="J1937" s="9">
        <v>4000</v>
      </c>
      <c r="K1937" s="10">
        <f t="shared" si="14"/>
        <v>2200</v>
      </c>
      <c r="L1937" s="10">
        <f t="shared" si="15"/>
        <v>770</v>
      </c>
      <c r="M1937" s="11">
        <v>0.35</v>
      </c>
      <c r="O1937" s="16"/>
      <c r="P1937" s="14"/>
      <c r="Q1937" s="12"/>
      <c r="R1937" s="13"/>
    </row>
    <row r="1938" spans="1:18" ht="15.75" customHeight="1" x14ac:dyDescent="0.3">
      <c r="A1938" s="1"/>
      <c r="B1938" s="6" t="s">
        <v>27</v>
      </c>
      <c r="C1938" s="6">
        <v>1128299</v>
      </c>
      <c r="D1938" s="7">
        <v>44517</v>
      </c>
      <c r="E1938" s="6" t="s">
        <v>28</v>
      </c>
      <c r="F1938" s="6" t="s">
        <v>77</v>
      </c>
      <c r="G1938" s="6" t="s">
        <v>60</v>
      </c>
      <c r="H1938" s="6" t="s">
        <v>17</v>
      </c>
      <c r="I1938" s="8">
        <v>0.40000000000000008</v>
      </c>
      <c r="J1938" s="9">
        <v>6250</v>
      </c>
      <c r="K1938" s="10">
        <f t="shared" si="14"/>
        <v>2500.0000000000005</v>
      </c>
      <c r="L1938" s="10">
        <f t="shared" si="15"/>
        <v>1000.0000000000001</v>
      </c>
      <c r="M1938" s="11">
        <v>0.39999999999999997</v>
      </c>
      <c r="O1938" s="16"/>
      <c r="P1938" s="14"/>
      <c r="Q1938" s="12"/>
      <c r="R1938" s="13"/>
    </row>
    <row r="1939" spans="1:18" ht="15.75" customHeight="1" x14ac:dyDescent="0.3">
      <c r="A1939" s="1"/>
      <c r="B1939" s="6" t="s">
        <v>27</v>
      </c>
      <c r="C1939" s="6">
        <v>1128299</v>
      </c>
      <c r="D1939" s="7">
        <v>44517</v>
      </c>
      <c r="E1939" s="6" t="s">
        <v>28</v>
      </c>
      <c r="F1939" s="6" t="s">
        <v>77</v>
      </c>
      <c r="G1939" s="6" t="s">
        <v>60</v>
      </c>
      <c r="H1939" s="6" t="s">
        <v>18</v>
      </c>
      <c r="I1939" s="8">
        <v>0.45000000000000012</v>
      </c>
      <c r="J1939" s="9">
        <v>7000</v>
      </c>
      <c r="K1939" s="10">
        <f t="shared" si="14"/>
        <v>3150.0000000000009</v>
      </c>
      <c r="L1939" s="10">
        <f t="shared" si="15"/>
        <v>1260.0000000000002</v>
      </c>
      <c r="M1939" s="11">
        <v>0.39999999999999997</v>
      </c>
      <c r="O1939" s="16"/>
      <c r="P1939" s="14"/>
      <c r="Q1939" s="12"/>
      <c r="R1939" s="13"/>
    </row>
    <row r="1940" spans="1:18" ht="15.75" customHeight="1" x14ac:dyDescent="0.3">
      <c r="A1940" s="1"/>
      <c r="B1940" s="6" t="s">
        <v>27</v>
      </c>
      <c r="C1940" s="6">
        <v>1128299</v>
      </c>
      <c r="D1940" s="7">
        <v>44517</v>
      </c>
      <c r="E1940" s="6" t="s">
        <v>28</v>
      </c>
      <c r="F1940" s="6" t="s">
        <v>77</v>
      </c>
      <c r="G1940" s="6" t="s">
        <v>60</v>
      </c>
      <c r="H1940" s="6" t="s">
        <v>19</v>
      </c>
      <c r="I1940" s="8">
        <v>0.40000000000000008</v>
      </c>
      <c r="J1940" s="9">
        <v>5250</v>
      </c>
      <c r="K1940" s="10">
        <f t="shared" si="14"/>
        <v>2100.0000000000005</v>
      </c>
      <c r="L1940" s="10">
        <f t="shared" si="15"/>
        <v>840.00000000000011</v>
      </c>
      <c r="M1940" s="11">
        <v>0.39999999999999997</v>
      </c>
      <c r="O1940" s="16"/>
      <c r="P1940" s="14"/>
      <c r="Q1940" s="12"/>
      <c r="R1940" s="13"/>
    </row>
    <row r="1941" spans="1:18" ht="15.75" customHeight="1" x14ac:dyDescent="0.3">
      <c r="A1941" s="1"/>
      <c r="B1941" s="6" t="s">
        <v>27</v>
      </c>
      <c r="C1941" s="6">
        <v>1128299</v>
      </c>
      <c r="D1941" s="7">
        <v>44517</v>
      </c>
      <c r="E1941" s="6" t="s">
        <v>28</v>
      </c>
      <c r="F1941" s="6" t="s">
        <v>77</v>
      </c>
      <c r="G1941" s="6" t="s">
        <v>60</v>
      </c>
      <c r="H1941" s="6" t="s">
        <v>20</v>
      </c>
      <c r="I1941" s="8">
        <v>0.50000000000000011</v>
      </c>
      <c r="J1941" s="9">
        <v>5000</v>
      </c>
      <c r="K1941" s="10">
        <f t="shared" si="14"/>
        <v>2500.0000000000005</v>
      </c>
      <c r="L1941" s="10">
        <f t="shared" si="15"/>
        <v>1000.0000000000001</v>
      </c>
      <c r="M1941" s="11">
        <v>0.39999999999999997</v>
      </c>
      <c r="O1941" s="16"/>
      <c r="P1941" s="14"/>
      <c r="Q1941" s="12"/>
      <c r="R1941" s="13"/>
    </row>
    <row r="1942" spans="1:18" ht="15.75" customHeight="1" x14ac:dyDescent="0.3">
      <c r="A1942" s="1"/>
      <c r="B1942" s="6" t="s">
        <v>27</v>
      </c>
      <c r="C1942" s="6">
        <v>1128299</v>
      </c>
      <c r="D1942" s="7">
        <v>44517</v>
      </c>
      <c r="E1942" s="6" t="s">
        <v>28</v>
      </c>
      <c r="F1942" s="6" t="s">
        <v>77</v>
      </c>
      <c r="G1942" s="6" t="s">
        <v>60</v>
      </c>
      <c r="H1942" s="6" t="s">
        <v>21</v>
      </c>
      <c r="I1942" s="8">
        <v>0.70000000000000007</v>
      </c>
      <c r="J1942" s="9">
        <v>4750</v>
      </c>
      <c r="K1942" s="10">
        <f t="shared" si="14"/>
        <v>3325.0000000000005</v>
      </c>
      <c r="L1942" s="10">
        <f t="shared" si="15"/>
        <v>1496.2500000000002</v>
      </c>
      <c r="M1942" s="11">
        <v>0.45</v>
      </c>
      <c r="O1942" s="16"/>
      <c r="P1942" s="14"/>
      <c r="Q1942" s="12"/>
      <c r="R1942" s="13"/>
    </row>
    <row r="1943" spans="1:18" ht="15.75" customHeight="1" x14ac:dyDescent="0.3">
      <c r="A1943" s="1"/>
      <c r="B1943" s="6" t="s">
        <v>27</v>
      </c>
      <c r="C1943" s="6">
        <v>1128299</v>
      </c>
      <c r="D1943" s="7">
        <v>44517</v>
      </c>
      <c r="E1943" s="6" t="s">
        <v>28</v>
      </c>
      <c r="F1943" s="6" t="s">
        <v>77</v>
      </c>
      <c r="G1943" s="6" t="s">
        <v>60</v>
      </c>
      <c r="H1943" s="6" t="s">
        <v>22</v>
      </c>
      <c r="I1943" s="8">
        <v>0.8500000000000002</v>
      </c>
      <c r="J1943" s="9">
        <v>6000</v>
      </c>
      <c r="K1943" s="10">
        <f t="shared" si="14"/>
        <v>5100.0000000000009</v>
      </c>
      <c r="L1943" s="10">
        <f t="shared" si="15"/>
        <v>1785.0000000000002</v>
      </c>
      <c r="M1943" s="11">
        <v>0.35</v>
      </c>
      <c r="O1943" s="16"/>
      <c r="P1943" s="14"/>
      <c r="Q1943" s="12"/>
      <c r="R1943" s="13"/>
    </row>
    <row r="1944" spans="1:18" ht="15.75" customHeight="1" x14ac:dyDescent="0.3">
      <c r="A1944" s="1"/>
      <c r="B1944" s="6" t="s">
        <v>27</v>
      </c>
      <c r="C1944" s="6">
        <v>1128299</v>
      </c>
      <c r="D1944" s="7">
        <v>44546</v>
      </c>
      <c r="E1944" s="6" t="s">
        <v>28</v>
      </c>
      <c r="F1944" s="6" t="s">
        <v>77</v>
      </c>
      <c r="G1944" s="6" t="s">
        <v>60</v>
      </c>
      <c r="H1944" s="6" t="s">
        <v>17</v>
      </c>
      <c r="I1944" s="8">
        <v>0.70000000000000018</v>
      </c>
      <c r="J1944" s="9">
        <v>8000</v>
      </c>
      <c r="K1944" s="10">
        <f t="shared" si="14"/>
        <v>5600.0000000000018</v>
      </c>
      <c r="L1944" s="10">
        <f t="shared" si="15"/>
        <v>2240.0000000000005</v>
      </c>
      <c r="M1944" s="11">
        <v>0.39999999999999997</v>
      </c>
      <c r="O1944" s="16"/>
      <c r="P1944" s="14"/>
      <c r="Q1944" s="12"/>
      <c r="R1944" s="13"/>
    </row>
    <row r="1945" spans="1:18" ht="15.75" customHeight="1" x14ac:dyDescent="0.3">
      <c r="A1945" s="1"/>
      <c r="B1945" s="6" t="s">
        <v>27</v>
      </c>
      <c r="C1945" s="6">
        <v>1128299</v>
      </c>
      <c r="D1945" s="7">
        <v>44546</v>
      </c>
      <c r="E1945" s="6" t="s">
        <v>28</v>
      </c>
      <c r="F1945" s="6" t="s">
        <v>77</v>
      </c>
      <c r="G1945" s="6" t="s">
        <v>60</v>
      </c>
      <c r="H1945" s="6" t="s">
        <v>18</v>
      </c>
      <c r="I1945" s="8">
        <v>0.80000000000000027</v>
      </c>
      <c r="J1945" s="9">
        <v>8000</v>
      </c>
      <c r="K1945" s="10">
        <f t="shared" si="14"/>
        <v>6400.0000000000018</v>
      </c>
      <c r="L1945" s="10">
        <f t="shared" si="15"/>
        <v>2560.0000000000005</v>
      </c>
      <c r="M1945" s="11">
        <v>0.39999999999999997</v>
      </c>
      <c r="O1945" s="16"/>
      <c r="P1945" s="14"/>
      <c r="Q1945" s="12"/>
      <c r="R1945" s="13"/>
    </row>
    <row r="1946" spans="1:18" ht="15.75" customHeight="1" x14ac:dyDescent="0.3">
      <c r="A1946" s="1"/>
      <c r="B1946" s="6" t="s">
        <v>27</v>
      </c>
      <c r="C1946" s="6">
        <v>1128299</v>
      </c>
      <c r="D1946" s="7">
        <v>44546</v>
      </c>
      <c r="E1946" s="6" t="s">
        <v>28</v>
      </c>
      <c r="F1946" s="6" t="s">
        <v>77</v>
      </c>
      <c r="G1946" s="6" t="s">
        <v>60</v>
      </c>
      <c r="H1946" s="6" t="s">
        <v>19</v>
      </c>
      <c r="I1946" s="8">
        <v>0.75000000000000022</v>
      </c>
      <c r="J1946" s="9">
        <v>6000</v>
      </c>
      <c r="K1946" s="10">
        <f t="shared" si="14"/>
        <v>4500.0000000000009</v>
      </c>
      <c r="L1946" s="10">
        <f t="shared" si="15"/>
        <v>1800.0000000000002</v>
      </c>
      <c r="M1946" s="11">
        <v>0.39999999999999997</v>
      </c>
      <c r="O1946" s="16"/>
      <c r="P1946" s="14"/>
      <c r="Q1946" s="12"/>
      <c r="R1946" s="13"/>
    </row>
    <row r="1947" spans="1:18" ht="15.75" customHeight="1" x14ac:dyDescent="0.3">
      <c r="A1947" s="1"/>
      <c r="B1947" s="6" t="s">
        <v>27</v>
      </c>
      <c r="C1947" s="6">
        <v>1128299</v>
      </c>
      <c r="D1947" s="7">
        <v>44546</v>
      </c>
      <c r="E1947" s="6" t="s">
        <v>28</v>
      </c>
      <c r="F1947" s="6" t="s">
        <v>77</v>
      </c>
      <c r="G1947" s="6" t="s">
        <v>60</v>
      </c>
      <c r="H1947" s="6" t="s">
        <v>20</v>
      </c>
      <c r="I1947" s="8">
        <v>0.75000000000000022</v>
      </c>
      <c r="J1947" s="9">
        <v>6000</v>
      </c>
      <c r="K1947" s="10">
        <f t="shared" si="14"/>
        <v>4500.0000000000009</v>
      </c>
      <c r="L1947" s="10">
        <f t="shared" si="15"/>
        <v>1800.0000000000002</v>
      </c>
      <c r="M1947" s="11">
        <v>0.39999999999999997</v>
      </c>
      <c r="O1947" s="16"/>
      <c r="P1947" s="14"/>
      <c r="Q1947" s="12"/>
      <c r="R1947" s="13"/>
    </row>
    <row r="1948" spans="1:18" ht="15.75" customHeight="1" x14ac:dyDescent="0.3">
      <c r="A1948" s="1"/>
      <c r="B1948" s="6" t="s">
        <v>27</v>
      </c>
      <c r="C1948" s="6">
        <v>1128299</v>
      </c>
      <c r="D1948" s="7">
        <v>44546</v>
      </c>
      <c r="E1948" s="6" t="s">
        <v>28</v>
      </c>
      <c r="F1948" s="6" t="s">
        <v>77</v>
      </c>
      <c r="G1948" s="6" t="s">
        <v>60</v>
      </c>
      <c r="H1948" s="6" t="s">
        <v>21</v>
      </c>
      <c r="I1948" s="8">
        <v>0.8500000000000002</v>
      </c>
      <c r="J1948" s="9">
        <v>5250</v>
      </c>
      <c r="K1948" s="10">
        <f t="shared" si="14"/>
        <v>4462.5000000000009</v>
      </c>
      <c r="L1948" s="10">
        <f t="shared" si="15"/>
        <v>2008.1250000000005</v>
      </c>
      <c r="M1948" s="11">
        <v>0.45</v>
      </c>
      <c r="O1948" s="16"/>
      <c r="P1948" s="14"/>
      <c r="Q1948" s="12"/>
      <c r="R1948" s="13"/>
    </row>
    <row r="1949" spans="1:18" ht="15.75" customHeight="1" x14ac:dyDescent="0.3">
      <c r="A1949" s="1"/>
      <c r="B1949" s="6" t="s">
        <v>27</v>
      </c>
      <c r="C1949" s="6">
        <v>1128299</v>
      </c>
      <c r="D1949" s="7">
        <v>44546</v>
      </c>
      <c r="E1949" s="6" t="s">
        <v>28</v>
      </c>
      <c r="F1949" s="6" t="s">
        <v>77</v>
      </c>
      <c r="G1949" s="6" t="s">
        <v>60</v>
      </c>
      <c r="H1949" s="6" t="s">
        <v>22</v>
      </c>
      <c r="I1949" s="8">
        <v>0.90000000000000024</v>
      </c>
      <c r="J1949" s="9">
        <v>6250</v>
      </c>
      <c r="K1949" s="10">
        <f t="shared" si="14"/>
        <v>5625.0000000000018</v>
      </c>
      <c r="L1949" s="10">
        <f t="shared" si="15"/>
        <v>1968.7500000000005</v>
      </c>
      <c r="M1949" s="11">
        <v>0.35</v>
      </c>
      <c r="O1949" s="16"/>
      <c r="P1949" s="14"/>
      <c r="Q1949" s="12"/>
      <c r="R1949" s="13"/>
    </row>
    <row r="1950" spans="1:18" ht="15.75" customHeight="1" x14ac:dyDescent="0.3">
      <c r="A1950" s="1" t="s">
        <v>39</v>
      </c>
      <c r="B1950" s="6" t="s">
        <v>23</v>
      </c>
      <c r="C1950" s="6">
        <v>1197831</v>
      </c>
      <c r="D1950" s="7">
        <v>44201</v>
      </c>
      <c r="E1950" s="6" t="s">
        <v>24</v>
      </c>
      <c r="F1950" s="6" t="s">
        <v>78</v>
      </c>
      <c r="G1950" s="6" t="s">
        <v>79</v>
      </c>
      <c r="H1950" s="6" t="s">
        <v>17</v>
      </c>
      <c r="I1950" s="8">
        <v>0.2</v>
      </c>
      <c r="J1950" s="9">
        <v>6750</v>
      </c>
      <c r="K1950" s="10">
        <f t="shared" si="14"/>
        <v>1350</v>
      </c>
      <c r="L1950" s="10">
        <f t="shared" si="15"/>
        <v>405</v>
      </c>
      <c r="M1950" s="11">
        <v>0.3</v>
      </c>
      <c r="O1950" s="16"/>
      <c r="P1950" s="14"/>
      <c r="Q1950" s="12"/>
      <c r="R1950" s="13"/>
    </row>
    <row r="1951" spans="1:18" ht="15.75" customHeight="1" x14ac:dyDescent="0.3">
      <c r="A1951" s="1"/>
      <c r="B1951" s="6" t="s">
        <v>23</v>
      </c>
      <c r="C1951" s="6">
        <v>1197831</v>
      </c>
      <c r="D1951" s="7">
        <v>44201</v>
      </c>
      <c r="E1951" s="6" t="s">
        <v>24</v>
      </c>
      <c r="F1951" s="6" t="s">
        <v>78</v>
      </c>
      <c r="G1951" s="6" t="s">
        <v>79</v>
      </c>
      <c r="H1951" s="6" t="s">
        <v>18</v>
      </c>
      <c r="I1951" s="8">
        <v>0.3</v>
      </c>
      <c r="J1951" s="9">
        <v>6750</v>
      </c>
      <c r="K1951" s="10">
        <f t="shared" si="14"/>
        <v>2025</v>
      </c>
      <c r="L1951" s="10">
        <f t="shared" si="15"/>
        <v>607.5</v>
      </c>
      <c r="M1951" s="11">
        <v>0.3</v>
      </c>
      <c r="O1951" s="16"/>
      <c r="P1951" s="14"/>
      <c r="Q1951" s="12"/>
      <c r="R1951" s="13"/>
    </row>
    <row r="1952" spans="1:18" ht="15.75" customHeight="1" x14ac:dyDescent="0.3">
      <c r="A1952" s="1"/>
      <c r="B1952" s="6" t="s">
        <v>23</v>
      </c>
      <c r="C1952" s="6">
        <v>1197831</v>
      </c>
      <c r="D1952" s="7">
        <v>44201</v>
      </c>
      <c r="E1952" s="6" t="s">
        <v>24</v>
      </c>
      <c r="F1952" s="6" t="s">
        <v>78</v>
      </c>
      <c r="G1952" s="6" t="s">
        <v>79</v>
      </c>
      <c r="H1952" s="6" t="s">
        <v>19</v>
      </c>
      <c r="I1952" s="8">
        <v>0.3</v>
      </c>
      <c r="J1952" s="9">
        <v>4750</v>
      </c>
      <c r="K1952" s="10">
        <f t="shared" si="14"/>
        <v>1425</v>
      </c>
      <c r="L1952" s="10">
        <f t="shared" si="15"/>
        <v>427.5</v>
      </c>
      <c r="M1952" s="11">
        <v>0.3</v>
      </c>
      <c r="O1952" s="16"/>
      <c r="P1952" s="14"/>
      <c r="Q1952" s="12"/>
      <c r="R1952" s="13"/>
    </row>
    <row r="1953" spans="1:18" ht="15.75" customHeight="1" x14ac:dyDescent="0.3">
      <c r="A1953" s="1"/>
      <c r="B1953" s="6" t="s">
        <v>23</v>
      </c>
      <c r="C1953" s="6">
        <v>1197831</v>
      </c>
      <c r="D1953" s="7">
        <v>44201</v>
      </c>
      <c r="E1953" s="6" t="s">
        <v>24</v>
      </c>
      <c r="F1953" s="6" t="s">
        <v>78</v>
      </c>
      <c r="G1953" s="6" t="s">
        <v>79</v>
      </c>
      <c r="H1953" s="6" t="s">
        <v>20</v>
      </c>
      <c r="I1953" s="8">
        <v>0.35</v>
      </c>
      <c r="J1953" s="9">
        <v>4750</v>
      </c>
      <c r="K1953" s="10">
        <f t="shared" si="14"/>
        <v>1662.5</v>
      </c>
      <c r="L1953" s="10">
        <f t="shared" si="15"/>
        <v>665</v>
      </c>
      <c r="M1953" s="11">
        <v>0.4</v>
      </c>
      <c r="O1953" s="16"/>
      <c r="P1953" s="14"/>
      <c r="Q1953" s="12"/>
      <c r="R1953" s="13"/>
    </row>
    <row r="1954" spans="1:18" ht="15.75" customHeight="1" x14ac:dyDescent="0.3">
      <c r="A1954" s="1"/>
      <c r="B1954" s="6" t="s">
        <v>23</v>
      </c>
      <c r="C1954" s="6">
        <v>1197831</v>
      </c>
      <c r="D1954" s="7">
        <v>44201</v>
      </c>
      <c r="E1954" s="6" t="s">
        <v>24</v>
      </c>
      <c r="F1954" s="6" t="s">
        <v>78</v>
      </c>
      <c r="G1954" s="6" t="s">
        <v>79</v>
      </c>
      <c r="H1954" s="6" t="s">
        <v>21</v>
      </c>
      <c r="I1954" s="8">
        <v>0.4</v>
      </c>
      <c r="J1954" s="9">
        <v>3250</v>
      </c>
      <c r="K1954" s="10">
        <f t="shared" si="14"/>
        <v>1300</v>
      </c>
      <c r="L1954" s="10">
        <f t="shared" si="15"/>
        <v>325</v>
      </c>
      <c r="M1954" s="11">
        <v>0.25</v>
      </c>
      <c r="O1954" s="16"/>
      <c r="P1954" s="14"/>
      <c r="Q1954" s="12"/>
      <c r="R1954" s="13"/>
    </row>
    <row r="1955" spans="1:18" ht="15.75" customHeight="1" x14ac:dyDescent="0.3">
      <c r="A1955" s="1"/>
      <c r="B1955" s="6" t="s">
        <v>23</v>
      </c>
      <c r="C1955" s="6">
        <v>1197831</v>
      </c>
      <c r="D1955" s="7">
        <v>44201</v>
      </c>
      <c r="E1955" s="6" t="s">
        <v>24</v>
      </c>
      <c r="F1955" s="6" t="s">
        <v>78</v>
      </c>
      <c r="G1955" s="6" t="s">
        <v>79</v>
      </c>
      <c r="H1955" s="6" t="s">
        <v>22</v>
      </c>
      <c r="I1955" s="8">
        <v>0.35</v>
      </c>
      <c r="J1955" s="9">
        <v>4750</v>
      </c>
      <c r="K1955" s="10">
        <f t="shared" si="14"/>
        <v>1662.5</v>
      </c>
      <c r="L1955" s="10">
        <f t="shared" si="15"/>
        <v>748.125</v>
      </c>
      <c r="M1955" s="11">
        <v>0.45</v>
      </c>
      <c r="O1955" s="16"/>
      <c r="P1955" s="14"/>
      <c r="Q1955" s="12"/>
      <c r="R1955" s="13"/>
    </row>
    <row r="1956" spans="1:18" ht="15.75" customHeight="1" x14ac:dyDescent="0.3">
      <c r="A1956" s="1"/>
      <c r="B1956" s="6" t="s">
        <v>23</v>
      </c>
      <c r="C1956" s="6">
        <v>1197831</v>
      </c>
      <c r="D1956" s="7">
        <v>44231</v>
      </c>
      <c r="E1956" s="6" t="s">
        <v>24</v>
      </c>
      <c r="F1956" s="6" t="s">
        <v>78</v>
      </c>
      <c r="G1956" s="6" t="s">
        <v>79</v>
      </c>
      <c r="H1956" s="6" t="s">
        <v>17</v>
      </c>
      <c r="I1956" s="8">
        <v>0.25</v>
      </c>
      <c r="J1956" s="9">
        <v>6250</v>
      </c>
      <c r="K1956" s="10">
        <f t="shared" si="14"/>
        <v>1562.5</v>
      </c>
      <c r="L1956" s="10">
        <f t="shared" si="15"/>
        <v>468.75</v>
      </c>
      <c r="M1956" s="11">
        <v>0.3</v>
      </c>
      <c r="O1956" s="16"/>
      <c r="P1956" s="14"/>
      <c r="Q1956" s="12"/>
      <c r="R1956" s="13"/>
    </row>
    <row r="1957" spans="1:18" ht="15.75" customHeight="1" x14ac:dyDescent="0.3">
      <c r="A1957" s="1"/>
      <c r="B1957" s="6" t="s">
        <v>23</v>
      </c>
      <c r="C1957" s="6">
        <v>1197831</v>
      </c>
      <c r="D1957" s="7">
        <v>44231</v>
      </c>
      <c r="E1957" s="6" t="s">
        <v>24</v>
      </c>
      <c r="F1957" s="6" t="s">
        <v>78</v>
      </c>
      <c r="G1957" s="6" t="s">
        <v>79</v>
      </c>
      <c r="H1957" s="6" t="s">
        <v>18</v>
      </c>
      <c r="I1957" s="8">
        <v>0.35</v>
      </c>
      <c r="J1957" s="9">
        <v>6000</v>
      </c>
      <c r="K1957" s="10">
        <f t="shared" si="14"/>
        <v>2100</v>
      </c>
      <c r="L1957" s="10">
        <f t="shared" si="15"/>
        <v>630</v>
      </c>
      <c r="M1957" s="11">
        <v>0.3</v>
      </c>
      <c r="O1957" s="16"/>
      <c r="P1957" s="14"/>
      <c r="Q1957" s="12"/>
      <c r="R1957" s="13"/>
    </row>
    <row r="1958" spans="1:18" ht="15.75" customHeight="1" x14ac:dyDescent="0.3">
      <c r="A1958" s="1"/>
      <c r="B1958" s="6" t="s">
        <v>23</v>
      </c>
      <c r="C1958" s="6">
        <v>1197831</v>
      </c>
      <c r="D1958" s="7">
        <v>44231</v>
      </c>
      <c r="E1958" s="6" t="s">
        <v>24</v>
      </c>
      <c r="F1958" s="6" t="s">
        <v>78</v>
      </c>
      <c r="G1958" s="6" t="s">
        <v>79</v>
      </c>
      <c r="H1958" s="6" t="s">
        <v>19</v>
      </c>
      <c r="I1958" s="8">
        <v>0.35</v>
      </c>
      <c r="J1958" s="9">
        <v>4250</v>
      </c>
      <c r="K1958" s="10">
        <f t="shared" si="14"/>
        <v>1487.5</v>
      </c>
      <c r="L1958" s="10">
        <f t="shared" si="15"/>
        <v>446.25</v>
      </c>
      <c r="M1958" s="11">
        <v>0.3</v>
      </c>
      <c r="O1958" s="16"/>
      <c r="P1958" s="14"/>
      <c r="Q1958" s="12"/>
      <c r="R1958" s="13"/>
    </row>
    <row r="1959" spans="1:18" ht="15.75" customHeight="1" x14ac:dyDescent="0.3">
      <c r="A1959" s="1"/>
      <c r="B1959" s="6" t="s">
        <v>23</v>
      </c>
      <c r="C1959" s="6">
        <v>1197831</v>
      </c>
      <c r="D1959" s="7">
        <v>44231</v>
      </c>
      <c r="E1959" s="6" t="s">
        <v>24</v>
      </c>
      <c r="F1959" s="6" t="s">
        <v>78</v>
      </c>
      <c r="G1959" s="6" t="s">
        <v>79</v>
      </c>
      <c r="H1959" s="6" t="s">
        <v>20</v>
      </c>
      <c r="I1959" s="8">
        <v>0.35</v>
      </c>
      <c r="J1959" s="9">
        <v>3750</v>
      </c>
      <c r="K1959" s="10">
        <f t="shared" si="14"/>
        <v>1312.5</v>
      </c>
      <c r="L1959" s="10">
        <f t="shared" si="15"/>
        <v>525</v>
      </c>
      <c r="M1959" s="11">
        <v>0.4</v>
      </c>
      <c r="O1959" s="16"/>
      <c r="P1959" s="14"/>
      <c r="Q1959" s="12"/>
      <c r="R1959" s="13"/>
    </row>
    <row r="1960" spans="1:18" ht="15.75" customHeight="1" x14ac:dyDescent="0.3">
      <c r="A1960" s="1"/>
      <c r="B1960" s="6" t="s">
        <v>23</v>
      </c>
      <c r="C1960" s="6">
        <v>1197831</v>
      </c>
      <c r="D1960" s="7">
        <v>44231</v>
      </c>
      <c r="E1960" s="6" t="s">
        <v>24</v>
      </c>
      <c r="F1960" s="6" t="s">
        <v>78</v>
      </c>
      <c r="G1960" s="6" t="s">
        <v>79</v>
      </c>
      <c r="H1960" s="6" t="s">
        <v>21</v>
      </c>
      <c r="I1960" s="8">
        <v>0.4</v>
      </c>
      <c r="J1960" s="9">
        <v>2500</v>
      </c>
      <c r="K1960" s="10">
        <f t="shared" si="14"/>
        <v>1000</v>
      </c>
      <c r="L1960" s="10">
        <f t="shared" si="15"/>
        <v>250</v>
      </c>
      <c r="M1960" s="11">
        <v>0.25</v>
      </c>
      <c r="O1960" s="16"/>
      <c r="P1960" s="14"/>
      <c r="Q1960" s="12"/>
      <c r="R1960" s="13"/>
    </row>
    <row r="1961" spans="1:18" ht="15.75" customHeight="1" x14ac:dyDescent="0.3">
      <c r="A1961" s="1"/>
      <c r="B1961" s="6" t="s">
        <v>23</v>
      </c>
      <c r="C1961" s="6">
        <v>1197831</v>
      </c>
      <c r="D1961" s="7">
        <v>44231</v>
      </c>
      <c r="E1961" s="6" t="s">
        <v>24</v>
      </c>
      <c r="F1961" s="6" t="s">
        <v>78</v>
      </c>
      <c r="G1961" s="6" t="s">
        <v>79</v>
      </c>
      <c r="H1961" s="6" t="s">
        <v>22</v>
      </c>
      <c r="I1961" s="8">
        <v>0.35</v>
      </c>
      <c r="J1961" s="9">
        <v>4500</v>
      </c>
      <c r="K1961" s="10">
        <f t="shared" si="14"/>
        <v>1575</v>
      </c>
      <c r="L1961" s="10">
        <f t="shared" si="15"/>
        <v>708.75</v>
      </c>
      <c r="M1961" s="11">
        <v>0.45</v>
      </c>
      <c r="O1961" s="16"/>
      <c r="P1961" s="14"/>
      <c r="Q1961" s="12"/>
      <c r="R1961" s="13"/>
    </row>
    <row r="1962" spans="1:18" ht="15.75" customHeight="1" x14ac:dyDescent="0.3">
      <c r="A1962" s="1"/>
      <c r="B1962" s="6" t="s">
        <v>23</v>
      </c>
      <c r="C1962" s="6">
        <v>1197831</v>
      </c>
      <c r="D1962" s="7">
        <v>44261</v>
      </c>
      <c r="E1962" s="6" t="s">
        <v>24</v>
      </c>
      <c r="F1962" s="6" t="s">
        <v>78</v>
      </c>
      <c r="G1962" s="6" t="s">
        <v>79</v>
      </c>
      <c r="H1962" s="6" t="s">
        <v>17</v>
      </c>
      <c r="I1962" s="8">
        <v>0.3</v>
      </c>
      <c r="J1962" s="9">
        <v>6250</v>
      </c>
      <c r="K1962" s="10">
        <f t="shared" si="14"/>
        <v>1875</v>
      </c>
      <c r="L1962" s="10">
        <f t="shared" si="15"/>
        <v>656.25</v>
      </c>
      <c r="M1962" s="11">
        <v>0.35</v>
      </c>
      <c r="O1962" s="16"/>
      <c r="P1962" s="14"/>
      <c r="Q1962" s="12"/>
      <c r="R1962" s="13"/>
    </row>
    <row r="1963" spans="1:18" ht="15.75" customHeight="1" x14ac:dyDescent="0.3">
      <c r="A1963" s="1"/>
      <c r="B1963" s="6" t="s">
        <v>23</v>
      </c>
      <c r="C1963" s="6">
        <v>1197831</v>
      </c>
      <c r="D1963" s="7">
        <v>44261</v>
      </c>
      <c r="E1963" s="6" t="s">
        <v>24</v>
      </c>
      <c r="F1963" s="6" t="s">
        <v>78</v>
      </c>
      <c r="G1963" s="6" t="s">
        <v>79</v>
      </c>
      <c r="H1963" s="6" t="s">
        <v>18</v>
      </c>
      <c r="I1963" s="8">
        <v>0.4</v>
      </c>
      <c r="J1963" s="9">
        <v>6250</v>
      </c>
      <c r="K1963" s="10">
        <f t="shared" si="14"/>
        <v>2500</v>
      </c>
      <c r="L1963" s="10">
        <f t="shared" si="15"/>
        <v>875</v>
      </c>
      <c r="M1963" s="11">
        <v>0.35</v>
      </c>
      <c r="O1963" s="16"/>
      <c r="P1963" s="14"/>
      <c r="Q1963" s="12"/>
      <c r="R1963" s="13"/>
    </row>
    <row r="1964" spans="1:18" ht="15.75" customHeight="1" x14ac:dyDescent="0.3">
      <c r="A1964" s="1"/>
      <c r="B1964" s="6" t="s">
        <v>23</v>
      </c>
      <c r="C1964" s="6">
        <v>1197831</v>
      </c>
      <c r="D1964" s="7">
        <v>44261</v>
      </c>
      <c r="E1964" s="6" t="s">
        <v>24</v>
      </c>
      <c r="F1964" s="6" t="s">
        <v>78</v>
      </c>
      <c r="G1964" s="6" t="s">
        <v>79</v>
      </c>
      <c r="H1964" s="6" t="s">
        <v>19</v>
      </c>
      <c r="I1964" s="8">
        <v>0.3</v>
      </c>
      <c r="J1964" s="9">
        <v>4500</v>
      </c>
      <c r="K1964" s="10">
        <f t="shared" si="14"/>
        <v>1350</v>
      </c>
      <c r="L1964" s="10">
        <f t="shared" si="15"/>
        <v>472.49999999999994</v>
      </c>
      <c r="M1964" s="11">
        <v>0.35</v>
      </c>
      <c r="O1964" s="16"/>
      <c r="P1964" s="14"/>
      <c r="Q1964" s="12"/>
      <c r="R1964" s="13"/>
    </row>
    <row r="1965" spans="1:18" ht="15.75" customHeight="1" x14ac:dyDescent="0.3">
      <c r="A1965" s="1"/>
      <c r="B1965" s="6" t="s">
        <v>23</v>
      </c>
      <c r="C1965" s="6">
        <v>1197831</v>
      </c>
      <c r="D1965" s="7">
        <v>44261</v>
      </c>
      <c r="E1965" s="6" t="s">
        <v>24</v>
      </c>
      <c r="F1965" s="6" t="s">
        <v>78</v>
      </c>
      <c r="G1965" s="6" t="s">
        <v>79</v>
      </c>
      <c r="H1965" s="6" t="s">
        <v>20</v>
      </c>
      <c r="I1965" s="8">
        <v>0.35000000000000003</v>
      </c>
      <c r="J1965" s="9">
        <v>3500</v>
      </c>
      <c r="K1965" s="10">
        <f t="shared" si="14"/>
        <v>1225.0000000000002</v>
      </c>
      <c r="L1965" s="10">
        <f t="shared" si="15"/>
        <v>551.25000000000011</v>
      </c>
      <c r="M1965" s="11">
        <v>0.45</v>
      </c>
      <c r="O1965" s="16"/>
      <c r="P1965" s="14"/>
      <c r="Q1965" s="12"/>
      <c r="R1965" s="13"/>
    </row>
    <row r="1966" spans="1:18" ht="15.75" customHeight="1" x14ac:dyDescent="0.3">
      <c r="A1966" s="1"/>
      <c r="B1966" s="6" t="s">
        <v>23</v>
      </c>
      <c r="C1966" s="6">
        <v>1197831</v>
      </c>
      <c r="D1966" s="7">
        <v>44261</v>
      </c>
      <c r="E1966" s="6" t="s">
        <v>24</v>
      </c>
      <c r="F1966" s="6" t="s">
        <v>78</v>
      </c>
      <c r="G1966" s="6" t="s">
        <v>79</v>
      </c>
      <c r="H1966" s="6" t="s">
        <v>21</v>
      </c>
      <c r="I1966" s="8">
        <v>0.4</v>
      </c>
      <c r="J1966" s="9">
        <v>2500</v>
      </c>
      <c r="K1966" s="10">
        <f t="shared" si="14"/>
        <v>1000</v>
      </c>
      <c r="L1966" s="10">
        <f t="shared" si="15"/>
        <v>300</v>
      </c>
      <c r="M1966" s="11">
        <v>0.3</v>
      </c>
      <c r="O1966" s="16"/>
      <c r="P1966" s="14"/>
      <c r="Q1966" s="12"/>
      <c r="R1966" s="13"/>
    </row>
    <row r="1967" spans="1:18" ht="15.75" customHeight="1" x14ac:dyDescent="0.3">
      <c r="A1967" s="1"/>
      <c r="B1967" s="6" t="s">
        <v>23</v>
      </c>
      <c r="C1967" s="6">
        <v>1197831</v>
      </c>
      <c r="D1967" s="7">
        <v>44261</v>
      </c>
      <c r="E1967" s="6" t="s">
        <v>24</v>
      </c>
      <c r="F1967" s="6" t="s">
        <v>78</v>
      </c>
      <c r="G1967" s="6" t="s">
        <v>79</v>
      </c>
      <c r="H1967" s="6" t="s">
        <v>22</v>
      </c>
      <c r="I1967" s="8">
        <v>0.35000000000000003</v>
      </c>
      <c r="J1967" s="9">
        <v>4000</v>
      </c>
      <c r="K1967" s="10">
        <f t="shared" si="14"/>
        <v>1400.0000000000002</v>
      </c>
      <c r="L1967" s="10">
        <f t="shared" si="15"/>
        <v>700.00000000000011</v>
      </c>
      <c r="M1967" s="11">
        <v>0.5</v>
      </c>
      <c r="O1967" s="16"/>
      <c r="P1967" s="14"/>
      <c r="Q1967" s="12"/>
      <c r="R1967" s="13"/>
    </row>
    <row r="1968" spans="1:18" ht="15.75" customHeight="1" x14ac:dyDescent="0.3">
      <c r="A1968" s="1"/>
      <c r="B1968" s="6" t="s">
        <v>23</v>
      </c>
      <c r="C1968" s="6">
        <v>1197831</v>
      </c>
      <c r="D1968" s="7">
        <v>44291</v>
      </c>
      <c r="E1968" s="6" t="s">
        <v>24</v>
      </c>
      <c r="F1968" s="6" t="s">
        <v>78</v>
      </c>
      <c r="G1968" s="6" t="s">
        <v>79</v>
      </c>
      <c r="H1968" s="6" t="s">
        <v>17</v>
      </c>
      <c r="I1968" s="8">
        <v>0.19999999999999998</v>
      </c>
      <c r="J1968" s="9">
        <v>6500</v>
      </c>
      <c r="K1968" s="10">
        <f t="shared" si="14"/>
        <v>1300</v>
      </c>
      <c r="L1968" s="10">
        <f t="shared" si="15"/>
        <v>454.99999999999994</v>
      </c>
      <c r="M1968" s="11">
        <v>0.35</v>
      </c>
      <c r="O1968" s="16"/>
      <c r="P1968" s="14"/>
      <c r="Q1968" s="12"/>
      <c r="R1968" s="13"/>
    </row>
    <row r="1969" spans="1:18" ht="15.75" customHeight="1" x14ac:dyDescent="0.3">
      <c r="A1969" s="1"/>
      <c r="B1969" s="6" t="s">
        <v>23</v>
      </c>
      <c r="C1969" s="6">
        <v>1197831</v>
      </c>
      <c r="D1969" s="7">
        <v>44291</v>
      </c>
      <c r="E1969" s="6" t="s">
        <v>24</v>
      </c>
      <c r="F1969" s="6" t="s">
        <v>78</v>
      </c>
      <c r="G1969" s="6" t="s">
        <v>79</v>
      </c>
      <c r="H1969" s="6" t="s">
        <v>18</v>
      </c>
      <c r="I1969" s="8">
        <v>0.30000000000000004</v>
      </c>
      <c r="J1969" s="9">
        <v>6500</v>
      </c>
      <c r="K1969" s="10">
        <f t="shared" si="14"/>
        <v>1950.0000000000002</v>
      </c>
      <c r="L1969" s="10">
        <f t="shared" si="15"/>
        <v>682.5</v>
      </c>
      <c r="M1969" s="11">
        <v>0.35</v>
      </c>
      <c r="O1969" s="16"/>
      <c r="P1969" s="14"/>
      <c r="Q1969" s="12"/>
      <c r="R1969" s="13"/>
    </row>
    <row r="1970" spans="1:18" ht="15.75" customHeight="1" x14ac:dyDescent="0.3">
      <c r="A1970" s="1"/>
      <c r="B1970" s="6" t="s">
        <v>23</v>
      </c>
      <c r="C1970" s="6">
        <v>1197831</v>
      </c>
      <c r="D1970" s="7">
        <v>44291</v>
      </c>
      <c r="E1970" s="6" t="s">
        <v>24</v>
      </c>
      <c r="F1970" s="6" t="s">
        <v>78</v>
      </c>
      <c r="G1970" s="6" t="s">
        <v>79</v>
      </c>
      <c r="H1970" s="6" t="s">
        <v>19</v>
      </c>
      <c r="I1970" s="8">
        <v>0.24999999999999997</v>
      </c>
      <c r="J1970" s="9">
        <v>4750</v>
      </c>
      <c r="K1970" s="10">
        <f t="shared" si="14"/>
        <v>1187.4999999999998</v>
      </c>
      <c r="L1970" s="10">
        <f t="shared" si="15"/>
        <v>415.62499999999989</v>
      </c>
      <c r="M1970" s="11">
        <v>0.35</v>
      </c>
      <c r="O1970" s="16"/>
      <c r="P1970" s="14"/>
      <c r="Q1970" s="12"/>
      <c r="R1970" s="13"/>
    </row>
    <row r="1971" spans="1:18" ht="15.75" customHeight="1" x14ac:dyDescent="0.3">
      <c r="A1971" s="1"/>
      <c r="B1971" s="6" t="s">
        <v>23</v>
      </c>
      <c r="C1971" s="6">
        <v>1197831</v>
      </c>
      <c r="D1971" s="7">
        <v>44291</v>
      </c>
      <c r="E1971" s="6" t="s">
        <v>24</v>
      </c>
      <c r="F1971" s="6" t="s">
        <v>78</v>
      </c>
      <c r="G1971" s="6" t="s">
        <v>79</v>
      </c>
      <c r="H1971" s="6" t="s">
        <v>20</v>
      </c>
      <c r="I1971" s="8">
        <v>0.30000000000000004</v>
      </c>
      <c r="J1971" s="9">
        <v>3750</v>
      </c>
      <c r="K1971" s="10">
        <f t="shared" si="14"/>
        <v>1125.0000000000002</v>
      </c>
      <c r="L1971" s="10">
        <f t="shared" si="15"/>
        <v>506.25000000000011</v>
      </c>
      <c r="M1971" s="11">
        <v>0.45</v>
      </c>
      <c r="O1971" s="16"/>
      <c r="P1971" s="14"/>
      <c r="Q1971" s="12"/>
      <c r="R1971" s="13"/>
    </row>
    <row r="1972" spans="1:18" ht="15.75" customHeight="1" x14ac:dyDescent="0.3">
      <c r="A1972" s="1"/>
      <c r="B1972" s="6" t="s">
        <v>23</v>
      </c>
      <c r="C1972" s="6">
        <v>1197831</v>
      </c>
      <c r="D1972" s="7">
        <v>44291</v>
      </c>
      <c r="E1972" s="6" t="s">
        <v>24</v>
      </c>
      <c r="F1972" s="6" t="s">
        <v>78</v>
      </c>
      <c r="G1972" s="6" t="s">
        <v>79</v>
      </c>
      <c r="H1972" s="6" t="s">
        <v>21</v>
      </c>
      <c r="I1972" s="8">
        <v>0.35</v>
      </c>
      <c r="J1972" s="9">
        <v>2750</v>
      </c>
      <c r="K1972" s="10">
        <f t="shared" si="14"/>
        <v>962.49999999999989</v>
      </c>
      <c r="L1972" s="10">
        <f t="shared" si="15"/>
        <v>288.74999999999994</v>
      </c>
      <c r="M1972" s="11">
        <v>0.3</v>
      </c>
      <c r="O1972" s="16"/>
      <c r="P1972" s="14"/>
      <c r="Q1972" s="12"/>
      <c r="R1972" s="13"/>
    </row>
    <row r="1973" spans="1:18" ht="15.75" customHeight="1" x14ac:dyDescent="0.3">
      <c r="A1973" s="1"/>
      <c r="B1973" s="6" t="s">
        <v>23</v>
      </c>
      <c r="C1973" s="6">
        <v>1197831</v>
      </c>
      <c r="D1973" s="7">
        <v>44291</v>
      </c>
      <c r="E1973" s="6" t="s">
        <v>24</v>
      </c>
      <c r="F1973" s="6" t="s">
        <v>78</v>
      </c>
      <c r="G1973" s="6" t="s">
        <v>79</v>
      </c>
      <c r="H1973" s="6" t="s">
        <v>22</v>
      </c>
      <c r="I1973" s="8">
        <v>0.30000000000000004</v>
      </c>
      <c r="J1973" s="9">
        <v>5500</v>
      </c>
      <c r="K1973" s="10">
        <f t="shared" si="14"/>
        <v>1650.0000000000002</v>
      </c>
      <c r="L1973" s="10">
        <f t="shared" si="15"/>
        <v>825.00000000000011</v>
      </c>
      <c r="M1973" s="11">
        <v>0.5</v>
      </c>
      <c r="O1973" s="16"/>
      <c r="P1973" s="14"/>
      <c r="Q1973" s="12"/>
      <c r="R1973" s="13"/>
    </row>
    <row r="1974" spans="1:18" ht="15.75" customHeight="1" x14ac:dyDescent="0.3">
      <c r="A1974" s="1"/>
      <c r="B1974" s="6" t="s">
        <v>23</v>
      </c>
      <c r="C1974" s="6">
        <v>1197831</v>
      </c>
      <c r="D1974" s="7">
        <v>44321</v>
      </c>
      <c r="E1974" s="6" t="s">
        <v>24</v>
      </c>
      <c r="F1974" s="6" t="s">
        <v>78</v>
      </c>
      <c r="G1974" s="6" t="s">
        <v>79</v>
      </c>
      <c r="H1974" s="6" t="s">
        <v>17</v>
      </c>
      <c r="I1974" s="8">
        <v>0.19999999999999998</v>
      </c>
      <c r="J1974" s="9">
        <v>7000</v>
      </c>
      <c r="K1974" s="10">
        <f t="shared" si="14"/>
        <v>1399.9999999999998</v>
      </c>
      <c r="L1974" s="10">
        <f t="shared" si="15"/>
        <v>489.99999999999989</v>
      </c>
      <c r="M1974" s="11">
        <v>0.35</v>
      </c>
      <c r="O1974" s="16"/>
      <c r="P1974" s="14"/>
      <c r="Q1974" s="12"/>
      <c r="R1974" s="13"/>
    </row>
    <row r="1975" spans="1:18" ht="15.75" customHeight="1" x14ac:dyDescent="0.3">
      <c r="A1975" s="1"/>
      <c r="B1975" s="6" t="s">
        <v>23</v>
      </c>
      <c r="C1975" s="6">
        <v>1197831</v>
      </c>
      <c r="D1975" s="7">
        <v>44321</v>
      </c>
      <c r="E1975" s="6" t="s">
        <v>24</v>
      </c>
      <c r="F1975" s="6" t="s">
        <v>78</v>
      </c>
      <c r="G1975" s="6" t="s">
        <v>79</v>
      </c>
      <c r="H1975" s="6" t="s">
        <v>18</v>
      </c>
      <c r="I1975" s="8">
        <v>0.30000000000000004</v>
      </c>
      <c r="J1975" s="9">
        <v>7250</v>
      </c>
      <c r="K1975" s="10">
        <f t="shared" si="14"/>
        <v>2175.0000000000005</v>
      </c>
      <c r="L1975" s="10">
        <f t="shared" si="15"/>
        <v>761.25000000000011</v>
      </c>
      <c r="M1975" s="11">
        <v>0.35</v>
      </c>
      <c r="O1975" s="16"/>
      <c r="P1975" s="14"/>
      <c r="Q1975" s="12"/>
      <c r="R1975" s="13"/>
    </row>
    <row r="1976" spans="1:18" ht="15.75" customHeight="1" x14ac:dyDescent="0.3">
      <c r="A1976" s="1"/>
      <c r="B1976" s="6" t="s">
        <v>23</v>
      </c>
      <c r="C1976" s="6">
        <v>1197831</v>
      </c>
      <c r="D1976" s="7">
        <v>44321</v>
      </c>
      <c r="E1976" s="6" t="s">
        <v>24</v>
      </c>
      <c r="F1976" s="6" t="s">
        <v>78</v>
      </c>
      <c r="G1976" s="6" t="s">
        <v>79</v>
      </c>
      <c r="H1976" s="6" t="s">
        <v>19</v>
      </c>
      <c r="I1976" s="8">
        <v>0.24999999999999997</v>
      </c>
      <c r="J1976" s="9">
        <v>5750</v>
      </c>
      <c r="K1976" s="10">
        <f t="shared" si="14"/>
        <v>1437.4999999999998</v>
      </c>
      <c r="L1976" s="10">
        <f t="shared" si="15"/>
        <v>503.12499999999989</v>
      </c>
      <c r="M1976" s="11">
        <v>0.35</v>
      </c>
      <c r="O1976" s="16"/>
      <c r="P1976" s="14"/>
      <c r="Q1976" s="12"/>
      <c r="R1976" s="13"/>
    </row>
    <row r="1977" spans="1:18" ht="15.75" customHeight="1" x14ac:dyDescent="0.3">
      <c r="A1977" s="1"/>
      <c r="B1977" s="6" t="s">
        <v>23</v>
      </c>
      <c r="C1977" s="6">
        <v>1197831</v>
      </c>
      <c r="D1977" s="7">
        <v>44321</v>
      </c>
      <c r="E1977" s="6" t="s">
        <v>24</v>
      </c>
      <c r="F1977" s="6" t="s">
        <v>78</v>
      </c>
      <c r="G1977" s="6" t="s">
        <v>79</v>
      </c>
      <c r="H1977" s="6" t="s">
        <v>20</v>
      </c>
      <c r="I1977" s="8">
        <v>0.35000000000000003</v>
      </c>
      <c r="J1977" s="9">
        <v>5000</v>
      </c>
      <c r="K1977" s="10">
        <f t="shared" si="14"/>
        <v>1750.0000000000002</v>
      </c>
      <c r="L1977" s="10">
        <f t="shared" si="15"/>
        <v>787.50000000000011</v>
      </c>
      <c r="M1977" s="11">
        <v>0.45</v>
      </c>
      <c r="O1977" s="16"/>
      <c r="P1977" s="14"/>
      <c r="Q1977" s="12"/>
      <c r="R1977" s="13"/>
    </row>
    <row r="1978" spans="1:18" ht="15.75" customHeight="1" x14ac:dyDescent="0.3">
      <c r="A1978" s="1"/>
      <c r="B1978" s="6" t="s">
        <v>23</v>
      </c>
      <c r="C1978" s="6">
        <v>1197831</v>
      </c>
      <c r="D1978" s="7">
        <v>44321</v>
      </c>
      <c r="E1978" s="6" t="s">
        <v>24</v>
      </c>
      <c r="F1978" s="6" t="s">
        <v>78</v>
      </c>
      <c r="G1978" s="6" t="s">
        <v>79</v>
      </c>
      <c r="H1978" s="6" t="s">
        <v>21</v>
      </c>
      <c r="I1978" s="8">
        <v>0.5</v>
      </c>
      <c r="J1978" s="9">
        <v>4000</v>
      </c>
      <c r="K1978" s="10">
        <f t="shared" si="14"/>
        <v>2000</v>
      </c>
      <c r="L1978" s="10">
        <f t="shared" si="15"/>
        <v>600</v>
      </c>
      <c r="M1978" s="11">
        <v>0.3</v>
      </c>
      <c r="O1978" s="16"/>
      <c r="P1978" s="14"/>
      <c r="Q1978" s="12"/>
      <c r="R1978" s="13"/>
    </row>
    <row r="1979" spans="1:18" ht="15.75" customHeight="1" x14ac:dyDescent="0.3">
      <c r="A1979" s="1"/>
      <c r="B1979" s="6" t="s">
        <v>23</v>
      </c>
      <c r="C1979" s="6">
        <v>1197831</v>
      </c>
      <c r="D1979" s="7">
        <v>44321</v>
      </c>
      <c r="E1979" s="6" t="s">
        <v>24</v>
      </c>
      <c r="F1979" s="6" t="s">
        <v>78</v>
      </c>
      <c r="G1979" s="6" t="s">
        <v>79</v>
      </c>
      <c r="H1979" s="6" t="s">
        <v>22</v>
      </c>
      <c r="I1979" s="8">
        <v>0.45</v>
      </c>
      <c r="J1979" s="9">
        <v>7500</v>
      </c>
      <c r="K1979" s="10">
        <f t="shared" si="14"/>
        <v>3375</v>
      </c>
      <c r="L1979" s="10">
        <f t="shared" si="15"/>
        <v>1687.5</v>
      </c>
      <c r="M1979" s="11">
        <v>0.5</v>
      </c>
      <c r="O1979" s="16"/>
      <c r="P1979" s="14"/>
      <c r="Q1979" s="12"/>
      <c r="R1979" s="13"/>
    </row>
    <row r="1980" spans="1:18" ht="15.75" customHeight="1" x14ac:dyDescent="0.3">
      <c r="A1980" s="1"/>
      <c r="B1980" s="6" t="s">
        <v>23</v>
      </c>
      <c r="C1980" s="6">
        <v>1197831</v>
      </c>
      <c r="D1980" s="7">
        <v>44351</v>
      </c>
      <c r="E1980" s="6" t="s">
        <v>24</v>
      </c>
      <c r="F1980" s="6" t="s">
        <v>78</v>
      </c>
      <c r="G1980" s="6" t="s">
        <v>79</v>
      </c>
      <c r="H1980" s="6" t="s">
        <v>17</v>
      </c>
      <c r="I1980" s="8">
        <v>0.45</v>
      </c>
      <c r="J1980" s="9">
        <v>7500</v>
      </c>
      <c r="K1980" s="10">
        <f t="shared" si="14"/>
        <v>3375</v>
      </c>
      <c r="L1980" s="10">
        <f t="shared" si="15"/>
        <v>1181.25</v>
      </c>
      <c r="M1980" s="11">
        <v>0.35</v>
      </c>
      <c r="O1980" s="16"/>
      <c r="P1980" s="14"/>
      <c r="Q1980" s="12"/>
      <c r="R1980" s="13"/>
    </row>
    <row r="1981" spans="1:18" ht="15.75" customHeight="1" x14ac:dyDescent="0.3">
      <c r="A1981" s="1"/>
      <c r="B1981" s="6" t="s">
        <v>23</v>
      </c>
      <c r="C1981" s="6">
        <v>1197831</v>
      </c>
      <c r="D1981" s="7">
        <v>44351</v>
      </c>
      <c r="E1981" s="6" t="s">
        <v>24</v>
      </c>
      <c r="F1981" s="6" t="s">
        <v>78</v>
      </c>
      <c r="G1981" s="6" t="s">
        <v>79</v>
      </c>
      <c r="H1981" s="6" t="s">
        <v>18</v>
      </c>
      <c r="I1981" s="8">
        <v>0.5</v>
      </c>
      <c r="J1981" s="9">
        <v>7500</v>
      </c>
      <c r="K1981" s="10">
        <f t="shared" si="14"/>
        <v>3750</v>
      </c>
      <c r="L1981" s="10">
        <f t="shared" si="15"/>
        <v>1312.5</v>
      </c>
      <c r="M1981" s="11">
        <v>0.35</v>
      </c>
      <c r="O1981" s="16"/>
      <c r="P1981" s="14"/>
      <c r="Q1981" s="12"/>
      <c r="R1981" s="13"/>
    </row>
    <row r="1982" spans="1:18" ht="15.75" customHeight="1" x14ac:dyDescent="0.3">
      <c r="A1982" s="1"/>
      <c r="B1982" s="6" t="s">
        <v>23</v>
      </c>
      <c r="C1982" s="6">
        <v>1197831</v>
      </c>
      <c r="D1982" s="7">
        <v>44351</v>
      </c>
      <c r="E1982" s="6" t="s">
        <v>24</v>
      </c>
      <c r="F1982" s="6" t="s">
        <v>78</v>
      </c>
      <c r="G1982" s="6" t="s">
        <v>79</v>
      </c>
      <c r="H1982" s="6" t="s">
        <v>19</v>
      </c>
      <c r="I1982" s="8">
        <v>0.5</v>
      </c>
      <c r="J1982" s="9">
        <v>6000</v>
      </c>
      <c r="K1982" s="10">
        <f t="shared" si="14"/>
        <v>3000</v>
      </c>
      <c r="L1982" s="10">
        <f t="shared" si="15"/>
        <v>1050</v>
      </c>
      <c r="M1982" s="11">
        <v>0.35</v>
      </c>
      <c r="O1982" s="16"/>
      <c r="P1982" s="14"/>
      <c r="Q1982" s="12"/>
      <c r="R1982" s="13"/>
    </row>
    <row r="1983" spans="1:18" ht="15.75" customHeight="1" x14ac:dyDescent="0.3">
      <c r="A1983" s="1"/>
      <c r="B1983" s="6" t="s">
        <v>23</v>
      </c>
      <c r="C1983" s="6">
        <v>1197831</v>
      </c>
      <c r="D1983" s="7">
        <v>44351</v>
      </c>
      <c r="E1983" s="6" t="s">
        <v>24</v>
      </c>
      <c r="F1983" s="6" t="s">
        <v>78</v>
      </c>
      <c r="G1983" s="6" t="s">
        <v>79</v>
      </c>
      <c r="H1983" s="6" t="s">
        <v>20</v>
      </c>
      <c r="I1983" s="8">
        <v>0.5</v>
      </c>
      <c r="J1983" s="9">
        <v>5500</v>
      </c>
      <c r="K1983" s="10">
        <f t="shared" si="14"/>
        <v>2750</v>
      </c>
      <c r="L1983" s="10">
        <f t="shared" si="15"/>
        <v>1237.5</v>
      </c>
      <c r="M1983" s="11">
        <v>0.45</v>
      </c>
      <c r="O1983" s="16"/>
      <c r="P1983" s="14"/>
      <c r="Q1983" s="12"/>
      <c r="R1983" s="13"/>
    </row>
    <row r="1984" spans="1:18" ht="15.75" customHeight="1" x14ac:dyDescent="0.3">
      <c r="A1984" s="1"/>
      <c r="B1984" s="6" t="s">
        <v>23</v>
      </c>
      <c r="C1984" s="6">
        <v>1197831</v>
      </c>
      <c r="D1984" s="7">
        <v>44351</v>
      </c>
      <c r="E1984" s="6" t="s">
        <v>24</v>
      </c>
      <c r="F1984" s="6" t="s">
        <v>78</v>
      </c>
      <c r="G1984" s="6" t="s">
        <v>79</v>
      </c>
      <c r="H1984" s="6" t="s">
        <v>21</v>
      </c>
      <c r="I1984" s="8">
        <v>0.55000000000000004</v>
      </c>
      <c r="J1984" s="9">
        <v>4500</v>
      </c>
      <c r="K1984" s="10">
        <f t="shared" si="14"/>
        <v>2475</v>
      </c>
      <c r="L1984" s="10">
        <f t="shared" si="15"/>
        <v>742.5</v>
      </c>
      <c r="M1984" s="11">
        <v>0.3</v>
      </c>
      <c r="O1984" s="16"/>
      <c r="P1984" s="14"/>
      <c r="Q1984" s="12"/>
      <c r="R1984" s="13"/>
    </row>
    <row r="1985" spans="1:18" ht="15.75" customHeight="1" x14ac:dyDescent="0.3">
      <c r="A1985" s="1"/>
      <c r="B1985" s="6" t="s">
        <v>23</v>
      </c>
      <c r="C1985" s="6">
        <v>1197831</v>
      </c>
      <c r="D1985" s="7">
        <v>44351</v>
      </c>
      <c r="E1985" s="6" t="s">
        <v>24</v>
      </c>
      <c r="F1985" s="6" t="s">
        <v>78</v>
      </c>
      <c r="G1985" s="6" t="s">
        <v>79</v>
      </c>
      <c r="H1985" s="6" t="s">
        <v>22</v>
      </c>
      <c r="I1985" s="8">
        <v>0.60000000000000009</v>
      </c>
      <c r="J1985" s="9">
        <v>8250</v>
      </c>
      <c r="K1985" s="10">
        <f t="shared" si="14"/>
        <v>4950.0000000000009</v>
      </c>
      <c r="L1985" s="10">
        <f t="shared" si="15"/>
        <v>2475.0000000000005</v>
      </c>
      <c r="M1985" s="11">
        <v>0.5</v>
      </c>
      <c r="O1985" s="16"/>
      <c r="P1985" s="14"/>
      <c r="Q1985" s="12"/>
      <c r="R1985" s="13"/>
    </row>
    <row r="1986" spans="1:18" ht="15.75" customHeight="1" x14ac:dyDescent="0.3">
      <c r="A1986" s="1"/>
      <c r="B1986" s="6" t="s">
        <v>23</v>
      </c>
      <c r="C1986" s="6">
        <v>1197831</v>
      </c>
      <c r="D1986" s="7">
        <v>44383</v>
      </c>
      <c r="E1986" s="6" t="s">
        <v>24</v>
      </c>
      <c r="F1986" s="6" t="s">
        <v>78</v>
      </c>
      <c r="G1986" s="6" t="s">
        <v>79</v>
      </c>
      <c r="H1986" s="6" t="s">
        <v>17</v>
      </c>
      <c r="I1986" s="8">
        <v>0.5</v>
      </c>
      <c r="J1986" s="9">
        <v>7750</v>
      </c>
      <c r="K1986" s="10">
        <f t="shared" si="14"/>
        <v>3875</v>
      </c>
      <c r="L1986" s="10">
        <f t="shared" si="15"/>
        <v>1549.9999999999998</v>
      </c>
      <c r="M1986" s="11">
        <v>0.39999999999999997</v>
      </c>
      <c r="O1986" s="16"/>
      <c r="P1986" s="14"/>
      <c r="Q1986" s="12"/>
      <c r="R1986" s="13"/>
    </row>
    <row r="1987" spans="1:18" ht="15.75" customHeight="1" x14ac:dyDescent="0.3">
      <c r="A1987" s="1"/>
      <c r="B1987" s="6" t="s">
        <v>23</v>
      </c>
      <c r="C1987" s="6">
        <v>1197831</v>
      </c>
      <c r="D1987" s="7">
        <v>44383</v>
      </c>
      <c r="E1987" s="6" t="s">
        <v>24</v>
      </c>
      <c r="F1987" s="6" t="s">
        <v>78</v>
      </c>
      <c r="G1987" s="6" t="s">
        <v>79</v>
      </c>
      <c r="H1987" s="6" t="s">
        <v>18</v>
      </c>
      <c r="I1987" s="8">
        <v>0.55000000000000004</v>
      </c>
      <c r="J1987" s="9">
        <v>7750</v>
      </c>
      <c r="K1987" s="10">
        <f t="shared" si="14"/>
        <v>4262.5</v>
      </c>
      <c r="L1987" s="10">
        <f t="shared" si="15"/>
        <v>1704.9999999999998</v>
      </c>
      <c r="M1987" s="11">
        <v>0.39999999999999997</v>
      </c>
      <c r="O1987" s="16"/>
      <c r="P1987" s="14"/>
      <c r="Q1987" s="12"/>
      <c r="R1987" s="13"/>
    </row>
    <row r="1988" spans="1:18" ht="15.75" customHeight="1" x14ac:dyDescent="0.3">
      <c r="A1988" s="1"/>
      <c r="B1988" s="6" t="s">
        <v>23</v>
      </c>
      <c r="C1988" s="6">
        <v>1197831</v>
      </c>
      <c r="D1988" s="7">
        <v>44383</v>
      </c>
      <c r="E1988" s="6" t="s">
        <v>24</v>
      </c>
      <c r="F1988" s="6" t="s">
        <v>78</v>
      </c>
      <c r="G1988" s="6" t="s">
        <v>79</v>
      </c>
      <c r="H1988" s="6" t="s">
        <v>19</v>
      </c>
      <c r="I1988" s="8">
        <v>0.5</v>
      </c>
      <c r="J1988" s="9">
        <v>9250</v>
      </c>
      <c r="K1988" s="10">
        <f t="shared" si="14"/>
        <v>4625</v>
      </c>
      <c r="L1988" s="10">
        <f t="shared" si="15"/>
        <v>1849.9999999999998</v>
      </c>
      <c r="M1988" s="11">
        <v>0.39999999999999997</v>
      </c>
      <c r="O1988" s="16"/>
      <c r="P1988" s="14"/>
      <c r="Q1988" s="12"/>
      <c r="R1988" s="13"/>
    </row>
    <row r="1989" spans="1:18" ht="15.75" customHeight="1" x14ac:dyDescent="0.3">
      <c r="A1989" s="1"/>
      <c r="B1989" s="6" t="s">
        <v>23</v>
      </c>
      <c r="C1989" s="6">
        <v>1197831</v>
      </c>
      <c r="D1989" s="7">
        <v>44383</v>
      </c>
      <c r="E1989" s="6" t="s">
        <v>24</v>
      </c>
      <c r="F1989" s="6" t="s">
        <v>78</v>
      </c>
      <c r="G1989" s="6" t="s">
        <v>79</v>
      </c>
      <c r="H1989" s="6" t="s">
        <v>20</v>
      </c>
      <c r="I1989" s="8">
        <v>0.5</v>
      </c>
      <c r="J1989" s="9">
        <v>5250</v>
      </c>
      <c r="K1989" s="10">
        <f t="shared" si="14"/>
        <v>2625</v>
      </c>
      <c r="L1989" s="10">
        <f t="shared" si="15"/>
        <v>1312.5</v>
      </c>
      <c r="M1989" s="11">
        <v>0.5</v>
      </c>
      <c r="O1989" s="16"/>
      <c r="P1989" s="14"/>
      <c r="Q1989" s="12"/>
      <c r="R1989" s="13"/>
    </row>
    <row r="1990" spans="1:18" ht="15.75" customHeight="1" x14ac:dyDescent="0.3">
      <c r="A1990" s="1"/>
      <c r="B1990" s="6" t="s">
        <v>23</v>
      </c>
      <c r="C1990" s="6">
        <v>1197831</v>
      </c>
      <c r="D1990" s="7">
        <v>44383</v>
      </c>
      <c r="E1990" s="6" t="s">
        <v>24</v>
      </c>
      <c r="F1990" s="6" t="s">
        <v>78</v>
      </c>
      <c r="G1990" s="6" t="s">
        <v>79</v>
      </c>
      <c r="H1990" s="6" t="s">
        <v>21</v>
      </c>
      <c r="I1990" s="8">
        <v>0.55000000000000004</v>
      </c>
      <c r="J1990" s="9">
        <v>5250</v>
      </c>
      <c r="K1990" s="10">
        <f t="shared" si="14"/>
        <v>2887.5000000000005</v>
      </c>
      <c r="L1990" s="10">
        <f t="shared" si="15"/>
        <v>1010.6250000000001</v>
      </c>
      <c r="M1990" s="11">
        <v>0.35</v>
      </c>
      <c r="O1990" s="16"/>
      <c r="P1990" s="14"/>
      <c r="Q1990" s="12"/>
      <c r="R1990" s="13"/>
    </row>
    <row r="1991" spans="1:18" ht="15.75" customHeight="1" x14ac:dyDescent="0.3">
      <c r="A1991" s="1"/>
      <c r="B1991" s="6" t="s">
        <v>23</v>
      </c>
      <c r="C1991" s="6">
        <v>1197831</v>
      </c>
      <c r="D1991" s="7">
        <v>44383</v>
      </c>
      <c r="E1991" s="6" t="s">
        <v>24</v>
      </c>
      <c r="F1991" s="6" t="s">
        <v>78</v>
      </c>
      <c r="G1991" s="6" t="s">
        <v>79</v>
      </c>
      <c r="H1991" s="6" t="s">
        <v>22</v>
      </c>
      <c r="I1991" s="8">
        <v>0.65</v>
      </c>
      <c r="J1991" s="9">
        <v>8000</v>
      </c>
      <c r="K1991" s="10">
        <f t="shared" si="14"/>
        <v>5200</v>
      </c>
      <c r="L1991" s="10">
        <f t="shared" si="15"/>
        <v>2860.0000000000005</v>
      </c>
      <c r="M1991" s="11">
        <v>0.55000000000000004</v>
      </c>
      <c r="O1991" s="16"/>
      <c r="P1991" s="14"/>
      <c r="Q1991" s="12"/>
      <c r="R1991" s="13"/>
    </row>
    <row r="1992" spans="1:18" ht="15.75" customHeight="1" x14ac:dyDescent="0.3">
      <c r="A1992" s="1"/>
      <c r="B1992" s="6" t="s">
        <v>23</v>
      </c>
      <c r="C1992" s="6">
        <v>1197831</v>
      </c>
      <c r="D1992" s="7">
        <v>44416</v>
      </c>
      <c r="E1992" s="6" t="s">
        <v>24</v>
      </c>
      <c r="F1992" s="6" t="s">
        <v>78</v>
      </c>
      <c r="G1992" s="6" t="s">
        <v>79</v>
      </c>
      <c r="H1992" s="6" t="s">
        <v>17</v>
      </c>
      <c r="I1992" s="8">
        <v>0.5</v>
      </c>
      <c r="J1992" s="9">
        <v>7500</v>
      </c>
      <c r="K1992" s="10">
        <f t="shared" si="14"/>
        <v>3750</v>
      </c>
      <c r="L1992" s="10">
        <f t="shared" si="15"/>
        <v>1499.9999999999998</v>
      </c>
      <c r="M1992" s="11">
        <v>0.39999999999999997</v>
      </c>
      <c r="O1992" s="16"/>
      <c r="P1992" s="14"/>
      <c r="Q1992" s="12"/>
      <c r="R1992" s="13"/>
    </row>
    <row r="1993" spans="1:18" ht="15.75" customHeight="1" x14ac:dyDescent="0.3">
      <c r="A1993" s="1"/>
      <c r="B1993" s="6" t="s">
        <v>23</v>
      </c>
      <c r="C1993" s="6">
        <v>1197831</v>
      </c>
      <c r="D1993" s="7">
        <v>44416</v>
      </c>
      <c r="E1993" s="6" t="s">
        <v>24</v>
      </c>
      <c r="F1993" s="6" t="s">
        <v>78</v>
      </c>
      <c r="G1993" s="6" t="s">
        <v>79</v>
      </c>
      <c r="H1993" s="6" t="s">
        <v>18</v>
      </c>
      <c r="I1993" s="8">
        <v>0.55000000000000004</v>
      </c>
      <c r="J1993" s="9">
        <v>7500</v>
      </c>
      <c r="K1993" s="10">
        <f t="shared" si="14"/>
        <v>4125</v>
      </c>
      <c r="L1993" s="10">
        <f t="shared" si="15"/>
        <v>1649.9999999999998</v>
      </c>
      <c r="M1993" s="11">
        <v>0.39999999999999997</v>
      </c>
      <c r="O1993" s="16"/>
      <c r="P1993" s="14"/>
      <c r="Q1993" s="12"/>
      <c r="R1993" s="13"/>
    </row>
    <row r="1994" spans="1:18" ht="15.75" customHeight="1" x14ac:dyDescent="0.3">
      <c r="A1994" s="1"/>
      <c r="B1994" s="6" t="s">
        <v>23</v>
      </c>
      <c r="C1994" s="6">
        <v>1197831</v>
      </c>
      <c r="D1994" s="7">
        <v>44416</v>
      </c>
      <c r="E1994" s="6" t="s">
        <v>24</v>
      </c>
      <c r="F1994" s="6" t="s">
        <v>78</v>
      </c>
      <c r="G1994" s="6" t="s">
        <v>79</v>
      </c>
      <c r="H1994" s="6" t="s">
        <v>19</v>
      </c>
      <c r="I1994" s="8">
        <v>0.5</v>
      </c>
      <c r="J1994" s="9">
        <v>9250</v>
      </c>
      <c r="K1994" s="10">
        <f t="shared" si="14"/>
        <v>4625</v>
      </c>
      <c r="L1994" s="10">
        <f t="shared" si="15"/>
        <v>1849.9999999999998</v>
      </c>
      <c r="M1994" s="11">
        <v>0.39999999999999997</v>
      </c>
      <c r="O1994" s="16"/>
      <c r="P1994" s="14"/>
      <c r="Q1994" s="12"/>
      <c r="R1994" s="13"/>
    </row>
    <row r="1995" spans="1:18" ht="15.75" customHeight="1" x14ac:dyDescent="0.3">
      <c r="A1995" s="1"/>
      <c r="B1995" s="6" t="s">
        <v>23</v>
      </c>
      <c r="C1995" s="6">
        <v>1197831</v>
      </c>
      <c r="D1995" s="7">
        <v>44416</v>
      </c>
      <c r="E1995" s="6" t="s">
        <v>24</v>
      </c>
      <c r="F1995" s="6" t="s">
        <v>78</v>
      </c>
      <c r="G1995" s="6" t="s">
        <v>79</v>
      </c>
      <c r="H1995" s="6" t="s">
        <v>20</v>
      </c>
      <c r="I1995" s="8">
        <v>0.5</v>
      </c>
      <c r="J1995" s="9">
        <v>4750</v>
      </c>
      <c r="K1995" s="10">
        <f t="shared" si="14"/>
        <v>2375</v>
      </c>
      <c r="L1995" s="10">
        <f t="shared" si="15"/>
        <v>1187.5</v>
      </c>
      <c r="M1995" s="11">
        <v>0.5</v>
      </c>
      <c r="O1995" s="16"/>
      <c r="P1995" s="14"/>
      <c r="Q1995" s="12"/>
      <c r="R1995" s="13"/>
    </row>
    <row r="1996" spans="1:18" ht="15.75" customHeight="1" x14ac:dyDescent="0.3">
      <c r="A1996" s="1"/>
      <c r="B1996" s="6" t="s">
        <v>23</v>
      </c>
      <c r="C1996" s="6">
        <v>1197831</v>
      </c>
      <c r="D1996" s="7">
        <v>44416</v>
      </c>
      <c r="E1996" s="6" t="s">
        <v>24</v>
      </c>
      <c r="F1996" s="6" t="s">
        <v>78</v>
      </c>
      <c r="G1996" s="6" t="s">
        <v>79</v>
      </c>
      <c r="H1996" s="6" t="s">
        <v>21</v>
      </c>
      <c r="I1996" s="8">
        <v>0.55000000000000004</v>
      </c>
      <c r="J1996" s="9">
        <v>4750</v>
      </c>
      <c r="K1996" s="10">
        <f t="shared" si="14"/>
        <v>2612.5</v>
      </c>
      <c r="L1996" s="10">
        <f t="shared" si="15"/>
        <v>914.37499999999989</v>
      </c>
      <c r="M1996" s="11">
        <v>0.35</v>
      </c>
      <c r="O1996" s="16"/>
      <c r="P1996" s="14"/>
      <c r="Q1996" s="12"/>
      <c r="R1996" s="13"/>
    </row>
    <row r="1997" spans="1:18" ht="15.75" customHeight="1" x14ac:dyDescent="0.3">
      <c r="A1997" s="1"/>
      <c r="B1997" s="6" t="s">
        <v>23</v>
      </c>
      <c r="C1997" s="6">
        <v>1197831</v>
      </c>
      <c r="D1997" s="7">
        <v>44416</v>
      </c>
      <c r="E1997" s="6" t="s">
        <v>24</v>
      </c>
      <c r="F1997" s="6" t="s">
        <v>78</v>
      </c>
      <c r="G1997" s="6" t="s">
        <v>79</v>
      </c>
      <c r="H1997" s="6" t="s">
        <v>22</v>
      </c>
      <c r="I1997" s="8">
        <v>0.6</v>
      </c>
      <c r="J1997" s="9">
        <v>7250</v>
      </c>
      <c r="K1997" s="10">
        <f t="shared" si="14"/>
        <v>4350</v>
      </c>
      <c r="L1997" s="10">
        <f t="shared" si="15"/>
        <v>2392.5</v>
      </c>
      <c r="M1997" s="11">
        <v>0.55000000000000004</v>
      </c>
      <c r="O1997" s="16"/>
      <c r="P1997" s="14"/>
      <c r="Q1997" s="12"/>
      <c r="R1997" s="13"/>
    </row>
    <row r="1998" spans="1:18" ht="15.75" customHeight="1" x14ac:dyDescent="0.3">
      <c r="A1998" s="1"/>
      <c r="B1998" s="6" t="s">
        <v>23</v>
      </c>
      <c r="C1998" s="6">
        <v>1197831</v>
      </c>
      <c r="D1998" s="7">
        <v>44444</v>
      </c>
      <c r="E1998" s="6" t="s">
        <v>24</v>
      </c>
      <c r="F1998" s="6" t="s">
        <v>78</v>
      </c>
      <c r="G1998" s="6" t="s">
        <v>79</v>
      </c>
      <c r="H1998" s="6" t="s">
        <v>17</v>
      </c>
      <c r="I1998" s="8">
        <v>0.55000000000000004</v>
      </c>
      <c r="J1998" s="9">
        <v>6750</v>
      </c>
      <c r="K1998" s="10">
        <f t="shared" si="14"/>
        <v>3712.5000000000005</v>
      </c>
      <c r="L1998" s="10">
        <f t="shared" si="15"/>
        <v>1485</v>
      </c>
      <c r="M1998" s="11">
        <v>0.39999999999999997</v>
      </c>
      <c r="O1998" s="16"/>
      <c r="P1998" s="14"/>
      <c r="Q1998" s="12"/>
      <c r="R1998" s="13"/>
    </row>
    <row r="1999" spans="1:18" ht="15.75" customHeight="1" x14ac:dyDescent="0.3">
      <c r="A1999" s="1"/>
      <c r="B1999" s="6" t="s">
        <v>23</v>
      </c>
      <c r="C1999" s="6">
        <v>1197831</v>
      </c>
      <c r="D1999" s="7">
        <v>44444</v>
      </c>
      <c r="E1999" s="6" t="s">
        <v>24</v>
      </c>
      <c r="F1999" s="6" t="s">
        <v>78</v>
      </c>
      <c r="G1999" s="6" t="s">
        <v>79</v>
      </c>
      <c r="H1999" s="6" t="s">
        <v>18</v>
      </c>
      <c r="I1999" s="8">
        <v>0.55000000000000004</v>
      </c>
      <c r="J1999" s="9">
        <v>6250</v>
      </c>
      <c r="K1999" s="10">
        <f t="shared" si="14"/>
        <v>3437.5000000000005</v>
      </c>
      <c r="L1999" s="10">
        <f t="shared" si="15"/>
        <v>1375</v>
      </c>
      <c r="M1999" s="11">
        <v>0.39999999999999997</v>
      </c>
      <c r="O1999" s="16"/>
      <c r="P1999" s="14"/>
      <c r="Q1999" s="12"/>
      <c r="R1999" s="13"/>
    </row>
    <row r="2000" spans="1:18" ht="15.75" customHeight="1" x14ac:dyDescent="0.3">
      <c r="A2000" s="1"/>
      <c r="B2000" s="6" t="s">
        <v>23</v>
      </c>
      <c r="C2000" s="6">
        <v>1197831</v>
      </c>
      <c r="D2000" s="7">
        <v>44444</v>
      </c>
      <c r="E2000" s="6" t="s">
        <v>24</v>
      </c>
      <c r="F2000" s="6" t="s">
        <v>78</v>
      </c>
      <c r="G2000" s="6" t="s">
        <v>79</v>
      </c>
      <c r="H2000" s="6" t="s">
        <v>19</v>
      </c>
      <c r="I2000" s="8">
        <v>0.6</v>
      </c>
      <c r="J2000" s="9">
        <v>6750</v>
      </c>
      <c r="K2000" s="10">
        <f t="shared" si="14"/>
        <v>4050</v>
      </c>
      <c r="L2000" s="10">
        <f t="shared" si="15"/>
        <v>1619.9999999999998</v>
      </c>
      <c r="M2000" s="11">
        <v>0.39999999999999997</v>
      </c>
      <c r="O2000" s="16"/>
      <c r="P2000" s="14"/>
      <c r="Q2000" s="12"/>
      <c r="R2000" s="13"/>
    </row>
    <row r="2001" spans="1:18" ht="15.75" customHeight="1" x14ac:dyDescent="0.3">
      <c r="A2001" s="1"/>
      <c r="B2001" s="6" t="s">
        <v>23</v>
      </c>
      <c r="C2001" s="6">
        <v>1197831</v>
      </c>
      <c r="D2001" s="7">
        <v>44444</v>
      </c>
      <c r="E2001" s="6" t="s">
        <v>24</v>
      </c>
      <c r="F2001" s="6" t="s">
        <v>78</v>
      </c>
      <c r="G2001" s="6" t="s">
        <v>79</v>
      </c>
      <c r="H2001" s="6" t="s">
        <v>20</v>
      </c>
      <c r="I2001" s="8">
        <v>0.6</v>
      </c>
      <c r="J2001" s="9">
        <v>4000</v>
      </c>
      <c r="K2001" s="10">
        <f t="shared" si="14"/>
        <v>2400</v>
      </c>
      <c r="L2001" s="10">
        <f t="shared" si="15"/>
        <v>1200</v>
      </c>
      <c r="M2001" s="11">
        <v>0.5</v>
      </c>
      <c r="O2001" s="16"/>
      <c r="P2001" s="14"/>
      <c r="Q2001" s="12"/>
      <c r="R2001" s="13"/>
    </row>
    <row r="2002" spans="1:18" ht="15.75" customHeight="1" x14ac:dyDescent="0.3">
      <c r="A2002" s="1"/>
      <c r="B2002" s="6" t="s">
        <v>23</v>
      </c>
      <c r="C2002" s="6">
        <v>1197831</v>
      </c>
      <c r="D2002" s="7">
        <v>44444</v>
      </c>
      <c r="E2002" s="6" t="s">
        <v>24</v>
      </c>
      <c r="F2002" s="6" t="s">
        <v>78</v>
      </c>
      <c r="G2002" s="6" t="s">
        <v>79</v>
      </c>
      <c r="H2002" s="6" t="s">
        <v>21</v>
      </c>
      <c r="I2002" s="8">
        <v>0.55000000000000004</v>
      </c>
      <c r="J2002" s="9">
        <v>4000</v>
      </c>
      <c r="K2002" s="10">
        <f t="shared" si="14"/>
        <v>2200</v>
      </c>
      <c r="L2002" s="10">
        <f t="shared" si="15"/>
        <v>770</v>
      </c>
      <c r="M2002" s="11">
        <v>0.35</v>
      </c>
      <c r="O2002" s="16"/>
      <c r="P2002" s="14"/>
      <c r="Q2002" s="12"/>
      <c r="R2002" s="13"/>
    </row>
    <row r="2003" spans="1:18" ht="15.75" customHeight="1" x14ac:dyDescent="0.3">
      <c r="A2003" s="1"/>
      <c r="B2003" s="6" t="s">
        <v>23</v>
      </c>
      <c r="C2003" s="6">
        <v>1197831</v>
      </c>
      <c r="D2003" s="7">
        <v>44444</v>
      </c>
      <c r="E2003" s="6" t="s">
        <v>24</v>
      </c>
      <c r="F2003" s="6" t="s">
        <v>78</v>
      </c>
      <c r="G2003" s="6" t="s">
        <v>79</v>
      </c>
      <c r="H2003" s="6" t="s">
        <v>22</v>
      </c>
      <c r="I2003" s="8">
        <v>0.5</v>
      </c>
      <c r="J2003" s="9">
        <v>6250</v>
      </c>
      <c r="K2003" s="10">
        <f t="shared" si="14"/>
        <v>3125</v>
      </c>
      <c r="L2003" s="10">
        <f t="shared" si="15"/>
        <v>1718.7500000000002</v>
      </c>
      <c r="M2003" s="11">
        <v>0.55000000000000004</v>
      </c>
      <c r="O2003" s="16"/>
      <c r="P2003" s="14"/>
      <c r="Q2003" s="12"/>
      <c r="R2003" s="13"/>
    </row>
    <row r="2004" spans="1:18" ht="15.75" customHeight="1" x14ac:dyDescent="0.3">
      <c r="A2004" s="1"/>
      <c r="B2004" s="6" t="s">
        <v>23</v>
      </c>
      <c r="C2004" s="6">
        <v>1197831</v>
      </c>
      <c r="D2004" s="7">
        <v>44473</v>
      </c>
      <c r="E2004" s="6" t="s">
        <v>24</v>
      </c>
      <c r="F2004" s="6" t="s">
        <v>78</v>
      </c>
      <c r="G2004" s="6" t="s">
        <v>79</v>
      </c>
      <c r="H2004" s="6" t="s">
        <v>17</v>
      </c>
      <c r="I2004" s="8">
        <v>0.4</v>
      </c>
      <c r="J2004" s="9">
        <v>5750</v>
      </c>
      <c r="K2004" s="10">
        <f t="shared" si="14"/>
        <v>2300</v>
      </c>
      <c r="L2004" s="10">
        <f t="shared" si="15"/>
        <v>919.99999999999989</v>
      </c>
      <c r="M2004" s="11">
        <v>0.39999999999999997</v>
      </c>
      <c r="O2004" s="16"/>
      <c r="P2004" s="14"/>
      <c r="Q2004" s="12"/>
      <c r="R2004" s="13"/>
    </row>
    <row r="2005" spans="1:18" ht="15.75" customHeight="1" x14ac:dyDescent="0.3">
      <c r="A2005" s="1"/>
      <c r="B2005" s="6" t="s">
        <v>23</v>
      </c>
      <c r="C2005" s="6">
        <v>1197831</v>
      </c>
      <c r="D2005" s="7">
        <v>44473</v>
      </c>
      <c r="E2005" s="6" t="s">
        <v>24</v>
      </c>
      <c r="F2005" s="6" t="s">
        <v>78</v>
      </c>
      <c r="G2005" s="6" t="s">
        <v>79</v>
      </c>
      <c r="H2005" s="6" t="s">
        <v>18</v>
      </c>
      <c r="I2005" s="8">
        <v>0.4</v>
      </c>
      <c r="J2005" s="9">
        <v>5750</v>
      </c>
      <c r="K2005" s="10">
        <f t="shared" si="14"/>
        <v>2300</v>
      </c>
      <c r="L2005" s="10">
        <f t="shared" si="15"/>
        <v>919.99999999999989</v>
      </c>
      <c r="M2005" s="11">
        <v>0.39999999999999997</v>
      </c>
      <c r="O2005" s="16"/>
      <c r="P2005" s="14"/>
      <c r="Q2005" s="12"/>
      <c r="R2005" s="13"/>
    </row>
    <row r="2006" spans="1:18" ht="15.75" customHeight="1" x14ac:dyDescent="0.3">
      <c r="A2006" s="1"/>
      <c r="B2006" s="6" t="s">
        <v>23</v>
      </c>
      <c r="C2006" s="6">
        <v>1197831</v>
      </c>
      <c r="D2006" s="7">
        <v>44473</v>
      </c>
      <c r="E2006" s="6" t="s">
        <v>24</v>
      </c>
      <c r="F2006" s="6" t="s">
        <v>78</v>
      </c>
      <c r="G2006" s="6" t="s">
        <v>79</v>
      </c>
      <c r="H2006" s="6" t="s">
        <v>19</v>
      </c>
      <c r="I2006" s="8">
        <v>0.45</v>
      </c>
      <c r="J2006" s="9">
        <v>5250</v>
      </c>
      <c r="K2006" s="10">
        <f t="shared" si="14"/>
        <v>2362.5</v>
      </c>
      <c r="L2006" s="10">
        <f t="shared" si="15"/>
        <v>944.99999999999989</v>
      </c>
      <c r="M2006" s="11">
        <v>0.39999999999999997</v>
      </c>
      <c r="O2006" s="16"/>
      <c r="P2006" s="14"/>
      <c r="Q2006" s="12"/>
      <c r="R2006" s="13"/>
    </row>
    <row r="2007" spans="1:18" ht="15.75" customHeight="1" x14ac:dyDescent="0.3">
      <c r="A2007" s="1"/>
      <c r="B2007" s="6" t="s">
        <v>23</v>
      </c>
      <c r="C2007" s="6">
        <v>1197831</v>
      </c>
      <c r="D2007" s="7">
        <v>44473</v>
      </c>
      <c r="E2007" s="6" t="s">
        <v>24</v>
      </c>
      <c r="F2007" s="6" t="s">
        <v>78</v>
      </c>
      <c r="G2007" s="6" t="s">
        <v>79</v>
      </c>
      <c r="H2007" s="6" t="s">
        <v>20</v>
      </c>
      <c r="I2007" s="8">
        <v>0.45</v>
      </c>
      <c r="J2007" s="9">
        <v>3750</v>
      </c>
      <c r="K2007" s="10">
        <f t="shared" si="14"/>
        <v>1687.5</v>
      </c>
      <c r="L2007" s="10">
        <f t="shared" si="15"/>
        <v>843.75</v>
      </c>
      <c r="M2007" s="11">
        <v>0.5</v>
      </c>
      <c r="O2007" s="16"/>
      <c r="P2007" s="14"/>
      <c r="Q2007" s="12"/>
      <c r="R2007" s="13"/>
    </row>
    <row r="2008" spans="1:18" ht="15.75" customHeight="1" x14ac:dyDescent="0.3">
      <c r="A2008" s="1"/>
      <c r="B2008" s="6" t="s">
        <v>23</v>
      </c>
      <c r="C2008" s="6">
        <v>1197831</v>
      </c>
      <c r="D2008" s="7">
        <v>44473</v>
      </c>
      <c r="E2008" s="6" t="s">
        <v>24</v>
      </c>
      <c r="F2008" s="6" t="s">
        <v>78</v>
      </c>
      <c r="G2008" s="6" t="s">
        <v>79</v>
      </c>
      <c r="H2008" s="6" t="s">
        <v>21</v>
      </c>
      <c r="I2008" s="8">
        <v>0.35000000000000003</v>
      </c>
      <c r="J2008" s="9">
        <v>3500</v>
      </c>
      <c r="K2008" s="10">
        <f t="shared" si="14"/>
        <v>1225.0000000000002</v>
      </c>
      <c r="L2008" s="10">
        <f t="shared" si="15"/>
        <v>428.75000000000006</v>
      </c>
      <c r="M2008" s="11">
        <v>0.35</v>
      </c>
      <c r="O2008" s="16"/>
      <c r="P2008" s="14"/>
      <c r="Q2008" s="12"/>
      <c r="R2008" s="13"/>
    </row>
    <row r="2009" spans="1:18" ht="15.75" customHeight="1" x14ac:dyDescent="0.3">
      <c r="A2009" s="1"/>
      <c r="B2009" s="6" t="s">
        <v>23</v>
      </c>
      <c r="C2009" s="6">
        <v>1197831</v>
      </c>
      <c r="D2009" s="7">
        <v>44473</v>
      </c>
      <c r="E2009" s="6" t="s">
        <v>24</v>
      </c>
      <c r="F2009" s="6" t="s">
        <v>78</v>
      </c>
      <c r="G2009" s="6" t="s">
        <v>79</v>
      </c>
      <c r="H2009" s="6" t="s">
        <v>22</v>
      </c>
      <c r="I2009" s="8">
        <v>0.45</v>
      </c>
      <c r="J2009" s="9">
        <v>5250</v>
      </c>
      <c r="K2009" s="10">
        <f t="shared" si="14"/>
        <v>2362.5</v>
      </c>
      <c r="L2009" s="10">
        <f t="shared" si="15"/>
        <v>1299.375</v>
      </c>
      <c r="M2009" s="11">
        <v>0.55000000000000004</v>
      </c>
      <c r="O2009" s="16"/>
      <c r="P2009" s="14"/>
      <c r="Q2009" s="12"/>
      <c r="R2009" s="13"/>
    </row>
    <row r="2010" spans="1:18" ht="15.75" customHeight="1" x14ac:dyDescent="0.3">
      <c r="A2010" s="1"/>
      <c r="B2010" s="6" t="s">
        <v>23</v>
      </c>
      <c r="C2010" s="6">
        <v>1197831</v>
      </c>
      <c r="D2010" s="7">
        <v>44505</v>
      </c>
      <c r="E2010" s="6" t="s">
        <v>24</v>
      </c>
      <c r="F2010" s="6" t="s">
        <v>78</v>
      </c>
      <c r="G2010" s="6" t="s">
        <v>79</v>
      </c>
      <c r="H2010" s="6" t="s">
        <v>17</v>
      </c>
      <c r="I2010" s="8">
        <v>0.35000000000000003</v>
      </c>
      <c r="J2010" s="9">
        <v>6750</v>
      </c>
      <c r="K2010" s="10">
        <f t="shared" si="14"/>
        <v>2362.5</v>
      </c>
      <c r="L2010" s="10">
        <f t="shared" si="15"/>
        <v>944.99999999999989</v>
      </c>
      <c r="M2010" s="11">
        <v>0.39999999999999997</v>
      </c>
      <c r="O2010" s="16"/>
      <c r="P2010" s="14"/>
      <c r="Q2010" s="12"/>
      <c r="R2010" s="13"/>
    </row>
    <row r="2011" spans="1:18" ht="15.75" customHeight="1" x14ac:dyDescent="0.3">
      <c r="A2011" s="1"/>
      <c r="B2011" s="6" t="s">
        <v>23</v>
      </c>
      <c r="C2011" s="6">
        <v>1197831</v>
      </c>
      <c r="D2011" s="7">
        <v>44505</v>
      </c>
      <c r="E2011" s="6" t="s">
        <v>24</v>
      </c>
      <c r="F2011" s="6" t="s">
        <v>78</v>
      </c>
      <c r="G2011" s="6" t="s">
        <v>79</v>
      </c>
      <c r="H2011" s="6" t="s">
        <v>18</v>
      </c>
      <c r="I2011" s="8">
        <v>0.35000000000000003</v>
      </c>
      <c r="J2011" s="9">
        <v>6750</v>
      </c>
      <c r="K2011" s="10">
        <f t="shared" si="14"/>
        <v>2362.5</v>
      </c>
      <c r="L2011" s="10">
        <f t="shared" si="15"/>
        <v>944.99999999999989</v>
      </c>
      <c r="M2011" s="11">
        <v>0.39999999999999997</v>
      </c>
      <c r="O2011" s="16"/>
      <c r="P2011" s="14"/>
      <c r="Q2011" s="12"/>
      <c r="R2011" s="13"/>
    </row>
    <row r="2012" spans="1:18" ht="15.75" customHeight="1" x14ac:dyDescent="0.3">
      <c r="A2012" s="1"/>
      <c r="B2012" s="6" t="s">
        <v>23</v>
      </c>
      <c r="C2012" s="6">
        <v>1197831</v>
      </c>
      <c r="D2012" s="7">
        <v>44505</v>
      </c>
      <c r="E2012" s="6" t="s">
        <v>24</v>
      </c>
      <c r="F2012" s="6" t="s">
        <v>78</v>
      </c>
      <c r="G2012" s="6" t="s">
        <v>79</v>
      </c>
      <c r="H2012" s="6" t="s">
        <v>19</v>
      </c>
      <c r="I2012" s="8">
        <v>0.6</v>
      </c>
      <c r="J2012" s="9">
        <v>6000</v>
      </c>
      <c r="K2012" s="10">
        <f t="shared" si="14"/>
        <v>3600</v>
      </c>
      <c r="L2012" s="10">
        <f t="shared" si="15"/>
        <v>1439.9999999999998</v>
      </c>
      <c r="M2012" s="11">
        <v>0.39999999999999997</v>
      </c>
      <c r="O2012" s="16"/>
      <c r="P2012" s="14"/>
      <c r="Q2012" s="12"/>
      <c r="R2012" s="13"/>
    </row>
    <row r="2013" spans="1:18" ht="15.75" customHeight="1" x14ac:dyDescent="0.3">
      <c r="A2013" s="1"/>
      <c r="B2013" s="6" t="s">
        <v>23</v>
      </c>
      <c r="C2013" s="6">
        <v>1197831</v>
      </c>
      <c r="D2013" s="7">
        <v>44505</v>
      </c>
      <c r="E2013" s="6" t="s">
        <v>24</v>
      </c>
      <c r="F2013" s="6" t="s">
        <v>78</v>
      </c>
      <c r="G2013" s="6" t="s">
        <v>79</v>
      </c>
      <c r="H2013" s="6" t="s">
        <v>20</v>
      </c>
      <c r="I2013" s="8">
        <v>0.6</v>
      </c>
      <c r="J2013" s="9">
        <v>4500</v>
      </c>
      <c r="K2013" s="10">
        <f t="shared" si="14"/>
        <v>2700</v>
      </c>
      <c r="L2013" s="10">
        <f t="shared" si="15"/>
        <v>1350</v>
      </c>
      <c r="M2013" s="11">
        <v>0.5</v>
      </c>
      <c r="O2013" s="16"/>
      <c r="P2013" s="14"/>
      <c r="Q2013" s="12"/>
      <c r="R2013" s="13"/>
    </row>
    <row r="2014" spans="1:18" ht="15.75" customHeight="1" x14ac:dyDescent="0.3">
      <c r="A2014" s="1"/>
      <c r="B2014" s="6" t="s">
        <v>23</v>
      </c>
      <c r="C2014" s="6">
        <v>1197831</v>
      </c>
      <c r="D2014" s="7">
        <v>44505</v>
      </c>
      <c r="E2014" s="6" t="s">
        <v>24</v>
      </c>
      <c r="F2014" s="6" t="s">
        <v>78</v>
      </c>
      <c r="G2014" s="6" t="s">
        <v>79</v>
      </c>
      <c r="H2014" s="6" t="s">
        <v>21</v>
      </c>
      <c r="I2014" s="8">
        <v>0.54999999999999993</v>
      </c>
      <c r="J2014" s="9">
        <v>4250</v>
      </c>
      <c r="K2014" s="10">
        <f t="shared" si="14"/>
        <v>2337.4999999999995</v>
      </c>
      <c r="L2014" s="10">
        <f t="shared" si="15"/>
        <v>818.12499999999977</v>
      </c>
      <c r="M2014" s="11">
        <v>0.35</v>
      </c>
      <c r="O2014" s="16"/>
      <c r="P2014" s="14"/>
      <c r="Q2014" s="12"/>
      <c r="R2014" s="13"/>
    </row>
    <row r="2015" spans="1:18" ht="15.75" customHeight="1" x14ac:dyDescent="0.3">
      <c r="A2015" s="1"/>
      <c r="B2015" s="6" t="s">
        <v>23</v>
      </c>
      <c r="C2015" s="6">
        <v>1197831</v>
      </c>
      <c r="D2015" s="7">
        <v>44505</v>
      </c>
      <c r="E2015" s="6" t="s">
        <v>24</v>
      </c>
      <c r="F2015" s="6" t="s">
        <v>78</v>
      </c>
      <c r="G2015" s="6" t="s">
        <v>79</v>
      </c>
      <c r="H2015" s="6" t="s">
        <v>22</v>
      </c>
      <c r="I2015" s="8">
        <v>0.65</v>
      </c>
      <c r="J2015" s="9">
        <v>6250</v>
      </c>
      <c r="K2015" s="10">
        <f t="shared" si="14"/>
        <v>4062.5</v>
      </c>
      <c r="L2015" s="10">
        <f t="shared" si="15"/>
        <v>2234.375</v>
      </c>
      <c r="M2015" s="11">
        <v>0.55000000000000004</v>
      </c>
      <c r="O2015" s="16"/>
      <c r="P2015" s="14"/>
      <c r="Q2015" s="12"/>
      <c r="R2015" s="13"/>
    </row>
    <row r="2016" spans="1:18" ht="15.75" customHeight="1" x14ac:dyDescent="0.3">
      <c r="A2016" s="1"/>
      <c r="B2016" s="6" t="s">
        <v>23</v>
      </c>
      <c r="C2016" s="6">
        <v>1197831</v>
      </c>
      <c r="D2016" s="7">
        <v>44534</v>
      </c>
      <c r="E2016" s="6" t="s">
        <v>24</v>
      </c>
      <c r="F2016" s="6" t="s">
        <v>78</v>
      </c>
      <c r="G2016" s="6" t="s">
        <v>79</v>
      </c>
      <c r="H2016" s="6" t="s">
        <v>17</v>
      </c>
      <c r="I2016" s="8">
        <v>0.54999999999999993</v>
      </c>
      <c r="J2016" s="9">
        <v>7750</v>
      </c>
      <c r="K2016" s="10">
        <f t="shared" si="14"/>
        <v>4262.4999999999991</v>
      </c>
      <c r="L2016" s="10">
        <f t="shared" si="15"/>
        <v>1704.9999999999995</v>
      </c>
      <c r="M2016" s="11">
        <v>0.39999999999999997</v>
      </c>
      <c r="O2016" s="16"/>
      <c r="P2016" s="14"/>
      <c r="Q2016" s="12"/>
      <c r="R2016" s="13"/>
    </row>
    <row r="2017" spans="1:18" ht="15.75" customHeight="1" x14ac:dyDescent="0.3">
      <c r="A2017" s="1"/>
      <c r="B2017" s="6" t="s">
        <v>23</v>
      </c>
      <c r="C2017" s="6">
        <v>1197831</v>
      </c>
      <c r="D2017" s="7">
        <v>44534</v>
      </c>
      <c r="E2017" s="6" t="s">
        <v>24</v>
      </c>
      <c r="F2017" s="6" t="s">
        <v>78</v>
      </c>
      <c r="G2017" s="6" t="s">
        <v>79</v>
      </c>
      <c r="H2017" s="6" t="s">
        <v>18</v>
      </c>
      <c r="I2017" s="8">
        <v>0.54999999999999993</v>
      </c>
      <c r="J2017" s="9">
        <v>7750</v>
      </c>
      <c r="K2017" s="10">
        <f t="shared" si="14"/>
        <v>4262.4999999999991</v>
      </c>
      <c r="L2017" s="10">
        <f t="shared" si="15"/>
        <v>1704.9999999999995</v>
      </c>
      <c r="M2017" s="11">
        <v>0.39999999999999997</v>
      </c>
      <c r="O2017" s="16"/>
      <c r="P2017" s="14"/>
      <c r="Q2017" s="12"/>
      <c r="R2017" s="13"/>
    </row>
    <row r="2018" spans="1:18" ht="15.75" customHeight="1" x14ac:dyDescent="0.3">
      <c r="A2018" s="1"/>
      <c r="B2018" s="6" t="s">
        <v>23</v>
      </c>
      <c r="C2018" s="6">
        <v>1197831</v>
      </c>
      <c r="D2018" s="7">
        <v>44534</v>
      </c>
      <c r="E2018" s="6" t="s">
        <v>24</v>
      </c>
      <c r="F2018" s="6" t="s">
        <v>78</v>
      </c>
      <c r="G2018" s="6" t="s">
        <v>79</v>
      </c>
      <c r="H2018" s="6" t="s">
        <v>19</v>
      </c>
      <c r="I2018" s="8">
        <v>0.6</v>
      </c>
      <c r="J2018" s="9">
        <v>6750</v>
      </c>
      <c r="K2018" s="10">
        <f t="shared" si="14"/>
        <v>4050</v>
      </c>
      <c r="L2018" s="10">
        <f t="shared" si="15"/>
        <v>1619.9999999999998</v>
      </c>
      <c r="M2018" s="11">
        <v>0.39999999999999997</v>
      </c>
      <c r="O2018" s="16"/>
      <c r="P2018" s="14"/>
      <c r="Q2018" s="12"/>
      <c r="R2018" s="13"/>
    </row>
    <row r="2019" spans="1:18" ht="15.75" customHeight="1" x14ac:dyDescent="0.3">
      <c r="A2019" s="1"/>
      <c r="B2019" s="6" t="s">
        <v>23</v>
      </c>
      <c r="C2019" s="6">
        <v>1197831</v>
      </c>
      <c r="D2019" s="7">
        <v>44534</v>
      </c>
      <c r="E2019" s="6" t="s">
        <v>24</v>
      </c>
      <c r="F2019" s="6" t="s">
        <v>78</v>
      </c>
      <c r="G2019" s="6" t="s">
        <v>79</v>
      </c>
      <c r="H2019" s="6" t="s">
        <v>20</v>
      </c>
      <c r="I2019" s="8">
        <v>0.6</v>
      </c>
      <c r="J2019" s="9">
        <v>5250</v>
      </c>
      <c r="K2019" s="10">
        <f t="shared" si="14"/>
        <v>3150</v>
      </c>
      <c r="L2019" s="10">
        <f t="shared" si="15"/>
        <v>1575</v>
      </c>
      <c r="M2019" s="11">
        <v>0.5</v>
      </c>
      <c r="O2019" s="16"/>
      <c r="P2019" s="14"/>
      <c r="Q2019" s="12"/>
      <c r="R2019" s="13"/>
    </row>
    <row r="2020" spans="1:18" ht="15.75" customHeight="1" x14ac:dyDescent="0.3">
      <c r="A2020" s="1"/>
      <c r="B2020" s="6" t="s">
        <v>23</v>
      </c>
      <c r="C2020" s="6">
        <v>1197831</v>
      </c>
      <c r="D2020" s="7">
        <v>44534</v>
      </c>
      <c r="E2020" s="6" t="s">
        <v>24</v>
      </c>
      <c r="F2020" s="6" t="s">
        <v>78</v>
      </c>
      <c r="G2020" s="6" t="s">
        <v>79</v>
      </c>
      <c r="H2020" s="6" t="s">
        <v>21</v>
      </c>
      <c r="I2020" s="8">
        <v>0.54999999999999993</v>
      </c>
      <c r="J2020" s="9">
        <v>4750</v>
      </c>
      <c r="K2020" s="10">
        <f t="shared" si="14"/>
        <v>2612.4999999999995</v>
      </c>
      <c r="L2020" s="10">
        <f t="shared" si="15"/>
        <v>914.37499999999977</v>
      </c>
      <c r="M2020" s="11">
        <v>0.35</v>
      </c>
      <c r="O2020" s="16"/>
      <c r="P2020" s="14"/>
      <c r="Q2020" s="12"/>
      <c r="R2020" s="13"/>
    </row>
    <row r="2021" spans="1:18" ht="15.75" customHeight="1" x14ac:dyDescent="0.3">
      <c r="A2021" s="1"/>
      <c r="B2021" s="6" t="s">
        <v>23</v>
      </c>
      <c r="C2021" s="6">
        <v>1197831</v>
      </c>
      <c r="D2021" s="7">
        <v>44534</v>
      </c>
      <c r="E2021" s="6" t="s">
        <v>24</v>
      </c>
      <c r="F2021" s="6" t="s">
        <v>78</v>
      </c>
      <c r="G2021" s="6" t="s">
        <v>79</v>
      </c>
      <c r="H2021" s="6" t="s">
        <v>22</v>
      </c>
      <c r="I2021" s="8">
        <v>0.65</v>
      </c>
      <c r="J2021" s="9">
        <v>7250</v>
      </c>
      <c r="K2021" s="10">
        <f t="shared" si="14"/>
        <v>4712.5</v>
      </c>
      <c r="L2021" s="10">
        <f t="shared" si="15"/>
        <v>2591.875</v>
      </c>
      <c r="M2021" s="11">
        <v>0.55000000000000004</v>
      </c>
      <c r="O2021" s="16"/>
      <c r="P2021" s="14"/>
      <c r="Q2021" s="12"/>
      <c r="R2021" s="13"/>
    </row>
    <row r="2022" spans="1:18" ht="15.75" customHeight="1" x14ac:dyDescent="0.3">
      <c r="A2022" s="1" t="s">
        <v>39</v>
      </c>
      <c r="B2022" s="6" t="s">
        <v>27</v>
      </c>
      <c r="C2022" s="6">
        <v>1128299</v>
      </c>
      <c r="D2022" s="7">
        <v>44219</v>
      </c>
      <c r="E2022" s="6" t="s">
        <v>28</v>
      </c>
      <c r="F2022" s="6" t="s">
        <v>80</v>
      </c>
      <c r="G2022" s="6" t="s">
        <v>81</v>
      </c>
      <c r="H2022" s="6" t="s">
        <v>17</v>
      </c>
      <c r="I2022" s="8">
        <v>0.29999999999999993</v>
      </c>
      <c r="J2022" s="9">
        <v>4250</v>
      </c>
      <c r="K2022" s="10">
        <f t="shared" si="14"/>
        <v>1274.9999999999998</v>
      </c>
      <c r="L2022" s="10">
        <f t="shared" si="15"/>
        <v>446.24999999999989</v>
      </c>
      <c r="M2022" s="11">
        <v>0.35</v>
      </c>
      <c r="O2022" s="16"/>
      <c r="P2022" s="14"/>
      <c r="Q2022" s="12"/>
      <c r="R2022" s="13"/>
    </row>
    <row r="2023" spans="1:18" ht="15.75" customHeight="1" x14ac:dyDescent="0.3">
      <c r="A2023" s="1"/>
      <c r="B2023" s="6" t="s">
        <v>27</v>
      </c>
      <c r="C2023" s="6">
        <v>1128299</v>
      </c>
      <c r="D2023" s="7">
        <v>44219</v>
      </c>
      <c r="E2023" s="6" t="s">
        <v>28</v>
      </c>
      <c r="F2023" s="6" t="s">
        <v>80</v>
      </c>
      <c r="G2023" s="6" t="s">
        <v>81</v>
      </c>
      <c r="H2023" s="6" t="s">
        <v>18</v>
      </c>
      <c r="I2023" s="8">
        <v>0.4</v>
      </c>
      <c r="J2023" s="9">
        <v>4250</v>
      </c>
      <c r="K2023" s="10">
        <f t="shared" si="14"/>
        <v>1700</v>
      </c>
      <c r="L2023" s="10">
        <f t="shared" si="15"/>
        <v>680</v>
      </c>
      <c r="M2023" s="11">
        <v>0.4</v>
      </c>
      <c r="O2023" s="16"/>
      <c r="P2023" s="14"/>
      <c r="Q2023" s="12"/>
      <c r="R2023" s="13"/>
    </row>
    <row r="2024" spans="1:18" ht="15.75" customHeight="1" x14ac:dyDescent="0.3">
      <c r="A2024" s="1"/>
      <c r="B2024" s="6" t="s">
        <v>27</v>
      </c>
      <c r="C2024" s="6">
        <v>1128299</v>
      </c>
      <c r="D2024" s="7">
        <v>44219</v>
      </c>
      <c r="E2024" s="6" t="s">
        <v>28</v>
      </c>
      <c r="F2024" s="6" t="s">
        <v>80</v>
      </c>
      <c r="G2024" s="6" t="s">
        <v>81</v>
      </c>
      <c r="H2024" s="6" t="s">
        <v>19</v>
      </c>
      <c r="I2024" s="8">
        <v>0.4</v>
      </c>
      <c r="J2024" s="9">
        <v>4250</v>
      </c>
      <c r="K2024" s="10">
        <f t="shared" si="14"/>
        <v>1700</v>
      </c>
      <c r="L2024" s="10">
        <f t="shared" si="15"/>
        <v>595</v>
      </c>
      <c r="M2024" s="11">
        <v>0.35</v>
      </c>
      <c r="O2024" s="16"/>
      <c r="P2024" s="14"/>
      <c r="Q2024" s="12"/>
      <c r="R2024" s="13"/>
    </row>
    <row r="2025" spans="1:18" ht="15.75" customHeight="1" x14ac:dyDescent="0.3">
      <c r="A2025" s="1"/>
      <c r="B2025" s="6" t="s">
        <v>27</v>
      </c>
      <c r="C2025" s="6">
        <v>1128299</v>
      </c>
      <c r="D2025" s="7">
        <v>44219</v>
      </c>
      <c r="E2025" s="6" t="s">
        <v>28</v>
      </c>
      <c r="F2025" s="6" t="s">
        <v>80</v>
      </c>
      <c r="G2025" s="6" t="s">
        <v>81</v>
      </c>
      <c r="H2025" s="6" t="s">
        <v>20</v>
      </c>
      <c r="I2025" s="8">
        <v>0.4</v>
      </c>
      <c r="J2025" s="9">
        <v>2750</v>
      </c>
      <c r="K2025" s="10">
        <f t="shared" si="14"/>
        <v>1100</v>
      </c>
      <c r="L2025" s="10">
        <f t="shared" si="15"/>
        <v>385</v>
      </c>
      <c r="M2025" s="11">
        <v>0.35</v>
      </c>
      <c r="O2025" s="16"/>
      <c r="P2025" s="14"/>
      <c r="Q2025" s="12"/>
      <c r="R2025" s="13"/>
    </row>
    <row r="2026" spans="1:18" ht="15.75" customHeight="1" x14ac:dyDescent="0.3">
      <c r="A2026" s="1"/>
      <c r="B2026" s="6" t="s">
        <v>27</v>
      </c>
      <c r="C2026" s="6">
        <v>1128299</v>
      </c>
      <c r="D2026" s="7">
        <v>44219</v>
      </c>
      <c r="E2026" s="6" t="s">
        <v>28</v>
      </c>
      <c r="F2026" s="6" t="s">
        <v>80</v>
      </c>
      <c r="G2026" s="6" t="s">
        <v>81</v>
      </c>
      <c r="H2026" s="6" t="s">
        <v>21</v>
      </c>
      <c r="I2026" s="8">
        <v>0.45000000000000007</v>
      </c>
      <c r="J2026" s="9">
        <v>2250</v>
      </c>
      <c r="K2026" s="10">
        <f t="shared" si="14"/>
        <v>1012.5000000000001</v>
      </c>
      <c r="L2026" s="10">
        <f t="shared" si="15"/>
        <v>303.75</v>
      </c>
      <c r="M2026" s="11">
        <v>0.3</v>
      </c>
      <c r="O2026" s="16"/>
      <c r="P2026" s="14"/>
      <c r="Q2026" s="12"/>
      <c r="R2026" s="13"/>
    </row>
    <row r="2027" spans="1:18" ht="15.75" customHeight="1" x14ac:dyDescent="0.3">
      <c r="A2027" s="1"/>
      <c r="B2027" s="6" t="s">
        <v>27</v>
      </c>
      <c r="C2027" s="6">
        <v>1128299</v>
      </c>
      <c r="D2027" s="7">
        <v>44219</v>
      </c>
      <c r="E2027" s="6" t="s">
        <v>28</v>
      </c>
      <c r="F2027" s="6" t="s">
        <v>80</v>
      </c>
      <c r="G2027" s="6" t="s">
        <v>81</v>
      </c>
      <c r="H2027" s="6" t="s">
        <v>22</v>
      </c>
      <c r="I2027" s="8">
        <v>0.4</v>
      </c>
      <c r="J2027" s="9">
        <v>4250</v>
      </c>
      <c r="K2027" s="10">
        <f t="shared" si="14"/>
        <v>1700</v>
      </c>
      <c r="L2027" s="10">
        <f t="shared" si="15"/>
        <v>425</v>
      </c>
      <c r="M2027" s="11">
        <v>0.25</v>
      </c>
      <c r="O2027" s="16"/>
      <c r="P2027" s="14"/>
      <c r="Q2027" s="12"/>
      <c r="R2027" s="13"/>
    </row>
    <row r="2028" spans="1:18" ht="15.75" customHeight="1" x14ac:dyDescent="0.3">
      <c r="A2028" s="1"/>
      <c r="B2028" s="6" t="s">
        <v>27</v>
      </c>
      <c r="C2028" s="6">
        <v>1128299</v>
      </c>
      <c r="D2028" s="7">
        <v>44250</v>
      </c>
      <c r="E2028" s="6" t="s">
        <v>28</v>
      </c>
      <c r="F2028" s="6" t="s">
        <v>80</v>
      </c>
      <c r="G2028" s="6" t="s">
        <v>81</v>
      </c>
      <c r="H2028" s="6" t="s">
        <v>17</v>
      </c>
      <c r="I2028" s="8">
        <v>0.29999999999999993</v>
      </c>
      <c r="J2028" s="9">
        <v>4750</v>
      </c>
      <c r="K2028" s="10">
        <f t="shared" si="14"/>
        <v>1424.9999999999998</v>
      </c>
      <c r="L2028" s="10">
        <f t="shared" si="15"/>
        <v>498.74999999999989</v>
      </c>
      <c r="M2028" s="11">
        <v>0.35</v>
      </c>
      <c r="O2028" s="16"/>
      <c r="P2028" s="14"/>
      <c r="Q2028" s="12"/>
      <c r="R2028" s="13"/>
    </row>
    <row r="2029" spans="1:18" ht="15.75" customHeight="1" x14ac:dyDescent="0.3">
      <c r="A2029" s="1"/>
      <c r="B2029" s="6" t="s">
        <v>27</v>
      </c>
      <c r="C2029" s="6">
        <v>1128299</v>
      </c>
      <c r="D2029" s="7">
        <v>44250</v>
      </c>
      <c r="E2029" s="6" t="s">
        <v>28</v>
      </c>
      <c r="F2029" s="6" t="s">
        <v>80</v>
      </c>
      <c r="G2029" s="6" t="s">
        <v>81</v>
      </c>
      <c r="H2029" s="6" t="s">
        <v>18</v>
      </c>
      <c r="I2029" s="8">
        <v>0.4</v>
      </c>
      <c r="J2029" s="9">
        <v>3750</v>
      </c>
      <c r="K2029" s="10">
        <f t="shared" si="14"/>
        <v>1500</v>
      </c>
      <c r="L2029" s="10">
        <f t="shared" si="15"/>
        <v>600</v>
      </c>
      <c r="M2029" s="11">
        <v>0.4</v>
      </c>
      <c r="O2029" s="16"/>
      <c r="P2029" s="14"/>
      <c r="Q2029" s="12"/>
      <c r="R2029" s="13"/>
    </row>
    <row r="2030" spans="1:18" ht="15.75" customHeight="1" x14ac:dyDescent="0.3">
      <c r="A2030" s="1"/>
      <c r="B2030" s="6" t="s">
        <v>27</v>
      </c>
      <c r="C2030" s="6">
        <v>1128299</v>
      </c>
      <c r="D2030" s="7">
        <v>44250</v>
      </c>
      <c r="E2030" s="6" t="s">
        <v>28</v>
      </c>
      <c r="F2030" s="6" t="s">
        <v>80</v>
      </c>
      <c r="G2030" s="6" t="s">
        <v>81</v>
      </c>
      <c r="H2030" s="6" t="s">
        <v>19</v>
      </c>
      <c r="I2030" s="8">
        <v>0.4</v>
      </c>
      <c r="J2030" s="9">
        <v>3750</v>
      </c>
      <c r="K2030" s="10">
        <f t="shared" si="14"/>
        <v>1500</v>
      </c>
      <c r="L2030" s="10">
        <f t="shared" si="15"/>
        <v>525</v>
      </c>
      <c r="M2030" s="11">
        <v>0.35</v>
      </c>
      <c r="O2030" s="16"/>
      <c r="P2030" s="14"/>
      <c r="Q2030" s="12"/>
      <c r="R2030" s="13"/>
    </row>
    <row r="2031" spans="1:18" ht="15.75" customHeight="1" x14ac:dyDescent="0.3">
      <c r="A2031" s="1"/>
      <c r="B2031" s="6" t="s">
        <v>27</v>
      </c>
      <c r="C2031" s="6">
        <v>1128299</v>
      </c>
      <c r="D2031" s="7">
        <v>44250</v>
      </c>
      <c r="E2031" s="6" t="s">
        <v>28</v>
      </c>
      <c r="F2031" s="6" t="s">
        <v>80</v>
      </c>
      <c r="G2031" s="6" t="s">
        <v>81</v>
      </c>
      <c r="H2031" s="6" t="s">
        <v>20</v>
      </c>
      <c r="I2031" s="8">
        <v>0.4</v>
      </c>
      <c r="J2031" s="9">
        <v>2250</v>
      </c>
      <c r="K2031" s="10">
        <f t="shared" si="14"/>
        <v>900</v>
      </c>
      <c r="L2031" s="10">
        <f t="shared" si="15"/>
        <v>315</v>
      </c>
      <c r="M2031" s="11">
        <v>0.35</v>
      </c>
      <c r="O2031" s="16"/>
      <c r="P2031" s="14"/>
      <c r="Q2031" s="12"/>
      <c r="R2031" s="13"/>
    </row>
    <row r="2032" spans="1:18" ht="15.75" customHeight="1" x14ac:dyDescent="0.3">
      <c r="A2032" s="1"/>
      <c r="B2032" s="6" t="s">
        <v>27</v>
      </c>
      <c r="C2032" s="6">
        <v>1128299</v>
      </c>
      <c r="D2032" s="7">
        <v>44250</v>
      </c>
      <c r="E2032" s="6" t="s">
        <v>28</v>
      </c>
      <c r="F2032" s="6" t="s">
        <v>80</v>
      </c>
      <c r="G2032" s="6" t="s">
        <v>81</v>
      </c>
      <c r="H2032" s="6" t="s">
        <v>21</v>
      </c>
      <c r="I2032" s="8">
        <v>0.45000000000000007</v>
      </c>
      <c r="J2032" s="9">
        <v>1500</v>
      </c>
      <c r="K2032" s="10">
        <f t="shared" si="14"/>
        <v>675.00000000000011</v>
      </c>
      <c r="L2032" s="10">
        <f t="shared" si="15"/>
        <v>202.50000000000003</v>
      </c>
      <c r="M2032" s="11">
        <v>0.3</v>
      </c>
      <c r="O2032" s="16"/>
      <c r="P2032" s="14"/>
      <c r="Q2032" s="12"/>
      <c r="R2032" s="13"/>
    </row>
    <row r="2033" spans="1:18" ht="15.75" customHeight="1" x14ac:dyDescent="0.3">
      <c r="A2033" s="1"/>
      <c r="B2033" s="6" t="s">
        <v>27</v>
      </c>
      <c r="C2033" s="6">
        <v>1128299</v>
      </c>
      <c r="D2033" s="7">
        <v>44250</v>
      </c>
      <c r="E2033" s="6" t="s">
        <v>28</v>
      </c>
      <c r="F2033" s="6" t="s">
        <v>80</v>
      </c>
      <c r="G2033" s="6" t="s">
        <v>81</v>
      </c>
      <c r="H2033" s="6" t="s">
        <v>22</v>
      </c>
      <c r="I2033" s="8">
        <v>0.4</v>
      </c>
      <c r="J2033" s="9">
        <v>3500</v>
      </c>
      <c r="K2033" s="10">
        <f t="shared" si="14"/>
        <v>1400</v>
      </c>
      <c r="L2033" s="10">
        <f t="shared" si="15"/>
        <v>350</v>
      </c>
      <c r="M2033" s="11">
        <v>0.25</v>
      </c>
      <c r="O2033" s="16"/>
      <c r="P2033" s="14"/>
      <c r="Q2033" s="12"/>
      <c r="R2033" s="13"/>
    </row>
    <row r="2034" spans="1:18" ht="15.75" customHeight="1" x14ac:dyDescent="0.3">
      <c r="A2034" s="1"/>
      <c r="B2034" s="6" t="s">
        <v>27</v>
      </c>
      <c r="C2034" s="6">
        <v>1128299</v>
      </c>
      <c r="D2034" s="7">
        <v>44277</v>
      </c>
      <c r="E2034" s="6" t="s">
        <v>28</v>
      </c>
      <c r="F2034" s="6" t="s">
        <v>80</v>
      </c>
      <c r="G2034" s="6" t="s">
        <v>81</v>
      </c>
      <c r="H2034" s="6" t="s">
        <v>17</v>
      </c>
      <c r="I2034" s="8">
        <v>0.4</v>
      </c>
      <c r="J2034" s="9">
        <v>5000</v>
      </c>
      <c r="K2034" s="10">
        <f t="shared" si="14"/>
        <v>2000</v>
      </c>
      <c r="L2034" s="10">
        <f t="shared" si="15"/>
        <v>700</v>
      </c>
      <c r="M2034" s="11">
        <v>0.35</v>
      </c>
      <c r="O2034" s="16"/>
      <c r="P2034" s="14"/>
      <c r="Q2034" s="12"/>
      <c r="R2034" s="13"/>
    </row>
    <row r="2035" spans="1:18" ht="15.75" customHeight="1" x14ac:dyDescent="0.3">
      <c r="A2035" s="1"/>
      <c r="B2035" s="6" t="s">
        <v>27</v>
      </c>
      <c r="C2035" s="6">
        <v>1128299</v>
      </c>
      <c r="D2035" s="7">
        <v>44277</v>
      </c>
      <c r="E2035" s="6" t="s">
        <v>28</v>
      </c>
      <c r="F2035" s="6" t="s">
        <v>80</v>
      </c>
      <c r="G2035" s="6" t="s">
        <v>81</v>
      </c>
      <c r="H2035" s="6" t="s">
        <v>18</v>
      </c>
      <c r="I2035" s="8">
        <v>0.5</v>
      </c>
      <c r="J2035" s="9">
        <v>3500</v>
      </c>
      <c r="K2035" s="10">
        <f t="shared" si="14"/>
        <v>1750</v>
      </c>
      <c r="L2035" s="10">
        <f t="shared" si="15"/>
        <v>700</v>
      </c>
      <c r="M2035" s="11">
        <v>0.4</v>
      </c>
      <c r="O2035" s="16"/>
      <c r="P2035" s="14"/>
      <c r="Q2035" s="12"/>
      <c r="R2035" s="13"/>
    </row>
    <row r="2036" spans="1:18" ht="15.75" customHeight="1" x14ac:dyDescent="0.3">
      <c r="A2036" s="1"/>
      <c r="B2036" s="6" t="s">
        <v>27</v>
      </c>
      <c r="C2036" s="6">
        <v>1128299</v>
      </c>
      <c r="D2036" s="7">
        <v>44277</v>
      </c>
      <c r="E2036" s="6" t="s">
        <v>28</v>
      </c>
      <c r="F2036" s="6" t="s">
        <v>80</v>
      </c>
      <c r="G2036" s="6" t="s">
        <v>81</v>
      </c>
      <c r="H2036" s="6" t="s">
        <v>19</v>
      </c>
      <c r="I2036" s="8">
        <v>0.5</v>
      </c>
      <c r="J2036" s="9">
        <v>3500</v>
      </c>
      <c r="K2036" s="10">
        <f t="shared" si="14"/>
        <v>1750</v>
      </c>
      <c r="L2036" s="10">
        <f t="shared" si="15"/>
        <v>612.5</v>
      </c>
      <c r="M2036" s="11">
        <v>0.35</v>
      </c>
      <c r="O2036" s="16"/>
      <c r="P2036" s="14"/>
      <c r="Q2036" s="12"/>
      <c r="R2036" s="13"/>
    </row>
    <row r="2037" spans="1:18" ht="15.75" customHeight="1" x14ac:dyDescent="0.3">
      <c r="A2037" s="1"/>
      <c r="B2037" s="6" t="s">
        <v>27</v>
      </c>
      <c r="C2037" s="6">
        <v>1128299</v>
      </c>
      <c r="D2037" s="7">
        <v>44277</v>
      </c>
      <c r="E2037" s="6" t="s">
        <v>28</v>
      </c>
      <c r="F2037" s="6" t="s">
        <v>80</v>
      </c>
      <c r="G2037" s="6" t="s">
        <v>81</v>
      </c>
      <c r="H2037" s="6" t="s">
        <v>20</v>
      </c>
      <c r="I2037" s="8">
        <v>0.5</v>
      </c>
      <c r="J2037" s="9">
        <v>2250</v>
      </c>
      <c r="K2037" s="10">
        <f t="shared" si="14"/>
        <v>1125</v>
      </c>
      <c r="L2037" s="10">
        <f t="shared" si="15"/>
        <v>393.75</v>
      </c>
      <c r="M2037" s="11">
        <v>0.35</v>
      </c>
      <c r="O2037" s="16"/>
      <c r="P2037" s="14"/>
      <c r="Q2037" s="12"/>
      <c r="R2037" s="13"/>
    </row>
    <row r="2038" spans="1:18" ht="15.75" customHeight="1" x14ac:dyDescent="0.3">
      <c r="A2038" s="1"/>
      <c r="B2038" s="6" t="s">
        <v>27</v>
      </c>
      <c r="C2038" s="6">
        <v>1128299</v>
      </c>
      <c r="D2038" s="7">
        <v>44277</v>
      </c>
      <c r="E2038" s="6" t="s">
        <v>28</v>
      </c>
      <c r="F2038" s="6" t="s">
        <v>80</v>
      </c>
      <c r="G2038" s="6" t="s">
        <v>81</v>
      </c>
      <c r="H2038" s="6" t="s">
        <v>21</v>
      </c>
      <c r="I2038" s="8">
        <v>0.55000000000000004</v>
      </c>
      <c r="J2038" s="9">
        <v>1250</v>
      </c>
      <c r="K2038" s="10">
        <f t="shared" si="14"/>
        <v>687.5</v>
      </c>
      <c r="L2038" s="10">
        <f t="shared" si="15"/>
        <v>206.25</v>
      </c>
      <c r="M2038" s="11">
        <v>0.3</v>
      </c>
      <c r="O2038" s="16"/>
      <c r="P2038" s="14"/>
      <c r="Q2038" s="12"/>
      <c r="R2038" s="13"/>
    </row>
    <row r="2039" spans="1:18" ht="15.75" customHeight="1" x14ac:dyDescent="0.3">
      <c r="A2039" s="1"/>
      <c r="B2039" s="6" t="s">
        <v>27</v>
      </c>
      <c r="C2039" s="6">
        <v>1128299</v>
      </c>
      <c r="D2039" s="7">
        <v>44277</v>
      </c>
      <c r="E2039" s="6" t="s">
        <v>28</v>
      </c>
      <c r="F2039" s="6" t="s">
        <v>80</v>
      </c>
      <c r="G2039" s="6" t="s">
        <v>81</v>
      </c>
      <c r="H2039" s="6" t="s">
        <v>22</v>
      </c>
      <c r="I2039" s="8">
        <v>0.5</v>
      </c>
      <c r="J2039" s="9">
        <v>3250</v>
      </c>
      <c r="K2039" s="10">
        <f t="shared" si="14"/>
        <v>1625</v>
      </c>
      <c r="L2039" s="10">
        <f t="shared" si="15"/>
        <v>406.25</v>
      </c>
      <c r="M2039" s="11">
        <v>0.25</v>
      </c>
      <c r="O2039" s="16"/>
      <c r="P2039" s="14"/>
      <c r="Q2039" s="12"/>
      <c r="R2039" s="13"/>
    </row>
    <row r="2040" spans="1:18" ht="15.75" customHeight="1" x14ac:dyDescent="0.3">
      <c r="A2040" s="1"/>
      <c r="B2040" s="6" t="s">
        <v>27</v>
      </c>
      <c r="C2040" s="6">
        <v>1128299</v>
      </c>
      <c r="D2040" s="7">
        <v>44309</v>
      </c>
      <c r="E2040" s="6" t="s">
        <v>28</v>
      </c>
      <c r="F2040" s="6" t="s">
        <v>80</v>
      </c>
      <c r="G2040" s="6" t="s">
        <v>81</v>
      </c>
      <c r="H2040" s="6" t="s">
        <v>17</v>
      </c>
      <c r="I2040" s="8">
        <v>0.5</v>
      </c>
      <c r="J2040" s="9">
        <v>5000</v>
      </c>
      <c r="K2040" s="10">
        <f t="shared" si="14"/>
        <v>2500</v>
      </c>
      <c r="L2040" s="10">
        <f t="shared" si="15"/>
        <v>875</v>
      </c>
      <c r="M2040" s="11">
        <v>0.35</v>
      </c>
      <c r="O2040" s="16"/>
      <c r="P2040" s="14"/>
      <c r="Q2040" s="12"/>
      <c r="R2040" s="13"/>
    </row>
    <row r="2041" spans="1:18" ht="15.75" customHeight="1" x14ac:dyDescent="0.3">
      <c r="A2041" s="1"/>
      <c r="B2041" s="6" t="s">
        <v>27</v>
      </c>
      <c r="C2041" s="6">
        <v>1128299</v>
      </c>
      <c r="D2041" s="7">
        <v>44309</v>
      </c>
      <c r="E2041" s="6" t="s">
        <v>28</v>
      </c>
      <c r="F2041" s="6" t="s">
        <v>80</v>
      </c>
      <c r="G2041" s="6" t="s">
        <v>81</v>
      </c>
      <c r="H2041" s="6" t="s">
        <v>18</v>
      </c>
      <c r="I2041" s="8">
        <v>0.55000000000000004</v>
      </c>
      <c r="J2041" s="9">
        <v>3000</v>
      </c>
      <c r="K2041" s="10">
        <f t="shared" si="14"/>
        <v>1650.0000000000002</v>
      </c>
      <c r="L2041" s="10">
        <f t="shared" si="15"/>
        <v>660.00000000000011</v>
      </c>
      <c r="M2041" s="11">
        <v>0.4</v>
      </c>
      <c r="O2041" s="16"/>
      <c r="P2041" s="14"/>
      <c r="Q2041" s="12"/>
      <c r="R2041" s="13"/>
    </row>
    <row r="2042" spans="1:18" ht="15.75" customHeight="1" x14ac:dyDescent="0.3">
      <c r="A2042" s="1"/>
      <c r="B2042" s="6" t="s">
        <v>27</v>
      </c>
      <c r="C2042" s="6">
        <v>1128299</v>
      </c>
      <c r="D2042" s="7">
        <v>44309</v>
      </c>
      <c r="E2042" s="6" t="s">
        <v>28</v>
      </c>
      <c r="F2042" s="6" t="s">
        <v>80</v>
      </c>
      <c r="G2042" s="6" t="s">
        <v>81</v>
      </c>
      <c r="H2042" s="6" t="s">
        <v>19</v>
      </c>
      <c r="I2042" s="8">
        <v>0.55000000000000004</v>
      </c>
      <c r="J2042" s="9">
        <v>3500</v>
      </c>
      <c r="K2042" s="10">
        <f t="shared" si="14"/>
        <v>1925.0000000000002</v>
      </c>
      <c r="L2042" s="10">
        <f t="shared" si="15"/>
        <v>673.75</v>
      </c>
      <c r="M2042" s="11">
        <v>0.35</v>
      </c>
      <c r="O2042" s="16"/>
      <c r="P2042" s="14"/>
      <c r="Q2042" s="12"/>
      <c r="R2042" s="13"/>
    </row>
    <row r="2043" spans="1:18" ht="15.75" customHeight="1" x14ac:dyDescent="0.3">
      <c r="A2043" s="1"/>
      <c r="B2043" s="6" t="s">
        <v>27</v>
      </c>
      <c r="C2043" s="6">
        <v>1128299</v>
      </c>
      <c r="D2043" s="7">
        <v>44309</v>
      </c>
      <c r="E2043" s="6" t="s">
        <v>28</v>
      </c>
      <c r="F2043" s="6" t="s">
        <v>80</v>
      </c>
      <c r="G2043" s="6" t="s">
        <v>81</v>
      </c>
      <c r="H2043" s="6" t="s">
        <v>20</v>
      </c>
      <c r="I2043" s="8">
        <v>0.5</v>
      </c>
      <c r="J2043" s="9">
        <v>2500</v>
      </c>
      <c r="K2043" s="10">
        <f t="shared" si="14"/>
        <v>1250</v>
      </c>
      <c r="L2043" s="10">
        <f t="shared" si="15"/>
        <v>437.5</v>
      </c>
      <c r="M2043" s="11">
        <v>0.35</v>
      </c>
      <c r="O2043" s="16"/>
      <c r="P2043" s="14"/>
      <c r="Q2043" s="12"/>
      <c r="R2043" s="13"/>
    </row>
    <row r="2044" spans="1:18" ht="15.75" customHeight="1" x14ac:dyDescent="0.3">
      <c r="A2044" s="1"/>
      <c r="B2044" s="6" t="s">
        <v>27</v>
      </c>
      <c r="C2044" s="6">
        <v>1128299</v>
      </c>
      <c r="D2044" s="7">
        <v>44309</v>
      </c>
      <c r="E2044" s="6" t="s">
        <v>28</v>
      </c>
      <c r="F2044" s="6" t="s">
        <v>80</v>
      </c>
      <c r="G2044" s="6" t="s">
        <v>81</v>
      </c>
      <c r="H2044" s="6" t="s">
        <v>21</v>
      </c>
      <c r="I2044" s="8">
        <v>0.55000000000000004</v>
      </c>
      <c r="J2044" s="9">
        <v>1500</v>
      </c>
      <c r="K2044" s="10">
        <f t="shared" si="14"/>
        <v>825.00000000000011</v>
      </c>
      <c r="L2044" s="10">
        <f t="shared" si="15"/>
        <v>247.50000000000003</v>
      </c>
      <c r="M2044" s="11">
        <v>0.3</v>
      </c>
      <c r="O2044" s="16"/>
      <c r="P2044" s="14"/>
      <c r="Q2044" s="12"/>
      <c r="R2044" s="13"/>
    </row>
    <row r="2045" spans="1:18" ht="15.75" customHeight="1" x14ac:dyDescent="0.3">
      <c r="A2045" s="1"/>
      <c r="B2045" s="6" t="s">
        <v>27</v>
      </c>
      <c r="C2045" s="6">
        <v>1128299</v>
      </c>
      <c r="D2045" s="7">
        <v>44309</v>
      </c>
      <c r="E2045" s="6" t="s">
        <v>28</v>
      </c>
      <c r="F2045" s="6" t="s">
        <v>80</v>
      </c>
      <c r="G2045" s="6" t="s">
        <v>81</v>
      </c>
      <c r="H2045" s="6" t="s">
        <v>22</v>
      </c>
      <c r="I2045" s="8">
        <v>0.70000000000000007</v>
      </c>
      <c r="J2045" s="9">
        <v>3250</v>
      </c>
      <c r="K2045" s="10">
        <f t="shared" si="14"/>
        <v>2275</v>
      </c>
      <c r="L2045" s="10">
        <f t="shared" si="15"/>
        <v>568.75</v>
      </c>
      <c r="M2045" s="11">
        <v>0.25</v>
      </c>
      <c r="O2045" s="16"/>
      <c r="P2045" s="14"/>
      <c r="Q2045" s="12"/>
      <c r="R2045" s="13"/>
    </row>
    <row r="2046" spans="1:18" ht="15.75" customHeight="1" x14ac:dyDescent="0.3">
      <c r="A2046" s="1"/>
      <c r="B2046" s="6" t="s">
        <v>27</v>
      </c>
      <c r="C2046" s="6">
        <v>1128299</v>
      </c>
      <c r="D2046" s="7">
        <v>44340</v>
      </c>
      <c r="E2046" s="6" t="s">
        <v>28</v>
      </c>
      <c r="F2046" s="6" t="s">
        <v>80</v>
      </c>
      <c r="G2046" s="6" t="s">
        <v>81</v>
      </c>
      <c r="H2046" s="6" t="s">
        <v>17</v>
      </c>
      <c r="I2046" s="8">
        <v>0.5</v>
      </c>
      <c r="J2046" s="9">
        <v>5250</v>
      </c>
      <c r="K2046" s="10">
        <f t="shared" ref="K2046:K2300" si="16">I2046*J2046</f>
        <v>2625</v>
      </c>
      <c r="L2046" s="10">
        <f t="shared" ref="L2046:L2300" si="17">K2046*M2046</f>
        <v>918.74999999999989</v>
      </c>
      <c r="M2046" s="11">
        <v>0.35</v>
      </c>
      <c r="O2046" s="16"/>
      <c r="P2046" s="14"/>
      <c r="Q2046" s="12"/>
      <c r="R2046" s="13"/>
    </row>
    <row r="2047" spans="1:18" ht="15.75" customHeight="1" x14ac:dyDescent="0.3">
      <c r="A2047" s="1"/>
      <c r="B2047" s="6" t="s">
        <v>27</v>
      </c>
      <c r="C2047" s="6">
        <v>1128299</v>
      </c>
      <c r="D2047" s="7">
        <v>44340</v>
      </c>
      <c r="E2047" s="6" t="s">
        <v>28</v>
      </c>
      <c r="F2047" s="6" t="s">
        <v>80</v>
      </c>
      <c r="G2047" s="6" t="s">
        <v>81</v>
      </c>
      <c r="H2047" s="6" t="s">
        <v>18</v>
      </c>
      <c r="I2047" s="8">
        <v>0.55000000000000004</v>
      </c>
      <c r="J2047" s="9">
        <v>3750</v>
      </c>
      <c r="K2047" s="10">
        <f t="shared" si="16"/>
        <v>2062.5</v>
      </c>
      <c r="L2047" s="10">
        <f t="shared" si="17"/>
        <v>825</v>
      </c>
      <c r="M2047" s="11">
        <v>0.4</v>
      </c>
      <c r="O2047" s="16"/>
      <c r="P2047" s="14"/>
      <c r="Q2047" s="12"/>
      <c r="R2047" s="13"/>
    </row>
    <row r="2048" spans="1:18" ht="15.75" customHeight="1" x14ac:dyDescent="0.3">
      <c r="A2048" s="1"/>
      <c r="B2048" s="6" t="s">
        <v>27</v>
      </c>
      <c r="C2048" s="6">
        <v>1128299</v>
      </c>
      <c r="D2048" s="7">
        <v>44340</v>
      </c>
      <c r="E2048" s="6" t="s">
        <v>28</v>
      </c>
      <c r="F2048" s="6" t="s">
        <v>80</v>
      </c>
      <c r="G2048" s="6" t="s">
        <v>81</v>
      </c>
      <c r="H2048" s="6" t="s">
        <v>19</v>
      </c>
      <c r="I2048" s="8">
        <v>0.55000000000000004</v>
      </c>
      <c r="J2048" s="9">
        <v>4000</v>
      </c>
      <c r="K2048" s="10">
        <f t="shared" si="16"/>
        <v>2200</v>
      </c>
      <c r="L2048" s="10">
        <f t="shared" si="17"/>
        <v>770</v>
      </c>
      <c r="M2048" s="11">
        <v>0.35</v>
      </c>
      <c r="O2048" s="16"/>
      <c r="P2048" s="14"/>
      <c r="Q2048" s="12"/>
      <c r="R2048" s="13"/>
    </row>
    <row r="2049" spans="1:18" ht="15.75" customHeight="1" x14ac:dyDescent="0.3">
      <c r="A2049" s="1"/>
      <c r="B2049" s="6" t="s">
        <v>27</v>
      </c>
      <c r="C2049" s="6">
        <v>1128299</v>
      </c>
      <c r="D2049" s="7">
        <v>44340</v>
      </c>
      <c r="E2049" s="6" t="s">
        <v>28</v>
      </c>
      <c r="F2049" s="6" t="s">
        <v>80</v>
      </c>
      <c r="G2049" s="6" t="s">
        <v>81</v>
      </c>
      <c r="H2049" s="6" t="s">
        <v>20</v>
      </c>
      <c r="I2049" s="8">
        <v>0.5</v>
      </c>
      <c r="J2049" s="9">
        <v>3000</v>
      </c>
      <c r="K2049" s="10">
        <f t="shared" si="16"/>
        <v>1500</v>
      </c>
      <c r="L2049" s="10">
        <f t="shared" si="17"/>
        <v>525</v>
      </c>
      <c r="M2049" s="11">
        <v>0.35</v>
      </c>
      <c r="O2049" s="16"/>
      <c r="P2049" s="14"/>
      <c r="Q2049" s="12"/>
      <c r="R2049" s="13"/>
    </row>
    <row r="2050" spans="1:18" ht="15.75" customHeight="1" x14ac:dyDescent="0.3">
      <c r="A2050" s="1"/>
      <c r="B2050" s="6" t="s">
        <v>27</v>
      </c>
      <c r="C2050" s="6">
        <v>1128299</v>
      </c>
      <c r="D2050" s="7">
        <v>44340</v>
      </c>
      <c r="E2050" s="6" t="s">
        <v>28</v>
      </c>
      <c r="F2050" s="6" t="s">
        <v>80</v>
      </c>
      <c r="G2050" s="6" t="s">
        <v>81</v>
      </c>
      <c r="H2050" s="6" t="s">
        <v>21</v>
      </c>
      <c r="I2050" s="8">
        <v>0.55000000000000004</v>
      </c>
      <c r="J2050" s="9">
        <v>2000</v>
      </c>
      <c r="K2050" s="10">
        <f t="shared" si="16"/>
        <v>1100</v>
      </c>
      <c r="L2050" s="10">
        <f t="shared" si="17"/>
        <v>330</v>
      </c>
      <c r="M2050" s="11">
        <v>0.3</v>
      </c>
      <c r="O2050" s="16"/>
      <c r="P2050" s="14"/>
      <c r="Q2050" s="12"/>
      <c r="R2050" s="13"/>
    </row>
    <row r="2051" spans="1:18" ht="15.75" customHeight="1" x14ac:dyDescent="0.3">
      <c r="A2051" s="1"/>
      <c r="B2051" s="6" t="s">
        <v>27</v>
      </c>
      <c r="C2051" s="6">
        <v>1128299</v>
      </c>
      <c r="D2051" s="7">
        <v>44340</v>
      </c>
      <c r="E2051" s="6" t="s">
        <v>28</v>
      </c>
      <c r="F2051" s="6" t="s">
        <v>80</v>
      </c>
      <c r="G2051" s="6" t="s">
        <v>81</v>
      </c>
      <c r="H2051" s="6" t="s">
        <v>22</v>
      </c>
      <c r="I2051" s="8">
        <v>0.70000000000000007</v>
      </c>
      <c r="J2051" s="9">
        <v>3750</v>
      </c>
      <c r="K2051" s="10">
        <f t="shared" si="16"/>
        <v>2625.0000000000005</v>
      </c>
      <c r="L2051" s="10">
        <f t="shared" si="17"/>
        <v>656.25000000000011</v>
      </c>
      <c r="M2051" s="11">
        <v>0.25</v>
      </c>
      <c r="O2051" s="16"/>
      <c r="P2051" s="14"/>
      <c r="Q2051" s="12"/>
      <c r="R2051" s="13"/>
    </row>
    <row r="2052" spans="1:18" ht="15.75" customHeight="1" x14ac:dyDescent="0.3">
      <c r="A2052" s="1"/>
      <c r="B2052" s="6" t="s">
        <v>27</v>
      </c>
      <c r="C2052" s="6">
        <v>1128299</v>
      </c>
      <c r="D2052" s="7">
        <v>44370</v>
      </c>
      <c r="E2052" s="6" t="s">
        <v>28</v>
      </c>
      <c r="F2052" s="6" t="s">
        <v>80</v>
      </c>
      <c r="G2052" s="6" t="s">
        <v>81</v>
      </c>
      <c r="H2052" s="6" t="s">
        <v>17</v>
      </c>
      <c r="I2052" s="8">
        <v>0.5</v>
      </c>
      <c r="J2052" s="9">
        <v>6250</v>
      </c>
      <c r="K2052" s="10">
        <f t="shared" si="16"/>
        <v>3125</v>
      </c>
      <c r="L2052" s="10">
        <f t="shared" si="17"/>
        <v>1093.75</v>
      </c>
      <c r="M2052" s="11">
        <v>0.35</v>
      </c>
      <c r="O2052" s="16"/>
      <c r="P2052" s="14"/>
      <c r="Q2052" s="12"/>
      <c r="R2052" s="13"/>
    </row>
    <row r="2053" spans="1:18" ht="15.75" customHeight="1" x14ac:dyDescent="0.3">
      <c r="A2053" s="1"/>
      <c r="B2053" s="6" t="s">
        <v>27</v>
      </c>
      <c r="C2053" s="6">
        <v>1128299</v>
      </c>
      <c r="D2053" s="7">
        <v>44370</v>
      </c>
      <c r="E2053" s="6" t="s">
        <v>28</v>
      </c>
      <c r="F2053" s="6" t="s">
        <v>80</v>
      </c>
      <c r="G2053" s="6" t="s">
        <v>81</v>
      </c>
      <c r="H2053" s="6" t="s">
        <v>18</v>
      </c>
      <c r="I2053" s="8">
        <v>0.55000000000000004</v>
      </c>
      <c r="J2053" s="9">
        <v>4750</v>
      </c>
      <c r="K2053" s="10">
        <f t="shared" si="16"/>
        <v>2612.5</v>
      </c>
      <c r="L2053" s="10">
        <f t="shared" si="17"/>
        <v>1045</v>
      </c>
      <c r="M2053" s="11">
        <v>0.4</v>
      </c>
      <c r="O2053" s="16"/>
      <c r="P2053" s="14"/>
      <c r="Q2053" s="12"/>
      <c r="R2053" s="13"/>
    </row>
    <row r="2054" spans="1:18" ht="15.75" customHeight="1" x14ac:dyDescent="0.3">
      <c r="A2054" s="1"/>
      <c r="B2054" s="6" t="s">
        <v>27</v>
      </c>
      <c r="C2054" s="6">
        <v>1128299</v>
      </c>
      <c r="D2054" s="7">
        <v>44370</v>
      </c>
      <c r="E2054" s="6" t="s">
        <v>28</v>
      </c>
      <c r="F2054" s="6" t="s">
        <v>80</v>
      </c>
      <c r="G2054" s="6" t="s">
        <v>81</v>
      </c>
      <c r="H2054" s="6" t="s">
        <v>19</v>
      </c>
      <c r="I2054" s="8">
        <v>0.55000000000000004</v>
      </c>
      <c r="J2054" s="9">
        <v>4750</v>
      </c>
      <c r="K2054" s="10">
        <f t="shared" si="16"/>
        <v>2612.5</v>
      </c>
      <c r="L2054" s="10">
        <f t="shared" si="17"/>
        <v>914.37499999999989</v>
      </c>
      <c r="M2054" s="11">
        <v>0.35</v>
      </c>
      <c r="O2054" s="16"/>
      <c r="P2054" s="14"/>
      <c r="Q2054" s="12"/>
      <c r="R2054" s="13"/>
    </row>
    <row r="2055" spans="1:18" ht="15.75" customHeight="1" x14ac:dyDescent="0.3">
      <c r="A2055" s="1"/>
      <c r="B2055" s="6" t="s">
        <v>27</v>
      </c>
      <c r="C2055" s="6">
        <v>1128299</v>
      </c>
      <c r="D2055" s="7">
        <v>44370</v>
      </c>
      <c r="E2055" s="6" t="s">
        <v>28</v>
      </c>
      <c r="F2055" s="6" t="s">
        <v>80</v>
      </c>
      <c r="G2055" s="6" t="s">
        <v>81</v>
      </c>
      <c r="H2055" s="6" t="s">
        <v>20</v>
      </c>
      <c r="I2055" s="8">
        <v>0.5</v>
      </c>
      <c r="J2055" s="9">
        <v>3500</v>
      </c>
      <c r="K2055" s="10">
        <f t="shared" si="16"/>
        <v>1750</v>
      </c>
      <c r="L2055" s="10">
        <f t="shared" si="17"/>
        <v>612.5</v>
      </c>
      <c r="M2055" s="11">
        <v>0.35</v>
      </c>
      <c r="O2055" s="16"/>
      <c r="P2055" s="14"/>
      <c r="Q2055" s="12"/>
      <c r="R2055" s="13"/>
    </row>
    <row r="2056" spans="1:18" ht="15.75" customHeight="1" x14ac:dyDescent="0.3">
      <c r="A2056" s="1"/>
      <c r="B2056" s="6" t="s">
        <v>27</v>
      </c>
      <c r="C2056" s="6">
        <v>1128299</v>
      </c>
      <c r="D2056" s="7">
        <v>44370</v>
      </c>
      <c r="E2056" s="6" t="s">
        <v>28</v>
      </c>
      <c r="F2056" s="6" t="s">
        <v>80</v>
      </c>
      <c r="G2056" s="6" t="s">
        <v>81</v>
      </c>
      <c r="H2056" s="6" t="s">
        <v>21</v>
      </c>
      <c r="I2056" s="8">
        <v>0.55000000000000004</v>
      </c>
      <c r="J2056" s="9">
        <v>2250</v>
      </c>
      <c r="K2056" s="10">
        <f t="shared" si="16"/>
        <v>1237.5</v>
      </c>
      <c r="L2056" s="10">
        <f t="shared" si="17"/>
        <v>371.25</v>
      </c>
      <c r="M2056" s="11">
        <v>0.3</v>
      </c>
      <c r="O2056" s="16"/>
      <c r="P2056" s="14"/>
      <c r="Q2056" s="12"/>
      <c r="R2056" s="13"/>
    </row>
    <row r="2057" spans="1:18" ht="15.75" customHeight="1" x14ac:dyDescent="0.3">
      <c r="A2057" s="1"/>
      <c r="B2057" s="6" t="s">
        <v>27</v>
      </c>
      <c r="C2057" s="6">
        <v>1128299</v>
      </c>
      <c r="D2057" s="7">
        <v>44370</v>
      </c>
      <c r="E2057" s="6" t="s">
        <v>28</v>
      </c>
      <c r="F2057" s="6" t="s">
        <v>80</v>
      </c>
      <c r="G2057" s="6" t="s">
        <v>81</v>
      </c>
      <c r="H2057" s="6" t="s">
        <v>22</v>
      </c>
      <c r="I2057" s="8">
        <v>0.70000000000000007</v>
      </c>
      <c r="J2057" s="9">
        <v>5250</v>
      </c>
      <c r="K2057" s="10">
        <f t="shared" si="16"/>
        <v>3675.0000000000005</v>
      </c>
      <c r="L2057" s="10">
        <f t="shared" si="17"/>
        <v>918.75000000000011</v>
      </c>
      <c r="M2057" s="11">
        <v>0.25</v>
      </c>
      <c r="O2057" s="16"/>
      <c r="P2057" s="14"/>
      <c r="Q2057" s="12"/>
      <c r="R2057" s="13"/>
    </row>
    <row r="2058" spans="1:18" ht="15.75" customHeight="1" x14ac:dyDescent="0.3">
      <c r="A2058" s="1"/>
      <c r="B2058" s="6" t="s">
        <v>27</v>
      </c>
      <c r="C2058" s="6">
        <v>1128299</v>
      </c>
      <c r="D2058" s="7">
        <v>44399</v>
      </c>
      <c r="E2058" s="6" t="s">
        <v>28</v>
      </c>
      <c r="F2058" s="6" t="s">
        <v>80</v>
      </c>
      <c r="G2058" s="6" t="s">
        <v>81</v>
      </c>
      <c r="H2058" s="6" t="s">
        <v>17</v>
      </c>
      <c r="I2058" s="8">
        <v>0.5</v>
      </c>
      <c r="J2058" s="9">
        <v>6750</v>
      </c>
      <c r="K2058" s="10">
        <f t="shared" si="16"/>
        <v>3375</v>
      </c>
      <c r="L2058" s="10">
        <f t="shared" si="17"/>
        <v>1181.25</v>
      </c>
      <c r="M2058" s="11">
        <v>0.35</v>
      </c>
      <c r="O2058" s="16"/>
      <c r="P2058" s="14"/>
      <c r="Q2058" s="12"/>
      <c r="R2058" s="13"/>
    </row>
    <row r="2059" spans="1:18" ht="15.75" customHeight="1" x14ac:dyDescent="0.3">
      <c r="A2059" s="1"/>
      <c r="B2059" s="6" t="s">
        <v>27</v>
      </c>
      <c r="C2059" s="6">
        <v>1128299</v>
      </c>
      <c r="D2059" s="7">
        <v>44399</v>
      </c>
      <c r="E2059" s="6" t="s">
        <v>28</v>
      </c>
      <c r="F2059" s="6" t="s">
        <v>80</v>
      </c>
      <c r="G2059" s="6" t="s">
        <v>81</v>
      </c>
      <c r="H2059" s="6" t="s">
        <v>18</v>
      </c>
      <c r="I2059" s="8">
        <v>0.55000000000000004</v>
      </c>
      <c r="J2059" s="9">
        <v>5250</v>
      </c>
      <c r="K2059" s="10">
        <f t="shared" si="16"/>
        <v>2887.5000000000005</v>
      </c>
      <c r="L2059" s="10">
        <f t="shared" si="17"/>
        <v>1155.0000000000002</v>
      </c>
      <c r="M2059" s="11">
        <v>0.4</v>
      </c>
      <c r="O2059" s="16"/>
      <c r="P2059" s="14"/>
      <c r="Q2059" s="12"/>
      <c r="R2059" s="13"/>
    </row>
    <row r="2060" spans="1:18" ht="15.75" customHeight="1" x14ac:dyDescent="0.3">
      <c r="A2060" s="1"/>
      <c r="B2060" s="6" t="s">
        <v>27</v>
      </c>
      <c r="C2060" s="6">
        <v>1128299</v>
      </c>
      <c r="D2060" s="7">
        <v>44399</v>
      </c>
      <c r="E2060" s="6" t="s">
        <v>28</v>
      </c>
      <c r="F2060" s="6" t="s">
        <v>80</v>
      </c>
      <c r="G2060" s="6" t="s">
        <v>81</v>
      </c>
      <c r="H2060" s="6" t="s">
        <v>19</v>
      </c>
      <c r="I2060" s="8">
        <v>0.55000000000000004</v>
      </c>
      <c r="J2060" s="9">
        <v>4750</v>
      </c>
      <c r="K2060" s="10">
        <f t="shared" si="16"/>
        <v>2612.5</v>
      </c>
      <c r="L2060" s="10">
        <f t="shared" si="17"/>
        <v>914.37499999999989</v>
      </c>
      <c r="M2060" s="11">
        <v>0.35</v>
      </c>
      <c r="O2060" s="16"/>
      <c r="P2060" s="14"/>
      <c r="Q2060" s="12"/>
      <c r="R2060" s="13"/>
    </row>
    <row r="2061" spans="1:18" ht="15.75" customHeight="1" x14ac:dyDescent="0.3">
      <c r="A2061" s="1"/>
      <c r="B2061" s="6" t="s">
        <v>27</v>
      </c>
      <c r="C2061" s="6">
        <v>1128299</v>
      </c>
      <c r="D2061" s="7">
        <v>44399</v>
      </c>
      <c r="E2061" s="6" t="s">
        <v>28</v>
      </c>
      <c r="F2061" s="6" t="s">
        <v>80</v>
      </c>
      <c r="G2061" s="6" t="s">
        <v>81</v>
      </c>
      <c r="H2061" s="6" t="s">
        <v>20</v>
      </c>
      <c r="I2061" s="8">
        <v>0.5</v>
      </c>
      <c r="J2061" s="9">
        <v>3750</v>
      </c>
      <c r="K2061" s="10">
        <f t="shared" si="16"/>
        <v>1875</v>
      </c>
      <c r="L2061" s="10">
        <f t="shared" si="17"/>
        <v>656.25</v>
      </c>
      <c r="M2061" s="11">
        <v>0.35</v>
      </c>
      <c r="O2061" s="16"/>
      <c r="P2061" s="14"/>
      <c r="Q2061" s="12"/>
      <c r="R2061" s="13"/>
    </row>
    <row r="2062" spans="1:18" ht="15.75" customHeight="1" x14ac:dyDescent="0.3">
      <c r="A2062" s="1"/>
      <c r="B2062" s="6" t="s">
        <v>27</v>
      </c>
      <c r="C2062" s="6">
        <v>1128299</v>
      </c>
      <c r="D2062" s="7">
        <v>44399</v>
      </c>
      <c r="E2062" s="6" t="s">
        <v>28</v>
      </c>
      <c r="F2062" s="6" t="s">
        <v>80</v>
      </c>
      <c r="G2062" s="6" t="s">
        <v>81</v>
      </c>
      <c r="H2062" s="6" t="s">
        <v>21</v>
      </c>
      <c r="I2062" s="8">
        <v>0.55000000000000004</v>
      </c>
      <c r="J2062" s="9">
        <v>4250</v>
      </c>
      <c r="K2062" s="10">
        <f t="shared" si="16"/>
        <v>2337.5</v>
      </c>
      <c r="L2062" s="10">
        <f t="shared" si="17"/>
        <v>701.25</v>
      </c>
      <c r="M2062" s="11">
        <v>0.3</v>
      </c>
      <c r="O2062" s="16"/>
      <c r="P2062" s="14"/>
      <c r="Q2062" s="12"/>
      <c r="R2062" s="13"/>
    </row>
    <row r="2063" spans="1:18" ht="15.75" customHeight="1" x14ac:dyDescent="0.3">
      <c r="A2063" s="1"/>
      <c r="B2063" s="6" t="s">
        <v>27</v>
      </c>
      <c r="C2063" s="6">
        <v>1128299</v>
      </c>
      <c r="D2063" s="7">
        <v>44399</v>
      </c>
      <c r="E2063" s="6" t="s">
        <v>28</v>
      </c>
      <c r="F2063" s="6" t="s">
        <v>80</v>
      </c>
      <c r="G2063" s="6" t="s">
        <v>81</v>
      </c>
      <c r="H2063" s="6" t="s">
        <v>22</v>
      </c>
      <c r="I2063" s="8">
        <v>0.70000000000000007</v>
      </c>
      <c r="J2063" s="9">
        <v>4250</v>
      </c>
      <c r="K2063" s="10">
        <f t="shared" si="16"/>
        <v>2975.0000000000005</v>
      </c>
      <c r="L2063" s="10">
        <f t="shared" si="17"/>
        <v>743.75000000000011</v>
      </c>
      <c r="M2063" s="11">
        <v>0.25</v>
      </c>
      <c r="O2063" s="16"/>
      <c r="P2063" s="14"/>
      <c r="Q2063" s="12"/>
      <c r="R2063" s="13"/>
    </row>
    <row r="2064" spans="1:18" ht="15.75" customHeight="1" x14ac:dyDescent="0.3">
      <c r="A2064" s="1"/>
      <c r="B2064" s="6" t="s">
        <v>27</v>
      </c>
      <c r="C2064" s="6">
        <v>1128299</v>
      </c>
      <c r="D2064" s="7">
        <v>44431</v>
      </c>
      <c r="E2064" s="6" t="s">
        <v>28</v>
      </c>
      <c r="F2064" s="6" t="s">
        <v>80</v>
      </c>
      <c r="G2064" s="6" t="s">
        <v>81</v>
      </c>
      <c r="H2064" s="6" t="s">
        <v>17</v>
      </c>
      <c r="I2064" s="8">
        <v>0.55000000000000004</v>
      </c>
      <c r="J2064" s="9">
        <v>6250</v>
      </c>
      <c r="K2064" s="10">
        <f t="shared" si="16"/>
        <v>3437.5000000000005</v>
      </c>
      <c r="L2064" s="10">
        <f t="shared" si="17"/>
        <v>1203.125</v>
      </c>
      <c r="M2064" s="11">
        <v>0.35</v>
      </c>
      <c r="O2064" s="16"/>
      <c r="P2064" s="14"/>
      <c r="Q2064" s="12"/>
      <c r="R2064" s="13"/>
    </row>
    <row r="2065" spans="1:18" ht="15.75" customHeight="1" x14ac:dyDescent="0.3">
      <c r="A2065" s="1"/>
      <c r="B2065" s="6" t="s">
        <v>27</v>
      </c>
      <c r="C2065" s="6">
        <v>1128299</v>
      </c>
      <c r="D2065" s="7">
        <v>44431</v>
      </c>
      <c r="E2065" s="6" t="s">
        <v>28</v>
      </c>
      <c r="F2065" s="6" t="s">
        <v>80</v>
      </c>
      <c r="G2065" s="6" t="s">
        <v>81</v>
      </c>
      <c r="H2065" s="6" t="s">
        <v>18</v>
      </c>
      <c r="I2065" s="8">
        <v>0.60000000000000009</v>
      </c>
      <c r="J2065" s="9">
        <v>5750</v>
      </c>
      <c r="K2065" s="10">
        <f t="shared" si="16"/>
        <v>3450.0000000000005</v>
      </c>
      <c r="L2065" s="10">
        <f t="shared" si="17"/>
        <v>1380.0000000000002</v>
      </c>
      <c r="M2065" s="11">
        <v>0.4</v>
      </c>
      <c r="O2065" s="16"/>
      <c r="P2065" s="14"/>
      <c r="Q2065" s="12"/>
      <c r="R2065" s="13"/>
    </row>
    <row r="2066" spans="1:18" ht="15.75" customHeight="1" x14ac:dyDescent="0.3">
      <c r="A2066" s="1"/>
      <c r="B2066" s="6" t="s">
        <v>27</v>
      </c>
      <c r="C2066" s="6">
        <v>1128299</v>
      </c>
      <c r="D2066" s="7">
        <v>44431</v>
      </c>
      <c r="E2066" s="6" t="s">
        <v>28</v>
      </c>
      <c r="F2066" s="6" t="s">
        <v>80</v>
      </c>
      <c r="G2066" s="6" t="s">
        <v>81</v>
      </c>
      <c r="H2066" s="6" t="s">
        <v>19</v>
      </c>
      <c r="I2066" s="8">
        <v>0.55000000000000004</v>
      </c>
      <c r="J2066" s="9">
        <v>4500</v>
      </c>
      <c r="K2066" s="10">
        <f t="shared" si="16"/>
        <v>2475</v>
      </c>
      <c r="L2066" s="10">
        <f t="shared" si="17"/>
        <v>866.25</v>
      </c>
      <c r="M2066" s="11">
        <v>0.35</v>
      </c>
      <c r="O2066" s="16"/>
      <c r="P2066" s="14"/>
      <c r="Q2066" s="12"/>
      <c r="R2066" s="13"/>
    </row>
    <row r="2067" spans="1:18" ht="15.75" customHeight="1" x14ac:dyDescent="0.3">
      <c r="A2067" s="1"/>
      <c r="B2067" s="6" t="s">
        <v>27</v>
      </c>
      <c r="C2067" s="6">
        <v>1128299</v>
      </c>
      <c r="D2067" s="7">
        <v>44431</v>
      </c>
      <c r="E2067" s="6" t="s">
        <v>28</v>
      </c>
      <c r="F2067" s="6" t="s">
        <v>80</v>
      </c>
      <c r="G2067" s="6" t="s">
        <v>81</v>
      </c>
      <c r="H2067" s="6" t="s">
        <v>20</v>
      </c>
      <c r="I2067" s="8">
        <v>0.55000000000000004</v>
      </c>
      <c r="J2067" s="9">
        <v>4000</v>
      </c>
      <c r="K2067" s="10">
        <f t="shared" si="16"/>
        <v>2200</v>
      </c>
      <c r="L2067" s="10">
        <f t="shared" si="17"/>
        <v>770</v>
      </c>
      <c r="M2067" s="11">
        <v>0.35</v>
      </c>
      <c r="O2067" s="16"/>
      <c r="P2067" s="14"/>
      <c r="Q2067" s="12"/>
      <c r="R2067" s="13"/>
    </row>
    <row r="2068" spans="1:18" ht="15.75" customHeight="1" x14ac:dyDescent="0.3">
      <c r="A2068" s="1"/>
      <c r="B2068" s="6" t="s">
        <v>27</v>
      </c>
      <c r="C2068" s="6">
        <v>1128299</v>
      </c>
      <c r="D2068" s="7">
        <v>44431</v>
      </c>
      <c r="E2068" s="6" t="s">
        <v>28</v>
      </c>
      <c r="F2068" s="6" t="s">
        <v>80</v>
      </c>
      <c r="G2068" s="6" t="s">
        <v>81</v>
      </c>
      <c r="H2068" s="6" t="s">
        <v>21</v>
      </c>
      <c r="I2068" s="8">
        <v>0.65</v>
      </c>
      <c r="J2068" s="9">
        <v>4000</v>
      </c>
      <c r="K2068" s="10">
        <f t="shared" si="16"/>
        <v>2600</v>
      </c>
      <c r="L2068" s="10">
        <f t="shared" si="17"/>
        <v>780</v>
      </c>
      <c r="M2068" s="11">
        <v>0.3</v>
      </c>
      <c r="O2068" s="16"/>
      <c r="P2068" s="14"/>
      <c r="Q2068" s="12"/>
      <c r="R2068" s="13"/>
    </row>
    <row r="2069" spans="1:18" ht="15.75" customHeight="1" x14ac:dyDescent="0.3">
      <c r="A2069" s="1"/>
      <c r="B2069" s="6" t="s">
        <v>27</v>
      </c>
      <c r="C2069" s="6">
        <v>1128299</v>
      </c>
      <c r="D2069" s="7">
        <v>44431</v>
      </c>
      <c r="E2069" s="6" t="s">
        <v>28</v>
      </c>
      <c r="F2069" s="6" t="s">
        <v>80</v>
      </c>
      <c r="G2069" s="6" t="s">
        <v>81</v>
      </c>
      <c r="H2069" s="6" t="s">
        <v>22</v>
      </c>
      <c r="I2069" s="8">
        <v>0.70000000000000007</v>
      </c>
      <c r="J2069" s="9">
        <v>3750</v>
      </c>
      <c r="K2069" s="10">
        <f t="shared" si="16"/>
        <v>2625.0000000000005</v>
      </c>
      <c r="L2069" s="10">
        <f t="shared" si="17"/>
        <v>656.25000000000011</v>
      </c>
      <c r="M2069" s="11">
        <v>0.25</v>
      </c>
      <c r="O2069" s="16"/>
      <c r="P2069" s="14"/>
      <c r="Q2069" s="12"/>
      <c r="R2069" s="13"/>
    </row>
    <row r="2070" spans="1:18" ht="15.75" customHeight="1" x14ac:dyDescent="0.3">
      <c r="A2070" s="1"/>
      <c r="B2070" s="6" t="s">
        <v>27</v>
      </c>
      <c r="C2070" s="6">
        <v>1128299</v>
      </c>
      <c r="D2070" s="7">
        <v>44463</v>
      </c>
      <c r="E2070" s="6" t="s">
        <v>28</v>
      </c>
      <c r="F2070" s="6" t="s">
        <v>80</v>
      </c>
      <c r="G2070" s="6" t="s">
        <v>81</v>
      </c>
      <c r="H2070" s="6" t="s">
        <v>17</v>
      </c>
      <c r="I2070" s="8">
        <v>0.45000000000000007</v>
      </c>
      <c r="J2070" s="9">
        <v>5750</v>
      </c>
      <c r="K2070" s="10">
        <f t="shared" si="16"/>
        <v>2587.5000000000005</v>
      </c>
      <c r="L2070" s="10">
        <f t="shared" si="17"/>
        <v>905.62500000000011</v>
      </c>
      <c r="M2070" s="11">
        <v>0.35</v>
      </c>
      <c r="O2070" s="16"/>
      <c r="P2070" s="14"/>
      <c r="Q2070" s="12"/>
      <c r="R2070" s="13"/>
    </row>
    <row r="2071" spans="1:18" ht="15.75" customHeight="1" x14ac:dyDescent="0.3">
      <c r="A2071" s="1"/>
      <c r="B2071" s="6" t="s">
        <v>27</v>
      </c>
      <c r="C2071" s="6">
        <v>1128299</v>
      </c>
      <c r="D2071" s="7">
        <v>44463</v>
      </c>
      <c r="E2071" s="6" t="s">
        <v>28</v>
      </c>
      <c r="F2071" s="6" t="s">
        <v>80</v>
      </c>
      <c r="G2071" s="6" t="s">
        <v>81</v>
      </c>
      <c r="H2071" s="6" t="s">
        <v>18</v>
      </c>
      <c r="I2071" s="8">
        <v>0.50000000000000011</v>
      </c>
      <c r="J2071" s="9">
        <v>5750</v>
      </c>
      <c r="K2071" s="10">
        <f t="shared" si="16"/>
        <v>2875.0000000000005</v>
      </c>
      <c r="L2071" s="10">
        <f t="shared" si="17"/>
        <v>1150.0000000000002</v>
      </c>
      <c r="M2071" s="11">
        <v>0.4</v>
      </c>
      <c r="O2071" s="16"/>
      <c r="P2071" s="14"/>
      <c r="Q2071" s="12"/>
      <c r="R2071" s="13"/>
    </row>
    <row r="2072" spans="1:18" ht="15.75" customHeight="1" x14ac:dyDescent="0.3">
      <c r="A2072" s="1"/>
      <c r="B2072" s="6" t="s">
        <v>27</v>
      </c>
      <c r="C2072" s="6">
        <v>1128299</v>
      </c>
      <c r="D2072" s="7">
        <v>44463</v>
      </c>
      <c r="E2072" s="6" t="s">
        <v>28</v>
      </c>
      <c r="F2072" s="6" t="s">
        <v>80</v>
      </c>
      <c r="G2072" s="6" t="s">
        <v>81</v>
      </c>
      <c r="H2072" s="6" t="s">
        <v>19</v>
      </c>
      <c r="I2072" s="8">
        <v>0.45000000000000007</v>
      </c>
      <c r="J2072" s="9">
        <v>4250</v>
      </c>
      <c r="K2072" s="10">
        <f t="shared" si="16"/>
        <v>1912.5000000000002</v>
      </c>
      <c r="L2072" s="10">
        <f t="shared" si="17"/>
        <v>669.375</v>
      </c>
      <c r="M2072" s="11">
        <v>0.35</v>
      </c>
      <c r="O2072" s="16"/>
      <c r="P2072" s="14"/>
      <c r="Q2072" s="12"/>
      <c r="R2072" s="13"/>
    </row>
    <row r="2073" spans="1:18" ht="15.75" customHeight="1" x14ac:dyDescent="0.3">
      <c r="A2073" s="1"/>
      <c r="B2073" s="6" t="s">
        <v>27</v>
      </c>
      <c r="C2073" s="6">
        <v>1128299</v>
      </c>
      <c r="D2073" s="7">
        <v>44463</v>
      </c>
      <c r="E2073" s="6" t="s">
        <v>28</v>
      </c>
      <c r="F2073" s="6" t="s">
        <v>80</v>
      </c>
      <c r="G2073" s="6" t="s">
        <v>81</v>
      </c>
      <c r="H2073" s="6" t="s">
        <v>20</v>
      </c>
      <c r="I2073" s="8">
        <v>0.45000000000000007</v>
      </c>
      <c r="J2073" s="9">
        <v>3750</v>
      </c>
      <c r="K2073" s="10">
        <f t="shared" si="16"/>
        <v>1687.5000000000002</v>
      </c>
      <c r="L2073" s="10">
        <f t="shared" si="17"/>
        <v>590.625</v>
      </c>
      <c r="M2073" s="11">
        <v>0.35</v>
      </c>
      <c r="O2073" s="16"/>
      <c r="P2073" s="14"/>
      <c r="Q2073" s="12"/>
      <c r="R2073" s="13"/>
    </row>
    <row r="2074" spans="1:18" ht="15.75" customHeight="1" x14ac:dyDescent="0.3">
      <c r="A2074" s="1"/>
      <c r="B2074" s="6" t="s">
        <v>27</v>
      </c>
      <c r="C2074" s="6">
        <v>1128299</v>
      </c>
      <c r="D2074" s="7">
        <v>44463</v>
      </c>
      <c r="E2074" s="6" t="s">
        <v>28</v>
      </c>
      <c r="F2074" s="6" t="s">
        <v>80</v>
      </c>
      <c r="G2074" s="6" t="s">
        <v>81</v>
      </c>
      <c r="H2074" s="6" t="s">
        <v>21</v>
      </c>
      <c r="I2074" s="8">
        <v>0.55000000000000004</v>
      </c>
      <c r="J2074" s="9">
        <v>3750</v>
      </c>
      <c r="K2074" s="10">
        <f t="shared" si="16"/>
        <v>2062.5</v>
      </c>
      <c r="L2074" s="10">
        <f t="shared" si="17"/>
        <v>618.75</v>
      </c>
      <c r="M2074" s="11">
        <v>0.3</v>
      </c>
      <c r="O2074" s="16"/>
      <c r="P2074" s="14"/>
      <c r="Q2074" s="12"/>
      <c r="R2074" s="13"/>
    </row>
    <row r="2075" spans="1:18" ht="15.75" customHeight="1" x14ac:dyDescent="0.3">
      <c r="A2075" s="1"/>
      <c r="B2075" s="6" t="s">
        <v>27</v>
      </c>
      <c r="C2075" s="6">
        <v>1128299</v>
      </c>
      <c r="D2075" s="7">
        <v>44463</v>
      </c>
      <c r="E2075" s="6" t="s">
        <v>28</v>
      </c>
      <c r="F2075" s="6" t="s">
        <v>80</v>
      </c>
      <c r="G2075" s="6" t="s">
        <v>81</v>
      </c>
      <c r="H2075" s="6" t="s">
        <v>22</v>
      </c>
      <c r="I2075" s="8">
        <v>0.60000000000000009</v>
      </c>
      <c r="J2075" s="9">
        <v>4250</v>
      </c>
      <c r="K2075" s="10">
        <f t="shared" si="16"/>
        <v>2550.0000000000005</v>
      </c>
      <c r="L2075" s="10">
        <f t="shared" si="17"/>
        <v>637.50000000000011</v>
      </c>
      <c r="M2075" s="11">
        <v>0.25</v>
      </c>
      <c r="O2075" s="16"/>
      <c r="P2075" s="14"/>
      <c r="Q2075" s="12"/>
      <c r="R2075" s="13"/>
    </row>
    <row r="2076" spans="1:18" ht="15.75" customHeight="1" x14ac:dyDescent="0.3">
      <c r="A2076" s="1"/>
      <c r="B2076" s="6" t="s">
        <v>27</v>
      </c>
      <c r="C2076" s="6">
        <v>1128299</v>
      </c>
      <c r="D2076" s="7">
        <v>44492</v>
      </c>
      <c r="E2076" s="6" t="s">
        <v>28</v>
      </c>
      <c r="F2076" s="6" t="s">
        <v>80</v>
      </c>
      <c r="G2076" s="6" t="s">
        <v>81</v>
      </c>
      <c r="H2076" s="6" t="s">
        <v>17</v>
      </c>
      <c r="I2076" s="8">
        <v>0.45000000000000007</v>
      </c>
      <c r="J2076" s="9">
        <v>5000</v>
      </c>
      <c r="K2076" s="10">
        <f t="shared" si="16"/>
        <v>2250.0000000000005</v>
      </c>
      <c r="L2076" s="10">
        <f t="shared" si="17"/>
        <v>787.50000000000011</v>
      </c>
      <c r="M2076" s="11">
        <v>0.35</v>
      </c>
      <c r="O2076" s="16"/>
      <c r="P2076" s="14"/>
      <c r="Q2076" s="12"/>
      <c r="R2076" s="13"/>
    </row>
    <row r="2077" spans="1:18" ht="15.75" customHeight="1" x14ac:dyDescent="0.3">
      <c r="A2077" s="1"/>
      <c r="B2077" s="6" t="s">
        <v>27</v>
      </c>
      <c r="C2077" s="6">
        <v>1128299</v>
      </c>
      <c r="D2077" s="7">
        <v>44492</v>
      </c>
      <c r="E2077" s="6" t="s">
        <v>28</v>
      </c>
      <c r="F2077" s="6" t="s">
        <v>80</v>
      </c>
      <c r="G2077" s="6" t="s">
        <v>81</v>
      </c>
      <c r="H2077" s="6" t="s">
        <v>18</v>
      </c>
      <c r="I2077" s="8">
        <v>0.50000000000000011</v>
      </c>
      <c r="J2077" s="9">
        <v>5000</v>
      </c>
      <c r="K2077" s="10">
        <f t="shared" si="16"/>
        <v>2500.0000000000005</v>
      </c>
      <c r="L2077" s="10">
        <f t="shared" si="17"/>
        <v>1000.0000000000002</v>
      </c>
      <c r="M2077" s="11">
        <v>0.4</v>
      </c>
      <c r="O2077" s="16"/>
      <c r="P2077" s="14"/>
      <c r="Q2077" s="12"/>
      <c r="R2077" s="13"/>
    </row>
    <row r="2078" spans="1:18" ht="15.75" customHeight="1" x14ac:dyDescent="0.3">
      <c r="A2078" s="1"/>
      <c r="B2078" s="6" t="s">
        <v>27</v>
      </c>
      <c r="C2078" s="6">
        <v>1128299</v>
      </c>
      <c r="D2078" s="7">
        <v>44492</v>
      </c>
      <c r="E2078" s="6" t="s">
        <v>28</v>
      </c>
      <c r="F2078" s="6" t="s">
        <v>80</v>
      </c>
      <c r="G2078" s="6" t="s">
        <v>81</v>
      </c>
      <c r="H2078" s="6" t="s">
        <v>19</v>
      </c>
      <c r="I2078" s="8">
        <v>0.45000000000000007</v>
      </c>
      <c r="J2078" s="9">
        <v>3250</v>
      </c>
      <c r="K2078" s="10">
        <f t="shared" si="16"/>
        <v>1462.5000000000002</v>
      </c>
      <c r="L2078" s="10">
        <f t="shared" si="17"/>
        <v>511.87500000000006</v>
      </c>
      <c r="M2078" s="11">
        <v>0.35</v>
      </c>
      <c r="O2078" s="16"/>
      <c r="P2078" s="14"/>
      <c r="Q2078" s="12"/>
      <c r="R2078" s="13"/>
    </row>
    <row r="2079" spans="1:18" ht="15.75" customHeight="1" x14ac:dyDescent="0.3">
      <c r="A2079" s="1"/>
      <c r="B2079" s="6" t="s">
        <v>27</v>
      </c>
      <c r="C2079" s="6">
        <v>1128299</v>
      </c>
      <c r="D2079" s="7">
        <v>44492</v>
      </c>
      <c r="E2079" s="6" t="s">
        <v>28</v>
      </c>
      <c r="F2079" s="6" t="s">
        <v>80</v>
      </c>
      <c r="G2079" s="6" t="s">
        <v>81</v>
      </c>
      <c r="H2079" s="6" t="s">
        <v>20</v>
      </c>
      <c r="I2079" s="8">
        <v>0.45000000000000007</v>
      </c>
      <c r="J2079" s="9">
        <v>3000</v>
      </c>
      <c r="K2079" s="10">
        <f t="shared" si="16"/>
        <v>1350.0000000000002</v>
      </c>
      <c r="L2079" s="10">
        <f t="shared" si="17"/>
        <v>472.50000000000006</v>
      </c>
      <c r="M2079" s="11">
        <v>0.35</v>
      </c>
      <c r="O2079" s="16"/>
      <c r="P2079" s="14"/>
      <c r="Q2079" s="12"/>
      <c r="R2079" s="13"/>
    </row>
    <row r="2080" spans="1:18" ht="15.75" customHeight="1" x14ac:dyDescent="0.3">
      <c r="A2080" s="1"/>
      <c r="B2080" s="6" t="s">
        <v>27</v>
      </c>
      <c r="C2080" s="6">
        <v>1128299</v>
      </c>
      <c r="D2080" s="7">
        <v>44492</v>
      </c>
      <c r="E2080" s="6" t="s">
        <v>28</v>
      </c>
      <c r="F2080" s="6" t="s">
        <v>80</v>
      </c>
      <c r="G2080" s="6" t="s">
        <v>81</v>
      </c>
      <c r="H2080" s="6" t="s">
        <v>21</v>
      </c>
      <c r="I2080" s="8">
        <v>0.55000000000000004</v>
      </c>
      <c r="J2080" s="9">
        <v>2750</v>
      </c>
      <c r="K2080" s="10">
        <f t="shared" si="16"/>
        <v>1512.5000000000002</v>
      </c>
      <c r="L2080" s="10">
        <f t="shared" si="17"/>
        <v>453.75000000000006</v>
      </c>
      <c r="M2080" s="11">
        <v>0.3</v>
      </c>
      <c r="O2080" s="16"/>
      <c r="P2080" s="14"/>
      <c r="Q2080" s="12"/>
      <c r="R2080" s="13"/>
    </row>
    <row r="2081" spans="1:18" ht="15.75" customHeight="1" x14ac:dyDescent="0.3">
      <c r="A2081" s="1"/>
      <c r="B2081" s="6" t="s">
        <v>27</v>
      </c>
      <c r="C2081" s="6">
        <v>1128299</v>
      </c>
      <c r="D2081" s="7">
        <v>44492</v>
      </c>
      <c r="E2081" s="6" t="s">
        <v>28</v>
      </c>
      <c r="F2081" s="6" t="s">
        <v>80</v>
      </c>
      <c r="G2081" s="6" t="s">
        <v>81</v>
      </c>
      <c r="H2081" s="6" t="s">
        <v>22</v>
      </c>
      <c r="I2081" s="8">
        <v>0.60000000000000009</v>
      </c>
      <c r="J2081" s="9">
        <v>3250</v>
      </c>
      <c r="K2081" s="10">
        <f t="shared" si="16"/>
        <v>1950.0000000000002</v>
      </c>
      <c r="L2081" s="10">
        <f t="shared" si="17"/>
        <v>487.50000000000006</v>
      </c>
      <c r="M2081" s="11">
        <v>0.25</v>
      </c>
      <c r="O2081" s="16"/>
      <c r="P2081" s="14"/>
      <c r="Q2081" s="12"/>
      <c r="R2081" s="13"/>
    </row>
    <row r="2082" spans="1:18" ht="15.75" customHeight="1" x14ac:dyDescent="0.3">
      <c r="A2082" s="1"/>
      <c r="B2082" s="6" t="s">
        <v>27</v>
      </c>
      <c r="C2082" s="6">
        <v>1128299</v>
      </c>
      <c r="D2082" s="7">
        <v>44523</v>
      </c>
      <c r="E2082" s="6" t="s">
        <v>28</v>
      </c>
      <c r="F2082" s="6" t="s">
        <v>80</v>
      </c>
      <c r="G2082" s="6" t="s">
        <v>81</v>
      </c>
      <c r="H2082" s="6" t="s">
        <v>17</v>
      </c>
      <c r="I2082" s="8">
        <v>0.45000000000000007</v>
      </c>
      <c r="J2082" s="9">
        <v>5000</v>
      </c>
      <c r="K2082" s="10">
        <f t="shared" si="16"/>
        <v>2250.0000000000005</v>
      </c>
      <c r="L2082" s="10">
        <f t="shared" si="17"/>
        <v>787.50000000000011</v>
      </c>
      <c r="M2082" s="11">
        <v>0.35</v>
      </c>
      <c r="O2082" s="16"/>
      <c r="P2082" s="14"/>
      <c r="Q2082" s="12"/>
      <c r="R2082" s="13"/>
    </row>
    <row r="2083" spans="1:18" ht="15.75" customHeight="1" x14ac:dyDescent="0.3">
      <c r="A2083" s="1"/>
      <c r="B2083" s="6" t="s">
        <v>27</v>
      </c>
      <c r="C2083" s="6">
        <v>1128299</v>
      </c>
      <c r="D2083" s="7">
        <v>44523</v>
      </c>
      <c r="E2083" s="6" t="s">
        <v>28</v>
      </c>
      <c r="F2083" s="6" t="s">
        <v>80</v>
      </c>
      <c r="G2083" s="6" t="s">
        <v>81</v>
      </c>
      <c r="H2083" s="6" t="s">
        <v>18</v>
      </c>
      <c r="I2083" s="8">
        <v>0.50000000000000011</v>
      </c>
      <c r="J2083" s="9">
        <v>5250</v>
      </c>
      <c r="K2083" s="10">
        <f t="shared" si="16"/>
        <v>2625.0000000000005</v>
      </c>
      <c r="L2083" s="10">
        <f t="shared" si="17"/>
        <v>1050.0000000000002</v>
      </c>
      <c r="M2083" s="11">
        <v>0.4</v>
      </c>
      <c r="O2083" s="16"/>
      <c r="P2083" s="14"/>
      <c r="Q2083" s="12"/>
      <c r="R2083" s="13"/>
    </row>
    <row r="2084" spans="1:18" ht="15.75" customHeight="1" x14ac:dyDescent="0.3">
      <c r="A2084" s="1"/>
      <c r="B2084" s="6" t="s">
        <v>27</v>
      </c>
      <c r="C2084" s="6">
        <v>1128299</v>
      </c>
      <c r="D2084" s="7">
        <v>44523</v>
      </c>
      <c r="E2084" s="6" t="s">
        <v>28</v>
      </c>
      <c r="F2084" s="6" t="s">
        <v>80</v>
      </c>
      <c r="G2084" s="6" t="s">
        <v>81</v>
      </c>
      <c r="H2084" s="6" t="s">
        <v>19</v>
      </c>
      <c r="I2084" s="8">
        <v>0.45000000000000007</v>
      </c>
      <c r="J2084" s="9">
        <v>3750</v>
      </c>
      <c r="K2084" s="10">
        <f t="shared" si="16"/>
        <v>1687.5000000000002</v>
      </c>
      <c r="L2084" s="10">
        <f t="shared" si="17"/>
        <v>590.625</v>
      </c>
      <c r="M2084" s="11">
        <v>0.35</v>
      </c>
      <c r="O2084" s="16"/>
      <c r="P2084" s="14"/>
      <c r="Q2084" s="12"/>
      <c r="R2084" s="13"/>
    </row>
    <row r="2085" spans="1:18" ht="15.75" customHeight="1" x14ac:dyDescent="0.3">
      <c r="A2085" s="1"/>
      <c r="B2085" s="6" t="s">
        <v>27</v>
      </c>
      <c r="C2085" s="6">
        <v>1128299</v>
      </c>
      <c r="D2085" s="7">
        <v>44523</v>
      </c>
      <c r="E2085" s="6" t="s">
        <v>28</v>
      </c>
      <c r="F2085" s="6" t="s">
        <v>80</v>
      </c>
      <c r="G2085" s="6" t="s">
        <v>81</v>
      </c>
      <c r="H2085" s="6" t="s">
        <v>20</v>
      </c>
      <c r="I2085" s="8">
        <v>0.45000000000000007</v>
      </c>
      <c r="J2085" s="9">
        <v>3500</v>
      </c>
      <c r="K2085" s="10">
        <f t="shared" si="16"/>
        <v>1575.0000000000002</v>
      </c>
      <c r="L2085" s="10">
        <f t="shared" si="17"/>
        <v>551.25</v>
      </c>
      <c r="M2085" s="11">
        <v>0.35</v>
      </c>
      <c r="O2085" s="16"/>
      <c r="P2085" s="14"/>
      <c r="Q2085" s="12"/>
      <c r="R2085" s="13"/>
    </row>
    <row r="2086" spans="1:18" ht="15.75" customHeight="1" x14ac:dyDescent="0.3">
      <c r="A2086" s="1"/>
      <c r="B2086" s="6" t="s">
        <v>27</v>
      </c>
      <c r="C2086" s="6">
        <v>1128299</v>
      </c>
      <c r="D2086" s="7">
        <v>44523</v>
      </c>
      <c r="E2086" s="6" t="s">
        <v>28</v>
      </c>
      <c r="F2086" s="6" t="s">
        <v>80</v>
      </c>
      <c r="G2086" s="6" t="s">
        <v>81</v>
      </c>
      <c r="H2086" s="6" t="s">
        <v>21</v>
      </c>
      <c r="I2086" s="8">
        <v>0.55000000000000004</v>
      </c>
      <c r="J2086" s="9">
        <v>3000</v>
      </c>
      <c r="K2086" s="10">
        <f t="shared" si="16"/>
        <v>1650.0000000000002</v>
      </c>
      <c r="L2086" s="10">
        <f t="shared" si="17"/>
        <v>495.00000000000006</v>
      </c>
      <c r="M2086" s="11">
        <v>0.3</v>
      </c>
      <c r="O2086" s="16"/>
      <c r="P2086" s="14"/>
      <c r="Q2086" s="12"/>
      <c r="R2086" s="13"/>
    </row>
    <row r="2087" spans="1:18" ht="15.75" customHeight="1" x14ac:dyDescent="0.3">
      <c r="A2087" s="1"/>
      <c r="B2087" s="6" t="s">
        <v>27</v>
      </c>
      <c r="C2087" s="6">
        <v>1128299</v>
      </c>
      <c r="D2087" s="7">
        <v>44523</v>
      </c>
      <c r="E2087" s="6" t="s">
        <v>28</v>
      </c>
      <c r="F2087" s="6" t="s">
        <v>80</v>
      </c>
      <c r="G2087" s="6" t="s">
        <v>81</v>
      </c>
      <c r="H2087" s="6" t="s">
        <v>22</v>
      </c>
      <c r="I2087" s="8">
        <v>0.60000000000000009</v>
      </c>
      <c r="J2087" s="9">
        <v>4250</v>
      </c>
      <c r="K2087" s="10">
        <f t="shared" si="16"/>
        <v>2550.0000000000005</v>
      </c>
      <c r="L2087" s="10">
        <f t="shared" si="17"/>
        <v>637.50000000000011</v>
      </c>
      <c r="M2087" s="11">
        <v>0.25</v>
      </c>
      <c r="O2087" s="16"/>
      <c r="P2087" s="14"/>
      <c r="Q2087" s="12"/>
      <c r="R2087" s="13"/>
    </row>
    <row r="2088" spans="1:18" ht="15.75" customHeight="1" x14ac:dyDescent="0.3">
      <c r="A2088" s="1"/>
      <c r="B2088" s="6" t="s">
        <v>27</v>
      </c>
      <c r="C2088" s="6">
        <v>1128299</v>
      </c>
      <c r="D2088" s="7">
        <v>44552</v>
      </c>
      <c r="E2088" s="6" t="s">
        <v>28</v>
      </c>
      <c r="F2088" s="6" t="s">
        <v>80</v>
      </c>
      <c r="G2088" s="6" t="s">
        <v>81</v>
      </c>
      <c r="H2088" s="6" t="s">
        <v>17</v>
      </c>
      <c r="I2088" s="8">
        <v>0.45000000000000007</v>
      </c>
      <c r="J2088" s="9">
        <v>6250</v>
      </c>
      <c r="K2088" s="10">
        <f t="shared" si="16"/>
        <v>2812.5000000000005</v>
      </c>
      <c r="L2088" s="10">
        <f t="shared" si="17"/>
        <v>984.37500000000011</v>
      </c>
      <c r="M2088" s="11">
        <v>0.35</v>
      </c>
      <c r="O2088" s="16"/>
      <c r="P2088" s="14"/>
      <c r="Q2088" s="12"/>
      <c r="R2088" s="13"/>
    </row>
    <row r="2089" spans="1:18" ht="15.75" customHeight="1" x14ac:dyDescent="0.3">
      <c r="A2089" s="1"/>
      <c r="B2089" s="6" t="s">
        <v>27</v>
      </c>
      <c r="C2089" s="6">
        <v>1128299</v>
      </c>
      <c r="D2089" s="7">
        <v>44552</v>
      </c>
      <c r="E2089" s="6" t="s">
        <v>28</v>
      </c>
      <c r="F2089" s="6" t="s">
        <v>80</v>
      </c>
      <c r="G2089" s="6" t="s">
        <v>81</v>
      </c>
      <c r="H2089" s="6" t="s">
        <v>18</v>
      </c>
      <c r="I2089" s="8">
        <v>0.50000000000000011</v>
      </c>
      <c r="J2089" s="9">
        <v>6250</v>
      </c>
      <c r="K2089" s="10">
        <f t="shared" si="16"/>
        <v>3125.0000000000009</v>
      </c>
      <c r="L2089" s="10">
        <f t="shared" si="17"/>
        <v>1250.0000000000005</v>
      </c>
      <c r="M2089" s="11">
        <v>0.4</v>
      </c>
      <c r="O2089" s="16"/>
      <c r="P2089" s="14"/>
      <c r="Q2089" s="12"/>
      <c r="R2089" s="13"/>
    </row>
    <row r="2090" spans="1:18" ht="15.75" customHeight="1" x14ac:dyDescent="0.3">
      <c r="A2090" s="1"/>
      <c r="B2090" s="6" t="s">
        <v>27</v>
      </c>
      <c r="C2090" s="6">
        <v>1128299</v>
      </c>
      <c r="D2090" s="7">
        <v>44552</v>
      </c>
      <c r="E2090" s="6" t="s">
        <v>28</v>
      </c>
      <c r="F2090" s="6" t="s">
        <v>80</v>
      </c>
      <c r="G2090" s="6" t="s">
        <v>81</v>
      </c>
      <c r="H2090" s="6" t="s">
        <v>19</v>
      </c>
      <c r="I2090" s="8">
        <v>0.45000000000000007</v>
      </c>
      <c r="J2090" s="9">
        <v>4250</v>
      </c>
      <c r="K2090" s="10">
        <f t="shared" si="16"/>
        <v>1912.5000000000002</v>
      </c>
      <c r="L2090" s="10">
        <f t="shared" si="17"/>
        <v>669.375</v>
      </c>
      <c r="M2090" s="11">
        <v>0.35</v>
      </c>
      <c r="O2090" s="16"/>
      <c r="P2090" s="14"/>
      <c r="Q2090" s="12"/>
      <c r="R2090" s="13"/>
    </row>
    <row r="2091" spans="1:18" ht="15.75" customHeight="1" x14ac:dyDescent="0.3">
      <c r="A2091" s="1"/>
      <c r="B2091" s="6" t="s">
        <v>27</v>
      </c>
      <c r="C2091" s="6">
        <v>1128299</v>
      </c>
      <c r="D2091" s="7">
        <v>44552</v>
      </c>
      <c r="E2091" s="6" t="s">
        <v>28</v>
      </c>
      <c r="F2091" s="6" t="s">
        <v>80</v>
      </c>
      <c r="G2091" s="6" t="s">
        <v>81</v>
      </c>
      <c r="H2091" s="6" t="s">
        <v>20</v>
      </c>
      <c r="I2091" s="8">
        <v>0.45000000000000007</v>
      </c>
      <c r="J2091" s="9">
        <v>4250</v>
      </c>
      <c r="K2091" s="10">
        <f t="shared" si="16"/>
        <v>1912.5000000000002</v>
      </c>
      <c r="L2091" s="10">
        <f t="shared" si="17"/>
        <v>669.375</v>
      </c>
      <c r="M2091" s="11">
        <v>0.35</v>
      </c>
      <c r="O2091" s="16"/>
      <c r="P2091" s="14"/>
      <c r="Q2091" s="12"/>
      <c r="R2091" s="13"/>
    </row>
    <row r="2092" spans="1:18" ht="15.75" customHeight="1" x14ac:dyDescent="0.3">
      <c r="A2092" s="1"/>
      <c r="B2092" s="6" t="s">
        <v>27</v>
      </c>
      <c r="C2092" s="6">
        <v>1128299</v>
      </c>
      <c r="D2092" s="7">
        <v>44552</v>
      </c>
      <c r="E2092" s="6" t="s">
        <v>28</v>
      </c>
      <c r="F2092" s="6" t="s">
        <v>80</v>
      </c>
      <c r="G2092" s="6" t="s">
        <v>81</v>
      </c>
      <c r="H2092" s="6" t="s">
        <v>21</v>
      </c>
      <c r="I2092" s="8">
        <v>0.55000000000000004</v>
      </c>
      <c r="J2092" s="9">
        <v>3500</v>
      </c>
      <c r="K2092" s="10">
        <f t="shared" si="16"/>
        <v>1925.0000000000002</v>
      </c>
      <c r="L2092" s="10">
        <f t="shared" si="17"/>
        <v>577.5</v>
      </c>
      <c r="M2092" s="11">
        <v>0.3</v>
      </c>
      <c r="O2092" s="16"/>
      <c r="P2092" s="14"/>
      <c r="Q2092" s="12"/>
      <c r="R2092" s="13"/>
    </row>
    <row r="2093" spans="1:18" ht="15.75" customHeight="1" x14ac:dyDescent="0.3">
      <c r="A2093" s="1"/>
      <c r="B2093" s="6" t="s">
        <v>27</v>
      </c>
      <c r="C2093" s="6">
        <v>1128299</v>
      </c>
      <c r="D2093" s="7">
        <v>44552</v>
      </c>
      <c r="E2093" s="6" t="s">
        <v>28</v>
      </c>
      <c r="F2093" s="6" t="s">
        <v>80</v>
      </c>
      <c r="G2093" s="6" t="s">
        <v>81</v>
      </c>
      <c r="H2093" s="6" t="s">
        <v>22</v>
      </c>
      <c r="I2093" s="8">
        <v>0.60000000000000009</v>
      </c>
      <c r="J2093" s="9">
        <v>4500</v>
      </c>
      <c r="K2093" s="10">
        <f t="shared" si="16"/>
        <v>2700.0000000000005</v>
      </c>
      <c r="L2093" s="10">
        <f t="shared" si="17"/>
        <v>675.00000000000011</v>
      </c>
      <c r="M2093" s="11">
        <v>0.25</v>
      </c>
      <c r="O2093" s="16"/>
      <c r="P2093" s="14"/>
      <c r="Q2093" s="12"/>
      <c r="R2093" s="13"/>
    </row>
    <row r="2094" spans="1:18" ht="15.75" customHeight="1" x14ac:dyDescent="0.3">
      <c r="A2094" s="1" t="s">
        <v>39</v>
      </c>
      <c r="B2094" s="6" t="s">
        <v>27</v>
      </c>
      <c r="C2094" s="6">
        <v>1128299</v>
      </c>
      <c r="D2094" s="7">
        <v>44222</v>
      </c>
      <c r="E2094" s="6" t="s">
        <v>28</v>
      </c>
      <c r="F2094" s="6" t="s">
        <v>82</v>
      </c>
      <c r="G2094" s="6" t="s">
        <v>83</v>
      </c>
      <c r="H2094" s="6" t="s">
        <v>17</v>
      </c>
      <c r="I2094" s="8">
        <v>0.34999999999999992</v>
      </c>
      <c r="J2094" s="9">
        <v>4750</v>
      </c>
      <c r="K2094" s="10">
        <f t="shared" si="16"/>
        <v>1662.4999999999995</v>
      </c>
      <c r="L2094" s="10">
        <f t="shared" si="17"/>
        <v>581.87499999999977</v>
      </c>
      <c r="M2094" s="11">
        <v>0.35</v>
      </c>
      <c r="O2094" s="16"/>
      <c r="P2094" s="14"/>
      <c r="Q2094" s="12"/>
      <c r="R2094" s="13"/>
    </row>
    <row r="2095" spans="1:18" ht="15.75" customHeight="1" x14ac:dyDescent="0.3">
      <c r="A2095" s="1"/>
      <c r="B2095" s="6" t="s">
        <v>27</v>
      </c>
      <c r="C2095" s="6">
        <v>1128299</v>
      </c>
      <c r="D2095" s="7">
        <v>44222</v>
      </c>
      <c r="E2095" s="6" t="s">
        <v>28</v>
      </c>
      <c r="F2095" s="6" t="s">
        <v>82</v>
      </c>
      <c r="G2095" s="6" t="s">
        <v>83</v>
      </c>
      <c r="H2095" s="6" t="s">
        <v>18</v>
      </c>
      <c r="I2095" s="8">
        <v>0.45</v>
      </c>
      <c r="J2095" s="9">
        <v>4750</v>
      </c>
      <c r="K2095" s="10">
        <f t="shared" si="16"/>
        <v>2137.5</v>
      </c>
      <c r="L2095" s="10">
        <f t="shared" si="17"/>
        <v>855</v>
      </c>
      <c r="M2095" s="11">
        <v>0.4</v>
      </c>
      <c r="O2095" s="16"/>
      <c r="P2095" s="14"/>
      <c r="Q2095" s="12"/>
      <c r="R2095" s="13"/>
    </row>
    <row r="2096" spans="1:18" ht="15.75" customHeight="1" x14ac:dyDescent="0.3">
      <c r="A2096" s="1"/>
      <c r="B2096" s="6" t="s">
        <v>27</v>
      </c>
      <c r="C2096" s="6">
        <v>1128299</v>
      </c>
      <c r="D2096" s="7">
        <v>44222</v>
      </c>
      <c r="E2096" s="6" t="s">
        <v>28</v>
      </c>
      <c r="F2096" s="6" t="s">
        <v>82</v>
      </c>
      <c r="G2096" s="6" t="s">
        <v>83</v>
      </c>
      <c r="H2096" s="6" t="s">
        <v>19</v>
      </c>
      <c r="I2096" s="8">
        <v>0.45</v>
      </c>
      <c r="J2096" s="9">
        <v>4750</v>
      </c>
      <c r="K2096" s="10">
        <f t="shared" si="16"/>
        <v>2137.5</v>
      </c>
      <c r="L2096" s="10">
        <f t="shared" si="17"/>
        <v>748.125</v>
      </c>
      <c r="M2096" s="11">
        <v>0.35</v>
      </c>
      <c r="O2096" s="16"/>
      <c r="P2096" s="14"/>
      <c r="Q2096" s="12"/>
      <c r="R2096" s="13"/>
    </row>
    <row r="2097" spans="1:18" ht="15.75" customHeight="1" x14ac:dyDescent="0.3">
      <c r="A2097" s="1"/>
      <c r="B2097" s="6" t="s">
        <v>27</v>
      </c>
      <c r="C2097" s="6">
        <v>1128299</v>
      </c>
      <c r="D2097" s="7">
        <v>44222</v>
      </c>
      <c r="E2097" s="6" t="s">
        <v>28</v>
      </c>
      <c r="F2097" s="6" t="s">
        <v>82</v>
      </c>
      <c r="G2097" s="6" t="s">
        <v>83</v>
      </c>
      <c r="H2097" s="6" t="s">
        <v>20</v>
      </c>
      <c r="I2097" s="8">
        <v>0.45</v>
      </c>
      <c r="J2097" s="9">
        <v>3250</v>
      </c>
      <c r="K2097" s="10">
        <f t="shared" si="16"/>
        <v>1462.5</v>
      </c>
      <c r="L2097" s="10">
        <f t="shared" si="17"/>
        <v>511.87499999999994</v>
      </c>
      <c r="M2097" s="11">
        <v>0.35</v>
      </c>
      <c r="O2097" s="16"/>
      <c r="P2097" s="14"/>
      <c r="Q2097" s="12"/>
      <c r="R2097" s="13"/>
    </row>
    <row r="2098" spans="1:18" ht="15.75" customHeight="1" x14ac:dyDescent="0.3">
      <c r="A2098" s="1"/>
      <c r="B2098" s="6" t="s">
        <v>27</v>
      </c>
      <c r="C2098" s="6">
        <v>1128299</v>
      </c>
      <c r="D2098" s="7">
        <v>44222</v>
      </c>
      <c r="E2098" s="6" t="s">
        <v>28</v>
      </c>
      <c r="F2098" s="6" t="s">
        <v>82</v>
      </c>
      <c r="G2098" s="6" t="s">
        <v>83</v>
      </c>
      <c r="H2098" s="6" t="s">
        <v>21</v>
      </c>
      <c r="I2098" s="8">
        <v>0.50000000000000011</v>
      </c>
      <c r="J2098" s="9">
        <v>2750</v>
      </c>
      <c r="K2098" s="10">
        <f t="shared" si="16"/>
        <v>1375.0000000000002</v>
      </c>
      <c r="L2098" s="10">
        <f t="shared" si="17"/>
        <v>412.50000000000006</v>
      </c>
      <c r="M2098" s="11">
        <v>0.3</v>
      </c>
      <c r="O2098" s="16"/>
      <c r="P2098" s="14"/>
      <c r="Q2098" s="12"/>
      <c r="R2098" s="13"/>
    </row>
    <row r="2099" spans="1:18" ht="15.75" customHeight="1" x14ac:dyDescent="0.3">
      <c r="A2099" s="1"/>
      <c r="B2099" s="6" t="s">
        <v>27</v>
      </c>
      <c r="C2099" s="6">
        <v>1128299</v>
      </c>
      <c r="D2099" s="7">
        <v>44222</v>
      </c>
      <c r="E2099" s="6" t="s">
        <v>28</v>
      </c>
      <c r="F2099" s="6" t="s">
        <v>82</v>
      </c>
      <c r="G2099" s="6" t="s">
        <v>83</v>
      </c>
      <c r="H2099" s="6" t="s">
        <v>22</v>
      </c>
      <c r="I2099" s="8">
        <v>0.45</v>
      </c>
      <c r="J2099" s="9">
        <v>4750</v>
      </c>
      <c r="K2099" s="10">
        <f t="shared" si="16"/>
        <v>2137.5</v>
      </c>
      <c r="L2099" s="10">
        <f t="shared" si="17"/>
        <v>534.375</v>
      </c>
      <c r="M2099" s="11">
        <v>0.25</v>
      </c>
      <c r="O2099" s="16"/>
      <c r="P2099" s="14"/>
      <c r="Q2099" s="12"/>
      <c r="R2099" s="13"/>
    </row>
    <row r="2100" spans="1:18" ht="15.75" customHeight="1" x14ac:dyDescent="0.3">
      <c r="A2100" s="1"/>
      <c r="B2100" s="6" t="s">
        <v>27</v>
      </c>
      <c r="C2100" s="6">
        <v>1128299</v>
      </c>
      <c r="D2100" s="7">
        <v>44253</v>
      </c>
      <c r="E2100" s="6" t="s">
        <v>28</v>
      </c>
      <c r="F2100" s="6" t="s">
        <v>82</v>
      </c>
      <c r="G2100" s="6" t="s">
        <v>83</v>
      </c>
      <c r="H2100" s="6" t="s">
        <v>17</v>
      </c>
      <c r="I2100" s="8">
        <v>0.34999999999999992</v>
      </c>
      <c r="J2100" s="9">
        <v>5250</v>
      </c>
      <c r="K2100" s="10">
        <f t="shared" si="16"/>
        <v>1837.4999999999995</v>
      </c>
      <c r="L2100" s="10">
        <f t="shared" si="17"/>
        <v>643.12499999999977</v>
      </c>
      <c r="M2100" s="11">
        <v>0.35</v>
      </c>
      <c r="O2100" s="16"/>
      <c r="P2100" s="14"/>
      <c r="Q2100" s="12"/>
      <c r="R2100" s="13"/>
    </row>
    <row r="2101" spans="1:18" ht="15.75" customHeight="1" x14ac:dyDescent="0.3">
      <c r="A2101" s="1"/>
      <c r="B2101" s="6" t="s">
        <v>27</v>
      </c>
      <c r="C2101" s="6">
        <v>1128299</v>
      </c>
      <c r="D2101" s="7">
        <v>44253</v>
      </c>
      <c r="E2101" s="6" t="s">
        <v>28</v>
      </c>
      <c r="F2101" s="6" t="s">
        <v>82</v>
      </c>
      <c r="G2101" s="6" t="s">
        <v>83</v>
      </c>
      <c r="H2101" s="6" t="s">
        <v>18</v>
      </c>
      <c r="I2101" s="8">
        <v>0.45</v>
      </c>
      <c r="J2101" s="9">
        <v>4250</v>
      </c>
      <c r="K2101" s="10">
        <f t="shared" si="16"/>
        <v>1912.5</v>
      </c>
      <c r="L2101" s="10">
        <f t="shared" si="17"/>
        <v>765</v>
      </c>
      <c r="M2101" s="11">
        <v>0.4</v>
      </c>
      <c r="O2101" s="16"/>
      <c r="P2101" s="14"/>
      <c r="Q2101" s="12"/>
      <c r="R2101" s="13"/>
    </row>
    <row r="2102" spans="1:18" ht="15.75" customHeight="1" x14ac:dyDescent="0.3">
      <c r="A2102" s="1"/>
      <c r="B2102" s="6" t="s">
        <v>27</v>
      </c>
      <c r="C2102" s="6">
        <v>1128299</v>
      </c>
      <c r="D2102" s="7">
        <v>44253</v>
      </c>
      <c r="E2102" s="6" t="s">
        <v>28</v>
      </c>
      <c r="F2102" s="6" t="s">
        <v>82</v>
      </c>
      <c r="G2102" s="6" t="s">
        <v>83</v>
      </c>
      <c r="H2102" s="6" t="s">
        <v>19</v>
      </c>
      <c r="I2102" s="8">
        <v>0.45</v>
      </c>
      <c r="J2102" s="9">
        <v>4250</v>
      </c>
      <c r="K2102" s="10">
        <f t="shared" si="16"/>
        <v>1912.5</v>
      </c>
      <c r="L2102" s="10">
        <f t="shared" si="17"/>
        <v>669.375</v>
      </c>
      <c r="M2102" s="11">
        <v>0.35</v>
      </c>
      <c r="O2102" s="16"/>
      <c r="P2102" s="14"/>
      <c r="Q2102" s="12"/>
      <c r="R2102" s="13"/>
    </row>
    <row r="2103" spans="1:18" ht="15.75" customHeight="1" x14ac:dyDescent="0.3">
      <c r="A2103" s="1"/>
      <c r="B2103" s="6" t="s">
        <v>27</v>
      </c>
      <c r="C2103" s="6">
        <v>1128299</v>
      </c>
      <c r="D2103" s="7">
        <v>44253</v>
      </c>
      <c r="E2103" s="6" t="s">
        <v>28</v>
      </c>
      <c r="F2103" s="6" t="s">
        <v>82</v>
      </c>
      <c r="G2103" s="6" t="s">
        <v>83</v>
      </c>
      <c r="H2103" s="6" t="s">
        <v>20</v>
      </c>
      <c r="I2103" s="8">
        <v>0.45</v>
      </c>
      <c r="J2103" s="9">
        <v>2750</v>
      </c>
      <c r="K2103" s="10">
        <f t="shared" si="16"/>
        <v>1237.5</v>
      </c>
      <c r="L2103" s="10">
        <f t="shared" si="17"/>
        <v>433.125</v>
      </c>
      <c r="M2103" s="11">
        <v>0.35</v>
      </c>
      <c r="O2103" s="16"/>
      <c r="P2103" s="14"/>
      <c r="Q2103" s="12"/>
      <c r="R2103" s="13"/>
    </row>
    <row r="2104" spans="1:18" ht="15.75" customHeight="1" x14ac:dyDescent="0.3">
      <c r="A2104" s="1"/>
      <c r="B2104" s="6" t="s">
        <v>27</v>
      </c>
      <c r="C2104" s="6">
        <v>1128299</v>
      </c>
      <c r="D2104" s="7">
        <v>44253</v>
      </c>
      <c r="E2104" s="6" t="s">
        <v>28</v>
      </c>
      <c r="F2104" s="6" t="s">
        <v>82</v>
      </c>
      <c r="G2104" s="6" t="s">
        <v>83</v>
      </c>
      <c r="H2104" s="6" t="s">
        <v>21</v>
      </c>
      <c r="I2104" s="8">
        <v>0.50000000000000011</v>
      </c>
      <c r="J2104" s="9">
        <v>2000</v>
      </c>
      <c r="K2104" s="10">
        <f t="shared" si="16"/>
        <v>1000.0000000000002</v>
      </c>
      <c r="L2104" s="10">
        <f t="shared" si="17"/>
        <v>300.00000000000006</v>
      </c>
      <c r="M2104" s="11">
        <v>0.3</v>
      </c>
      <c r="O2104" s="16"/>
      <c r="P2104" s="14"/>
      <c r="Q2104" s="12"/>
      <c r="R2104" s="13"/>
    </row>
    <row r="2105" spans="1:18" ht="15.75" customHeight="1" x14ac:dyDescent="0.3">
      <c r="A2105" s="1"/>
      <c r="B2105" s="6" t="s">
        <v>27</v>
      </c>
      <c r="C2105" s="6">
        <v>1128299</v>
      </c>
      <c r="D2105" s="7">
        <v>44253</v>
      </c>
      <c r="E2105" s="6" t="s">
        <v>28</v>
      </c>
      <c r="F2105" s="6" t="s">
        <v>82</v>
      </c>
      <c r="G2105" s="6" t="s">
        <v>83</v>
      </c>
      <c r="H2105" s="6" t="s">
        <v>22</v>
      </c>
      <c r="I2105" s="8">
        <v>0.45</v>
      </c>
      <c r="J2105" s="9">
        <v>4000</v>
      </c>
      <c r="K2105" s="10">
        <f t="shared" si="16"/>
        <v>1800</v>
      </c>
      <c r="L2105" s="10">
        <f t="shared" si="17"/>
        <v>450</v>
      </c>
      <c r="M2105" s="11">
        <v>0.25</v>
      </c>
      <c r="O2105" s="16"/>
      <c r="P2105" s="14"/>
      <c r="Q2105" s="12"/>
      <c r="R2105" s="13"/>
    </row>
    <row r="2106" spans="1:18" ht="15.75" customHeight="1" x14ac:dyDescent="0.3">
      <c r="A2106" s="1"/>
      <c r="B2106" s="6" t="s">
        <v>27</v>
      </c>
      <c r="C2106" s="6">
        <v>1128299</v>
      </c>
      <c r="D2106" s="7">
        <v>44280</v>
      </c>
      <c r="E2106" s="6" t="s">
        <v>28</v>
      </c>
      <c r="F2106" s="6" t="s">
        <v>82</v>
      </c>
      <c r="G2106" s="6" t="s">
        <v>83</v>
      </c>
      <c r="H2106" s="6" t="s">
        <v>17</v>
      </c>
      <c r="I2106" s="8">
        <v>0.45</v>
      </c>
      <c r="J2106" s="9">
        <v>5500</v>
      </c>
      <c r="K2106" s="10">
        <f t="shared" si="16"/>
        <v>2475</v>
      </c>
      <c r="L2106" s="10">
        <f t="shared" si="17"/>
        <v>866.25</v>
      </c>
      <c r="M2106" s="11">
        <v>0.35</v>
      </c>
      <c r="O2106" s="16"/>
      <c r="P2106" s="14"/>
      <c r="Q2106" s="12"/>
      <c r="R2106" s="13"/>
    </row>
    <row r="2107" spans="1:18" ht="15.75" customHeight="1" x14ac:dyDescent="0.3">
      <c r="A2107" s="1"/>
      <c r="B2107" s="6" t="s">
        <v>27</v>
      </c>
      <c r="C2107" s="6">
        <v>1128299</v>
      </c>
      <c r="D2107" s="7">
        <v>44280</v>
      </c>
      <c r="E2107" s="6" t="s">
        <v>28</v>
      </c>
      <c r="F2107" s="6" t="s">
        <v>82</v>
      </c>
      <c r="G2107" s="6" t="s">
        <v>83</v>
      </c>
      <c r="H2107" s="6" t="s">
        <v>18</v>
      </c>
      <c r="I2107" s="8">
        <v>0.55000000000000004</v>
      </c>
      <c r="J2107" s="9">
        <v>4000</v>
      </c>
      <c r="K2107" s="10">
        <f t="shared" si="16"/>
        <v>2200</v>
      </c>
      <c r="L2107" s="10">
        <f t="shared" si="17"/>
        <v>880</v>
      </c>
      <c r="M2107" s="11">
        <v>0.4</v>
      </c>
      <c r="O2107" s="16"/>
      <c r="P2107" s="14"/>
      <c r="Q2107" s="12"/>
      <c r="R2107" s="13"/>
    </row>
    <row r="2108" spans="1:18" ht="15.75" customHeight="1" x14ac:dyDescent="0.3">
      <c r="A2108" s="1"/>
      <c r="B2108" s="6" t="s">
        <v>27</v>
      </c>
      <c r="C2108" s="6">
        <v>1128299</v>
      </c>
      <c r="D2108" s="7">
        <v>44280</v>
      </c>
      <c r="E2108" s="6" t="s">
        <v>28</v>
      </c>
      <c r="F2108" s="6" t="s">
        <v>82</v>
      </c>
      <c r="G2108" s="6" t="s">
        <v>83</v>
      </c>
      <c r="H2108" s="6" t="s">
        <v>19</v>
      </c>
      <c r="I2108" s="8">
        <v>0.55000000000000004</v>
      </c>
      <c r="J2108" s="9">
        <v>4000</v>
      </c>
      <c r="K2108" s="10">
        <f t="shared" si="16"/>
        <v>2200</v>
      </c>
      <c r="L2108" s="10">
        <f t="shared" si="17"/>
        <v>770</v>
      </c>
      <c r="M2108" s="11">
        <v>0.35</v>
      </c>
      <c r="O2108" s="16"/>
      <c r="P2108" s="14"/>
      <c r="Q2108" s="12"/>
      <c r="R2108" s="13"/>
    </row>
    <row r="2109" spans="1:18" ht="15.75" customHeight="1" x14ac:dyDescent="0.3">
      <c r="A2109" s="1"/>
      <c r="B2109" s="6" t="s">
        <v>27</v>
      </c>
      <c r="C2109" s="6">
        <v>1128299</v>
      </c>
      <c r="D2109" s="7">
        <v>44280</v>
      </c>
      <c r="E2109" s="6" t="s">
        <v>28</v>
      </c>
      <c r="F2109" s="6" t="s">
        <v>82</v>
      </c>
      <c r="G2109" s="6" t="s">
        <v>83</v>
      </c>
      <c r="H2109" s="6" t="s">
        <v>20</v>
      </c>
      <c r="I2109" s="8">
        <v>0.55000000000000004</v>
      </c>
      <c r="J2109" s="9">
        <v>2750</v>
      </c>
      <c r="K2109" s="10">
        <f t="shared" si="16"/>
        <v>1512.5000000000002</v>
      </c>
      <c r="L2109" s="10">
        <f t="shared" si="17"/>
        <v>529.375</v>
      </c>
      <c r="M2109" s="11">
        <v>0.35</v>
      </c>
      <c r="O2109" s="16"/>
      <c r="P2109" s="14"/>
      <c r="Q2109" s="12"/>
      <c r="R2109" s="13"/>
    </row>
    <row r="2110" spans="1:18" ht="15.75" customHeight="1" x14ac:dyDescent="0.3">
      <c r="A2110" s="1"/>
      <c r="B2110" s="6" t="s">
        <v>27</v>
      </c>
      <c r="C2110" s="6">
        <v>1128299</v>
      </c>
      <c r="D2110" s="7">
        <v>44280</v>
      </c>
      <c r="E2110" s="6" t="s">
        <v>28</v>
      </c>
      <c r="F2110" s="6" t="s">
        <v>82</v>
      </c>
      <c r="G2110" s="6" t="s">
        <v>83</v>
      </c>
      <c r="H2110" s="6" t="s">
        <v>21</v>
      </c>
      <c r="I2110" s="8">
        <v>0.60000000000000009</v>
      </c>
      <c r="J2110" s="9">
        <v>1750</v>
      </c>
      <c r="K2110" s="10">
        <f t="shared" si="16"/>
        <v>1050.0000000000002</v>
      </c>
      <c r="L2110" s="10">
        <f t="shared" si="17"/>
        <v>315.00000000000006</v>
      </c>
      <c r="M2110" s="11">
        <v>0.3</v>
      </c>
      <c r="O2110" s="16"/>
      <c r="P2110" s="14"/>
      <c r="Q2110" s="12"/>
      <c r="R2110" s="13"/>
    </row>
    <row r="2111" spans="1:18" ht="15.75" customHeight="1" x14ac:dyDescent="0.3">
      <c r="A2111" s="1"/>
      <c r="B2111" s="6" t="s">
        <v>27</v>
      </c>
      <c r="C2111" s="6">
        <v>1128299</v>
      </c>
      <c r="D2111" s="7">
        <v>44280</v>
      </c>
      <c r="E2111" s="6" t="s">
        <v>28</v>
      </c>
      <c r="F2111" s="6" t="s">
        <v>82</v>
      </c>
      <c r="G2111" s="6" t="s">
        <v>83</v>
      </c>
      <c r="H2111" s="6" t="s">
        <v>22</v>
      </c>
      <c r="I2111" s="8">
        <v>0.55000000000000004</v>
      </c>
      <c r="J2111" s="9">
        <v>3750</v>
      </c>
      <c r="K2111" s="10">
        <f t="shared" si="16"/>
        <v>2062.5</v>
      </c>
      <c r="L2111" s="10">
        <f t="shared" si="17"/>
        <v>515.625</v>
      </c>
      <c r="M2111" s="11">
        <v>0.25</v>
      </c>
      <c r="O2111" s="16"/>
      <c r="P2111" s="14"/>
      <c r="Q2111" s="12"/>
      <c r="R2111" s="13"/>
    </row>
    <row r="2112" spans="1:18" ht="15.75" customHeight="1" x14ac:dyDescent="0.3">
      <c r="A2112" s="1"/>
      <c r="B2112" s="6" t="s">
        <v>27</v>
      </c>
      <c r="C2112" s="6">
        <v>1128299</v>
      </c>
      <c r="D2112" s="7">
        <v>44312</v>
      </c>
      <c r="E2112" s="6" t="s">
        <v>28</v>
      </c>
      <c r="F2112" s="6" t="s">
        <v>82</v>
      </c>
      <c r="G2112" s="6" t="s">
        <v>83</v>
      </c>
      <c r="H2112" s="6" t="s">
        <v>17</v>
      </c>
      <c r="I2112" s="8">
        <v>0.55000000000000004</v>
      </c>
      <c r="J2112" s="9">
        <v>5500</v>
      </c>
      <c r="K2112" s="10">
        <f t="shared" si="16"/>
        <v>3025.0000000000005</v>
      </c>
      <c r="L2112" s="10">
        <f t="shared" si="17"/>
        <v>1058.75</v>
      </c>
      <c r="M2112" s="11">
        <v>0.35</v>
      </c>
      <c r="O2112" s="16"/>
      <c r="P2112" s="14"/>
      <c r="Q2112" s="12"/>
      <c r="R2112" s="13"/>
    </row>
    <row r="2113" spans="1:18" ht="15.75" customHeight="1" x14ac:dyDescent="0.3">
      <c r="A2113" s="1"/>
      <c r="B2113" s="6" t="s">
        <v>27</v>
      </c>
      <c r="C2113" s="6">
        <v>1128299</v>
      </c>
      <c r="D2113" s="7">
        <v>44312</v>
      </c>
      <c r="E2113" s="6" t="s">
        <v>28</v>
      </c>
      <c r="F2113" s="6" t="s">
        <v>82</v>
      </c>
      <c r="G2113" s="6" t="s">
        <v>83</v>
      </c>
      <c r="H2113" s="6" t="s">
        <v>18</v>
      </c>
      <c r="I2113" s="8">
        <v>0.60000000000000009</v>
      </c>
      <c r="J2113" s="9">
        <v>3500</v>
      </c>
      <c r="K2113" s="10">
        <f t="shared" si="16"/>
        <v>2100.0000000000005</v>
      </c>
      <c r="L2113" s="10">
        <f t="shared" si="17"/>
        <v>840.00000000000023</v>
      </c>
      <c r="M2113" s="11">
        <v>0.4</v>
      </c>
      <c r="O2113" s="16"/>
      <c r="P2113" s="14"/>
      <c r="Q2113" s="12"/>
      <c r="R2113" s="13"/>
    </row>
    <row r="2114" spans="1:18" ht="15.75" customHeight="1" x14ac:dyDescent="0.3">
      <c r="A2114" s="1"/>
      <c r="B2114" s="6" t="s">
        <v>27</v>
      </c>
      <c r="C2114" s="6">
        <v>1128299</v>
      </c>
      <c r="D2114" s="7">
        <v>44312</v>
      </c>
      <c r="E2114" s="6" t="s">
        <v>28</v>
      </c>
      <c r="F2114" s="6" t="s">
        <v>82</v>
      </c>
      <c r="G2114" s="6" t="s">
        <v>83</v>
      </c>
      <c r="H2114" s="6" t="s">
        <v>19</v>
      </c>
      <c r="I2114" s="8">
        <v>0.60000000000000009</v>
      </c>
      <c r="J2114" s="9">
        <v>4000</v>
      </c>
      <c r="K2114" s="10">
        <f t="shared" si="16"/>
        <v>2400.0000000000005</v>
      </c>
      <c r="L2114" s="10">
        <f t="shared" si="17"/>
        <v>840.00000000000011</v>
      </c>
      <c r="M2114" s="11">
        <v>0.35</v>
      </c>
      <c r="O2114" s="16"/>
      <c r="P2114" s="14"/>
      <c r="Q2114" s="12"/>
      <c r="R2114" s="13"/>
    </row>
    <row r="2115" spans="1:18" ht="15.75" customHeight="1" x14ac:dyDescent="0.3">
      <c r="A2115" s="1"/>
      <c r="B2115" s="6" t="s">
        <v>27</v>
      </c>
      <c r="C2115" s="6">
        <v>1128299</v>
      </c>
      <c r="D2115" s="7">
        <v>44312</v>
      </c>
      <c r="E2115" s="6" t="s">
        <v>28</v>
      </c>
      <c r="F2115" s="6" t="s">
        <v>82</v>
      </c>
      <c r="G2115" s="6" t="s">
        <v>83</v>
      </c>
      <c r="H2115" s="6" t="s">
        <v>20</v>
      </c>
      <c r="I2115" s="8">
        <v>0.55000000000000004</v>
      </c>
      <c r="J2115" s="9">
        <v>3000</v>
      </c>
      <c r="K2115" s="10">
        <f t="shared" si="16"/>
        <v>1650.0000000000002</v>
      </c>
      <c r="L2115" s="10">
        <f t="shared" si="17"/>
        <v>577.5</v>
      </c>
      <c r="M2115" s="11">
        <v>0.35</v>
      </c>
      <c r="O2115" s="16"/>
      <c r="P2115" s="14"/>
      <c r="Q2115" s="12"/>
      <c r="R2115" s="13"/>
    </row>
    <row r="2116" spans="1:18" ht="15.75" customHeight="1" x14ac:dyDescent="0.3">
      <c r="A2116" s="1"/>
      <c r="B2116" s="6" t="s">
        <v>27</v>
      </c>
      <c r="C2116" s="6">
        <v>1128299</v>
      </c>
      <c r="D2116" s="7">
        <v>44312</v>
      </c>
      <c r="E2116" s="6" t="s">
        <v>28</v>
      </c>
      <c r="F2116" s="6" t="s">
        <v>82</v>
      </c>
      <c r="G2116" s="6" t="s">
        <v>83</v>
      </c>
      <c r="H2116" s="6" t="s">
        <v>21</v>
      </c>
      <c r="I2116" s="8">
        <v>0.60000000000000009</v>
      </c>
      <c r="J2116" s="9">
        <v>2000</v>
      </c>
      <c r="K2116" s="10">
        <f t="shared" si="16"/>
        <v>1200.0000000000002</v>
      </c>
      <c r="L2116" s="10">
        <f t="shared" si="17"/>
        <v>360.00000000000006</v>
      </c>
      <c r="M2116" s="11">
        <v>0.3</v>
      </c>
      <c r="O2116" s="16"/>
      <c r="P2116" s="14"/>
      <c r="Q2116" s="12"/>
      <c r="R2116" s="13"/>
    </row>
    <row r="2117" spans="1:18" ht="15.75" customHeight="1" x14ac:dyDescent="0.3">
      <c r="A2117" s="1"/>
      <c r="B2117" s="6" t="s">
        <v>27</v>
      </c>
      <c r="C2117" s="6">
        <v>1128299</v>
      </c>
      <c r="D2117" s="7">
        <v>44312</v>
      </c>
      <c r="E2117" s="6" t="s">
        <v>28</v>
      </c>
      <c r="F2117" s="6" t="s">
        <v>82</v>
      </c>
      <c r="G2117" s="6" t="s">
        <v>83</v>
      </c>
      <c r="H2117" s="6" t="s">
        <v>22</v>
      </c>
      <c r="I2117" s="8">
        <v>0.75000000000000011</v>
      </c>
      <c r="J2117" s="9">
        <v>3750</v>
      </c>
      <c r="K2117" s="10">
        <f t="shared" si="16"/>
        <v>2812.5000000000005</v>
      </c>
      <c r="L2117" s="10">
        <f t="shared" si="17"/>
        <v>703.12500000000011</v>
      </c>
      <c r="M2117" s="11">
        <v>0.25</v>
      </c>
      <c r="O2117" s="16"/>
      <c r="P2117" s="14"/>
      <c r="Q2117" s="12"/>
      <c r="R2117" s="13"/>
    </row>
    <row r="2118" spans="1:18" ht="15.75" customHeight="1" x14ac:dyDescent="0.3">
      <c r="A2118" s="1"/>
      <c r="B2118" s="6" t="s">
        <v>27</v>
      </c>
      <c r="C2118" s="6">
        <v>1128299</v>
      </c>
      <c r="D2118" s="7">
        <v>44343</v>
      </c>
      <c r="E2118" s="6" t="s">
        <v>28</v>
      </c>
      <c r="F2118" s="6" t="s">
        <v>82</v>
      </c>
      <c r="G2118" s="6" t="s">
        <v>83</v>
      </c>
      <c r="H2118" s="6" t="s">
        <v>17</v>
      </c>
      <c r="I2118" s="8">
        <v>0.55000000000000004</v>
      </c>
      <c r="J2118" s="9">
        <v>5750</v>
      </c>
      <c r="K2118" s="10">
        <f t="shared" si="16"/>
        <v>3162.5000000000005</v>
      </c>
      <c r="L2118" s="10">
        <f t="shared" si="17"/>
        <v>1106.875</v>
      </c>
      <c r="M2118" s="11">
        <v>0.35</v>
      </c>
      <c r="O2118" s="16"/>
      <c r="P2118" s="14"/>
      <c r="Q2118" s="12"/>
      <c r="R2118" s="13"/>
    </row>
    <row r="2119" spans="1:18" ht="15.75" customHeight="1" x14ac:dyDescent="0.3">
      <c r="A2119" s="1"/>
      <c r="B2119" s="6" t="s">
        <v>27</v>
      </c>
      <c r="C2119" s="6">
        <v>1128299</v>
      </c>
      <c r="D2119" s="7">
        <v>44343</v>
      </c>
      <c r="E2119" s="6" t="s">
        <v>28</v>
      </c>
      <c r="F2119" s="6" t="s">
        <v>82</v>
      </c>
      <c r="G2119" s="6" t="s">
        <v>83</v>
      </c>
      <c r="H2119" s="6" t="s">
        <v>18</v>
      </c>
      <c r="I2119" s="8">
        <v>0.60000000000000009</v>
      </c>
      <c r="J2119" s="9">
        <v>4250</v>
      </c>
      <c r="K2119" s="10">
        <f t="shared" si="16"/>
        <v>2550.0000000000005</v>
      </c>
      <c r="L2119" s="10">
        <f t="shared" si="17"/>
        <v>1020.0000000000002</v>
      </c>
      <c r="M2119" s="11">
        <v>0.4</v>
      </c>
      <c r="O2119" s="16"/>
      <c r="P2119" s="14"/>
      <c r="Q2119" s="12"/>
      <c r="R2119" s="13"/>
    </row>
    <row r="2120" spans="1:18" ht="15.75" customHeight="1" x14ac:dyDescent="0.3">
      <c r="A2120" s="1"/>
      <c r="B2120" s="6" t="s">
        <v>27</v>
      </c>
      <c r="C2120" s="6">
        <v>1128299</v>
      </c>
      <c r="D2120" s="7">
        <v>44343</v>
      </c>
      <c r="E2120" s="6" t="s">
        <v>28</v>
      </c>
      <c r="F2120" s="6" t="s">
        <v>82</v>
      </c>
      <c r="G2120" s="6" t="s">
        <v>83</v>
      </c>
      <c r="H2120" s="6" t="s">
        <v>19</v>
      </c>
      <c r="I2120" s="8">
        <v>0.60000000000000009</v>
      </c>
      <c r="J2120" s="9">
        <v>4500</v>
      </c>
      <c r="K2120" s="10">
        <f t="shared" si="16"/>
        <v>2700.0000000000005</v>
      </c>
      <c r="L2120" s="10">
        <f t="shared" si="17"/>
        <v>945.00000000000011</v>
      </c>
      <c r="M2120" s="11">
        <v>0.35</v>
      </c>
      <c r="O2120" s="16"/>
      <c r="P2120" s="14"/>
      <c r="Q2120" s="12"/>
      <c r="R2120" s="13"/>
    </row>
    <row r="2121" spans="1:18" ht="15.75" customHeight="1" x14ac:dyDescent="0.3">
      <c r="A2121" s="1"/>
      <c r="B2121" s="6" t="s">
        <v>27</v>
      </c>
      <c r="C2121" s="6">
        <v>1128299</v>
      </c>
      <c r="D2121" s="7">
        <v>44343</v>
      </c>
      <c r="E2121" s="6" t="s">
        <v>28</v>
      </c>
      <c r="F2121" s="6" t="s">
        <v>82</v>
      </c>
      <c r="G2121" s="6" t="s">
        <v>83</v>
      </c>
      <c r="H2121" s="6" t="s">
        <v>20</v>
      </c>
      <c r="I2121" s="8">
        <v>0.55000000000000004</v>
      </c>
      <c r="J2121" s="9">
        <v>3500</v>
      </c>
      <c r="K2121" s="10">
        <f t="shared" si="16"/>
        <v>1925.0000000000002</v>
      </c>
      <c r="L2121" s="10">
        <f t="shared" si="17"/>
        <v>673.75</v>
      </c>
      <c r="M2121" s="11">
        <v>0.35</v>
      </c>
      <c r="O2121" s="16"/>
      <c r="P2121" s="14"/>
      <c r="Q2121" s="12"/>
      <c r="R2121" s="13"/>
    </row>
    <row r="2122" spans="1:18" ht="15.75" customHeight="1" x14ac:dyDescent="0.3">
      <c r="A2122" s="1"/>
      <c r="B2122" s="6" t="s">
        <v>27</v>
      </c>
      <c r="C2122" s="6">
        <v>1128299</v>
      </c>
      <c r="D2122" s="7">
        <v>44343</v>
      </c>
      <c r="E2122" s="6" t="s">
        <v>28</v>
      </c>
      <c r="F2122" s="6" t="s">
        <v>82</v>
      </c>
      <c r="G2122" s="6" t="s">
        <v>83</v>
      </c>
      <c r="H2122" s="6" t="s">
        <v>21</v>
      </c>
      <c r="I2122" s="8">
        <v>0.60000000000000009</v>
      </c>
      <c r="J2122" s="9">
        <v>2500</v>
      </c>
      <c r="K2122" s="10">
        <f t="shared" si="16"/>
        <v>1500.0000000000002</v>
      </c>
      <c r="L2122" s="10">
        <f t="shared" si="17"/>
        <v>450.00000000000006</v>
      </c>
      <c r="M2122" s="11">
        <v>0.3</v>
      </c>
      <c r="O2122" s="16"/>
      <c r="P2122" s="14"/>
      <c r="Q2122" s="12"/>
      <c r="R2122" s="13"/>
    </row>
    <row r="2123" spans="1:18" ht="15.75" customHeight="1" x14ac:dyDescent="0.3">
      <c r="A2123" s="1"/>
      <c r="B2123" s="6" t="s">
        <v>27</v>
      </c>
      <c r="C2123" s="6">
        <v>1128299</v>
      </c>
      <c r="D2123" s="7">
        <v>44343</v>
      </c>
      <c r="E2123" s="6" t="s">
        <v>28</v>
      </c>
      <c r="F2123" s="6" t="s">
        <v>82</v>
      </c>
      <c r="G2123" s="6" t="s">
        <v>83</v>
      </c>
      <c r="H2123" s="6" t="s">
        <v>22</v>
      </c>
      <c r="I2123" s="8">
        <v>0.75000000000000011</v>
      </c>
      <c r="J2123" s="9">
        <v>4250</v>
      </c>
      <c r="K2123" s="10">
        <f t="shared" si="16"/>
        <v>3187.5000000000005</v>
      </c>
      <c r="L2123" s="10">
        <f t="shared" si="17"/>
        <v>796.87500000000011</v>
      </c>
      <c r="M2123" s="11">
        <v>0.25</v>
      </c>
      <c r="O2123" s="16"/>
      <c r="P2123" s="14"/>
      <c r="Q2123" s="12"/>
      <c r="R2123" s="13"/>
    </row>
    <row r="2124" spans="1:18" ht="15.75" customHeight="1" x14ac:dyDescent="0.3">
      <c r="A2124" s="1"/>
      <c r="B2124" s="6" t="s">
        <v>27</v>
      </c>
      <c r="C2124" s="6">
        <v>1128299</v>
      </c>
      <c r="D2124" s="7">
        <v>44373</v>
      </c>
      <c r="E2124" s="6" t="s">
        <v>28</v>
      </c>
      <c r="F2124" s="6" t="s">
        <v>82</v>
      </c>
      <c r="G2124" s="6" t="s">
        <v>83</v>
      </c>
      <c r="H2124" s="6" t="s">
        <v>17</v>
      </c>
      <c r="I2124" s="8">
        <v>0.55000000000000004</v>
      </c>
      <c r="J2124" s="9">
        <v>7000</v>
      </c>
      <c r="K2124" s="10">
        <f t="shared" si="16"/>
        <v>3850.0000000000005</v>
      </c>
      <c r="L2124" s="10">
        <f t="shared" si="17"/>
        <v>1347.5</v>
      </c>
      <c r="M2124" s="11">
        <v>0.35</v>
      </c>
      <c r="O2124" s="16"/>
      <c r="P2124" s="14"/>
      <c r="Q2124" s="12"/>
      <c r="R2124" s="13"/>
    </row>
    <row r="2125" spans="1:18" ht="15.75" customHeight="1" x14ac:dyDescent="0.3">
      <c r="A2125" s="1"/>
      <c r="B2125" s="6" t="s">
        <v>27</v>
      </c>
      <c r="C2125" s="6">
        <v>1128299</v>
      </c>
      <c r="D2125" s="7">
        <v>44373</v>
      </c>
      <c r="E2125" s="6" t="s">
        <v>28</v>
      </c>
      <c r="F2125" s="6" t="s">
        <v>82</v>
      </c>
      <c r="G2125" s="6" t="s">
        <v>83</v>
      </c>
      <c r="H2125" s="6" t="s">
        <v>18</v>
      </c>
      <c r="I2125" s="8">
        <v>0.60000000000000009</v>
      </c>
      <c r="J2125" s="9">
        <v>5500</v>
      </c>
      <c r="K2125" s="10">
        <f t="shared" si="16"/>
        <v>3300.0000000000005</v>
      </c>
      <c r="L2125" s="10">
        <f t="shared" si="17"/>
        <v>1320.0000000000002</v>
      </c>
      <c r="M2125" s="11">
        <v>0.4</v>
      </c>
      <c r="O2125" s="16"/>
      <c r="P2125" s="14"/>
      <c r="Q2125" s="12"/>
      <c r="R2125" s="13"/>
    </row>
    <row r="2126" spans="1:18" ht="15.75" customHeight="1" x14ac:dyDescent="0.3">
      <c r="A2126" s="1"/>
      <c r="B2126" s="6" t="s">
        <v>27</v>
      </c>
      <c r="C2126" s="6">
        <v>1128299</v>
      </c>
      <c r="D2126" s="7">
        <v>44373</v>
      </c>
      <c r="E2126" s="6" t="s">
        <v>28</v>
      </c>
      <c r="F2126" s="6" t="s">
        <v>82</v>
      </c>
      <c r="G2126" s="6" t="s">
        <v>83</v>
      </c>
      <c r="H2126" s="6" t="s">
        <v>19</v>
      </c>
      <c r="I2126" s="8">
        <v>0.60000000000000009</v>
      </c>
      <c r="J2126" s="9">
        <v>5500</v>
      </c>
      <c r="K2126" s="10">
        <f t="shared" si="16"/>
        <v>3300.0000000000005</v>
      </c>
      <c r="L2126" s="10">
        <f t="shared" si="17"/>
        <v>1155</v>
      </c>
      <c r="M2126" s="11">
        <v>0.35</v>
      </c>
      <c r="O2126" s="16"/>
      <c r="P2126" s="14"/>
      <c r="Q2126" s="12"/>
      <c r="R2126" s="13"/>
    </row>
    <row r="2127" spans="1:18" ht="15.75" customHeight="1" x14ac:dyDescent="0.3">
      <c r="A2127" s="1"/>
      <c r="B2127" s="6" t="s">
        <v>27</v>
      </c>
      <c r="C2127" s="6">
        <v>1128299</v>
      </c>
      <c r="D2127" s="7">
        <v>44373</v>
      </c>
      <c r="E2127" s="6" t="s">
        <v>28</v>
      </c>
      <c r="F2127" s="6" t="s">
        <v>82</v>
      </c>
      <c r="G2127" s="6" t="s">
        <v>83</v>
      </c>
      <c r="H2127" s="6" t="s">
        <v>20</v>
      </c>
      <c r="I2127" s="8">
        <v>0.55000000000000004</v>
      </c>
      <c r="J2127" s="9">
        <v>4250</v>
      </c>
      <c r="K2127" s="10">
        <f t="shared" si="16"/>
        <v>2337.5</v>
      </c>
      <c r="L2127" s="10">
        <f t="shared" si="17"/>
        <v>818.125</v>
      </c>
      <c r="M2127" s="11">
        <v>0.35</v>
      </c>
      <c r="O2127" s="16"/>
      <c r="P2127" s="14"/>
      <c r="Q2127" s="12"/>
      <c r="R2127" s="13"/>
    </row>
    <row r="2128" spans="1:18" ht="15.75" customHeight="1" x14ac:dyDescent="0.3">
      <c r="A2128" s="1"/>
      <c r="B2128" s="6" t="s">
        <v>27</v>
      </c>
      <c r="C2128" s="6">
        <v>1128299</v>
      </c>
      <c r="D2128" s="7">
        <v>44373</v>
      </c>
      <c r="E2128" s="6" t="s">
        <v>28</v>
      </c>
      <c r="F2128" s="6" t="s">
        <v>82</v>
      </c>
      <c r="G2128" s="6" t="s">
        <v>83</v>
      </c>
      <c r="H2128" s="6" t="s">
        <v>21</v>
      </c>
      <c r="I2128" s="8">
        <v>0.60000000000000009</v>
      </c>
      <c r="J2128" s="9">
        <v>3000</v>
      </c>
      <c r="K2128" s="10">
        <f t="shared" si="16"/>
        <v>1800.0000000000002</v>
      </c>
      <c r="L2128" s="10">
        <f t="shared" si="17"/>
        <v>540</v>
      </c>
      <c r="M2128" s="11">
        <v>0.3</v>
      </c>
      <c r="O2128" s="16"/>
      <c r="P2128" s="14"/>
      <c r="Q2128" s="12"/>
      <c r="R2128" s="13"/>
    </row>
    <row r="2129" spans="1:18" ht="15.75" customHeight="1" x14ac:dyDescent="0.3">
      <c r="A2129" s="1"/>
      <c r="B2129" s="6" t="s">
        <v>27</v>
      </c>
      <c r="C2129" s="6">
        <v>1128299</v>
      </c>
      <c r="D2129" s="7">
        <v>44373</v>
      </c>
      <c r="E2129" s="6" t="s">
        <v>28</v>
      </c>
      <c r="F2129" s="6" t="s">
        <v>82</v>
      </c>
      <c r="G2129" s="6" t="s">
        <v>83</v>
      </c>
      <c r="H2129" s="6" t="s">
        <v>22</v>
      </c>
      <c r="I2129" s="8">
        <v>0.75000000000000011</v>
      </c>
      <c r="J2129" s="9">
        <v>6000</v>
      </c>
      <c r="K2129" s="10">
        <f t="shared" si="16"/>
        <v>4500.0000000000009</v>
      </c>
      <c r="L2129" s="10">
        <f t="shared" si="17"/>
        <v>1125.0000000000002</v>
      </c>
      <c r="M2129" s="11">
        <v>0.25</v>
      </c>
      <c r="O2129" s="16"/>
      <c r="P2129" s="14"/>
      <c r="Q2129" s="12"/>
      <c r="R2129" s="13"/>
    </row>
    <row r="2130" spans="1:18" ht="15.75" customHeight="1" x14ac:dyDescent="0.3">
      <c r="A2130" s="1"/>
      <c r="B2130" s="6" t="s">
        <v>27</v>
      </c>
      <c r="C2130" s="6">
        <v>1128299</v>
      </c>
      <c r="D2130" s="7">
        <v>44402</v>
      </c>
      <c r="E2130" s="6" t="s">
        <v>28</v>
      </c>
      <c r="F2130" s="6" t="s">
        <v>82</v>
      </c>
      <c r="G2130" s="6" t="s">
        <v>83</v>
      </c>
      <c r="H2130" s="6" t="s">
        <v>17</v>
      </c>
      <c r="I2130" s="8">
        <v>0.55000000000000004</v>
      </c>
      <c r="J2130" s="9">
        <v>7500</v>
      </c>
      <c r="K2130" s="10">
        <f t="shared" si="16"/>
        <v>4125</v>
      </c>
      <c r="L2130" s="10">
        <f t="shared" si="17"/>
        <v>1443.75</v>
      </c>
      <c r="M2130" s="11">
        <v>0.35</v>
      </c>
      <c r="O2130" s="16"/>
      <c r="P2130" s="14"/>
      <c r="Q2130" s="12"/>
      <c r="R2130" s="13"/>
    </row>
    <row r="2131" spans="1:18" ht="15.75" customHeight="1" x14ac:dyDescent="0.3">
      <c r="A2131" s="1"/>
      <c r="B2131" s="6" t="s">
        <v>27</v>
      </c>
      <c r="C2131" s="6">
        <v>1128299</v>
      </c>
      <c r="D2131" s="7">
        <v>44402</v>
      </c>
      <c r="E2131" s="6" t="s">
        <v>28</v>
      </c>
      <c r="F2131" s="6" t="s">
        <v>82</v>
      </c>
      <c r="G2131" s="6" t="s">
        <v>83</v>
      </c>
      <c r="H2131" s="6" t="s">
        <v>18</v>
      </c>
      <c r="I2131" s="8">
        <v>0.60000000000000009</v>
      </c>
      <c r="J2131" s="9">
        <v>6000</v>
      </c>
      <c r="K2131" s="10">
        <f t="shared" si="16"/>
        <v>3600.0000000000005</v>
      </c>
      <c r="L2131" s="10">
        <f t="shared" si="17"/>
        <v>1440.0000000000002</v>
      </c>
      <c r="M2131" s="11">
        <v>0.4</v>
      </c>
      <c r="O2131" s="16"/>
      <c r="P2131" s="14"/>
      <c r="Q2131" s="12"/>
      <c r="R2131" s="13"/>
    </row>
    <row r="2132" spans="1:18" ht="15.75" customHeight="1" x14ac:dyDescent="0.3">
      <c r="A2132" s="1"/>
      <c r="B2132" s="6" t="s">
        <v>27</v>
      </c>
      <c r="C2132" s="6">
        <v>1128299</v>
      </c>
      <c r="D2132" s="7">
        <v>44402</v>
      </c>
      <c r="E2132" s="6" t="s">
        <v>28</v>
      </c>
      <c r="F2132" s="6" t="s">
        <v>82</v>
      </c>
      <c r="G2132" s="6" t="s">
        <v>83</v>
      </c>
      <c r="H2132" s="6" t="s">
        <v>19</v>
      </c>
      <c r="I2132" s="8">
        <v>0.60000000000000009</v>
      </c>
      <c r="J2132" s="9">
        <v>5500</v>
      </c>
      <c r="K2132" s="10">
        <f t="shared" si="16"/>
        <v>3300.0000000000005</v>
      </c>
      <c r="L2132" s="10">
        <f t="shared" si="17"/>
        <v>1155</v>
      </c>
      <c r="M2132" s="11">
        <v>0.35</v>
      </c>
      <c r="O2132" s="16"/>
      <c r="P2132" s="14"/>
      <c r="Q2132" s="12"/>
      <c r="R2132" s="13"/>
    </row>
    <row r="2133" spans="1:18" ht="15.75" customHeight="1" x14ac:dyDescent="0.3">
      <c r="A2133" s="1"/>
      <c r="B2133" s="6" t="s">
        <v>27</v>
      </c>
      <c r="C2133" s="6">
        <v>1128299</v>
      </c>
      <c r="D2133" s="7">
        <v>44402</v>
      </c>
      <c r="E2133" s="6" t="s">
        <v>28</v>
      </c>
      <c r="F2133" s="6" t="s">
        <v>82</v>
      </c>
      <c r="G2133" s="6" t="s">
        <v>83</v>
      </c>
      <c r="H2133" s="6" t="s">
        <v>20</v>
      </c>
      <c r="I2133" s="8">
        <v>0.55000000000000004</v>
      </c>
      <c r="J2133" s="9">
        <v>4500</v>
      </c>
      <c r="K2133" s="10">
        <f t="shared" si="16"/>
        <v>2475</v>
      </c>
      <c r="L2133" s="10">
        <f t="shared" si="17"/>
        <v>866.25</v>
      </c>
      <c r="M2133" s="11">
        <v>0.35</v>
      </c>
      <c r="O2133" s="16"/>
      <c r="P2133" s="14"/>
      <c r="Q2133" s="12"/>
      <c r="R2133" s="13"/>
    </row>
    <row r="2134" spans="1:18" ht="15.75" customHeight="1" x14ac:dyDescent="0.3">
      <c r="A2134" s="1"/>
      <c r="B2134" s="6" t="s">
        <v>27</v>
      </c>
      <c r="C2134" s="6">
        <v>1128299</v>
      </c>
      <c r="D2134" s="7">
        <v>44402</v>
      </c>
      <c r="E2134" s="6" t="s">
        <v>28</v>
      </c>
      <c r="F2134" s="6" t="s">
        <v>82</v>
      </c>
      <c r="G2134" s="6" t="s">
        <v>83</v>
      </c>
      <c r="H2134" s="6" t="s">
        <v>21</v>
      </c>
      <c r="I2134" s="8">
        <v>0.60000000000000009</v>
      </c>
      <c r="J2134" s="9">
        <v>5000</v>
      </c>
      <c r="K2134" s="10">
        <f t="shared" si="16"/>
        <v>3000.0000000000005</v>
      </c>
      <c r="L2134" s="10">
        <f t="shared" si="17"/>
        <v>900.00000000000011</v>
      </c>
      <c r="M2134" s="11">
        <v>0.3</v>
      </c>
      <c r="O2134" s="16"/>
      <c r="P2134" s="14"/>
      <c r="Q2134" s="12"/>
      <c r="R2134" s="13"/>
    </row>
    <row r="2135" spans="1:18" ht="15.75" customHeight="1" x14ac:dyDescent="0.3">
      <c r="A2135" s="1"/>
      <c r="B2135" s="6" t="s">
        <v>27</v>
      </c>
      <c r="C2135" s="6">
        <v>1128299</v>
      </c>
      <c r="D2135" s="7">
        <v>44402</v>
      </c>
      <c r="E2135" s="6" t="s">
        <v>28</v>
      </c>
      <c r="F2135" s="6" t="s">
        <v>82</v>
      </c>
      <c r="G2135" s="6" t="s">
        <v>83</v>
      </c>
      <c r="H2135" s="6" t="s">
        <v>22</v>
      </c>
      <c r="I2135" s="8">
        <v>0.75000000000000011</v>
      </c>
      <c r="J2135" s="9">
        <v>5000</v>
      </c>
      <c r="K2135" s="10">
        <f t="shared" si="16"/>
        <v>3750.0000000000005</v>
      </c>
      <c r="L2135" s="10">
        <f t="shared" si="17"/>
        <v>937.50000000000011</v>
      </c>
      <c r="M2135" s="11">
        <v>0.25</v>
      </c>
      <c r="O2135" s="16"/>
      <c r="P2135" s="14"/>
      <c r="Q2135" s="12"/>
      <c r="R2135" s="13"/>
    </row>
    <row r="2136" spans="1:18" ht="15.75" customHeight="1" x14ac:dyDescent="0.3">
      <c r="A2136" s="1"/>
      <c r="B2136" s="6" t="s">
        <v>27</v>
      </c>
      <c r="C2136" s="6">
        <v>1128299</v>
      </c>
      <c r="D2136" s="7">
        <v>44434</v>
      </c>
      <c r="E2136" s="6" t="s">
        <v>28</v>
      </c>
      <c r="F2136" s="6" t="s">
        <v>82</v>
      </c>
      <c r="G2136" s="6" t="s">
        <v>83</v>
      </c>
      <c r="H2136" s="6" t="s">
        <v>17</v>
      </c>
      <c r="I2136" s="8">
        <v>0.60000000000000009</v>
      </c>
      <c r="J2136" s="9">
        <v>7000</v>
      </c>
      <c r="K2136" s="10">
        <f t="shared" si="16"/>
        <v>4200.0000000000009</v>
      </c>
      <c r="L2136" s="10">
        <f t="shared" si="17"/>
        <v>1470.0000000000002</v>
      </c>
      <c r="M2136" s="11">
        <v>0.35</v>
      </c>
      <c r="O2136" s="16"/>
      <c r="P2136" s="14"/>
      <c r="Q2136" s="12"/>
      <c r="R2136" s="13"/>
    </row>
    <row r="2137" spans="1:18" ht="15.75" customHeight="1" x14ac:dyDescent="0.3">
      <c r="A2137" s="1"/>
      <c r="B2137" s="6" t="s">
        <v>27</v>
      </c>
      <c r="C2137" s="6">
        <v>1128299</v>
      </c>
      <c r="D2137" s="7">
        <v>44434</v>
      </c>
      <c r="E2137" s="6" t="s">
        <v>28</v>
      </c>
      <c r="F2137" s="6" t="s">
        <v>82</v>
      </c>
      <c r="G2137" s="6" t="s">
        <v>83</v>
      </c>
      <c r="H2137" s="6" t="s">
        <v>18</v>
      </c>
      <c r="I2137" s="8">
        <v>0.65000000000000013</v>
      </c>
      <c r="J2137" s="9">
        <v>6500</v>
      </c>
      <c r="K2137" s="10">
        <f t="shared" si="16"/>
        <v>4225.0000000000009</v>
      </c>
      <c r="L2137" s="10">
        <f t="shared" si="17"/>
        <v>1690.0000000000005</v>
      </c>
      <c r="M2137" s="11">
        <v>0.4</v>
      </c>
      <c r="O2137" s="16"/>
      <c r="P2137" s="14"/>
      <c r="Q2137" s="12"/>
      <c r="R2137" s="13"/>
    </row>
    <row r="2138" spans="1:18" ht="15.75" customHeight="1" x14ac:dyDescent="0.3">
      <c r="A2138" s="1"/>
      <c r="B2138" s="6" t="s">
        <v>27</v>
      </c>
      <c r="C2138" s="6">
        <v>1128299</v>
      </c>
      <c r="D2138" s="7">
        <v>44434</v>
      </c>
      <c r="E2138" s="6" t="s">
        <v>28</v>
      </c>
      <c r="F2138" s="6" t="s">
        <v>82</v>
      </c>
      <c r="G2138" s="6" t="s">
        <v>83</v>
      </c>
      <c r="H2138" s="6" t="s">
        <v>19</v>
      </c>
      <c r="I2138" s="8">
        <v>0.60000000000000009</v>
      </c>
      <c r="J2138" s="9">
        <v>5250</v>
      </c>
      <c r="K2138" s="10">
        <f t="shared" si="16"/>
        <v>3150.0000000000005</v>
      </c>
      <c r="L2138" s="10">
        <f t="shared" si="17"/>
        <v>1102.5</v>
      </c>
      <c r="M2138" s="11">
        <v>0.35</v>
      </c>
      <c r="O2138" s="16"/>
      <c r="P2138" s="14"/>
      <c r="Q2138" s="12"/>
      <c r="R2138" s="13"/>
    </row>
    <row r="2139" spans="1:18" ht="15.75" customHeight="1" x14ac:dyDescent="0.3">
      <c r="A2139" s="1"/>
      <c r="B2139" s="6" t="s">
        <v>27</v>
      </c>
      <c r="C2139" s="6">
        <v>1128299</v>
      </c>
      <c r="D2139" s="7">
        <v>44434</v>
      </c>
      <c r="E2139" s="6" t="s">
        <v>28</v>
      </c>
      <c r="F2139" s="6" t="s">
        <v>82</v>
      </c>
      <c r="G2139" s="6" t="s">
        <v>83</v>
      </c>
      <c r="H2139" s="6" t="s">
        <v>20</v>
      </c>
      <c r="I2139" s="8">
        <v>0.60000000000000009</v>
      </c>
      <c r="J2139" s="9">
        <v>4750</v>
      </c>
      <c r="K2139" s="10">
        <f t="shared" si="16"/>
        <v>2850.0000000000005</v>
      </c>
      <c r="L2139" s="10">
        <f t="shared" si="17"/>
        <v>997.50000000000011</v>
      </c>
      <c r="M2139" s="11">
        <v>0.35</v>
      </c>
      <c r="O2139" s="16"/>
      <c r="P2139" s="14"/>
      <c r="Q2139" s="12"/>
      <c r="R2139" s="13"/>
    </row>
    <row r="2140" spans="1:18" ht="15.75" customHeight="1" x14ac:dyDescent="0.3">
      <c r="A2140" s="1"/>
      <c r="B2140" s="6" t="s">
        <v>27</v>
      </c>
      <c r="C2140" s="6">
        <v>1128299</v>
      </c>
      <c r="D2140" s="7">
        <v>44434</v>
      </c>
      <c r="E2140" s="6" t="s">
        <v>28</v>
      </c>
      <c r="F2140" s="6" t="s">
        <v>82</v>
      </c>
      <c r="G2140" s="6" t="s">
        <v>83</v>
      </c>
      <c r="H2140" s="6" t="s">
        <v>21</v>
      </c>
      <c r="I2140" s="8">
        <v>0.70000000000000007</v>
      </c>
      <c r="J2140" s="9">
        <v>4750</v>
      </c>
      <c r="K2140" s="10">
        <f t="shared" si="16"/>
        <v>3325.0000000000005</v>
      </c>
      <c r="L2140" s="10">
        <f t="shared" si="17"/>
        <v>997.50000000000011</v>
      </c>
      <c r="M2140" s="11">
        <v>0.3</v>
      </c>
      <c r="O2140" s="16"/>
      <c r="P2140" s="14"/>
      <c r="Q2140" s="12"/>
      <c r="R2140" s="13"/>
    </row>
    <row r="2141" spans="1:18" ht="15.75" customHeight="1" x14ac:dyDescent="0.3">
      <c r="A2141" s="1"/>
      <c r="B2141" s="6" t="s">
        <v>27</v>
      </c>
      <c r="C2141" s="6">
        <v>1128299</v>
      </c>
      <c r="D2141" s="7">
        <v>44434</v>
      </c>
      <c r="E2141" s="6" t="s">
        <v>28</v>
      </c>
      <c r="F2141" s="6" t="s">
        <v>82</v>
      </c>
      <c r="G2141" s="6" t="s">
        <v>83</v>
      </c>
      <c r="H2141" s="6" t="s">
        <v>22</v>
      </c>
      <c r="I2141" s="8">
        <v>0.75000000000000011</v>
      </c>
      <c r="J2141" s="9">
        <v>4500</v>
      </c>
      <c r="K2141" s="10">
        <f t="shared" si="16"/>
        <v>3375.0000000000005</v>
      </c>
      <c r="L2141" s="10">
        <f t="shared" si="17"/>
        <v>843.75000000000011</v>
      </c>
      <c r="M2141" s="11">
        <v>0.25</v>
      </c>
      <c r="O2141" s="16"/>
      <c r="P2141" s="14"/>
      <c r="Q2141" s="12"/>
      <c r="R2141" s="13"/>
    </row>
    <row r="2142" spans="1:18" ht="15.75" customHeight="1" x14ac:dyDescent="0.3">
      <c r="A2142" s="1"/>
      <c r="B2142" s="6" t="s">
        <v>27</v>
      </c>
      <c r="C2142" s="6">
        <v>1128299</v>
      </c>
      <c r="D2142" s="7">
        <v>44466</v>
      </c>
      <c r="E2142" s="6" t="s">
        <v>28</v>
      </c>
      <c r="F2142" s="6" t="s">
        <v>82</v>
      </c>
      <c r="G2142" s="6" t="s">
        <v>83</v>
      </c>
      <c r="H2142" s="6" t="s">
        <v>17</v>
      </c>
      <c r="I2142" s="8">
        <v>0.50000000000000011</v>
      </c>
      <c r="J2142" s="9">
        <v>6250</v>
      </c>
      <c r="K2142" s="10">
        <f t="shared" si="16"/>
        <v>3125.0000000000009</v>
      </c>
      <c r="L2142" s="10">
        <f t="shared" si="17"/>
        <v>1093.7500000000002</v>
      </c>
      <c r="M2142" s="11">
        <v>0.35</v>
      </c>
      <c r="O2142" s="16"/>
      <c r="P2142" s="14"/>
      <c r="Q2142" s="12"/>
      <c r="R2142" s="13"/>
    </row>
    <row r="2143" spans="1:18" ht="15.75" customHeight="1" x14ac:dyDescent="0.3">
      <c r="A2143" s="1"/>
      <c r="B2143" s="6" t="s">
        <v>27</v>
      </c>
      <c r="C2143" s="6">
        <v>1128299</v>
      </c>
      <c r="D2143" s="7">
        <v>44466</v>
      </c>
      <c r="E2143" s="6" t="s">
        <v>28</v>
      </c>
      <c r="F2143" s="6" t="s">
        <v>82</v>
      </c>
      <c r="G2143" s="6" t="s">
        <v>83</v>
      </c>
      <c r="H2143" s="6" t="s">
        <v>18</v>
      </c>
      <c r="I2143" s="8">
        <v>0.55000000000000016</v>
      </c>
      <c r="J2143" s="9">
        <v>6250</v>
      </c>
      <c r="K2143" s="10">
        <f t="shared" si="16"/>
        <v>3437.5000000000009</v>
      </c>
      <c r="L2143" s="10">
        <f t="shared" si="17"/>
        <v>1375.0000000000005</v>
      </c>
      <c r="M2143" s="11">
        <v>0.4</v>
      </c>
      <c r="O2143" s="16"/>
      <c r="P2143" s="14"/>
      <c r="Q2143" s="12"/>
      <c r="R2143" s="13"/>
    </row>
    <row r="2144" spans="1:18" ht="15.75" customHeight="1" x14ac:dyDescent="0.3">
      <c r="A2144" s="1"/>
      <c r="B2144" s="6" t="s">
        <v>27</v>
      </c>
      <c r="C2144" s="6">
        <v>1128299</v>
      </c>
      <c r="D2144" s="7">
        <v>44466</v>
      </c>
      <c r="E2144" s="6" t="s">
        <v>28</v>
      </c>
      <c r="F2144" s="6" t="s">
        <v>82</v>
      </c>
      <c r="G2144" s="6" t="s">
        <v>83</v>
      </c>
      <c r="H2144" s="6" t="s">
        <v>19</v>
      </c>
      <c r="I2144" s="8">
        <v>0.50000000000000011</v>
      </c>
      <c r="J2144" s="9">
        <v>4750</v>
      </c>
      <c r="K2144" s="10">
        <f t="shared" si="16"/>
        <v>2375.0000000000005</v>
      </c>
      <c r="L2144" s="10">
        <f t="shared" si="17"/>
        <v>831.25000000000011</v>
      </c>
      <c r="M2144" s="11">
        <v>0.35</v>
      </c>
      <c r="O2144" s="16"/>
      <c r="P2144" s="14"/>
      <c r="Q2144" s="12"/>
      <c r="R2144" s="13"/>
    </row>
    <row r="2145" spans="1:18" ht="15.75" customHeight="1" x14ac:dyDescent="0.3">
      <c r="A2145" s="1"/>
      <c r="B2145" s="6" t="s">
        <v>27</v>
      </c>
      <c r="C2145" s="6">
        <v>1128299</v>
      </c>
      <c r="D2145" s="7">
        <v>44466</v>
      </c>
      <c r="E2145" s="6" t="s">
        <v>28</v>
      </c>
      <c r="F2145" s="6" t="s">
        <v>82</v>
      </c>
      <c r="G2145" s="6" t="s">
        <v>83</v>
      </c>
      <c r="H2145" s="6" t="s">
        <v>20</v>
      </c>
      <c r="I2145" s="8">
        <v>0.50000000000000011</v>
      </c>
      <c r="J2145" s="9">
        <v>4250</v>
      </c>
      <c r="K2145" s="10">
        <f t="shared" si="16"/>
        <v>2125.0000000000005</v>
      </c>
      <c r="L2145" s="10">
        <f t="shared" si="17"/>
        <v>743.75000000000011</v>
      </c>
      <c r="M2145" s="11">
        <v>0.35</v>
      </c>
      <c r="O2145" s="16"/>
      <c r="P2145" s="14"/>
      <c r="Q2145" s="12"/>
      <c r="R2145" s="13"/>
    </row>
    <row r="2146" spans="1:18" ht="15.75" customHeight="1" x14ac:dyDescent="0.3">
      <c r="A2146" s="1"/>
      <c r="B2146" s="6" t="s">
        <v>27</v>
      </c>
      <c r="C2146" s="6">
        <v>1128299</v>
      </c>
      <c r="D2146" s="7">
        <v>44466</v>
      </c>
      <c r="E2146" s="6" t="s">
        <v>28</v>
      </c>
      <c r="F2146" s="6" t="s">
        <v>82</v>
      </c>
      <c r="G2146" s="6" t="s">
        <v>83</v>
      </c>
      <c r="H2146" s="6" t="s">
        <v>21</v>
      </c>
      <c r="I2146" s="8">
        <v>0.60000000000000009</v>
      </c>
      <c r="J2146" s="9">
        <v>4250</v>
      </c>
      <c r="K2146" s="10">
        <f t="shared" si="16"/>
        <v>2550.0000000000005</v>
      </c>
      <c r="L2146" s="10">
        <f t="shared" si="17"/>
        <v>765.00000000000011</v>
      </c>
      <c r="M2146" s="11">
        <v>0.3</v>
      </c>
      <c r="O2146" s="16"/>
      <c r="P2146" s="14"/>
      <c r="Q2146" s="12"/>
      <c r="R2146" s="13"/>
    </row>
    <row r="2147" spans="1:18" ht="15.75" customHeight="1" x14ac:dyDescent="0.3">
      <c r="A2147" s="1"/>
      <c r="B2147" s="6" t="s">
        <v>27</v>
      </c>
      <c r="C2147" s="6">
        <v>1128299</v>
      </c>
      <c r="D2147" s="7">
        <v>44466</v>
      </c>
      <c r="E2147" s="6" t="s">
        <v>28</v>
      </c>
      <c r="F2147" s="6" t="s">
        <v>82</v>
      </c>
      <c r="G2147" s="6" t="s">
        <v>83</v>
      </c>
      <c r="H2147" s="6" t="s">
        <v>22</v>
      </c>
      <c r="I2147" s="8">
        <v>0.65000000000000013</v>
      </c>
      <c r="J2147" s="9">
        <v>4750</v>
      </c>
      <c r="K2147" s="10">
        <f t="shared" si="16"/>
        <v>3087.5000000000005</v>
      </c>
      <c r="L2147" s="10">
        <f t="shared" si="17"/>
        <v>771.87500000000011</v>
      </c>
      <c r="M2147" s="11">
        <v>0.25</v>
      </c>
      <c r="O2147" s="16"/>
      <c r="P2147" s="14"/>
      <c r="Q2147" s="12"/>
      <c r="R2147" s="13"/>
    </row>
    <row r="2148" spans="1:18" ht="15.75" customHeight="1" x14ac:dyDescent="0.3">
      <c r="A2148" s="1"/>
      <c r="B2148" s="6" t="s">
        <v>27</v>
      </c>
      <c r="C2148" s="6">
        <v>1128299</v>
      </c>
      <c r="D2148" s="7">
        <v>44495</v>
      </c>
      <c r="E2148" s="6" t="s">
        <v>28</v>
      </c>
      <c r="F2148" s="6" t="s">
        <v>82</v>
      </c>
      <c r="G2148" s="6" t="s">
        <v>83</v>
      </c>
      <c r="H2148" s="6" t="s">
        <v>17</v>
      </c>
      <c r="I2148" s="8">
        <v>0.50000000000000011</v>
      </c>
      <c r="J2148" s="9">
        <v>5500</v>
      </c>
      <c r="K2148" s="10">
        <f t="shared" si="16"/>
        <v>2750.0000000000005</v>
      </c>
      <c r="L2148" s="10">
        <f t="shared" si="17"/>
        <v>962.50000000000011</v>
      </c>
      <c r="M2148" s="11">
        <v>0.35</v>
      </c>
      <c r="O2148" s="16"/>
      <c r="P2148" s="14"/>
      <c r="Q2148" s="12"/>
      <c r="R2148" s="13"/>
    </row>
    <row r="2149" spans="1:18" ht="15.75" customHeight="1" x14ac:dyDescent="0.3">
      <c r="A2149" s="1"/>
      <c r="B2149" s="6" t="s">
        <v>27</v>
      </c>
      <c r="C2149" s="6">
        <v>1128299</v>
      </c>
      <c r="D2149" s="7">
        <v>44495</v>
      </c>
      <c r="E2149" s="6" t="s">
        <v>28</v>
      </c>
      <c r="F2149" s="6" t="s">
        <v>82</v>
      </c>
      <c r="G2149" s="6" t="s">
        <v>83</v>
      </c>
      <c r="H2149" s="6" t="s">
        <v>18</v>
      </c>
      <c r="I2149" s="8">
        <v>0.55000000000000016</v>
      </c>
      <c r="J2149" s="9">
        <v>5500</v>
      </c>
      <c r="K2149" s="10">
        <f t="shared" si="16"/>
        <v>3025.0000000000009</v>
      </c>
      <c r="L2149" s="10">
        <f t="shared" si="17"/>
        <v>1210.0000000000005</v>
      </c>
      <c r="M2149" s="11">
        <v>0.4</v>
      </c>
      <c r="O2149" s="16"/>
      <c r="P2149" s="14"/>
      <c r="Q2149" s="12"/>
      <c r="R2149" s="13"/>
    </row>
    <row r="2150" spans="1:18" ht="15.75" customHeight="1" x14ac:dyDescent="0.3">
      <c r="A2150" s="1"/>
      <c r="B2150" s="6" t="s">
        <v>27</v>
      </c>
      <c r="C2150" s="6">
        <v>1128299</v>
      </c>
      <c r="D2150" s="7">
        <v>44495</v>
      </c>
      <c r="E2150" s="6" t="s">
        <v>28</v>
      </c>
      <c r="F2150" s="6" t="s">
        <v>82</v>
      </c>
      <c r="G2150" s="6" t="s">
        <v>83</v>
      </c>
      <c r="H2150" s="6" t="s">
        <v>19</v>
      </c>
      <c r="I2150" s="8">
        <v>0.50000000000000011</v>
      </c>
      <c r="J2150" s="9">
        <v>3750</v>
      </c>
      <c r="K2150" s="10">
        <f t="shared" si="16"/>
        <v>1875.0000000000005</v>
      </c>
      <c r="L2150" s="10">
        <f t="shared" si="17"/>
        <v>656.25000000000011</v>
      </c>
      <c r="M2150" s="11">
        <v>0.35</v>
      </c>
      <c r="O2150" s="16"/>
      <c r="P2150" s="14"/>
      <c r="Q2150" s="12"/>
      <c r="R2150" s="13"/>
    </row>
    <row r="2151" spans="1:18" ht="15.75" customHeight="1" x14ac:dyDescent="0.3">
      <c r="A2151" s="1"/>
      <c r="B2151" s="6" t="s">
        <v>27</v>
      </c>
      <c r="C2151" s="6">
        <v>1128299</v>
      </c>
      <c r="D2151" s="7">
        <v>44495</v>
      </c>
      <c r="E2151" s="6" t="s">
        <v>28</v>
      </c>
      <c r="F2151" s="6" t="s">
        <v>82</v>
      </c>
      <c r="G2151" s="6" t="s">
        <v>83</v>
      </c>
      <c r="H2151" s="6" t="s">
        <v>20</v>
      </c>
      <c r="I2151" s="8">
        <v>0.50000000000000011</v>
      </c>
      <c r="J2151" s="9">
        <v>3500</v>
      </c>
      <c r="K2151" s="10">
        <f t="shared" si="16"/>
        <v>1750.0000000000005</v>
      </c>
      <c r="L2151" s="10">
        <f t="shared" si="17"/>
        <v>612.50000000000011</v>
      </c>
      <c r="M2151" s="11">
        <v>0.35</v>
      </c>
      <c r="O2151" s="16"/>
      <c r="P2151" s="14"/>
      <c r="Q2151" s="12"/>
      <c r="R2151" s="13"/>
    </row>
    <row r="2152" spans="1:18" ht="15.75" customHeight="1" x14ac:dyDescent="0.3">
      <c r="A2152" s="1"/>
      <c r="B2152" s="6" t="s">
        <v>27</v>
      </c>
      <c r="C2152" s="6">
        <v>1128299</v>
      </c>
      <c r="D2152" s="7">
        <v>44495</v>
      </c>
      <c r="E2152" s="6" t="s">
        <v>28</v>
      </c>
      <c r="F2152" s="6" t="s">
        <v>82</v>
      </c>
      <c r="G2152" s="6" t="s">
        <v>83</v>
      </c>
      <c r="H2152" s="6" t="s">
        <v>21</v>
      </c>
      <c r="I2152" s="8">
        <v>0.60000000000000009</v>
      </c>
      <c r="J2152" s="9">
        <v>3250</v>
      </c>
      <c r="K2152" s="10">
        <f t="shared" si="16"/>
        <v>1950.0000000000002</v>
      </c>
      <c r="L2152" s="10">
        <f t="shared" si="17"/>
        <v>585</v>
      </c>
      <c r="M2152" s="11">
        <v>0.3</v>
      </c>
      <c r="O2152" s="16"/>
      <c r="P2152" s="14"/>
      <c r="Q2152" s="12"/>
      <c r="R2152" s="13"/>
    </row>
    <row r="2153" spans="1:18" ht="15.75" customHeight="1" x14ac:dyDescent="0.3">
      <c r="A2153" s="1"/>
      <c r="B2153" s="6" t="s">
        <v>27</v>
      </c>
      <c r="C2153" s="6">
        <v>1128299</v>
      </c>
      <c r="D2153" s="7">
        <v>44495</v>
      </c>
      <c r="E2153" s="6" t="s">
        <v>28</v>
      </c>
      <c r="F2153" s="6" t="s">
        <v>82</v>
      </c>
      <c r="G2153" s="6" t="s">
        <v>83</v>
      </c>
      <c r="H2153" s="6" t="s">
        <v>22</v>
      </c>
      <c r="I2153" s="8">
        <v>0.75000000000000011</v>
      </c>
      <c r="J2153" s="9">
        <v>3750</v>
      </c>
      <c r="K2153" s="10">
        <f t="shared" si="16"/>
        <v>2812.5000000000005</v>
      </c>
      <c r="L2153" s="10">
        <f t="shared" si="17"/>
        <v>703.12500000000011</v>
      </c>
      <c r="M2153" s="11">
        <v>0.25</v>
      </c>
      <c r="O2153" s="16"/>
      <c r="P2153" s="14"/>
      <c r="Q2153" s="12"/>
      <c r="R2153" s="13"/>
    </row>
    <row r="2154" spans="1:18" ht="15.75" customHeight="1" x14ac:dyDescent="0.3">
      <c r="A2154" s="1"/>
      <c r="B2154" s="6" t="s">
        <v>27</v>
      </c>
      <c r="C2154" s="6">
        <v>1128299</v>
      </c>
      <c r="D2154" s="7">
        <v>44526</v>
      </c>
      <c r="E2154" s="6" t="s">
        <v>28</v>
      </c>
      <c r="F2154" s="6" t="s">
        <v>82</v>
      </c>
      <c r="G2154" s="6" t="s">
        <v>83</v>
      </c>
      <c r="H2154" s="6" t="s">
        <v>17</v>
      </c>
      <c r="I2154" s="8">
        <v>0.60000000000000009</v>
      </c>
      <c r="J2154" s="9">
        <v>5500</v>
      </c>
      <c r="K2154" s="10">
        <f t="shared" si="16"/>
        <v>3300.0000000000005</v>
      </c>
      <c r="L2154" s="10">
        <f t="shared" si="17"/>
        <v>1155</v>
      </c>
      <c r="M2154" s="11">
        <v>0.35</v>
      </c>
      <c r="O2154" s="16"/>
      <c r="P2154" s="14"/>
      <c r="Q2154" s="12"/>
      <c r="R2154" s="13"/>
    </row>
    <row r="2155" spans="1:18" ht="15.75" customHeight="1" x14ac:dyDescent="0.3">
      <c r="A2155" s="1"/>
      <c r="B2155" s="6" t="s">
        <v>27</v>
      </c>
      <c r="C2155" s="6">
        <v>1128299</v>
      </c>
      <c r="D2155" s="7">
        <v>44526</v>
      </c>
      <c r="E2155" s="6" t="s">
        <v>28</v>
      </c>
      <c r="F2155" s="6" t="s">
        <v>82</v>
      </c>
      <c r="G2155" s="6" t="s">
        <v>83</v>
      </c>
      <c r="H2155" s="6" t="s">
        <v>18</v>
      </c>
      <c r="I2155" s="8">
        <v>0.65000000000000013</v>
      </c>
      <c r="J2155" s="9">
        <v>6000</v>
      </c>
      <c r="K2155" s="10">
        <f t="shared" si="16"/>
        <v>3900.0000000000009</v>
      </c>
      <c r="L2155" s="10">
        <f t="shared" si="17"/>
        <v>1560.0000000000005</v>
      </c>
      <c r="M2155" s="11">
        <v>0.4</v>
      </c>
      <c r="O2155" s="16"/>
      <c r="P2155" s="14"/>
      <c r="Q2155" s="12"/>
      <c r="R2155" s="13"/>
    </row>
    <row r="2156" spans="1:18" ht="15.75" customHeight="1" x14ac:dyDescent="0.3">
      <c r="A2156" s="1"/>
      <c r="B2156" s="6" t="s">
        <v>27</v>
      </c>
      <c r="C2156" s="6">
        <v>1128299</v>
      </c>
      <c r="D2156" s="7">
        <v>44526</v>
      </c>
      <c r="E2156" s="6" t="s">
        <v>28</v>
      </c>
      <c r="F2156" s="6" t="s">
        <v>82</v>
      </c>
      <c r="G2156" s="6" t="s">
        <v>83</v>
      </c>
      <c r="H2156" s="6" t="s">
        <v>19</v>
      </c>
      <c r="I2156" s="8">
        <v>0.60000000000000009</v>
      </c>
      <c r="J2156" s="9">
        <v>4500</v>
      </c>
      <c r="K2156" s="10">
        <f t="shared" si="16"/>
        <v>2700.0000000000005</v>
      </c>
      <c r="L2156" s="10">
        <f t="shared" si="17"/>
        <v>945.00000000000011</v>
      </c>
      <c r="M2156" s="11">
        <v>0.35</v>
      </c>
      <c r="O2156" s="16"/>
      <c r="P2156" s="14"/>
      <c r="Q2156" s="12"/>
      <c r="R2156" s="13"/>
    </row>
    <row r="2157" spans="1:18" ht="15.75" customHeight="1" x14ac:dyDescent="0.3">
      <c r="A2157" s="1"/>
      <c r="B2157" s="6" t="s">
        <v>27</v>
      </c>
      <c r="C2157" s="6">
        <v>1128299</v>
      </c>
      <c r="D2157" s="7">
        <v>44526</v>
      </c>
      <c r="E2157" s="6" t="s">
        <v>28</v>
      </c>
      <c r="F2157" s="6" t="s">
        <v>82</v>
      </c>
      <c r="G2157" s="6" t="s">
        <v>83</v>
      </c>
      <c r="H2157" s="6" t="s">
        <v>20</v>
      </c>
      <c r="I2157" s="8">
        <v>0.60000000000000009</v>
      </c>
      <c r="J2157" s="9">
        <v>4250</v>
      </c>
      <c r="K2157" s="10">
        <f t="shared" si="16"/>
        <v>2550.0000000000005</v>
      </c>
      <c r="L2157" s="10">
        <f t="shared" si="17"/>
        <v>892.50000000000011</v>
      </c>
      <c r="M2157" s="11">
        <v>0.35</v>
      </c>
      <c r="O2157" s="16"/>
      <c r="P2157" s="14"/>
      <c r="Q2157" s="12"/>
      <c r="R2157" s="13"/>
    </row>
    <row r="2158" spans="1:18" ht="15.75" customHeight="1" x14ac:dyDescent="0.3">
      <c r="A2158" s="1"/>
      <c r="B2158" s="6" t="s">
        <v>27</v>
      </c>
      <c r="C2158" s="6">
        <v>1128299</v>
      </c>
      <c r="D2158" s="7">
        <v>44526</v>
      </c>
      <c r="E2158" s="6" t="s">
        <v>28</v>
      </c>
      <c r="F2158" s="6" t="s">
        <v>82</v>
      </c>
      <c r="G2158" s="6" t="s">
        <v>83</v>
      </c>
      <c r="H2158" s="6" t="s">
        <v>21</v>
      </c>
      <c r="I2158" s="8">
        <v>0.70000000000000007</v>
      </c>
      <c r="J2158" s="9">
        <v>3750</v>
      </c>
      <c r="K2158" s="10">
        <f t="shared" si="16"/>
        <v>2625.0000000000005</v>
      </c>
      <c r="L2158" s="10">
        <f t="shared" si="17"/>
        <v>787.50000000000011</v>
      </c>
      <c r="M2158" s="11">
        <v>0.3</v>
      </c>
      <c r="O2158" s="16"/>
      <c r="P2158" s="14"/>
      <c r="Q2158" s="12"/>
      <c r="R2158" s="13"/>
    </row>
    <row r="2159" spans="1:18" ht="15.75" customHeight="1" x14ac:dyDescent="0.3">
      <c r="A2159" s="1"/>
      <c r="B2159" s="6" t="s">
        <v>27</v>
      </c>
      <c r="C2159" s="6">
        <v>1128299</v>
      </c>
      <c r="D2159" s="7">
        <v>44526</v>
      </c>
      <c r="E2159" s="6" t="s">
        <v>28</v>
      </c>
      <c r="F2159" s="6" t="s">
        <v>82</v>
      </c>
      <c r="G2159" s="6" t="s">
        <v>83</v>
      </c>
      <c r="H2159" s="6" t="s">
        <v>22</v>
      </c>
      <c r="I2159" s="8">
        <v>0.75000000000000011</v>
      </c>
      <c r="J2159" s="9">
        <v>5000</v>
      </c>
      <c r="K2159" s="10">
        <f t="shared" si="16"/>
        <v>3750.0000000000005</v>
      </c>
      <c r="L2159" s="10">
        <f t="shared" si="17"/>
        <v>937.50000000000011</v>
      </c>
      <c r="M2159" s="11">
        <v>0.25</v>
      </c>
      <c r="O2159" s="16"/>
      <c r="P2159" s="14"/>
      <c r="Q2159" s="12"/>
      <c r="R2159" s="13"/>
    </row>
    <row r="2160" spans="1:18" ht="15.75" customHeight="1" x14ac:dyDescent="0.3">
      <c r="A2160" s="1"/>
      <c r="B2160" s="6" t="s">
        <v>27</v>
      </c>
      <c r="C2160" s="6">
        <v>1128299</v>
      </c>
      <c r="D2160" s="7">
        <v>44555</v>
      </c>
      <c r="E2160" s="6" t="s">
        <v>28</v>
      </c>
      <c r="F2160" s="6" t="s">
        <v>82</v>
      </c>
      <c r="G2160" s="6" t="s">
        <v>83</v>
      </c>
      <c r="H2160" s="6" t="s">
        <v>17</v>
      </c>
      <c r="I2160" s="8">
        <v>0.60000000000000009</v>
      </c>
      <c r="J2160" s="9">
        <v>7000</v>
      </c>
      <c r="K2160" s="10">
        <f t="shared" si="16"/>
        <v>4200.0000000000009</v>
      </c>
      <c r="L2160" s="10">
        <f t="shared" si="17"/>
        <v>1470.0000000000002</v>
      </c>
      <c r="M2160" s="11">
        <v>0.35</v>
      </c>
      <c r="O2160" s="16"/>
      <c r="P2160" s="14"/>
      <c r="Q2160" s="12"/>
      <c r="R2160" s="13"/>
    </row>
    <row r="2161" spans="1:18" ht="15.75" customHeight="1" x14ac:dyDescent="0.3">
      <c r="A2161" s="1"/>
      <c r="B2161" s="6" t="s">
        <v>27</v>
      </c>
      <c r="C2161" s="6">
        <v>1128299</v>
      </c>
      <c r="D2161" s="7">
        <v>44555</v>
      </c>
      <c r="E2161" s="6" t="s">
        <v>28</v>
      </c>
      <c r="F2161" s="6" t="s">
        <v>82</v>
      </c>
      <c r="G2161" s="6" t="s">
        <v>83</v>
      </c>
      <c r="H2161" s="6" t="s">
        <v>18</v>
      </c>
      <c r="I2161" s="8">
        <v>0.65000000000000013</v>
      </c>
      <c r="J2161" s="9">
        <v>7000</v>
      </c>
      <c r="K2161" s="10">
        <f t="shared" si="16"/>
        <v>4550.0000000000009</v>
      </c>
      <c r="L2161" s="10">
        <f t="shared" si="17"/>
        <v>1820.0000000000005</v>
      </c>
      <c r="M2161" s="11">
        <v>0.4</v>
      </c>
      <c r="O2161" s="16"/>
      <c r="P2161" s="14"/>
      <c r="Q2161" s="12"/>
      <c r="R2161" s="13"/>
    </row>
    <row r="2162" spans="1:18" ht="15.75" customHeight="1" x14ac:dyDescent="0.3">
      <c r="A2162" s="1"/>
      <c r="B2162" s="6" t="s">
        <v>27</v>
      </c>
      <c r="C2162" s="6">
        <v>1128299</v>
      </c>
      <c r="D2162" s="7">
        <v>44555</v>
      </c>
      <c r="E2162" s="6" t="s">
        <v>28</v>
      </c>
      <c r="F2162" s="6" t="s">
        <v>82</v>
      </c>
      <c r="G2162" s="6" t="s">
        <v>83</v>
      </c>
      <c r="H2162" s="6" t="s">
        <v>19</v>
      </c>
      <c r="I2162" s="8">
        <v>0.60000000000000009</v>
      </c>
      <c r="J2162" s="9">
        <v>5000</v>
      </c>
      <c r="K2162" s="10">
        <f t="shared" si="16"/>
        <v>3000.0000000000005</v>
      </c>
      <c r="L2162" s="10">
        <f t="shared" si="17"/>
        <v>1050</v>
      </c>
      <c r="M2162" s="11">
        <v>0.35</v>
      </c>
      <c r="O2162" s="16"/>
      <c r="P2162" s="14"/>
      <c r="Q2162" s="12"/>
      <c r="R2162" s="13"/>
    </row>
    <row r="2163" spans="1:18" ht="15.75" customHeight="1" x14ac:dyDescent="0.3">
      <c r="A2163" s="1"/>
      <c r="B2163" s="6" t="s">
        <v>27</v>
      </c>
      <c r="C2163" s="6">
        <v>1128299</v>
      </c>
      <c r="D2163" s="7">
        <v>44555</v>
      </c>
      <c r="E2163" s="6" t="s">
        <v>28</v>
      </c>
      <c r="F2163" s="6" t="s">
        <v>82</v>
      </c>
      <c r="G2163" s="6" t="s">
        <v>83</v>
      </c>
      <c r="H2163" s="6" t="s">
        <v>20</v>
      </c>
      <c r="I2163" s="8">
        <v>0.60000000000000009</v>
      </c>
      <c r="J2163" s="9">
        <v>5000</v>
      </c>
      <c r="K2163" s="10">
        <f t="shared" si="16"/>
        <v>3000.0000000000005</v>
      </c>
      <c r="L2163" s="10">
        <f t="shared" si="17"/>
        <v>1050</v>
      </c>
      <c r="M2163" s="11">
        <v>0.35</v>
      </c>
      <c r="O2163" s="16"/>
      <c r="P2163" s="14"/>
      <c r="Q2163" s="12"/>
      <c r="R2163" s="13"/>
    </row>
    <row r="2164" spans="1:18" ht="15.75" customHeight="1" x14ac:dyDescent="0.3">
      <c r="A2164" s="1"/>
      <c r="B2164" s="6" t="s">
        <v>27</v>
      </c>
      <c r="C2164" s="6">
        <v>1128299</v>
      </c>
      <c r="D2164" s="7">
        <v>44555</v>
      </c>
      <c r="E2164" s="6" t="s">
        <v>28</v>
      </c>
      <c r="F2164" s="6" t="s">
        <v>82</v>
      </c>
      <c r="G2164" s="6" t="s">
        <v>83</v>
      </c>
      <c r="H2164" s="6" t="s">
        <v>21</v>
      </c>
      <c r="I2164" s="8">
        <v>0.70000000000000007</v>
      </c>
      <c r="J2164" s="9">
        <v>4250</v>
      </c>
      <c r="K2164" s="10">
        <f t="shared" si="16"/>
        <v>2975.0000000000005</v>
      </c>
      <c r="L2164" s="10">
        <f t="shared" si="17"/>
        <v>892.50000000000011</v>
      </c>
      <c r="M2164" s="11">
        <v>0.3</v>
      </c>
      <c r="O2164" s="16"/>
      <c r="P2164" s="14"/>
      <c r="Q2164" s="12"/>
      <c r="R2164" s="13"/>
    </row>
    <row r="2165" spans="1:18" ht="15.75" customHeight="1" x14ac:dyDescent="0.3">
      <c r="A2165" s="1"/>
      <c r="B2165" s="6" t="s">
        <v>27</v>
      </c>
      <c r="C2165" s="6">
        <v>1128299</v>
      </c>
      <c r="D2165" s="7">
        <v>44555</v>
      </c>
      <c r="E2165" s="6" t="s">
        <v>28</v>
      </c>
      <c r="F2165" s="6" t="s">
        <v>82</v>
      </c>
      <c r="G2165" s="6" t="s">
        <v>83</v>
      </c>
      <c r="H2165" s="6" t="s">
        <v>22</v>
      </c>
      <c r="I2165" s="8">
        <v>0.75000000000000011</v>
      </c>
      <c r="J2165" s="9">
        <v>5250</v>
      </c>
      <c r="K2165" s="10">
        <f t="shared" si="16"/>
        <v>3937.5000000000005</v>
      </c>
      <c r="L2165" s="10">
        <f t="shared" si="17"/>
        <v>984.37500000000011</v>
      </c>
      <c r="M2165" s="11">
        <v>0.25</v>
      </c>
      <c r="O2165" s="16"/>
      <c r="P2165" s="14"/>
      <c r="Q2165" s="12"/>
      <c r="R2165" s="13"/>
    </row>
    <row r="2166" spans="1:18" ht="15.75" customHeight="1" x14ac:dyDescent="0.3">
      <c r="A2166" s="1" t="s">
        <v>39</v>
      </c>
      <c r="B2166" s="6" t="s">
        <v>27</v>
      </c>
      <c r="C2166" s="6">
        <v>1128299</v>
      </c>
      <c r="D2166" s="7">
        <v>44209</v>
      </c>
      <c r="E2166" s="6" t="s">
        <v>28</v>
      </c>
      <c r="F2166" s="6" t="s">
        <v>84</v>
      </c>
      <c r="G2166" s="6" t="s">
        <v>85</v>
      </c>
      <c r="H2166" s="6" t="s">
        <v>17</v>
      </c>
      <c r="I2166" s="8">
        <v>0.29999999999999993</v>
      </c>
      <c r="J2166" s="9">
        <v>4500</v>
      </c>
      <c r="K2166" s="10">
        <f t="shared" si="16"/>
        <v>1349.9999999999998</v>
      </c>
      <c r="L2166" s="10">
        <f t="shared" si="17"/>
        <v>539.99999999999989</v>
      </c>
      <c r="M2166" s="11">
        <v>0.4</v>
      </c>
      <c r="O2166" s="16"/>
      <c r="P2166" s="14"/>
      <c r="Q2166" s="12"/>
      <c r="R2166" s="13"/>
    </row>
    <row r="2167" spans="1:18" ht="15.75" customHeight="1" x14ac:dyDescent="0.3">
      <c r="A2167" s="1"/>
      <c r="B2167" s="6" t="s">
        <v>27</v>
      </c>
      <c r="C2167" s="6">
        <v>1128299</v>
      </c>
      <c r="D2167" s="7">
        <v>44209</v>
      </c>
      <c r="E2167" s="6" t="s">
        <v>28</v>
      </c>
      <c r="F2167" s="6" t="s">
        <v>84</v>
      </c>
      <c r="G2167" s="6" t="s">
        <v>85</v>
      </c>
      <c r="H2167" s="6" t="s">
        <v>18</v>
      </c>
      <c r="I2167" s="8">
        <v>0.4</v>
      </c>
      <c r="J2167" s="9">
        <v>4500</v>
      </c>
      <c r="K2167" s="10">
        <f t="shared" si="16"/>
        <v>1800</v>
      </c>
      <c r="L2167" s="10">
        <f t="shared" si="17"/>
        <v>720</v>
      </c>
      <c r="M2167" s="11">
        <v>0.4</v>
      </c>
      <c r="O2167" s="16"/>
      <c r="P2167" s="14"/>
      <c r="Q2167" s="12"/>
      <c r="R2167" s="13"/>
    </row>
    <row r="2168" spans="1:18" ht="15.75" customHeight="1" x14ac:dyDescent="0.3">
      <c r="A2168" s="1"/>
      <c r="B2168" s="6" t="s">
        <v>27</v>
      </c>
      <c r="C2168" s="6">
        <v>1128299</v>
      </c>
      <c r="D2168" s="7">
        <v>44209</v>
      </c>
      <c r="E2168" s="6" t="s">
        <v>28</v>
      </c>
      <c r="F2168" s="6" t="s">
        <v>84</v>
      </c>
      <c r="G2168" s="6" t="s">
        <v>85</v>
      </c>
      <c r="H2168" s="6" t="s">
        <v>19</v>
      </c>
      <c r="I2168" s="8">
        <v>0.4</v>
      </c>
      <c r="J2168" s="9">
        <v>4500</v>
      </c>
      <c r="K2168" s="10">
        <f t="shared" si="16"/>
        <v>1800</v>
      </c>
      <c r="L2168" s="10">
        <f t="shared" si="17"/>
        <v>630</v>
      </c>
      <c r="M2168" s="11">
        <v>0.35</v>
      </c>
      <c r="O2168" s="16"/>
      <c r="P2168" s="14"/>
      <c r="Q2168" s="12"/>
      <c r="R2168" s="13"/>
    </row>
    <row r="2169" spans="1:18" ht="15.75" customHeight="1" x14ac:dyDescent="0.3">
      <c r="A2169" s="1"/>
      <c r="B2169" s="6" t="s">
        <v>27</v>
      </c>
      <c r="C2169" s="6">
        <v>1128299</v>
      </c>
      <c r="D2169" s="7">
        <v>44209</v>
      </c>
      <c r="E2169" s="6" t="s">
        <v>28</v>
      </c>
      <c r="F2169" s="6" t="s">
        <v>84</v>
      </c>
      <c r="G2169" s="6" t="s">
        <v>85</v>
      </c>
      <c r="H2169" s="6" t="s">
        <v>20</v>
      </c>
      <c r="I2169" s="8">
        <v>0.4</v>
      </c>
      <c r="J2169" s="9">
        <v>3000</v>
      </c>
      <c r="K2169" s="10">
        <f t="shared" si="16"/>
        <v>1200</v>
      </c>
      <c r="L2169" s="10">
        <f t="shared" si="17"/>
        <v>480</v>
      </c>
      <c r="M2169" s="11">
        <v>0.4</v>
      </c>
      <c r="O2169" s="16"/>
      <c r="P2169" s="14"/>
      <c r="Q2169" s="12"/>
      <c r="R2169" s="13"/>
    </row>
    <row r="2170" spans="1:18" ht="15.75" customHeight="1" x14ac:dyDescent="0.3">
      <c r="A2170" s="1"/>
      <c r="B2170" s="6" t="s">
        <v>27</v>
      </c>
      <c r="C2170" s="6">
        <v>1128299</v>
      </c>
      <c r="D2170" s="7">
        <v>44209</v>
      </c>
      <c r="E2170" s="6" t="s">
        <v>28</v>
      </c>
      <c r="F2170" s="6" t="s">
        <v>84</v>
      </c>
      <c r="G2170" s="6" t="s">
        <v>85</v>
      </c>
      <c r="H2170" s="6" t="s">
        <v>21</v>
      </c>
      <c r="I2170" s="8">
        <v>0.45000000000000012</v>
      </c>
      <c r="J2170" s="9">
        <v>2500</v>
      </c>
      <c r="K2170" s="10">
        <f t="shared" si="16"/>
        <v>1125.0000000000002</v>
      </c>
      <c r="L2170" s="10">
        <f t="shared" si="17"/>
        <v>393.75000000000006</v>
      </c>
      <c r="M2170" s="11">
        <v>0.35</v>
      </c>
      <c r="O2170" s="16"/>
      <c r="P2170" s="14"/>
      <c r="Q2170" s="12"/>
      <c r="R2170" s="13"/>
    </row>
    <row r="2171" spans="1:18" ht="15.75" customHeight="1" x14ac:dyDescent="0.3">
      <c r="A2171" s="1"/>
      <c r="B2171" s="6" t="s">
        <v>27</v>
      </c>
      <c r="C2171" s="6">
        <v>1128299</v>
      </c>
      <c r="D2171" s="7">
        <v>44209</v>
      </c>
      <c r="E2171" s="6" t="s">
        <v>28</v>
      </c>
      <c r="F2171" s="6" t="s">
        <v>84</v>
      </c>
      <c r="G2171" s="6" t="s">
        <v>85</v>
      </c>
      <c r="H2171" s="6" t="s">
        <v>22</v>
      </c>
      <c r="I2171" s="8">
        <v>0.4</v>
      </c>
      <c r="J2171" s="9">
        <v>4500</v>
      </c>
      <c r="K2171" s="10">
        <f t="shared" si="16"/>
        <v>1800</v>
      </c>
      <c r="L2171" s="10">
        <f t="shared" si="17"/>
        <v>450</v>
      </c>
      <c r="M2171" s="11">
        <v>0.25</v>
      </c>
      <c r="O2171" s="16"/>
      <c r="P2171" s="14"/>
      <c r="Q2171" s="12"/>
      <c r="R2171" s="13"/>
    </row>
    <row r="2172" spans="1:18" ht="15.75" customHeight="1" x14ac:dyDescent="0.3">
      <c r="A2172" s="1"/>
      <c r="B2172" s="6" t="s">
        <v>27</v>
      </c>
      <c r="C2172" s="6">
        <v>1128299</v>
      </c>
      <c r="D2172" s="7">
        <v>44240</v>
      </c>
      <c r="E2172" s="6" t="s">
        <v>28</v>
      </c>
      <c r="F2172" s="6" t="s">
        <v>84</v>
      </c>
      <c r="G2172" s="6" t="s">
        <v>85</v>
      </c>
      <c r="H2172" s="6" t="s">
        <v>17</v>
      </c>
      <c r="I2172" s="8">
        <v>0.29999999999999993</v>
      </c>
      <c r="J2172" s="9">
        <v>5000</v>
      </c>
      <c r="K2172" s="10">
        <f t="shared" si="16"/>
        <v>1499.9999999999998</v>
      </c>
      <c r="L2172" s="10">
        <f t="shared" si="17"/>
        <v>599.99999999999989</v>
      </c>
      <c r="M2172" s="11">
        <v>0.4</v>
      </c>
      <c r="O2172" s="16"/>
      <c r="P2172" s="14"/>
      <c r="Q2172" s="12"/>
      <c r="R2172" s="13"/>
    </row>
    <row r="2173" spans="1:18" ht="15.75" customHeight="1" x14ac:dyDescent="0.3">
      <c r="A2173" s="1"/>
      <c r="B2173" s="6" t="s">
        <v>27</v>
      </c>
      <c r="C2173" s="6">
        <v>1128299</v>
      </c>
      <c r="D2173" s="7">
        <v>44240</v>
      </c>
      <c r="E2173" s="6" t="s">
        <v>28</v>
      </c>
      <c r="F2173" s="6" t="s">
        <v>84</v>
      </c>
      <c r="G2173" s="6" t="s">
        <v>85</v>
      </c>
      <c r="H2173" s="6" t="s">
        <v>18</v>
      </c>
      <c r="I2173" s="8">
        <v>0.4</v>
      </c>
      <c r="J2173" s="9">
        <v>4000</v>
      </c>
      <c r="K2173" s="10">
        <f t="shared" si="16"/>
        <v>1600</v>
      </c>
      <c r="L2173" s="10">
        <f t="shared" si="17"/>
        <v>640</v>
      </c>
      <c r="M2173" s="11">
        <v>0.4</v>
      </c>
      <c r="O2173" s="16"/>
      <c r="P2173" s="14"/>
      <c r="Q2173" s="12"/>
      <c r="R2173" s="13"/>
    </row>
    <row r="2174" spans="1:18" ht="15.75" customHeight="1" x14ac:dyDescent="0.3">
      <c r="A2174" s="1"/>
      <c r="B2174" s="6" t="s">
        <v>27</v>
      </c>
      <c r="C2174" s="6">
        <v>1128299</v>
      </c>
      <c r="D2174" s="7">
        <v>44240</v>
      </c>
      <c r="E2174" s="6" t="s">
        <v>28</v>
      </c>
      <c r="F2174" s="6" t="s">
        <v>84</v>
      </c>
      <c r="G2174" s="6" t="s">
        <v>85</v>
      </c>
      <c r="H2174" s="6" t="s">
        <v>19</v>
      </c>
      <c r="I2174" s="8">
        <v>0.4</v>
      </c>
      <c r="J2174" s="9">
        <v>4000</v>
      </c>
      <c r="K2174" s="10">
        <f t="shared" si="16"/>
        <v>1600</v>
      </c>
      <c r="L2174" s="10">
        <f t="shared" si="17"/>
        <v>560</v>
      </c>
      <c r="M2174" s="11">
        <v>0.35</v>
      </c>
      <c r="O2174" s="16"/>
      <c r="P2174" s="14"/>
      <c r="Q2174" s="12"/>
      <c r="R2174" s="13"/>
    </row>
    <row r="2175" spans="1:18" ht="15.75" customHeight="1" x14ac:dyDescent="0.3">
      <c r="A2175" s="1"/>
      <c r="B2175" s="6" t="s">
        <v>27</v>
      </c>
      <c r="C2175" s="6">
        <v>1128299</v>
      </c>
      <c r="D2175" s="7">
        <v>44240</v>
      </c>
      <c r="E2175" s="6" t="s">
        <v>28</v>
      </c>
      <c r="F2175" s="6" t="s">
        <v>84</v>
      </c>
      <c r="G2175" s="6" t="s">
        <v>85</v>
      </c>
      <c r="H2175" s="6" t="s">
        <v>20</v>
      </c>
      <c r="I2175" s="8">
        <v>0.4</v>
      </c>
      <c r="J2175" s="9">
        <v>2500</v>
      </c>
      <c r="K2175" s="10">
        <f t="shared" si="16"/>
        <v>1000</v>
      </c>
      <c r="L2175" s="10">
        <f t="shared" si="17"/>
        <v>400</v>
      </c>
      <c r="M2175" s="11">
        <v>0.4</v>
      </c>
      <c r="O2175" s="16"/>
      <c r="P2175" s="14"/>
      <c r="Q2175" s="12"/>
      <c r="R2175" s="13"/>
    </row>
    <row r="2176" spans="1:18" ht="15.75" customHeight="1" x14ac:dyDescent="0.3">
      <c r="A2176" s="1"/>
      <c r="B2176" s="6" t="s">
        <v>27</v>
      </c>
      <c r="C2176" s="6">
        <v>1128299</v>
      </c>
      <c r="D2176" s="7">
        <v>44240</v>
      </c>
      <c r="E2176" s="6" t="s">
        <v>28</v>
      </c>
      <c r="F2176" s="6" t="s">
        <v>84</v>
      </c>
      <c r="G2176" s="6" t="s">
        <v>85</v>
      </c>
      <c r="H2176" s="6" t="s">
        <v>21</v>
      </c>
      <c r="I2176" s="8">
        <v>0.45000000000000012</v>
      </c>
      <c r="J2176" s="9">
        <v>1750</v>
      </c>
      <c r="K2176" s="10">
        <f t="shared" si="16"/>
        <v>787.50000000000023</v>
      </c>
      <c r="L2176" s="10">
        <f t="shared" si="17"/>
        <v>275.62500000000006</v>
      </c>
      <c r="M2176" s="11">
        <v>0.35</v>
      </c>
      <c r="O2176" s="16"/>
      <c r="P2176" s="14"/>
      <c r="Q2176" s="12"/>
      <c r="R2176" s="13"/>
    </row>
    <row r="2177" spans="1:18" ht="15.75" customHeight="1" x14ac:dyDescent="0.3">
      <c r="A2177" s="1"/>
      <c r="B2177" s="6" t="s">
        <v>27</v>
      </c>
      <c r="C2177" s="6">
        <v>1128299</v>
      </c>
      <c r="D2177" s="7">
        <v>44240</v>
      </c>
      <c r="E2177" s="6" t="s">
        <v>28</v>
      </c>
      <c r="F2177" s="6" t="s">
        <v>84</v>
      </c>
      <c r="G2177" s="6" t="s">
        <v>85</v>
      </c>
      <c r="H2177" s="6" t="s">
        <v>22</v>
      </c>
      <c r="I2177" s="8">
        <v>0.4</v>
      </c>
      <c r="J2177" s="9">
        <v>3750</v>
      </c>
      <c r="K2177" s="10">
        <f t="shared" si="16"/>
        <v>1500</v>
      </c>
      <c r="L2177" s="10">
        <f t="shared" si="17"/>
        <v>375</v>
      </c>
      <c r="M2177" s="11">
        <v>0.25</v>
      </c>
      <c r="O2177" s="16"/>
      <c r="P2177" s="14"/>
      <c r="Q2177" s="12"/>
      <c r="R2177" s="13"/>
    </row>
    <row r="2178" spans="1:18" ht="15.75" customHeight="1" x14ac:dyDescent="0.3">
      <c r="A2178" s="1"/>
      <c r="B2178" s="6" t="s">
        <v>27</v>
      </c>
      <c r="C2178" s="6">
        <v>1128299</v>
      </c>
      <c r="D2178" s="7">
        <v>44267</v>
      </c>
      <c r="E2178" s="6" t="s">
        <v>28</v>
      </c>
      <c r="F2178" s="6" t="s">
        <v>84</v>
      </c>
      <c r="G2178" s="6" t="s">
        <v>85</v>
      </c>
      <c r="H2178" s="6" t="s">
        <v>17</v>
      </c>
      <c r="I2178" s="8">
        <v>0.4</v>
      </c>
      <c r="J2178" s="9">
        <v>5250</v>
      </c>
      <c r="K2178" s="10">
        <f t="shared" si="16"/>
        <v>2100</v>
      </c>
      <c r="L2178" s="10">
        <f t="shared" si="17"/>
        <v>840</v>
      </c>
      <c r="M2178" s="11">
        <v>0.4</v>
      </c>
      <c r="O2178" s="16"/>
      <c r="P2178" s="14"/>
      <c r="Q2178" s="12"/>
      <c r="R2178" s="13"/>
    </row>
    <row r="2179" spans="1:18" ht="15.75" customHeight="1" x14ac:dyDescent="0.3">
      <c r="A2179" s="1"/>
      <c r="B2179" s="6" t="s">
        <v>27</v>
      </c>
      <c r="C2179" s="6">
        <v>1128299</v>
      </c>
      <c r="D2179" s="7">
        <v>44267</v>
      </c>
      <c r="E2179" s="6" t="s">
        <v>28</v>
      </c>
      <c r="F2179" s="6" t="s">
        <v>84</v>
      </c>
      <c r="G2179" s="6" t="s">
        <v>85</v>
      </c>
      <c r="H2179" s="6" t="s">
        <v>18</v>
      </c>
      <c r="I2179" s="8">
        <v>0.5</v>
      </c>
      <c r="J2179" s="9">
        <v>3750</v>
      </c>
      <c r="K2179" s="10">
        <f t="shared" si="16"/>
        <v>1875</v>
      </c>
      <c r="L2179" s="10">
        <f t="shared" si="17"/>
        <v>750</v>
      </c>
      <c r="M2179" s="11">
        <v>0.4</v>
      </c>
      <c r="O2179" s="16"/>
      <c r="P2179" s="14"/>
      <c r="Q2179" s="12"/>
      <c r="R2179" s="13"/>
    </row>
    <row r="2180" spans="1:18" ht="15.75" customHeight="1" x14ac:dyDescent="0.3">
      <c r="A2180" s="1"/>
      <c r="B2180" s="6" t="s">
        <v>27</v>
      </c>
      <c r="C2180" s="6">
        <v>1128299</v>
      </c>
      <c r="D2180" s="7">
        <v>44267</v>
      </c>
      <c r="E2180" s="6" t="s">
        <v>28</v>
      </c>
      <c r="F2180" s="6" t="s">
        <v>84</v>
      </c>
      <c r="G2180" s="6" t="s">
        <v>85</v>
      </c>
      <c r="H2180" s="6" t="s">
        <v>19</v>
      </c>
      <c r="I2180" s="8">
        <v>0.5</v>
      </c>
      <c r="J2180" s="9">
        <v>3750</v>
      </c>
      <c r="K2180" s="10">
        <f t="shared" si="16"/>
        <v>1875</v>
      </c>
      <c r="L2180" s="10">
        <f t="shared" si="17"/>
        <v>656.25</v>
      </c>
      <c r="M2180" s="11">
        <v>0.35</v>
      </c>
      <c r="O2180" s="16"/>
      <c r="P2180" s="14"/>
      <c r="Q2180" s="12"/>
      <c r="R2180" s="13"/>
    </row>
    <row r="2181" spans="1:18" ht="15.75" customHeight="1" x14ac:dyDescent="0.3">
      <c r="A2181" s="1"/>
      <c r="B2181" s="6" t="s">
        <v>27</v>
      </c>
      <c r="C2181" s="6">
        <v>1128299</v>
      </c>
      <c r="D2181" s="7">
        <v>44267</v>
      </c>
      <c r="E2181" s="6" t="s">
        <v>28</v>
      </c>
      <c r="F2181" s="6" t="s">
        <v>84</v>
      </c>
      <c r="G2181" s="6" t="s">
        <v>85</v>
      </c>
      <c r="H2181" s="6" t="s">
        <v>20</v>
      </c>
      <c r="I2181" s="8">
        <v>0.5</v>
      </c>
      <c r="J2181" s="9">
        <v>2500</v>
      </c>
      <c r="K2181" s="10">
        <f t="shared" si="16"/>
        <v>1250</v>
      </c>
      <c r="L2181" s="10">
        <f t="shared" si="17"/>
        <v>500</v>
      </c>
      <c r="M2181" s="11">
        <v>0.4</v>
      </c>
      <c r="O2181" s="16"/>
      <c r="P2181" s="14"/>
      <c r="Q2181" s="12"/>
      <c r="R2181" s="13"/>
    </row>
    <row r="2182" spans="1:18" ht="15.75" customHeight="1" x14ac:dyDescent="0.3">
      <c r="A2182" s="1"/>
      <c r="B2182" s="6" t="s">
        <v>27</v>
      </c>
      <c r="C2182" s="6">
        <v>1128299</v>
      </c>
      <c r="D2182" s="7">
        <v>44267</v>
      </c>
      <c r="E2182" s="6" t="s">
        <v>28</v>
      </c>
      <c r="F2182" s="6" t="s">
        <v>84</v>
      </c>
      <c r="G2182" s="6" t="s">
        <v>85</v>
      </c>
      <c r="H2182" s="6" t="s">
        <v>21</v>
      </c>
      <c r="I2182" s="8">
        <v>0.55000000000000004</v>
      </c>
      <c r="J2182" s="9">
        <v>1500</v>
      </c>
      <c r="K2182" s="10">
        <f t="shared" si="16"/>
        <v>825.00000000000011</v>
      </c>
      <c r="L2182" s="10">
        <f t="shared" si="17"/>
        <v>288.75</v>
      </c>
      <c r="M2182" s="11">
        <v>0.35</v>
      </c>
      <c r="O2182" s="16"/>
      <c r="P2182" s="14"/>
      <c r="Q2182" s="12"/>
      <c r="R2182" s="13"/>
    </row>
    <row r="2183" spans="1:18" ht="15.75" customHeight="1" x14ac:dyDescent="0.3">
      <c r="A2183" s="1"/>
      <c r="B2183" s="6" t="s">
        <v>27</v>
      </c>
      <c r="C2183" s="6">
        <v>1128299</v>
      </c>
      <c r="D2183" s="7">
        <v>44267</v>
      </c>
      <c r="E2183" s="6" t="s">
        <v>28</v>
      </c>
      <c r="F2183" s="6" t="s">
        <v>84</v>
      </c>
      <c r="G2183" s="6" t="s">
        <v>85</v>
      </c>
      <c r="H2183" s="6" t="s">
        <v>22</v>
      </c>
      <c r="I2183" s="8">
        <v>0.5</v>
      </c>
      <c r="J2183" s="9">
        <v>3500</v>
      </c>
      <c r="K2183" s="10">
        <f t="shared" si="16"/>
        <v>1750</v>
      </c>
      <c r="L2183" s="10">
        <f t="shared" si="17"/>
        <v>437.5</v>
      </c>
      <c r="M2183" s="11">
        <v>0.25</v>
      </c>
      <c r="O2183" s="16"/>
      <c r="P2183" s="14"/>
      <c r="Q2183" s="12"/>
      <c r="R2183" s="13"/>
    </row>
    <row r="2184" spans="1:18" ht="15.75" customHeight="1" x14ac:dyDescent="0.3">
      <c r="A2184" s="1"/>
      <c r="B2184" s="6" t="s">
        <v>27</v>
      </c>
      <c r="C2184" s="6">
        <v>1128299</v>
      </c>
      <c r="D2184" s="7">
        <v>44299</v>
      </c>
      <c r="E2184" s="6" t="s">
        <v>28</v>
      </c>
      <c r="F2184" s="6" t="s">
        <v>84</v>
      </c>
      <c r="G2184" s="6" t="s">
        <v>85</v>
      </c>
      <c r="H2184" s="6" t="s">
        <v>17</v>
      </c>
      <c r="I2184" s="8">
        <v>0.5</v>
      </c>
      <c r="J2184" s="9">
        <v>5250</v>
      </c>
      <c r="K2184" s="10">
        <f t="shared" si="16"/>
        <v>2625</v>
      </c>
      <c r="L2184" s="10">
        <f t="shared" si="17"/>
        <v>1050</v>
      </c>
      <c r="M2184" s="11">
        <v>0.4</v>
      </c>
      <c r="O2184" s="16"/>
      <c r="P2184" s="14"/>
      <c r="Q2184" s="12"/>
      <c r="R2184" s="13"/>
    </row>
    <row r="2185" spans="1:18" ht="15.75" customHeight="1" x14ac:dyDescent="0.3">
      <c r="A2185" s="1"/>
      <c r="B2185" s="6" t="s">
        <v>27</v>
      </c>
      <c r="C2185" s="6">
        <v>1128299</v>
      </c>
      <c r="D2185" s="7">
        <v>44299</v>
      </c>
      <c r="E2185" s="6" t="s">
        <v>28</v>
      </c>
      <c r="F2185" s="6" t="s">
        <v>84</v>
      </c>
      <c r="G2185" s="6" t="s">
        <v>85</v>
      </c>
      <c r="H2185" s="6" t="s">
        <v>18</v>
      </c>
      <c r="I2185" s="8">
        <v>0.55000000000000004</v>
      </c>
      <c r="J2185" s="9">
        <v>3250</v>
      </c>
      <c r="K2185" s="10">
        <f t="shared" si="16"/>
        <v>1787.5000000000002</v>
      </c>
      <c r="L2185" s="10">
        <f t="shared" si="17"/>
        <v>715.00000000000011</v>
      </c>
      <c r="M2185" s="11">
        <v>0.4</v>
      </c>
      <c r="O2185" s="16"/>
      <c r="P2185" s="14"/>
      <c r="Q2185" s="12"/>
      <c r="R2185" s="13"/>
    </row>
    <row r="2186" spans="1:18" ht="15.75" customHeight="1" x14ac:dyDescent="0.3">
      <c r="A2186" s="1"/>
      <c r="B2186" s="6" t="s">
        <v>27</v>
      </c>
      <c r="C2186" s="6">
        <v>1128299</v>
      </c>
      <c r="D2186" s="7">
        <v>44299</v>
      </c>
      <c r="E2186" s="6" t="s">
        <v>28</v>
      </c>
      <c r="F2186" s="6" t="s">
        <v>84</v>
      </c>
      <c r="G2186" s="6" t="s">
        <v>85</v>
      </c>
      <c r="H2186" s="6" t="s">
        <v>19</v>
      </c>
      <c r="I2186" s="8">
        <v>0.55000000000000004</v>
      </c>
      <c r="J2186" s="9">
        <v>3750</v>
      </c>
      <c r="K2186" s="10">
        <f t="shared" si="16"/>
        <v>2062.5</v>
      </c>
      <c r="L2186" s="10">
        <f t="shared" si="17"/>
        <v>721.875</v>
      </c>
      <c r="M2186" s="11">
        <v>0.35</v>
      </c>
      <c r="O2186" s="16"/>
      <c r="P2186" s="14"/>
      <c r="Q2186" s="12"/>
      <c r="R2186" s="13"/>
    </row>
    <row r="2187" spans="1:18" ht="15.75" customHeight="1" x14ac:dyDescent="0.3">
      <c r="A2187" s="1"/>
      <c r="B2187" s="6" t="s">
        <v>27</v>
      </c>
      <c r="C2187" s="6">
        <v>1128299</v>
      </c>
      <c r="D2187" s="7">
        <v>44299</v>
      </c>
      <c r="E2187" s="6" t="s">
        <v>28</v>
      </c>
      <c r="F2187" s="6" t="s">
        <v>84</v>
      </c>
      <c r="G2187" s="6" t="s">
        <v>85</v>
      </c>
      <c r="H2187" s="6" t="s">
        <v>20</v>
      </c>
      <c r="I2187" s="8">
        <v>0.5</v>
      </c>
      <c r="J2187" s="9">
        <v>2750</v>
      </c>
      <c r="K2187" s="10">
        <f t="shared" si="16"/>
        <v>1375</v>
      </c>
      <c r="L2187" s="10">
        <f t="shared" si="17"/>
        <v>550</v>
      </c>
      <c r="M2187" s="11">
        <v>0.4</v>
      </c>
      <c r="O2187" s="16"/>
      <c r="P2187" s="14"/>
      <c r="Q2187" s="12"/>
      <c r="R2187" s="13"/>
    </row>
    <row r="2188" spans="1:18" ht="15.75" customHeight="1" x14ac:dyDescent="0.3">
      <c r="A2188" s="1"/>
      <c r="B2188" s="6" t="s">
        <v>27</v>
      </c>
      <c r="C2188" s="6">
        <v>1128299</v>
      </c>
      <c r="D2188" s="7">
        <v>44299</v>
      </c>
      <c r="E2188" s="6" t="s">
        <v>28</v>
      </c>
      <c r="F2188" s="6" t="s">
        <v>84</v>
      </c>
      <c r="G2188" s="6" t="s">
        <v>85</v>
      </c>
      <c r="H2188" s="6" t="s">
        <v>21</v>
      </c>
      <c r="I2188" s="8">
        <v>0.55000000000000004</v>
      </c>
      <c r="J2188" s="9">
        <v>1750</v>
      </c>
      <c r="K2188" s="10">
        <f t="shared" si="16"/>
        <v>962.50000000000011</v>
      </c>
      <c r="L2188" s="10">
        <f t="shared" si="17"/>
        <v>336.875</v>
      </c>
      <c r="M2188" s="11">
        <v>0.35</v>
      </c>
      <c r="O2188" s="16"/>
      <c r="P2188" s="14"/>
      <c r="Q2188" s="12"/>
      <c r="R2188" s="13"/>
    </row>
    <row r="2189" spans="1:18" ht="15.75" customHeight="1" x14ac:dyDescent="0.3">
      <c r="A2189" s="1"/>
      <c r="B2189" s="6" t="s">
        <v>27</v>
      </c>
      <c r="C2189" s="6">
        <v>1128299</v>
      </c>
      <c r="D2189" s="7">
        <v>44299</v>
      </c>
      <c r="E2189" s="6" t="s">
        <v>28</v>
      </c>
      <c r="F2189" s="6" t="s">
        <v>84</v>
      </c>
      <c r="G2189" s="6" t="s">
        <v>85</v>
      </c>
      <c r="H2189" s="6" t="s">
        <v>22</v>
      </c>
      <c r="I2189" s="8">
        <v>0.70000000000000007</v>
      </c>
      <c r="J2189" s="9">
        <v>3500</v>
      </c>
      <c r="K2189" s="10">
        <f t="shared" si="16"/>
        <v>2450.0000000000005</v>
      </c>
      <c r="L2189" s="10">
        <f t="shared" si="17"/>
        <v>612.50000000000011</v>
      </c>
      <c r="M2189" s="11">
        <v>0.25</v>
      </c>
      <c r="O2189" s="16"/>
      <c r="P2189" s="14"/>
      <c r="Q2189" s="12"/>
      <c r="R2189" s="13"/>
    </row>
    <row r="2190" spans="1:18" ht="15.75" customHeight="1" x14ac:dyDescent="0.3">
      <c r="A2190" s="1"/>
      <c r="B2190" s="6" t="s">
        <v>27</v>
      </c>
      <c r="C2190" s="6">
        <v>1128299</v>
      </c>
      <c r="D2190" s="7">
        <v>44330</v>
      </c>
      <c r="E2190" s="6" t="s">
        <v>28</v>
      </c>
      <c r="F2190" s="6" t="s">
        <v>84</v>
      </c>
      <c r="G2190" s="6" t="s">
        <v>85</v>
      </c>
      <c r="H2190" s="6" t="s">
        <v>17</v>
      </c>
      <c r="I2190" s="8">
        <v>0.5</v>
      </c>
      <c r="J2190" s="9">
        <v>5500</v>
      </c>
      <c r="K2190" s="10">
        <f t="shared" si="16"/>
        <v>2750</v>
      </c>
      <c r="L2190" s="10">
        <f t="shared" si="17"/>
        <v>1100</v>
      </c>
      <c r="M2190" s="11">
        <v>0.4</v>
      </c>
      <c r="O2190" s="16"/>
      <c r="P2190" s="14"/>
      <c r="Q2190" s="12"/>
      <c r="R2190" s="13"/>
    </row>
    <row r="2191" spans="1:18" ht="15.75" customHeight="1" x14ac:dyDescent="0.3">
      <c r="A2191" s="1"/>
      <c r="B2191" s="6" t="s">
        <v>27</v>
      </c>
      <c r="C2191" s="6">
        <v>1128299</v>
      </c>
      <c r="D2191" s="7">
        <v>44330</v>
      </c>
      <c r="E2191" s="6" t="s">
        <v>28</v>
      </c>
      <c r="F2191" s="6" t="s">
        <v>84</v>
      </c>
      <c r="G2191" s="6" t="s">
        <v>85</v>
      </c>
      <c r="H2191" s="6" t="s">
        <v>18</v>
      </c>
      <c r="I2191" s="8">
        <v>0.55000000000000004</v>
      </c>
      <c r="J2191" s="9">
        <v>4000</v>
      </c>
      <c r="K2191" s="10">
        <f t="shared" si="16"/>
        <v>2200</v>
      </c>
      <c r="L2191" s="10">
        <f t="shared" si="17"/>
        <v>880</v>
      </c>
      <c r="M2191" s="11">
        <v>0.4</v>
      </c>
      <c r="O2191" s="16"/>
      <c r="P2191" s="14"/>
      <c r="Q2191" s="12"/>
      <c r="R2191" s="13"/>
    </row>
    <row r="2192" spans="1:18" ht="15.75" customHeight="1" x14ac:dyDescent="0.3">
      <c r="A2192" s="1"/>
      <c r="B2192" s="6" t="s">
        <v>27</v>
      </c>
      <c r="C2192" s="6">
        <v>1128299</v>
      </c>
      <c r="D2192" s="7">
        <v>44330</v>
      </c>
      <c r="E2192" s="6" t="s">
        <v>28</v>
      </c>
      <c r="F2192" s="6" t="s">
        <v>84</v>
      </c>
      <c r="G2192" s="6" t="s">
        <v>85</v>
      </c>
      <c r="H2192" s="6" t="s">
        <v>19</v>
      </c>
      <c r="I2192" s="8">
        <v>0.55000000000000004</v>
      </c>
      <c r="J2192" s="9">
        <v>4250</v>
      </c>
      <c r="K2192" s="10">
        <f t="shared" si="16"/>
        <v>2337.5</v>
      </c>
      <c r="L2192" s="10">
        <f t="shared" si="17"/>
        <v>818.125</v>
      </c>
      <c r="M2192" s="11">
        <v>0.35</v>
      </c>
      <c r="O2192" s="16"/>
      <c r="P2192" s="14"/>
      <c r="Q2192" s="12"/>
      <c r="R2192" s="13"/>
    </row>
    <row r="2193" spans="1:18" ht="15.75" customHeight="1" x14ac:dyDescent="0.3">
      <c r="A2193" s="1"/>
      <c r="B2193" s="6" t="s">
        <v>27</v>
      </c>
      <c r="C2193" s="6">
        <v>1128299</v>
      </c>
      <c r="D2193" s="7">
        <v>44330</v>
      </c>
      <c r="E2193" s="6" t="s">
        <v>28</v>
      </c>
      <c r="F2193" s="6" t="s">
        <v>84</v>
      </c>
      <c r="G2193" s="6" t="s">
        <v>85</v>
      </c>
      <c r="H2193" s="6" t="s">
        <v>20</v>
      </c>
      <c r="I2193" s="8">
        <v>0.5</v>
      </c>
      <c r="J2193" s="9">
        <v>3250</v>
      </c>
      <c r="K2193" s="10">
        <f t="shared" si="16"/>
        <v>1625</v>
      </c>
      <c r="L2193" s="10">
        <f t="shared" si="17"/>
        <v>650</v>
      </c>
      <c r="M2193" s="11">
        <v>0.4</v>
      </c>
      <c r="O2193" s="16"/>
      <c r="P2193" s="14"/>
      <c r="Q2193" s="12"/>
      <c r="R2193" s="13"/>
    </row>
    <row r="2194" spans="1:18" ht="15.75" customHeight="1" x14ac:dyDescent="0.3">
      <c r="A2194" s="1"/>
      <c r="B2194" s="6" t="s">
        <v>27</v>
      </c>
      <c r="C2194" s="6">
        <v>1128299</v>
      </c>
      <c r="D2194" s="7">
        <v>44330</v>
      </c>
      <c r="E2194" s="6" t="s">
        <v>28</v>
      </c>
      <c r="F2194" s="6" t="s">
        <v>84</v>
      </c>
      <c r="G2194" s="6" t="s">
        <v>85</v>
      </c>
      <c r="H2194" s="6" t="s">
        <v>21</v>
      </c>
      <c r="I2194" s="8">
        <v>0.55000000000000004</v>
      </c>
      <c r="J2194" s="9">
        <v>2250</v>
      </c>
      <c r="K2194" s="10">
        <f t="shared" si="16"/>
        <v>1237.5</v>
      </c>
      <c r="L2194" s="10">
        <f t="shared" si="17"/>
        <v>433.125</v>
      </c>
      <c r="M2194" s="11">
        <v>0.35</v>
      </c>
      <c r="O2194" s="16"/>
      <c r="P2194" s="14"/>
      <c r="Q2194" s="12"/>
      <c r="R2194" s="13"/>
    </row>
    <row r="2195" spans="1:18" ht="15.75" customHeight="1" x14ac:dyDescent="0.3">
      <c r="A2195" s="1"/>
      <c r="B2195" s="6" t="s">
        <v>27</v>
      </c>
      <c r="C2195" s="6">
        <v>1128299</v>
      </c>
      <c r="D2195" s="7">
        <v>44330</v>
      </c>
      <c r="E2195" s="6" t="s">
        <v>28</v>
      </c>
      <c r="F2195" s="6" t="s">
        <v>84</v>
      </c>
      <c r="G2195" s="6" t="s">
        <v>85</v>
      </c>
      <c r="H2195" s="6" t="s">
        <v>22</v>
      </c>
      <c r="I2195" s="8">
        <v>0.70000000000000007</v>
      </c>
      <c r="J2195" s="9">
        <v>4000</v>
      </c>
      <c r="K2195" s="10">
        <f t="shared" si="16"/>
        <v>2800.0000000000005</v>
      </c>
      <c r="L2195" s="10">
        <f t="shared" si="17"/>
        <v>700.00000000000011</v>
      </c>
      <c r="M2195" s="11">
        <v>0.25</v>
      </c>
      <c r="O2195" s="16"/>
      <c r="P2195" s="14"/>
      <c r="Q2195" s="12"/>
      <c r="R2195" s="13"/>
    </row>
    <row r="2196" spans="1:18" ht="15.75" customHeight="1" x14ac:dyDescent="0.3">
      <c r="A2196" s="1"/>
      <c r="B2196" s="6" t="s">
        <v>27</v>
      </c>
      <c r="C2196" s="6">
        <v>1128299</v>
      </c>
      <c r="D2196" s="7">
        <v>44360</v>
      </c>
      <c r="E2196" s="6" t="s">
        <v>28</v>
      </c>
      <c r="F2196" s="6" t="s">
        <v>84</v>
      </c>
      <c r="G2196" s="6" t="s">
        <v>85</v>
      </c>
      <c r="H2196" s="6" t="s">
        <v>17</v>
      </c>
      <c r="I2196" s="8">
        <v>0.5</v>
      </c>
      <c r="J2196" s="9">
        <v>6750</v>
      </c>
      <c r="K2196" s="10">
        <f t="shared" si="16"/>
        <v>3375</v>
      </c>
      <c r="L2196" s="10">
        <f t="shared" si="17"/>
        <v>1350</v>
      </c>
      <c r="M2196" s="11">
        <v>0.4</v>
      </c>
      <c r="O2196" s="16"/>
      <c r="P2196" s="14"/>
      <c r="Q2196" s="12"/>
      <c r="R2196" s="13"/>
    </row>
    <row r="2197" spans="1:18" ht="15.75" customHeight="1" x14ac:dyDescent="0.3">
      <c r="A2197" s="1"/>
      <c r="B2197" s="6" t="s">
        <v>27</v>
      </c>
      <c r="C2197" s="6">
        <v>1128299</v>
      </c>
      <c r="D2197" s="7">
        <v>44360</v>
      </c>
      <c r="E2197" s="6" t="s">
        <v>28</v>
      </c>
      <c r="F2197" s="6" t="s">
        <v>84</v>
      </c>
      <c r="G2197" s="6" t="s">
        <v>85</v>
      </c>
      <c r="H2197" s="6" t="s">
        <v>18</v>
      </c>
      <c r="I2197" s="8">
        <v>0.55000000000000004</v>
      </c>
      <c r="J2197" s="9">
        <v>5250</v>
      </c>
      <c r="K2197" s="10">
        <f t="shared" si="16"/>
        <v>2887.5000000000005</v>
      </c>
      <c r="L2197" s="10">
        <f t="shared" si="17"/>
        <v>1155.0000000000002</v>
      </c>
      <c r="M2197" s="11">
        <v>0.4</v>
      </c>
      <c r="O2197" s="16"/>
      <c r="P2197" s="14"/>
      <c r="Q2197" s="12"/>
      <c r="R2197" s="13"/>
    </row>
    <row r="2198" spans="1:18" ht="15.75" customHeight="1" x14ac:dyDescent="0.3">
      <c r="A2198" s="1"/>
      <c r="B2198" s="6" t="s">
        <v>27</v>
      </c>
      <c r="C2198" s="6">
        <v>1128299</v>
      </c>
      <c r="D2198" s="7">
        <v>44360</v>
      </c>
      <c r="E2198" s="6" t="s">
        <v>28</v>
      </c>
      <c r="F2198" s="6" t="s">
        <v>84</v>
      </c>
      <c r="G2198" s="6" t="s">
        <v>85</v>
      </c>
      <c r="H2198" s="6" t="s">
        <v>19</v>
      </c>
      <c r="I2198" s="8">
        <v>0.55000000000000004</v>
      </c>
      <c r="J2198" s="9">
        <v>5250</v>
      </c>
      <c r="K2198" s="10">
        <f t="shared" si="16"/>
        <v>2887.5000000000005</v>
      </c>
      <c r="L2198" s="10">
        <f t="shared" si="17"/>
        <v>1010.6250000000001</v>
      </c>
      <c r="M2198" s="11">
        <v>0.35</v>
      </c>
      <c r="O2198" s="16"/>
      <c r="P2198" s="14"/>
      <c r="Q2198" s="12"/>
      <c r="R2198" s="13"/>
    </row>
    <row r="2199" spans="1:18" ht="15.75" customHeight="1" x14ac:dyDescent="0.3">
      <c r="A2199" s="1"/>
      <c r="B2199" s="6" t="s">
        <v>27</v>
      </c>
      <c r="C2199" s="6">
        <v>1128299</v>
      </c>
      <c r="D2199" s="7">
        <v>44360</v>
      </c>
      <c r="E2199" s="6" t="s">
        <v>28</v>
      </c>
      <c r="F2199" s="6" t="s">
        <v>84</v>
      </c>
      <c r="G2199" s="6" t="s">
        <v>85</v>
      </c>
      <c r="H2199" s="6" t="s">
        <v>20</v>
      </c>
      <c r="I2199" s="8">
        <v>0.5</v>
      </c>
      <c r="J2199" s="9">
        <v>4000</v>
      </c>
      <c r="K2199" s="10">
        <f t="shared" si="16"/>
        <v>2000</v>
      </c>
      <c r="L2199" s="10">
        <f t="shared" si="17"/>
        <v>800</v>
      </c>
      <c r="M2199" s="11">
        <v>0.4</v>
      </c>
      <c r="O2199" s="16"/>
      <c r="P2199" s="14"/>
      <c r="Q2199" s="12"/>
      <c r="R2199" s="13"/>
    </row>
    <row r="2200" spans="1:18" ht="15.75" customHeight="1" x14ac:dyDescent="0.3">
      <c r="A2200" s="1"/>
      <c r="B2200" s="6" t="s">
        <v>27</v>
      </c>
      <c r="C2200" s="6">
        <v>1128299</v>
      </c>
      <c r="D2200" s="7">
        <v>44360</v>
      </c>
      <c r="E2200" s="6" t="s">
        <v>28</v>
      </c>
      <c r="F2200" s="6" t="s">
        <v>84</v>
      </c>
      <c r="G2200" s="6" t="s">
        <v>85</v>
      </c>
      <c r="H2200" s="6" t="s">
        <v>21</v>
      </c>
      <c r="I2200" s="8">
        <v>0.55000000000000004</v>
      </c>
      <c r="J2200" s="9">
        <v>2750</v>
      </c>
      <c r="K2200" s="10">
        <f t="shared" si="16"/>
        <v>1512.5000000000002</v>
      </c>
      <c r="L2200" s="10">
        <f t="shared" si="17"/>
        <v>529.375</v>
      </c>
      <c r="M2200" s="11">
        <v>0.35</v>
      </c>
      <c r="O2200" s="16"/>
      <c r="P2200" s="14"/>
      <c r="Q2200" s="12"/>
      <c r="R2200" s="13"/>
    </row>
    <row r="2201" spans="1:18" ht="15.75" customHeight="1" x14ac:dyDescent="0.3">
      <c r="A2201" s="1"/>
      <c r="B2201" s="6" t="s">
        <v>27</v>
      </c>
      <c r="C2201" s="6">
        <v>1128299</v>
      </c>
      <c r="D2201" s="7">
        <v>44360</v>
      </c>
      <c r="E2201" s="6" t="s">
        <v>28</v>
      </c>
      <c r="F2201" s="6" t="s">
        <v>84</v>
      </c>
      <c r="G2201" s="6" t="s">
        <v>85</v>
      </c>
      <c r="H2201" s="6" t="s">
        <v>22</v>
      </c>
      <c r="I2201" s="8">
        <v>0.70000000000000007</v>
      </c>
      <c r="J2201" s="9">
        <v>5750</v>
      </c>
      <c r="K2201" s="10">
        <f t="shared" si="16"/>
        <v>4025.0000000000005</v>
      </c>
      <c r="L2201" s="10">
        <f t="shared" si="17"/>
        <v>1006.2500000000001</v>
      </c>
      <c r="M2201" s="11">
        <v>0.25</v>
      </c>
      <c r="O2201" s="16"/>
      <c r="P2201" s="14"/>
      <c r="Q2201" s="12"/>
      <c r="R2201" s="13"/>
    </row>
    <row r="2202" spans="1:18" ht="15.75" customHeight="1" x14ac:dyDescent="0.3">
      <c r="A2202" s="1"/>
      <c r="B2202" s="6" t="s">
        <v>27</v>
      </c>
      <c r="C2202" s="6">
        <v>1128299</v>
      </c>
      <c r="D2202" s="7">
        <v>44389</v>
      </c>
      <c r="E2202" s="6" t="s">
        <v>28</v>
      </c>
      <c r="F2202" s="6" t="s">
        <v>84</v>
      </c>
      <c r="G2202" s="6" t="s">
        <v>85</v>
      </c>
      <c r="H2202" s="6" t="s">
        <v>17</v>
      </c>
      <c r="I2202" s="8">
        <v>0.5</v>
      </c>
      <c r="J2202" s="9">
        <v>7250</v>
      </c>
      <c r="K2202" s="10">
        <f t="shared" si="16"/>
        <v>3625</v>
      </c>
      <c r="L2202" s="10">
        <f t="shared" si="17"/>
        <v>1450</v>
      </c>
      <c r="M2202" s="11">
        <v>0.4</v>
      </c>
      <c r="O2202" s="16"/>
      <c r="P2202" s="14"/>
      <c r="Q2202" s="12"/>
      <c r="R2202" s="13"/>
    </row>
    <row r="2203" spans="1:18" ht="15.75" customHeight="1" x14ac:dyDescent="0.3">
      <c r="A2203" s="1"/>
      <c r="B2203" s="6" t="s">
        <v>27</v>
      </c>
      <c r="C2203" s="6">
        <v>1128299</v>
      </c>
      <c r="D2203" s="7">
        <v>44389</v>
      </c>
      <c r="E2203" s="6" t="s">
        <v>28</v>
      </c>
      <c r="F2203" s="6" t="s">
        <v>84</v>
      </c>
      <c r="G2203" s="6" t="s">
        <v>85</v>
      </c>
      <c r="H2203" s="6" t="s">
        <v>18</v>
      </c>
      <c r="I2203" s="8">
        <v>0.55000000000000004</v>
      </c>
      <c r="J2203" s="9">
        <v>5750</v>
      </c>
      <c r="K2203" s="10">
        <f t="shared" si="16"/>
        <v>3162.5000000000005</v>
      </c>
      <c r="L2203" s="10">
        <f t="shared" si="17"/>
        <v>1265.0000000000002</v>
      </c>
      <c r="M2203" s="11">
        <v>0.4</v>
      </c>
      <c r="O2203" s="16"/>
      <c r="P2203" s="14"/>
      <c r="Q2203" s="12"/>
      <c r="R2203" s="13"/>
    </row>
    <row r="2204" spans="1:18" ht="15.75" customHeight="1" x14ac:dyDescent="0.3">
      <c r="A2204" s="1"/>
      <c r="B2204" s="6" t="s">
        <v>27</v>
      </c>
      <c r="C2204" s="6">
        <v>1128299</v>
      </c>
      <c r="D2204" s="7">
        <v>44389</v>
      </c>
      <c r="E2204" s="6" t="s">
        <v>28</v>
      </c>
      <c r="F2204" s="6" t="s">
        <v>84</v>
      </c>
      <c r="G2204" s="6" t="s">
        <v>85</v>
      </c>
      <c r="H2204" s="6" t="s">
        <v>19</v>
      </c>
      <c r="I2204" s="8">
        <v>0.55000000000000004</v>
      </c>
      <c r="J2204" s="9">
        <v>5250</v>
      </c>
      <c r="K2204" s="10">
        <f t="shared" si="16"/>
        <v>2887.5000000000005</v>
      </c>
      <c r="L2204" s="10">
        <f t="shared" si="17"/>
        <v>1010.6250000000001</v>
      </c>
      <c r="M2204" s="11">
        <v>0.35</v>
      </c>
      <c r="O2204" s="16"/>
      <c r="P2204" s="14"/>
      <c r="Q2204" s="12"/>
      <c r="R2204" s="13"/>
    </row>
    <row r="2205" spans="1:18" ht="15.75" customHeight="1" x14ac:dyDescent="0.3">
      <c r="A2205" s="1"/>
      <c r="B2205" s="6" t="s">
        <v>27</v>
      </c>
      <c r="C2205" s="6">
        <v>1128299</v>
      </c>
      <c r="D2205" s="7">
        <v>44389</v>
      </c>
      <c r="E2205" s="6" t="s">
        <v>28</v>
      </c>
      <c r="F2205" s="6" t="s">
        <v>84</v>
      </c>
      <c r="G2205" s="6" t="s">
        <v>85</v>
      </c>
      <c r="H2205" s="6" t="s">
        <v>20</v>
      </c>
      <c r="I2205" s="8">
        <v>0.5</v>
      </c>
      <c r="J2205" s="9">
        <v>4250</v>
      </c>
      <c r="K2205" s="10">
        <f t="shared" si="16"/>
        <v>2125</v>
      </c>
      <c r="L2205" s="10">
        <f t="shared" si="17"/>
        <v>850</v>
      </c>
      <c r="M2205" s="11">
        <v>0.4</v>
      </c>
      <c r="O2205" s="16"/>
      <c r="P2205" s="14"/>
      <c r="Q2205" s="12"/>
      <c r="R2205" s="13"/>
    </row>
    <row r="2206" spans="1:18" ht="15.75" customHeight="1" x14ac:dyDescent="0.3">
      <c r="A2206" s="1"/>
      <c r="B2206" s="6" t="s">
        <v>27</v>
      </c>
      <c r="C2206" s="6">
        <v>1128299</v>
      </c>
      <c r="D2206" s="7">
        <v>44389</v>
      </c>
      <c r="E2206" s="6" t="s">
        <v>28</v>
      </c>
      <c r="F2206" s="6" t="s">
        <v>84</v>
      </c>
      <c r="G2206" s="6" t="s">
        <v>85</v>
      </c>
      <c r="H2206" s="6" t="s">
        <v>21</v>
      </c>
      <c r="I2206" s="8">
        <v>0.55000000000000004</v>
      </c>
      <c r="J2206" s="9">
        <v>4750</v>
      </c>
      <c r="K2206" s="10">
        <f t="shared" si="16"/>
        <v>2612.5</v>
      </c>
      <c r="L2206" s="10">
        <f t="shared" si="17"/>
        <v>914.37499999999989</v>
      </c>
      <c r="M2206" s="11">
        <v>0.35</v>
      </c>
      <c r="O2206" s="16"/>
      <c r="P2206" s="14"/>
      <c r="Q2206" s="12"/>
      <c r="R2206" s="13"/>
    </row>
    <row r="2207" spans="1:18" ht="15.75" customHeight="1" x14ac:dyDescent="0.3">
      <c r="A2207" s="1"/>
      <c r="B2207" s="6" t="s">
        <v>27</v>
      </c>
      <c r="C2207" s="6">
        <v>1128299</v>
      </c>
      <c r="D2207" s="7">
        <v>44389</v>
      </c>
      <c r="E2207" s="6" t="s">
        <v>28</v>
      </c>
      <c r="F2207" s="6" t="s">
        <v>84</v>
      </c>
      <c r="G2207" s="6" t="s">
        <v>85</v>
      </c>
      <c r="H2207" s="6" t="s">
        <v>22</v>
      </c>
      <c r="I2207" s="8">
        <v>0.70000000000000007</v>
      </c>
      <c r="J2207" s="9">
        <v>4750</v>
      </c>
      <c r="K2207" s="10">
        <f t="shared" si="16"/>
        <v>3325.0000000000005</v>
      </c>
      <c r="L2207" s="10">
        <f t="shared" si="17"/>
        <v>831.25000000000011</v>
      </c>
      <c r="M2207" s="11">
        <v>0.25</v>
      </c>
      <c r="O2207" s="16"/>
      <c r="P2207" s="14"/>
      <c r="Q2207" s="12"/>
      <c r="R2207" s="13"/>
    </row>
    <row r="2208" spans="1:18" ht="15.75" customHeight="1" x14ac:dyDescent="0.3">
      <c r="A2208" s="1"/>
      <c r="B2208" s="6" t="s">
        <v>27</v>
      </c>
      <c r="C2208" s="6">
        <v>1128299</v>
      </c>
      <c r="D2208" s="7">
        <v>44421</v>
      </c>
      <c r="E2208" s="6" t="s">
        <v>28</v>
      </c>
      <c r="F2208" s="6" t="s">
        <v>84</v>
      </c>
      <c r="G2208" s="6" t="s">
        <v>85</v>
      </c>
      <c r="H2208" s="6" t="s">
        <v>17</v>
      </c>
      <c r="I2208" s="8">
        <v>0.55000000000000004</v>
      </c>
      <c r="J2208" s="9">
        <v>6750</v>
      </c>
      <c r="K2208" s="10">
        <f t="shared" si="16"/>
        <v>3712.5000000000005</v>
      </c>
      <c r="L2208" s="10">
        <f t="shared" si="17"/>
        <v>1485.0000000000002</v>
      </c>
      <c r="M2208" s="11">
        <v>0.4</v>
      </c>
      <c r="O2208" s="16"/>
      <c r="P2208" s="14"/>
      <c r="Q2208" s="12"/>
      <c r="R2208" s="13"/>
    </row>
    <row r="2209" spans="1:18" ht="15.75" customHeight="1" x14ac:dyDescent="0.3">
      <c r="A2209" s="1"/>
      <c r="B2209" s="6" t="s">
        <v>27</v>
      </c>
      <c r="C2209" s="6">
        <v>1128299</v>
      </c>
      <c r="D2209" s="7">
        <v>44421</v>
      </c>
      <c r="E2209" s="6" t="s">
        <v>28</v>
      </c>
      <c r="F2209" s="6" t="s">
        <v>84</v>
      </c>
      <c r="G2209" s="6" t="s">
        <v>85</v>
      </c>
      <c r="H2209" s="6" t="s">
        <v>18</v>
      </c>
      <c r="I2209" s="8">
        <v>0.60000000000000009</v>
      </c>
      <c r="J2209" s="9">
        <v>6250</v>
      </c>
      <c r="K2209" s="10">
        <f t="shared" si="16"/>
        <v>3750.0000000000005</v>
      </c>
      <c r="L2209" s="10">
        <f t="shared" si="17"/>
        <v>1500.0000000000002</v>
      </c>
      <c r="M2209" s="11">
        <v>0.4</v>
      </c>
      <c r="O2209" s="16"/>
      <c r="P2209" s="14"/>
      <c r="Q2209" s="12"/>
      <c r="R2209" s="13"/>
    </row>
    <row r="2210" spans="1:18" ht="15.75" customHeight="1" x14ac:dyDescent="0.3">
      <c r="A2210" s="1"/>
      <c r="B2210" s="6" t="s">
        <v>27</v>
      </c>
      <c r="C2210" s="6">
        <v>1128299</v>
      </c>
      <c r="D2210" s="7">
        <v>44421</v>
      </c>
      <c r="E2210" s="6" t="s">
        <v>28</v>
      </c>
      <c r="F2210" s="6" t="s">
        <v>84</v>
      </c>
      <c r="G2210" s="6" t="s">
        <v>85</v>
      </c>
      <c r="H2210" s="6" t="s">
        <v>19</v>
      </c>
      <c r="I2210" s="8">
        <v>0.55000000000000004</v>
      </c>
      <c r="J2210" s="9">
        <v>5000</v>
      </c>
      <c r="K2210" s="10">
        <f t="shared" si="16"/>
        <v>2750</v>
      </c>
      <c r="L2210" s="10">
        <f t="shared" si="17"/>
        <v>962.49999999999989</v>
      </c>
      <c r="M2210" s="11">
        <v>0.35</v>
      </c>
      <c r="O2210" s="16"/>
      <c r="P2210" s="14"/>
      <c r="Q2210" s="12"/>
      <c r="R2210" s="13"/>
    </row>
    <row r="2211" spans="1:18" ht="15.75" customHeight="1" x14ac:dyDescent="0.3">
      <c r="A2211" s="1"/>
      <c r="B2211" s="6" t="s">
        <v>27</v>
      </c>
      <c r="C2211" s="6">
        <v>1128299</v>
      </c>
      <c r="D2211" s="7">
        <v>44421</v>
      </c>
      <c r="E2211" s="6" t="s">
        <v>28</v>
      </c>
      <c r="F2211" s="6" t="s">
        <v>84</v>
      </c>
      <c r="G2211" s="6" t="s">
        <v>85</v>
      </c>
      <c r="H2211" s="6" t="s">
        <v>20</v>
      </c>
      <c r="I2211" s="8">
        <v>0.55000000000000004</v>
      </c>
      <c r="J2211" s="9">
        <v>4500</v>
      </c>
      <c r="K2211" s="10">
        <f t="shared" si="16"/>
        <v>2475</v>
      </c>
      <c r="L2211" s="10">
        <f t="shared" si="17"/>
        <v>990</v>
      </c>
      <c r="M2211" s="11">
        <v>0.4</v>
      </c>
      <c r="O2211" s="16"/>
      <c r="P2211" s="14"/>
      <c r="Q2211" s="12"/>
      <c r="R2211" s="13"/>
    </row>
    <row r="2212" spans="1:18" ht="15.75" customHeight="1" x14ac:dyDescent="0.3">
      <c r="A2212" s="1"/>
      <c r="B2212" s="6" t="s">
        <v>27</v>
      </c>
      <c r="C2212" s="6">
        <v>1128299</v>
      </c>
      <c r="D2212" s="7">
        <v>44421</v>
      </c>
      <c r="E2212" s="6" t="s">
        <v>28</v>
      </c>
      <c r="F2212" s="6" t="s">
        <v>84</v>
      </c>
      <c r="G2212" s="6" t="s">
        <v>85</v>
      </c>
      <c r="H2212" s="6" t="s">
        <v>21</v>
      </c>
      <c r="I2212" s="8">
        <v>0.65</v>
      </c>
      <c r="J2212" s="9">
        <v>4500</v>
      </c>
      <c r="K2212" s="10">
        <f t="shared" si="16"/>
        <v>2925</v>
      </c>
      <c r="L2212" s="10">
        <f t="shared" si="17"/>
        <v>1023.7499999999999</v>
      </c>
      <c r="M2212" s="11">
        <v>0.35</v>
      </c>
      <c r="O2212" s="16"/>
      <c r="P2212" s="14"/>
      <c r="Q2212" s="12"/>
      <c r="R2212" s="13"/>
    </row>
    <row r="2213" spans="1:18" ht="15.75" customHeight="1" x14ac:dyDescent="0.3">
      <c r="A2213" s="1"/>
      <c r="B2213" s="6" t="s">
        <v>27</v>
      </c>
      <c r="C2213" s="6">
        <v>1128299</v>
      </c>
      <c r="D2213" s="7">
        <v>44421</v>
      </c>
      <c r="E2213" s="6" t="s">
        <v>28</v>
      </c>
      <c r="F2213" s="6" t="s">
        <v>84</v>
      </c>
      <c r="G2213" s="6" t="s">
        <v>85</v>
      </c>
      <c r="H2213" s="6" t="s">
        <v>22</v>
      </c>
      <c r="I2213" s="8">
        <v>0.70000000000000007</v>
      </c>
      <c r="J2213" s="9">
        <v>4250</v>
      </c>
      <c r="K2213" s="10">
        <f t="shared" si="16"/>
        <v>2975.0000000000005</v>
      </c>
      <c r="L2213" s="10">
        <f t="shared" si="17"/>
        <v>743.75000000000011</v>
      </c>
      <c r="M2213" s="11">
        <v>0.25</v>
      </c>
      <c r="O2213" s="16"/>
      <c r="P2213" s="14"/>
      <c r="Q2213" s="12"/>
      <c r="R2213" s="13"/>
    </row>
    <row r="2214" spans="1:18" ht="15.75" customHeight="1" x14ac:dyDescent="0.3">
      <c r="A2214" s="1"/>
      <c r="B2214" s="6" t="s">
        <v>27</v>
      </c>
      <c r="C2214" s="6">
        <v>1128299</v>
      </c>
      <c r="D2214" s="7">
        <v>44453</v>
      </c>
      <c r="E2214" s="6" t="s">
        <v>28</v>
      </c>
      <c r="F2214" s="6" t="s">
        <v>84</v>
      </c>
      <c r="G2214" s="6" t="s">
        <v>85</v>
      </c>
      <c r="H2214" s="6" t="s">
        <v>17</v>
      </c>
      <c r="I2214" s="8">
        <v>0.45000000000000012</v>
      </c>
      <c r="J2214" s="9">
        <v>6000</v>
      </c>
      <c r="K2214" s="10">
        <f t="shared" si="16"/>
        <v>2700.0000000000009</v>
      </c>
      <c r="L2214" s="10">
        <f t="shared" si="17"/>
        <v>1080.0000000000005</v>
      </c>
      <c r="M2214" s="11">
        <v>0.4</v>
      </c>
      <c r="O2214" s="16"/>
      <c r="P2214" s="14"/>
      <c r="Q2214" s="12"/>
      <c r="R2214" s="13"/>
    </row>
    <row r="2215" spans="1:18" ht="15.75" customHeight="1" x14ac:dyDescent="0.3">
      <c r="A2215" s="1"/>
      <c r="B2215" s="6" t="s">
        <v>27</v>
      </c>
      <c r="C2215" s="6">
        <v>1128299</v>
      </c>
      <c r="D2215" s="7">
        <v>44453</v>
      </c>
      <c r="E2215" s="6" t="s">
        <v>28</v>
      </c>
      <c r="F2215" s="6" t="s">
        <v>84</v>
      </c>
      <c r="G2215" s="6" t="s">
        <v>85</v>
      </c>
      <c r="H2215" s="6" t="s">
        <v>18</v>
      </c>
      <c r="I2215" s="8">
        <v>0.50000000000000011</v>
      </c>
      <c r="J2215" s="9">
        <v>6000</v>
      </c>
      <c r="K2215" s="10">
        <f t="shared" si="16"/>
        <v>3000.0000000000005</v>
      </c>
      <c r="L2215" s="10">
        <f t="shared" si="17"/>
        <v>1200.0000000000002</v>
      </c>
      <c r="M2215" s="11">
        <v>0.4</v>
      </c>
      <c r="O2215" s="16"/>
      <c r="P2215" s="14"/>
      <c r="Q2215" s="12"/>
      <c r="R2215" s="13"/>
    </row>
    <row r="2216" spans="1:18" ht="15.75" customHeight="1" x14ac:dyDescent="0.3">
      <c r="A2216" s="1"/>
      <c r="B2216" s="6" t="s">
        <v>27</v>
      </c>
      <c r="C2216" s="6">
        <v>1128299</v>
      </c>
      <c r="D2216" s="7">
        <v>44453</v>
      </c>
      <c r="E2216" s="6" t="s">
        <v>28</v>
      </c>
      <c r="F2216" s="6" t="s">
        <v>84</v>
      </c>
      <c r="G2216" s="6" t="s">
        <v>85</v>
      </c>
      <c r="H2216" s="6" t="s">
        <v>19</v>
      </c>
      <c r="I2216" s="8">
        <v>0.45000000000000012</v>
      </c>
      <c r="J2216" s="9">
        <v>4500</v>
      </c>
      <c r="K2216" s="10">
        <f t="shared" si="16"/>
        <v>2025.0000000000005</v>
      </c>
      <c r="L2216" s="10">
        <f t="shared" si="17"/>
        <v>708.75000000000011</v>
      </c>
      <c r="M2216" s="11">
        <v>0.35</v>
      </c>
      <c r="O2216" s="16"/>
      <c r="P2216" s="14"/>
      <c r="Q2216" s="12"/>
      <c r="R2216" s="13"/>
    </row>
    <row r="2217" spans="1:18" ht="15.75" customHeight="1" x14ac:dyDescent="0.3">
      <c r="A2217" s="1"/>
      <c r="B2217" s="6" t="s">
        <v>27</v>
      </c>
      <c r="C2217" s="6">
        <v>1128299</v>
      </c>
      <c r="D2217" s="7">
        <v>44453</v>
      </c>
      <c r="E2217" s="6" t="s">
        <v>28</v>
      </c>
      <c r="F2217" s="6" t="s">
        <v>84</v>
      </c>
      <c r="G2217" s="6" t="s">
        <v>85</v>
      </c>
      <c r="H2217" s="6" t="s">
        <v>20</v>
      </c>
      <c r="I2217" s="8">
        <v>0.45000000000000012</v>
      </c>
      <c r="J2217" s="9">
        <v>4000</v>
      </c>
      <c r="K2217" s="10">
        <f t="shared" si="16"/>
        <v>1800.0000000000005</v>
      </c>
      <c r="L2217" s="10">
        <f t="shared" si="17"/>
        <v>720.00000000000023</v>
      </c>
      <c r="M2217" s="11">
        <v>0.4</v>
      </c>
      <c r="O2217" s="16"/>
      <c r="P2217" s="14"/>
      <c r="Q2217" s="12"/>
      <c r="R2217" s="13"/>
    </row>
    <row r="2218" spans="1:18" ht="15.75" customHeight="1" x14ac:dyDescent="0.3">
      <c r="A2218" s="1"/>
      <c r="B2218" s="6" t="s">
        <v>27</v>
      </c>
      <c r="C2218" s="6">
        <v>1128299</v>
      </c>
      <c r="D2218" s="7">
        <v>44453</v>
      </c>
      <c r="E2218" s="6" t="s">
        <v>28</v>
      </c>
      <c r="F2218" s="6" t="s">
        <v>84</v>
      </c>
      <c r="G2218" s="6" t="s">
        <v>85</v>
      </c>
      <c r="H2218" s="6" t="s">
        <v>21</v>
      </c>
      <c r="I2218" s="8">
        <v>0.55000000000000004</v>
      </c>
      <c r="J2218" s="9">
        <v>4000</v>
      </c>
      <c r="K2218" s="10">
        <f t="shared" si="16"/>
        <v>2200</v>
      </c>
      <c r="L2218" s="10">
        <f t="shared" si="17"/>
        <v>770</v>
      </c>
      <c r="M2218" s="11">
        <v>0.35</v>
      </c>
      <c r="O2218" s="16"/>
      <c r="P2218" s="14"/>
      <c r="Q2218" s="12"/>
      <c r="R2218" s="13"/>
    </row>
    <row r="2219" spans="1:18" ht="15.75" customHeight="1" x14ac:dyDescent="0.3">
      <c r="A2219" s="1"/>
      <c r="B2219" s="6" t="s">
        <v>27</v>
      </c>
      <c r="C2219" s="6">
        <v>1128299</v>
      </c>
      <c r="D2219" s="7">
        <v>44453</v>
      </c>
      <c r="E2219" s="6" t="s">
        <v>28</v>
      </c>
      <c r="F2219" s="6" t="s">
        <v>84</v>
      </c>
      <c r="G2219" s="6" t="s">
        <v>85</v>
      </c>
      <c r="H2219" s="6" t="s">
        <v>22</v>
      </c>
      <c r="I2219" s="8">
        <v>0.60000000000000009</v>
      </c>
      <c r="J2219" s="9">
        <v>4500</v>
      </c>
      <c r="K2219" s="10">
        <f t="shared" si="16"/>
        <v>2700.0000000000005</v>
      </c>
      <c r="L2219" s="10">
        <f t="shared" si="17"/>
        <v>675.00000000000011</v>
      </c>
      <c r="M2219" s="11">
        <v>0.25</v>
      </c>
      <c r="O2219" s="16"/>
      <c r="P2219" s="14"/>
      <c r="Q2219" s="12"/>
      <c r="R2219" s="13"/>
    </row>
    <row r="2220" spans="1:18" ht="15.75" customHeight="1" x14ac:dyDescent="0.3">
      <c r="A2220" s="1"/>
      <c r="B2220" s="6" t="s">
        <v>27</v>
      </c>
      <c r="C2220" s="6">
        <v>1128299</v>
      </c>
      <c r="D2220" s="7">
        <v>44482</v>
      </c>
      <c r="E2220" s="6" t="s">
        <v>28</v>
      </c>
      <c r="F2220" s="6" t="s">
        <v>84</v>
      </c>
      <c r="G2220" s="6" t="s">
        <v>85</v>
      </c>
      <c r="H2220" s="6" t="s">
        <v>17</v>
      </c>
      <c r="I2220" s="8">
        <v>0.45000000000000012</v>
      </c>
      <c r="J2220" s="9">
        <v>5250</v>
      </c>
      <c r="K2220" s="10">
        <f t="shared" si="16"/>
        <v>2362.5000000000005</v>
      </c>
      <c r="L2220" s="10">
        <f t="shared" si="17"/>
        <v>945.00000000000023</v>
      </c>
      <c r="M2220" s="11">
        <v>0.4</v>
      </c>
      <c r="O2220" s="16"/>
      <c r="P2220" s="14"/>
      <c r="Q2220" s="12"/>
      <c r="R2220" s="13"/>
    </row>
    <row r="2221" spans="1:18" ht="15.75" customHeight="1" x14ac:dyDescent="0.3">
      <c r="A2221" s="1"/>
      <c r="B2221" s="6" t="s">
        <v>27</v>
      </c>
      <c r="C2221" s="6">
        <v>1128299</v>
      </c>
      <c r="D2221" s="7">
        <v>44482</v>
      </c>
      <c r="E2221" s="6" t="s">
        <v>28</v>
      </c>
      <c r="F2221" s="6" t="s">
        <v>84</v>
      </c>
      <c r="G2221" s="6" t="s">
        <v>85</v>
      </c>
      <c r="H2221" s="6" t="s">
        <v>18</v>
      </c>
      <c r="I2221" s="8">
        <v>0.50000000000000011</v>
      </c>
      <c r="J2221" s="9">
        <v>5250</v>
      </c>
      <c r="K2221" s="10">
        <f t="shared" si="16"/>
        <v>2625.0000000000005</v>
      </c>
      <c r="L2221" s="10">
        <f t="shared" si="17"/>
        <v>1050.0000000000002</v>
      </c>
      <c r="M2221" s="11">
        <v>0.4</v>
      </c>
      <c r="O2221" s="16"/>
      <c r="P2221" s="14"/>
      <c r="Q2221" s="12"/>
      <c r="R2221" s="13"/>
    </row>
    <row r="2222" spans="1:18" ht="15.75" customHeight="1" x14ac:dyDescent="0.3">
      <c r="A2222" s="1"/>
      <c r="B2222" s="6" t="s">
        <v>27</v>
      </c>
      <c r="C2222" s="6">
        <v>1128299</v>
      </c>
      <c r="D2222" s="7">
        <v>44482</v>
      </c>
      <c r="E2222" s="6" t="s">
        <v>28</v>
      </c>
      <c r="F2222" s="6" t="s">
        <v>84</v>
      </c>
      <c r="G2222" s="6" t="s">
        <v>85</v>
      </c>
      <c r="H2222" s="6" t="s">
        <v>19</v>
      </c>
      <c r="I2222" s="8">
        <v>0.45000000000000012</v>
      </c>
      <c r="J2222" s="9">
        <v>3500</v>
      </c>
      <c r="K2222" s="10">
        <f t="shared" si="16"/>
        <v>1575.0000000000005</v>
      </c>
      <c r="L2222" s="10">
        <f t="shared" si="17"/>
        <v>551.25000000000011</v>
      </c>
      <c r="M2222" s="11">
        <v>0.35</v>
      </c>
      <c r="O2222" s="16"/>
      <c r="P2222" s="14"/>
      <c r="Q2222" s="12"/>
      <c r="R2222" s="13"/>
    </row>
    <row r="2223" spans="1:18" ht="15.75" customHeight="1" x14ac:dyDescent="0.3">
      <c r="A2223" s="1"/>
      <c r="B2223" s="6" t="s">
        <v>27</v>
      </c>
      <c r="C2223" s="6">
        <v>1128299</v>
      </c>
      <c r="D2223" s="7">
        <v>44482</v>
      </c>
      <c r="E2223" s="6" t="s">
        <v>28</v>
      </c>
      <c r="F2223" s="6" t="s">
        <v>84</v>
      </c>
      <c r="G2223" s="6" t="s">
        <v>85</v>
      </c>
      <c r="H2223" s="6" t="s">
        <v>20</v>
      </c>
      <c r="I2223" s="8">
        <v>0.45000000000000012</v>
      </c>
      <c r="J2223" s="9">
        <v>3250</v>
      </c>
      <c r="K2223" s="10">
        <f t="shared" si="16"/>
        <v>1462.5000000000005</v>
      </c>
      <c r="L2223" s="10">
        <f t="shared" si="17"/>
        <v>585.00000000000023</v>
      </c>
      <c r="M2223" s="11">
        <v>0.4</v>
      </c>
      <c r="O2223" s="16"/>
      <c r="P2223" s="14"/>
      <c r="Q2223" s="12"/>
      <c r="R2223" s="13"/>
    </row>
    <row r="2224" spans="1:18" ht="15.75" customHeight="1" x14ac:dyDescent="0.3">
      <c r="A2224" s="1"/>
      <c r="B2224" s="6" t="s">
        <v>27</v>
      </c>
      <c r="C2224" s="6">
        <v>1128299</v>
      </c>
      <c r="D2224" s="7">
        <v>44482</v>
      </c>
      <c r="E2224" s="6" t="s">
        <v>28</v>
      </c>
      <c r="F2224" s="6" t="s">
        <v>84</v>
      </c>
      <c r="G2224" s="6" t="s">
        <v>85</v>
      </c>
      <c r="H2224" s="6" t="s">
        <v>21</v>
      </c>
      <c r="I2224" s="8">
        <v>0.55000000000000004</v>
      </c>
      <c r="J2224" s="9">
        <v>3000</v>
      </c>
      <c r="K2224" s="10">
        <f t="shared" si="16"/>
        <v>1650.0000000000002</v>
      </c>
      <c r="L2224" s="10">
        <f t="shared" si="17"/>
        <v>577.5</v>
      </c>
      <c r="M2224" s="11">
        <v>0.35</v>
      </c>
      <c r="O2224" s="16"/>
      <c r="P2224" s="14"/>
      <c r="Q2224" s="12"/>
      <c r="R2224" s="13"/>
    </row>
    <row r="2225" spans="1:18" ht="15.75" customHeight="1" x14ac:dyDescent="0.3">
      <c r="A2225" s="1"/>
      <c r="B2225" s="6" t="s">
        <v>27</v>
      </c>
      <c r="C2225" s="6">
        <v>1128299</v>
      </c>
      <c r="D2225" s="7">
        <v>44482</v>
      </c>
      <c r="E2225" s="6" t="s">
        <v>28</v>
      </c>
      <c r="F2225" s="6" t="s">
        <v>84</v>
      </c>
      <c r="G2225" s="6" t="s">
        <v>85</v>
      </c>
      <c r="H2225" s="6" t="s">
        <v>22</v>
      </c>
      <c r="I2225" s="8">
        <v>0.70000000000000007</v>
      </c>
      <c r="J2225" s="9">
        <v>3500</v>
      </c>
      <c r="K2225" s="10">
        <f t="shared" si="16"/>
        <v>2450.0000000000005</v>
      </c>
      <c r="L2225" s="10">
        <f t="shared" si="17"/>
        <v>612.50000000000011</v>
      </c>
      <c r="M2225" s="11">
        <v>0.25</v>
      </c>
      <c r="O2225" s="16"/>
      <c r="P2225" s="14"/>
      <c r="Q2225" s="12"/>
      <c r="R2225" s="13"/>
    </row>
    <row r="2226" spans="1:18" ht="15.75" customHeight="1" x14ac:dyDescent="0.3">
      <c r="A2226" s="1"/>
      <c r="B2226" s="6" t="s">
        <v>27</v>
      </c>
      <c r="C2226" s="6">
        <v>1128299</v>
      </c>
      <c r="D2226" s="7">
        <v>44513</v>
      </c>
      <c r="E2226" s="6" t="s">
        <v>28</v>
      </c>
      <c r="F2226" s="6" t="s">
        <v>84</v>
      </c>
      <c r="G2226" s="6" t="s">
        <v>85</v>
      </c>
      <c r="H2226" s="6" t="s">
        <v>17</v>
      </c>
      <c r="I2226" s="8">
        <v>0.55000000000000004</v>
      </c>
      <c r="J2226" s="9">
        <v>5250</v>
      </c>
      <c r="K2226" s="10">
        <f t="shared" si="16"/>
        <v>2887.5000000000005</v>
      </c>
      <c r="L2226" s="10">
        <f t="shared" si="17"/>
        <v>1155.0000000000002</v>
      </c>
      <c r="M2226" s="11">
        <v>0.4</v>
      </c>
      <c r="O2226" s="16"/>
      <c r="P2226" s="14"/>
      <c r="Q2226" s="12"/>
      <c r="R2226" s="13"/>
    </row>
    <row r="2227" spans="1:18" ht="15.75" customHeight="1" x14ac:dyDescent="0.3">
      <c r="A2227" s="1"/>
      <c r="B2227" s="6" t="s">
        <v>27</v>
      </c>
      <c r="C2227" s="6">
        <v>1128299</v>
      </c>
      <c r="D2227" s="7">
        <v>44513</v>
      </c>
      <c r="E2227" s="6" t="s">
        <v>28</v>
      </c>
      <c r="F2227" s="6" t="s">
        <v>84</v>
      </c>
      <c r="G2227" s="6" t="s">
        <v>85</v>
      </c>
      <c r="H2227" s="6" t="s">
        <v>18</v>
      </c>
      <c r="I2227" s="8">
        <v>0.60000000000000009</v>
      </c>
      <c r="J2227" s="9">
        <v>5750</v>
      </c>
      <c r="K2227" s="10">
        <f t="shared" si="16"/>
        <v>3450.0000000000005</v>
      </c>
      <c r="L2227" s="10">
        <f t="shared" si="17"/>
        <v>1380.0000000000002</v>
      </c>
      <c r="M2227" s="11">
        <v>0.4</v>
      </c>
      <c r="O2227" s="16"/>
      <c r="P2227" s="14"/>
      <c r="Q2227" s="12"/>
      <c r="R2227" s="13"/>
    </row>
    <row r="2228" spans="1:18" ht="15.75" customHeight="1" x14ac:dyDescent="0.3">
      <c r="A2228" s="1"/>
      <c r="B2228" s="6" t="s">
        <v>27</v>
      </c>
      <c r="C2228" s="6">
        <v>1128299</v>
      </c>
      <c r="D2228" s="7">
        <v>44513</v>
      </c>
      <c r="E2228" s="6" t="s">
        <v>28</v>
      </c>
      <c r="F2228" s="6" t="s">
        <v>84</v>
      </c>
      <c r="G2228" s="6" t="s">
        <v>85</v>
      </c>
      <c r="H2228" s="6" t="s">
        <v>19</v>
      </c>
      <c r="I2228" s="8">
        <v>0.55000000000000004</v>
      </c>
      <c r="J2228" s="9">
        <v>4250</v>
      </c>
      <c r="K2228" s="10">
        <f t="shared" si="16"/>
        <v>2337.5</v>
      </c>
      <c r="L2228" s="10">
        <f t="shared" si="17"/>
        <v>818.125</v>
      </c>
      <c r="M2228" s="11">
        <v>0.35</v>
      </c>
      <c r="O2228" s="16"/>
      <c r="P2228" s="14"/>
      <c r="Q2228" s="12"/>
      <c r="R2228" s="13"/>
    </row>
    <row r="2229" spans="1:18" ht="15.75" customHeight="1" x14ac:dyDescent="0.3">
      <c r="A2229" s="1"/>
      <c r="B2229" s="6" t="s">
        <v>27</v>
      </c>
      <c r="C2229" s="6">
        <v>1128299</v>
      </c>
      <c r="D2229" s="7">
        <v>44513</v>
      </c>
      <c r="E2229" s="6" t="s">
        <v>28</v>
      </c>
      <c r="F2229" s="6" t="s">
        <v>84</v>
      </c>
      <c r="G2229" s="6" t="s">
        <v>85</v>
      </c>
      <c r="H2229" s="6" t="s">
        <v>20</v>
      </c>
      <c r="I2229" s="8">
        <v>0.55000000000000004</v>
      </c>
      <c r="J2229" s="9">
        <v>4000</v>
      </c>
      <c r="K2229" s="10">
        <f t="shared" si="16"/>
        <v>2200</v>
      </c>
      <c r="L2229" s="10">
        <f t="shared" si="17"/>
        <v>880</v>
      </c>
      <c r="M2229" s="11">
        <v>0.4</v>
      </c>
      <c r="O2229" s="16"/>
      <c r="P2229" s="14"/>
      <c r="Q2229" s="12"/>
      <c r="R2229" s="13"/>
    </row>
    <row r="2230" spans="1:18" ht="15.75" customHeight="1" x14ac:dyDescent="0.3">
      <c r="A2230" s="1"/>
      <c r="B2230" s="6" t="s">
        <v>27</v>
      </c>
      <c r="C2230" s="6">
        <v>1128299</v>
      </c>
      <c r="D2230" s="7">
        <v>44513</v>
      </c>
      <c r="E2230" s="6" t="s">
        <v>28</v>
      </c>
      <c r="F2230" s="6" t="s">
        <v>84</v>
      </c>
      <c r="G2230" s="6" t="s">
        <v>85</v>
      </c>
      <c r="H2230" s="6" t="s">
        <v>21</v>
      </c>
      <c r="I2230" s="8">
        <v>0.65</v>
      </c>
      <c r="J2230" s="9">
        <v>3500</v>
      </c>
      <c r="K2230" s="10">
        <f t="shared" si="16"/>
        <v>2275</v>
      </c>
      <c r="L2230" s="10">
        <f t="shared" si="17"/>
        <v>796.25</v>
      </c>
      <c r="M2230" s="11">
        <v>0.35</v>
      </c>
      <c r="O2230" s="16"/>
      <c r="P2230" s="14"/>
      <c r="Q2230" s="12"/>
      <c r="R2230" s="13"/>
    </row>
    <row r="2231" spans="1:18" ht="15.75" customHeight="1" x14ac:dyDescent="0.3">
      <c r="A2231" s="1"/>
      <c r="B2231" s="6" t="s">
        <v>27</v>
      </c>
      <c r="C2231" s="6">
        <v>1128299</v>
      </c>
      <c r="D2231" s="7">
        <v>44513</v>
      </c>
      <c r="E2231" s="6" t="s">
        <v>28</v>
      </c>
      <c r="F2231" s="6" t="s">
        <v>84</v>
      </c>
      <c r="G2231" s="6" t="s">
        <v>85</v>
      </c>
      <c r="H2231" s="6" t="s">
        <v>22</v>
      </c>
      <c r="I2231" s="8">
        <v>0.70000000000000007</v>
      </c>
      <c r="J2231" s="9">
        <v>4750</v>
      </c>
      <c r="K2231" s="10">
        <f t="shared" si="16"/>
        <v>3325.0000000000005</v>
      </c>
      <c r="L2231" s="10">
        <f t="shared" si="17"/>
        <v>831.25000000000011</v>
      </c>
      <c r="M2231" s="11">
        <v>0.25</v>
      </c>
      <c r="O2231" s="16"/>
      <c r="P2231" s="14"/>
      <c r="Q2231" s="12"/>
      <c r="R2231" s="13"/>
    </row>
    <row r="2232" spans="1:18" ht="15.75" customHeight="1" x14ac:dyDescent="0.3">
      <c r="A2232" s="1"/>
      <c r="B2232" s="6" t="s">
        <v>27</v>
      </c>
      <c r="C2232" s="6">
        <v>1128299</v>
      </c>
      <c r="D2232" s="7">
        <v>44542</v>
      </c>
      <c r="E2232" s="6" t="s">
        <v>28</v>
      </c>
      <c r="F2232" s="6" t="s">
        <v>84</v>
      </c>
      <c r="G2232" s="6" t="s">
        <v>85</v>
      </c>
      <c r="H2232" s="6" t="s">
        <v>17</v>
      </c>
      <c r="I2232" s="8">
        <v>0.55000000000000004</v>
      </c>
      <c r="J2232" s="9">
        <v>6750</v>
      </c>
      <c r="K2232" s="10">
        <f t="shared" si="16"/>
        <v>3712.5000000000005</v>
      </c>
      <c r="L2232" s="10">
        <f t="shared" si="17"/>
        <v>1485.0000000000002</v>
      </c>
      <c r="M2232" s="11">
        <v>0.4</v>
      </c>
      <c r="O2232" s="16"/>
      <c r="P2232" s="14"/>
      <c r="Q2232" s="12"/>
      <c r="R2232" s="13"/>
    </row>
    <row r="2233" spans="1:18" ht="15.75" customHeight="1" x14ac:dyDescent="0.3">
      <c r="A2233" s="1"/>
      <c r="B2233" s="6" t="s">
        <v>27</v>
      </c>
      <c r="C2233" s="6">
        <v>1128299</v>
      </c>
      <c r="D2233" s="7">
        <v>44542</v>
      </c>
      <c r="E2233" s="6" t="s">
        <v>28</v>
      </c>
      <c r="F2233" s="6" t="s">
        <v>84</v>
      </c>
      <c r="G2233" s="6" t="s">
        <v>85</v>
      </c>
      <c r="H2233" s="6" t="s">
        <v>18</v>
      </c>
      <c r="I2233" s="8">
        <v>0.60000000000000009</v>
      </c>
      <c r="J2233" s="9">
        <v>6750</v>
      </c>
      <c r="K2233" s="10">
        <f t="shared" si="16"/>
        <v>4050.0000000000005</v>
      </c>
      <c r="L2233" s="10">
        <f t="shared" si="17"/>
        <v>1620.0000000000002</v>
      </c>
      <c r="M2233" s="11">
        <v>0.4</v>
      </c>
      <c r="O2233" s="16"/>
      <c r="P2233" s="14"/>
      <c r="Q2233" s="12"/>
      <c r="R2233" s="13"/>
    </row>
    <row r="2234" spans="1:18" ht="15.75" customHeight="1" x14ac:dyDescent="0.3">
      <c r="A2234" s="1"/>
      <c r="B2234" s="6" t="s">
        <v>27</v>
      </c>
      <c r="C2234" s="6">
        <v>1128299</v>
      </c>
      <c r="D2234" s="7">
        <v>44542</v>
      </c>
      <c r="E2234" s="6" t="s">
        <v>28</v>
      </c>
      <c r="F2234" s="6" t="s">
        <v>84</v>
      </c>
      <c r="G2234" s="6" t="s">
        <v>85</v>
      </c>
      <c r="H2234" s="6" t="s">
        <v>19</v>
      </c>
      <c r="I2234" s="8">
        <v>0.55000000000000004</v>
      </c>
      <c r="J2234" s="9">
        <v>4750</v>
      </c>
      <c r="K2234" s="10">
        <f t="shared" si="16"/>
        <v>2612.5</v>
      </c>
      <c r="L2234" s="10">
        <f t="shared" si="17"/>
        <v>914.37499999999989</v>
      </c>
      <c r="M2234" s="11">
        <v>0.35</v>
      </c>
      <c r="O2234" s="16"/>
      <c r="P2234" s="14"/>
      <c r="Q2234" s="12"/>
      <c r="R2234" s="13"/>
    </row>
    <row r="2235" spans="1:18" ht="15.75" customHeight="1" x14ac:dyDescent="0.3">
      <c r="A2235" s="1"/>
      <c r="B2235" s="6" t="s">
        <v>27</v>
      </c>
      <c r="C2235" s="6">
        <v>1128299</v>
      </c>
      <c r="D2235" s="7">
        <v>44542</v>
      </c>
      <c r="E2235" s="6" t="s">
        <v>28</v>
      </c>
      <c r="F2235" s="6" t="s">
        <v>84</v>
      </c>
      <c r="G2235" s="6" t="s">
        <v>85</v>
      </c>
      <c r="H2235" s="6" t="s">
        <v>20</v>
      </c>
      <c r="I2235" s="8">
        <v>0.55000000000000004</v>
      </c>
      <c r="J2235" s="9">
        <v>4750</v>
      </c>
      <c r="K2235" s="10">
        <f t="shared" si="16"/>
        <v>2612.5</v>
      </c>
      <c r="L2235" s="10">
        <f t="shared" si="17"/>
        <v>1045</v>
      </c>
      <c r="M2235" s="11">
        <v>0.4</v>
      </c>
      <c r="O2235" s="16"/>
      <c r="P2235" s="14"/>
      <c r="Q2235" s="12"/>
      <c r="R2235" s="13"/>
    </row>
    <row r="2236" spans="1:18" ht="15.75" customHeight="1" x14ac:dyDescent="0.3">
      <c r="A2236" s="1"/>
      <c r="B2236" s="6" t="s">
        <v>27</v>
      </c>
      <c r="C2236" s="6">
        <v>1128299</v>
      </c>
      <c r="D2236" s="7">
        <v>44542</v>
      </c>
      <c r="E2236" s="6" t="s">
        <v>28</v>
      </c>
      <c r="F2236" s="6" t="s">
        <v>84</v>
      </c>
      <c r="G2236" s="6" t="s">
        <v>85</v>
      </c>
      <c r="H2236" s="6" t="s">
        <v>21</v>
      </c>
      <c r="I2236" s="8">
        <v>0.65</v>
      </c>
      <c r="J2236" s="9">
        <v>4000</v>
      </c>
      <c r="K2236" s="10">
        <f t="shared" si="16"/>
        <v>2600</v>
      </c>
      <c r="L2236" s="10">
        <f t="shared" si="17"/>
        <v>909.99999999999989</v>
      </c>
      <c r="M2236" s="11">
        <v>0.35</v>
      </c>
      <c r="O2236" s="16"/>
      <c r="P2236" s="14"/>
      <c r="Q2236" s="12"/>
      <c r="R2236" s="13"/>
    </row>
    <row r="2237" spans="1:18" ht="15.75" customHeight="1" x14ac:dyDescent="0.3">
      <c r="A2237" s="1"/>
      <c r="B2237" s="6" t="s">
        <v>27</v>
      </c>
      <c r="C2237" s="6">
        <v>1128299</v>
      </c>
      <c r="D2237" s="7">
        <v>44542</v>
      </c>
      <c r="E2237" s="6" t="s">
        <v>28</v>
      </c>
      <c r="F2237" s="6" t="s">
        <v>84</v>
      </c>
      <c r="G2237" s="6" t="s">
        <v>85</v>
      </c>
      <c r="H2237" s="6" t="s">
        <v>22</v>
      </c>
      <c r="I2237" s="8">
        <v>0.70000000000000007</v>
      </c>
      <c r="J2237" s="9">
        <v>5000</v>
      </c>
      <c r="K2237" s="10">
        <f t="shared" si="16"/>
        <v>3500.0000000000005</v>
      </c>
      <c r="L2237" s="10">
        <f t="shared" si="17"/>
        <v>875.00000000000011</v>
      </c>
      <c r="M2237" s="11">
        <v>0.25</v>
      </c>
      <c r="O2237" s="16"/>
      <c r="P2237" s="14"/>
      <c r="Q2237" s="12"/>
      <c r="R2237" s="13"/>
    </row>
    <row r="2238" spans="1:18" ht="15.75" customHeight="1" x14ac:dyDescent="0.3">
      <c r="A2238" s="1" t="s">
        <v>39</v>
      </c>
      <c r="B2238" s="6" t="s">
        <v>14</v>
      </c>
      <c r="C2238" s="6">
        <v>1185732</v>
      </c>
      <c r="D2238" s="7">
        <v>44205</v>
      </c>
      <c r="E2238" s="6" t="s">
        <v>46</v>
      </c>
      <c r="F2238" s="6" t="s">
        <v>86</v>
      </c>
      <c r="G2238" s="6" t="s">
        <v>87</v>
      </c>
      <c r="H2238" s="6" t="s">
        <v>17</v>
      </c>
      <c r="I2238" s="8">
        <v>0.4</v>
      </c>
      <c r="J2238" s="9">
        <v>10250</v>
      </c>
      <c r="K2238" s="10">
        <f t="shared" si="16"/>
        <v>4100</v>
      </c>
      <c r="L2238" s="10">
        <f t="shared" si="17"/>
        <v>1845</v>
      </c>
      <c r="M2238" s="11">
        <v>0.45</v>
      </c>
      <c r="O2238" s="16"/>
      <c r="P2238" s="14"/>
      <c r="Q2238" s="12"/>
      <c r="R2238" s="13"/>
    </row>
    <row r="2239" spans="1:18" ht="15.75" customHeight="1" x14ac:dyDescent="0.3">
      <c r="A2239" s="1"/>
      <c r="B2239" s="6" t="s">
        <v>14</v>
      </c>
      <c r="C2239" s="6">
        <v>1185732</v>
      </c>
      <c r="D2239" s="7">
        <v>44205</v>
      </c>
      <c r="E2239" s="6" t="s">
        <v>46</v>
      </c>
      <c r="F2239" s="6" t="s">
        <v>86</v>
      </c>
      <c r="G2239" s="6" t="s">
        <v>87</v>
      </c>
      <c r="H2239" s="6" t="s">
        <v>18</v>
      </c>
      <c r="I2239" s="8">
        <v>0.4</v>
      </c>
      <c r="J2239" s="9">
        <v>8250</v>
      </c>
      <c r="K2239" s="10">
        <f t="shared" si="16"/>
        <v>3300</v>
      </c>
      <c r="L2239" s="10">
        <f t="shared" si="17"/>
        <v>1155</v>
      </c>
      <c r="M2239" s="11">
        <v>0.35</v>
      </c>
      <c r="O2239" s="16"/>
      <c r="P2239" s="14"/>
      <c r="Q2239" s="12"/>
      <c r="R2239" s="13"/>
    </row>
    <row r="2240" spans="1:18" ht="15.75" customHeight="1" x14ac:dyDescent="0.3">
      <c r="A2240" s="1"/>
      <c r="B2240" s="6" t="s">
        <v>14</v>
      </c>
      <c r="C2240" s="6">
        <v>1185732</v>
      </c>
      <c r="D2240" s="7">
        <v>44205</v>
      </c>
      <c r="E2240" s="6" t="s">
        <v>46</v>
      </c>
      <c r="F2240" s="6" t="s">
        <v>86</v>
      </c>
      <c r="G2240" s="6" t="s">
        <v>87</v>
      </c>
      <c r="H2240" s="6" t="s">
        <v>19</v>
      </c>
      <c r="I2240" s="8">
        <v>0.30000000000000004</v>
      </c>
      <c r="J2240" s="9">
        <v>8250</v>
      </c>
      <c r="K2240" s="10">
        <f t="shared" si="16"/>
        <v>2475.0000000000005</v>
      </c>
      <c r="L2240" s="10">
        <f t="shared" si="17"/>
        <v>618.75000000000011</v>
      </c>
      <c r="M2240" s="11">
        <v>0.25</v>
      </c>
      <c r="O2240" s="16"/>
      <c r="P2240" s="14"/>
      <c r="Q2240" s="12"/>
      <c r="R2240" s="13"/>
    </row>
    <row r="2241" spans="1:18" ht="15.75" customHeight="1" x14ac:dyDescent="0.3">
      <c r="A2241" s="1"/>
      <c r="B2241" s="6" t="s">
        <v>14</v>
      </c>
      <c r="C2241" s="6">
        <v>1185732</v>
      </c>
      <c r="D2241" s="7">
        <v>44205</v>
      </c>
      <c r="E2241" s="6" t="s">
        <v>46</v>
      </c>
      <c r="F2241" s="6" t="s">
        <v>86</v>
      </c>
      <c r="G2241" s="6" t="s">
        <v>87</v>
      </c>
      <c r="H2241" s="6" t="s">
        <v>20</v>
      </c>
      <c r="I2241" s="8">
        <v>0.35</v>
      </c>
      <c r="J2241" s="9">
        <v>6750</v>
      </c>
      <c r="K2241" s="10">
        <f t="shared" si="16"/>
        <v>2362.5</v>
      </c>
      <c r="L2241" s="10">
        <f t="shared" si="17"/>
        <v>708.75</v>
      </c>
      <c r="M2241" s="11">
        <v>0.3</v>
      </c>
      <c r="O2241" s="16"/>
      <c r="P2241" s="14"/>
      <c r="Q2241" s="12"/>
      <c r="R2241" s="13"/>
    </row>
    <row r="2242" spans="1:18" ht="15.75" customHeight="1" x14ac:dyDescent="0.3">
      <c r="A2242" s="1"/>
      <c r="B2242" s="6" t="s">
        <v>14</v>
      </c>
      <c r="C2242" s="6">
        <v>1185732</v>
      </c>
      <c r="D2242" s="7">
        <v>44205</v>
      </c>
      <c r="E2242" s="6" t="s">
        <v>46</v>
      </c>
      <c r="F2242" s="6" t="s">
        <v>86</v>
      </c>
      <c r="G2242" s="6" t="s">
        <v>87</v>
      </c>
      <c r="H2242" s="6" t="s">
        <v>21</v>
      </c>
      <c r="I2242" s="8">
        <v>0.5</v>
      </c>
      <c r="J2242" s="9">
        <v>7250</v>
      </c>
      <c r="K2242" s="10">
        <f t="shared" si="16"/>
        <v>3625</v>
      </c>
      <c r="L2242" s="10">
        <f t="shared" si="17"/>
        <v>1268.75</v>
      </c>
      <c r="M2242" s="11">
        <v>0.35</v>
      </c>
      <c r="O2242" s="16"/>
      <c r="P2242" s="14"/>
      <c r="Q2242" s="12"/>
      <c r="R2242" s="13"/>
    </row>
    <row r="2243" spans="1:18" ht="15.75" customHeight="1" x14ac:dyDescent="0.3">
      <c r="A2243" s="1"/>
      <c r="B2243" s="6" t="s">
        <v>14</v>
      </c>
      <c r="C2243" s="6">
        <v>1185732</v>
      </c>
      <c r="D2243" s="7">
        <v>44205</v>
      </c>
      <c r="E2243" s="6" t="s">
        <v>46</v>
      </c>
      <c r="F2243" s="6" t="s">
        <v>86</v>
      </c>
      <c r="G2243" s="6" t="s">
        <v>87</v>
      </c>
      <c r="H2243" s="6" t="s">
        <v>22</v>
      </c>
      <c r="I2243" s="8">
        <v>0.4</v>
      </c>
      <c r="J2243" s="9">
        <v>8250</v>
      </c>
      <c r="K2243" s="10">
        <f t="shared" si="16"/>
        <v>3300</v>
      </c>
      <c r="L2243" s="10">
        <f t="shared" si="17"/>
        <v>1650</v>
      </c>
      <c r="M2243" s="11">
        <v>0.5</v>
      </c>
      <c r="O2243" s="16"/>
      <c r="P2243" s="14"/>
      <c r="Q2243" s="12"/>
      <c r="R2243" s="13"/>
    </row>
    <row r="2244" spans="1:18" ht="15.75" customHeight="1" x14ac:dyDescent="0.3">
      <c r="A2244" s="1"/>
      <c r="B2244" s="6" t="s">
        <v>14</v>
      </c>
      <c r="C2244" s="6">
        <v>1185732</v>
      </c>
      <c r="D2244" s="7">
        <v>44234</v>
      </c>
      <c r="E2244" s="6" t="s">
        <v>46</v>
      </c>
      <c r="F2244" s="6" t="s">
        <v>86</v>
      </c>
      <c r="G2244" s="6" t="s">
        <v>87</v>
      </c>
      <c r="H2244" s="6" t="s">
        <v>17</v>
      </c>
      <c r="I2244" s="8">
        <v>0.4</v>
      </c>
      <c r="J2244" s="9">
        <v>10750</v>
      </c>
      <c r="K2244" s="10">
        <f t="shared" si="16"/>
        <v>4300</v>
      </c>
      <c r="L2244" s="10">
        <f t="shared" si="17"/>
        <v>1935</v>
      </c>
      <c r="M2244" s="11">
        <v>0.45</v>
      </c>
      <c r="O2244" s="16"/>
      <c r="P2244" s="14"/>
      <c r="Q2244" s="12"/>
      <c r="R2244" s="13"/>
    </row>
    <row r="2245" spans="1:18" ht="15.75" customHeight="1" x14ac:dyDescent="0.3">
      <c r="A2245" s="1"/>
      <c r="B2245" s="6" t="s">
        <v>14</v>
      </c>
      <c r="C2245" s="6">
        <v>1185732</v>
      </c>
      <c r="D2245" s="7">
        <v>44234</v>
      </c>
      <c r="E2245" s="6" t="s">
        <v>46</v>
      </c>
      <c r="F2245" s="6" t="s">
        <v>86</v>
      </c>
      <c r="G2245" s="6" t="s">
        <v>87</v>
      </c>
      <c r="H2245" s="6" t="s">
        <v>18</v>
      </c>
      <c r="I2245" s="8">
        <v>0.4</v>
      </c>
      <c r="J2245" s="9">
        <v>7250</v>
      </c>
      <c r="K2245" s="10">
        <f t="shared" si="16"/>
        <v>2900</v>
      </c>
      <c r="L2245" s="10">
        <f t="shared" si="17"/>
        <v>1014.9999999999999</v>
      </c>
      <c r="M2245" s="11">
        <v>0.35</v>
      </c>
      <c r="O2245" s="16"/>
      <c r="P2245" s="14"/>
      <c r="Q2245" s="12"/>
      <c r="R2245" s="13"/>
    </row>
    <row r="2246" spans="1:18" ht="15.75" customHeight="1" x14ac:dyDescent="0.3">
      <c r="A2246" s="1"/>
      <c r="B2246" s="6" t="s">
        <v>14</v>
      </c>
      <c r="C2246" s="6">
        <v>1185732</v>
      </c>
      <c r="D2246" s="7">
        <v>44234</v>
      </c>
      <c r="E2246" s="6" t="s">
        <v>46</v>
      </c>
      <c r="F2246" s="6" t="s">
        <v>86</v>
      </c>
      <c r="G2246" s="6" t="s">
        <v>87</v>
      </c>
      <c r="H2246" s="6" t="s">
        <v>19</v>
      </c>
      <c r="I2246" s="8">
        <v>0.30000000000000004</v>
      </c>
      <c r="J2246" s="9">
        <v>7750</v>
      </c>
      <c r="K2246" s="10">
        <f t="shared" si="16"/>
        <v>2325.0000000000005</v>
      </c>
      <c r="L2246" s="10">
        <f t="shared" si="17"/>
        <v>581.25000000000011</v>
      </c>
      <c r="M2246" s="11">
        <v>0.25</v>
      </c>
      <c r="O2246" s="16"/>
      <c r="P2246" s="14"/>
      <c r="Q2246" s="12"/>
      <c r="R2246" s="13"/>
    </row>
    <row r="2247" spans="1:18" ht="15.75" customHeight="1" x14ac:dyDescent="0.3">
      <c r="A2247" s="1"/>
      <c r="B2247" s="6" t="s">
        <v>14</v>
      </c>
      <c r="C2247" s="6">
        <v>1185732</v>
      </c>
      <c r="D2247" s="7">
        <v>44234</v>
      </c>
      <c r="E2247" s="6" t="s">
        <v>46</v>
      </c>
      <c r="F2247" s="6" t="s">
        <v>86</v>
      </c>
      <c r="G2247" s="6" t="s">
        <v>87</v>
      </c>
      <c r="H2247" s="6" t="s">
        <v>20</v>
      </c>
      <c r="I2247" s="8">
        <v>0.35</v>
      </c>
      <c r="J2247" s="9">
        <v>6250</v>
      </c>
      <c r="K2247" s="10">
        <f t="shared" si="16"/>
        <v>2187.5</v>
      </c>
      <c r="L2247" s="10">
        <f t="shared" si="17"/>
        <v>656.25</v>
      </c>
      <c r="M2247" s="11">
        <v>0.3</v>
      </c>
      <c r="O2247" s="16"/>
      <c r="P2247" s="14"/>
      <c r="Q2247" s="12"/>
      <c r="R2247" s="13"/>
    </row>
    <row r="2248" spans="1:18" ht="15.75" customHeight="1" x14ac:dyDescent="0.3">
      <c r="A2248" s="1"/>
      <c r="B2248" s="6" t="s">
        <v>14</v>
      </c>
      <c r="C2248" s="6">
        <v>1185732</v>
      </c>
      <c r="D2248" s="7">
        <v>44234</v>
      </c>
      <c r="E2248" s="6" t="s">
        <v>46</v>
      </c>
      <c r="F2248" s="6" t="s">
        <v>86</v>
      </c>
      <c r="G2248" s="6" t="s">
        <v>87</v>
      </c>
      <c r="H2248" s="6" t="s">
        <v>21</v>
      </c>
      <c r="I2248" s="8">
        <v>0.5</v>
      </c>
      <c r="J2248" s="9">
        <v>7000</v>
      </c>
      <c r="K2248" s="10">
        <f t="shared" si="16"/>
        <v>3500</v>
      </c>
      <c r="L2248" s="10">
        <f t="shared" si="17"/>
        <v>1225</v>
      </c>
      <c r="M2248" s="11">
        <v>0.35</v>
      </c>
      <c r="O2248" s="16"/>
      <c r="P2248" s="14"/>
      <c r="Q2248" s="12"/>
      <c r="R2248" s="13"/>
    </row>
    <row r="2249" spans="1:18" ht="15.75" customHeight="1" x14ac:dyDescent="0.3">
      <c r="A2249" s="1"/>
      <c r="B2249" s="6" t="s">
        <v>14</v>
      </c>
      <c r="C2249" s="6">
        <v>1185732</v>
      </c>
      <c r="D2249" s="7">
        <v>44234</v>
      </c>
      <c r="E2249" s="6" t="s">
        <v>46</v>
      </c>
      <c r="F2249" s="6" t="s">
        <v>86</v>
      </c>
      <c r="G2249" s="6" t="s">
        <v>87</v>
      </c>
      <c r="H2249" s="6" t="s">
        <v>22</v>
      </c>
      <c r="I2249" s="8">
        <v>0.35</v>
      </c>
      <c r="J2249" s="9">
        <v>8000</v>
      </c>
      <c r="K2249" s="10">
        <f t="shared" si="16"/>
        <v>2800</v>
      </c>
      <c r="L2249" s="10">
        <f t="shared" si="17"/>
        <v>1400</v>
      </c>
      <c r="M2249" s="11">
        <v>0.5</v>
      </c>
      <c r="O2249" s="16"/>
      <c r="P2249" s="14"/>
      <c r="Q2249" s="12"/>
      <c r="R2249" s="13"/>
    </row>
    <row r="2250" spans="1:18" ht="15.75" customHeight="1" x14ac:dyDescent="0.3">
      <c r="A2250" s="1"/>
      <c r="B2250" s="6" t="s">
        <v>14</v>
      </c>
      <c r="C2250" s="6">
        <v>1185732</v>
      </c>
      <c r="D2250" s="7">
        <v>44260</v>
      </c>
      <c r="E2250" s="6" t="s">
        <v>46</v>
      </c>
      <c r="F2250" s="6" t="s">
        <v>86</v>
      </c>
      <c r="G2250" s="6" t="s">
        <v>87</v>
      </c>
      <c r="H2250" s="6" t="s">
        <v>17</v>
      </c>
      <c r="I2250" s="8">
        <v>0.35</v>
      </c>
      <c r="J2250" s="9">
        <v>10200</v>
      </c>
      <c r="K2250" s="10">
        <f t="shared" si="16"/>
        <v>3570</v>
      </c>
      <c r="L2250" s="10">
        <f t="shared" si="17"/>
        <v>1606.5</v>
      </c>
      <c r="M2250" s="11">
        <v>0.45</v>
      </c>
      <c r="O2250" s="16"/>
      <c r="P2250" s="14"/>
      <c r="Q2250" s="12"/>
      <c r="R2250" s="13"/>
    </row>
    <row r="2251" spans="1:18" ht="15.75" customHeight="1" x14ac:dyDescent="0.3">
      <c r="A2251" s="1"/>
      <c r="B2251" s="6" t="s">
        <v>14</v>
      </c>
      <c r="C2251" s="6">
        <v>1185732</v>
      </c>
      <c r="D2251" s="7">
        <v>44260</v>
      </c>
      <c r="E2251" s="6" t="s">
        <v>46</v>
      </c>
      <c r="F2251" s="6" t="s">
        <v>86</v>
      </c>
      <c r="G2251" s="6" t="s">
        <v>87</v>
      </c>
      <c r="H2251" s="6" t="s">
        <v>18</v>
      </c>
      <c r="I2251" s="8">
        <v>0.35</v>
      </c>
      <c r="J2251" s="9">
        <v>7000</v>
      </c>
      <c r="K2251" s="10">
        <f t="shared" si="16"/>
        <v>2450</v>
      </c>
      <c r="L2251" s="10">
        <f t="shared" si="17"/>
        <v>857.5</v>
      </c>
      <c r="M2251" s="11">
        <v>0.35</v>
      </c>
      <c r="O2251" s="16"/>
      <c r="P2251" s="14"/>
      <c r="Q2251" s="12"/>
      <c r="R2251" s="13"/>
    </row>
    <row r="2252" spans="1:18" ht="15.75" customHeight="1" x14ac:dyDescent="0.3">
      <c r="A2252" s="1"/>
      <c r="B2252" s="6" t="s">
        <v>14</v>
      </c>
      <c r="C2252" s="6">
        <v>1185732</v>
      </c>
      <c r="D2252" s="7">
        <v>44260</v>
      </c>
      <c r="E2252" s="6" t="s">
        <v>46</v>
      </c>
      <c r="F2252" s="6" t="s">
        <v>86</v>
      </c>
      <c r="G2252" s="6" t="s">
        <v>87</v>
      </c>
      <c r="H2252" s="6" t="s">
        <v>19</v>
      </c>
      <c r="I2252" s="8">
        <v>0.25</v>
      </c>
      <c r="J2252" s="9">
        <v>7250</v>
      </c>
      <c r="K2252" s="10">
        <f t="shared" si="16"/>
        <v>1812.5</v>
      </c>
      <c r="L2252" s="10">
        <f t="shared" si="17"/>
        <v>453.125</v>
      </c>
      <c r="M2252" s="11">
        <v>0.25</v>
      </c>
      <c r="O2252" s="16"/>
      <c r="P2252" s="14"/>
      <c r="Q2252" s="12"/>
      <c r="R2252" s="13"/>
    </row>
    <row r="2253" spans="1:18" ht="15.75" customHeight="1" x14ac:dyDescent="0.3">
      <c r="A2253" s="1"/>
      <c r="B2253" s="6" t="s">
        <v>14</v>
      </c>
      <c r="C2253" s="6">
        <v>1185732</v>
      </c>
      <c r="D2253" s="7">
        <v>44260</v>
      </c>
      <c r="E2253" s="6" t="s">
        <v>46</v>
      </c>
      <c r="F2253" s="6" t="s">
        <v>86</v>
      </c>
      <c r="G2253" s="6" t="s">
        <v>87</v>
      </c>
      <c r="H2253" s="6" t="s">
        <v>20</v>
      </c>
      <c r="I2253" s="8">
        <v>0.29999999999999993</v>
      </c>
      <c r="J2253" s="9">
        <v>5750</v>
      </c>
      <c r="K2253" s="10">
        <f t="shared" si="16"/>
        <v>1724.9999999999995</v>
      </c>
      <c r="L2253" s="10">
        <f t="shared" si="17"/>
        <v>517.49999999999989</v>
      </c>
      <c r="M2253" s="11">
        <v>0.3</v>
      </c>
      <c r="O2253" s="16"/>
      <c r="P2253" s="14"/>
      <c r="Q2253" s="12"/>
      <c r="R2253" s="13"/>
    </row>
    <row r="2254" spans="1:18" ht="15.75" customHeight="1" x14ac:dyDescent="0.3">
      <c r="A2254" s="1"/>
      <c r="B2254" s="6" t="s">
        <v>14</v>
      </c>
      <c r="C2254" s="6">
        <v>1185732</v>
      </c>
      <c r="D2254" s="7">
        <v>44260</v>
      </c>
      <c r="E2254" s="6" t="s">
        <v>46</v>
      </c>
      <c r="F2254" s="6" t="s">
        <v>86</v>
      </c>
      <c r="G2254" s="6" t="s">
        <v>87</v>
      </c>
      <c r="H2254" s="6" t="s">
        <v>21</v>
      </c>
      <c r="I2254" s="8">
        <v>0.45000000000000007</v>
      </c>
      <c r="J2254" s="9">
        <v>6250</v>
      </c>
      <c r="K2254" s="10">
        <f t="shared" si="16"/>
        <v>2812.5000000000005</v>
      </c>
      <c r="L2254" s="10">
        <f t="shared" si="17"/>
        <v>984.37500000000011</v>
      </c>
      <c r="M2254" s="11">
        <v>0.35</v>
      </c>
      <c r="O2254" s="16"/>
      <c r="P2254" s="14"/>
      <c r="Q2254" s="12"/>
      <c r="R2254" s="13"/>
    </row>
    <row r="2255" spans="1:18" ht="15.75" customHeight="1" x14ac:dyDescent="0.3">
      <c r="A2255" s="1"/>
      <c r="B2255" s="6" t="s">
        <v>14</v>
      </c>
      <c r="C2255" s="6">
        <v>1185732</v>
      </c>
      <c r="D2255" s="7">
        <v>44260</v>
      </c>
      <c r="E2255" s="6" t="s">
        <v>46</v>
      </c>
      <c r="F2255" s="6" t="s">
        <v>86</v>
      </c>
      <c r="G2255" s="6" t="s">
        <v>87</v>
      </c>
      <c r="H2255" s="6" t="s">
        <v>22</v>
      </c>
      <c r="I2255" s="8">
        <v>0.35</v>
      </c>
      <c r="J2255" s="9">
        <v>7250</v>
      </c>
      <c r="K2255" s="10">
        <f t="shared" si="16"/>
        <v>2537.5</v>
      </c>
      <c r="L2255" s="10">
        <f t="shared" si="17"/>
        <v>1268.75</v>
      </c>
      <c r="M2255" s="11">
        <v>0.5</v>
      </c>
      <c r="O2255" s="16"/>
      <c r="P2255" s="14"/>
      <c r="Q2255" s="12"/>
      <c r="R2255" s="13"/>
    </row>
    <row r="2256" spans="1:18" ht="15.75" customHeight="1" x14ac:dyDescent="0.3">
      <c r="A2256" s="1"/>
      <c r="B2256" s="6" t="s">
        <v>14</v>
      </c>
      <c r="C2256" s="6">
        <v>1185732</v>
      </c>
      <c r="D2256" s="7">
        <v>44292</v>
      </c>
      <c r="E2256" s="6" t="s">
        <v>46</v>
      </c>
      <c r="F2256" s="6" t="s">
        <v>86</v>
      </c>
      <c r="G2256" s="6" t="s">
        <v>87</v>
      </c>
      <c r="H2256" s="6" t="s">
        <v>17</v>
      </c>
      <c r="I2256" s="8">
        <v>0.35</v>
      </c>
      <c r="J2256" s="9">
        <v>9750</v>
      </c>
      <c r="K2256" s="10">
        <f t="shared" si="16"/>
        <v>3412.5</v>
      </c>
      <c r="L2256" s="10">
        <f t="shared" si="17"/>
        <v>1535.625</v>
      </c>
      <c r="M2256" s="11">
        <v>0.45</v>
      </c>
      <c r="O2256" s="16"/>
      <c r="P2256" s="14"/>
      <c r="Q2256" s="12"/>
      <c r="R2256" s="13"/>
    </row>
    <row r="2257" spans="1:18" ht="15.75" customHeight="1" x14ac:dyDescent="0.3">
      <c r="A2257" s="1"/>
      <c r="B2257" s="6" t="s">
        <v>14</v>
      </c>
      <c r="C2257" s="6">
        <v>1185732</v>
      </c>
      <c r="D2257" s="7">
        <v>44292</v>
      </c>
      <c r="E2257" s="6" t="s">
        <v>46</v>
      </c>
      <c r="F2257" s="6" t="s">
        <v>86</v>
      </c>
      <c r="G2257" s="6" t="s">
        <v>87</v>
      </c>
      <c r="H2257" s="6" t="s">
        <v>18</v>
      </c>
      <c r="I2257" s="8">
        <v>0.35</v>
      </c>
      <c r="J2257" s="9">
        <v>6750</v>
      </c>
      <c r="K2257" s="10">
        <f t="shared" si="16"/>
        <v>2362.5</v>
      </c>
      <c r="L2257" s="10">
        <f t="shared" si="17"/>
        <v>826.875</v>
      </c>
      <c r="M2257" s="11">
        <v>0.35</v>
      </c>
      <c r="O2257" s="16"/>
      <c r="P2257" s="14"/>
      <c r="Q2257" s="12"/>
      <c r="R2257" s="13"/>
    </row>
    <row r="2258" spans="1:18" ht="15.75" customHeight="1" x14ac:dyDescent="0.3">
      <c r="A2258" s="1"/>
      <c r="B2258" s="6" t="s">
        <v>14</v>
      </c>
      <c r="C2258" s="6">
        <v>1185732</v>
      </c>
      <c r="D2258" s="7">
        <v>44292</v>
      </c>
      <c r="E2258" s="6" t="s">
        <v>46</v>
      </c>
      <c r="F2258" s="6" t="s">
        <v>86</v>
      </c>
      <c r="G2258" s="6" t="s">
        <v>87</v>
      </c>
      <c r="H2258" s="6" t="s">
        <v>19</v>
      </c>
      <c r="I2258" s="8">
        <v>0.25</v>
      </c>
      <c r="J2258" s="9">
        <v>6750</v>
      </c>
      <c r="K2258" s="10">
        <f t="shared" si="16"/>
        <v>1687.5</v>
      </c>
      <c r="L2258" s="10">
        <f t="shared" si="17"/>
        <v>421.875</v>
      </c>
      <c r="M2258" s="11">
        <v>0.25</v>
      </c>
      <c r="O2258" s="16"/>
      <c r="P2258" s="14"/>
      <c r="Q2258" s="12"/>
      <c r="R2258" s="13"/>
    </row>
    <row r="2259" spans="1:18" ht="15.75" customHeight="1" x14ac:dyDescent="0.3">
      <c r="A2259" s="1"/>
      <c r="B2259" s="6" t="s">
        <v>14</v>
      </c>
      <c r="C2259" s="6">
        <v>1185732</v>
      </c>
      <c r="D2259" s="7">
        <v>44292</v>
      </c>
      <c r="E2259" s="6" t="s">
        <v>46</v>
      </c>
      <c r="F2259" s="6" t="s">
        <v>86</v>
      </c>
      <c r="G2259" s="6" t="s">
        <v>87</v>
      </c>
      <c r="H2259" s="6" t="s">
        <v>20</v>
      </c>
      <c r="I2259" s="8">
        <v>0.29999999999999993</v>
      </c>
      <c r="J2259" s="9">
        <v>6000</v>
      </c>
      <c r="K2259" s="10">
        <f t="shared" si="16"/>
        <v>1799.9999999999995</v>
      </c>
      <c r="L2259" s="10">
        <f t="shared" si="17"/>
        <v>539.99999999999989</v>
      </c>
      <c r="M2259" s="11">
        <v>0.3</v>
      </c>
      <c r="O2259" s="16"/>
      <c r="P2259" s="14"/>
      <c r="Q2259" s="12"/>
      <c r="R2259" s="13"/>
    </row>
    <row r="2260" spans="1:18" ht="15.75" customHeight="1" x14ac:dyDescent="0.3">
      <c r="A2260" s="1"/>
      <c r="B2260" s="6" t="s">
        <v>14</v>
      </c>
      <c r="C2260" s="6">
        <v>1185732</v>
      </c>
      <c r="D2260" s="7">
        <v>44292</v>
      </c>
      <c r="E2260" s="6" t="s">
        <v>46</v>
      </c>
      <c r="F2260" s="6" t="s">
        <v>86</v>
      </c>
      <c r="G2260" s="6" t="s">
        <v>87</v>
      </c>
      <c r="H2260" s="6" t="s">
        <v>21</v>
      </c>
      <c r="I2260" s="8">
        <v>0.5</v>
      </c>
      <c r="J2260" s="9">
        <v>6250</v>
      </c>
      <c r="K2260" s="10">
        <f t="shared" si="16"/>
        <v>3125</v>
      </c>
      <c r="L2260" s="10">
        <f t="shared" si="17"/>
        <v>1093.75</v>
      </c>
      <c r="M2260" s="11">
        <v>0.35</v>
      </c>
      <c r="O2260" s="16"/>
      <c r="P2260" s="14"/>
      <c r="Q2260" s="12"/>
      <c r="R2260" s="13"/>
    </row>
    <row r="2261" spans="1:18" ht="15.75" customHeight="1" x14ac:dyDescent="0.3">
      <c r="A2261" s="1"/>
      <c r="B2261" s="6" t="s">
        <v>14</v>
      </c>
      <c r="C2261" s="6">
        <v>1185732</v>
      </c>
      <c r="D2261" s="7">
        <v>44292</v>
      </c>
      <c r="E2261" s="6" t="s">
        <v>46</v>
      </c>
      <c r="F2261" s="6" t="s">
        <v>86</v>
      </c>
      <c r="G2261" s="6" t="s">
        <v>87</v>
      </c>
      <c r="H2261" s="6" t="s">
        <v>22</v>
      </c>
      <c r="I2261" s="8">
        <v>0.4</v>
      </c>
      <c r="J2261" s="9">
        <v>7750</v>
      </c>
      <c r="K2261" s="10">
        <f t="shared" si="16"/>
        <v>3100</v>
      </c>
      <c r="L2261" s="10">
        <f t="shared" si="17"/>
        <v>1550</v>
      </c>
      <c r="M2261" s="11">
        <v>0.5</v>
      </c>
      <c r="O2261" s="16"/>
      <c r="P2261" s="14"/>
      <c r="Q2261" s="12"/>
      <c r="R2261" s="13"/>
    </row>
    <row r="2262" spans="1:18" ht="15.75" customHeight="1" x14ac:dyDescent="0.3">
      <c r="A2262" s="1"/>
      <c r="B2262" s="6" t="s">
        <v>14</v>
      </c>
      <c r="C2262" s="6">
        <v>1185732</v>
      </c>
      <c r="D2262" s="7">
        <v>44321</v>
      </c>
      <c r="E2262" s="6" t="s">
        <v>46</v>
      </c>
      <c r="F2262" s="6" t="s">
        <v>86</v>
      </c>
      <c r="G2262" s="6" t="s">
        <v>87</v>
      </c>
      <c r="H2262" s="6" t="s">
        <v>17</v>
      </c>
      <c r="I2262" s="8">
        <v>0.5</v>
      </c>
      <c r="J2262" s="9">
        <v>10450</v>
      </c>
      <c r="K2262" s="10">
        <f t="shared" si="16"/>
        <v>5225</v>
      </c>
      <c r="L2262" s="10">
        <f t="shared" si="17"/>
        <v>2351.25</v>
      </c>
      <c r="M2262" s="11">
        <v>0.45</v>
      </c>
      <c r="O2262" s="16"/>
      <c r="P2262" s="14"/>
      <c r="Q2262" s="12"/>
      <c r="R2262" s="13"/>
    </row>
    <row r="2263" spans="1:18" ht="15.75" customHeight="1" x14ac:dyDescent="0.3">
      <c r="A2263" s="1"/>
      <c r="B2263" s="6" t="s">
        <v>14</v>
      </c>
      <c r="C2263" s="6">
        <v>1185732</v>
      </c>
      <c r="D2263" s="7">
        <v>44321</v>
      </c>
      <c r="E2263" s="6" t="s">
        <v>46</v>
      </c>
      <c r="F2263" s="6" t="s">
        <v>86</v>
      </c>
      <c r="G2263" s="6" t="s">
        <v>87</v>
      </c>
      <c r="H2263" s="6" t="s">
        <v>18</v>
      </c>
      <c r="I2263" s="8">
        <v>0.5</v>
      </c>
      <c r="J2263" s="9">
        <v>7500</v>
      </c>
      <c r="K2263" s="10">
        <f t="shared" si="16"/>
        <v>3750</v>
      </c>
      <c r="L2263" s="10">
        <f t="shared" si="17"/>
        <v>1312.5</v>
      </c>
      <c r="M2263" s="11">
        <v>0.35</v>
      </c>
      <c r="O2263" s="16"/>
      <c r="P2263" s="14"/>
      <c r="Q2263" s="12"/>
      <c r="R2263" s="13"/>
    </row>
    <row r="2264" spans="1:18" ht="15.75" customHeight="1" x14ac:dyDescent="0.3">
      <c r="A2264" s="1"/>
      <c r="B2264" s="6" t="s">
        <v>14</v>
      </c>
      <c r="C2264" s="6">
        <v>1185732</v>
      </c>
      <c r="D2264" s="7">
        <v>44321</v>
      </c>
      <c r="E2264" s="6" t="s">
        <v>46</v>
      </c>
      <c r="F2264" s="6" t="s">
        <v>86</v>
      </c>
      <c r="G2264" s="6" t="s">
        <v>87</v>
      </c>
      <c r="H2264" s="6" t="s">
        <v>19</v>
      </c>
      <c r="I2264" s="8">
        <v>0.45</v>
      </c>
      <c r="J2264" s="9">
        <v>7250</v>
      </c>
      <c r="K2264" s="10">
        <f t="shared" si="16"/>
        <v>3262.5</v>
      </c>
      <c r="L2264" s="10">
        <f t="shared" si="17"/>
        <v>815.625</v>
      </c>
      <c r="M2264" s="11">
        <v>0.25</v>
      </c>
      <c r="O2264" s="16"/>
      <c r="P2264" s="14"/>
      <c r="Q2264" s="12"/>
      <c r="R2264" s="13"/>
    </row>
    <row r="2265" spans="1:18" ht="15.75" customHeight="1" x14ac:dyDescent="0.3">
      <c r="A2265" s="1"/>
      <c r="B2265" s="6" t="s">
        <v>14</v>
      </c>
      <c r="C2265" s="6">
        <v>1185732</v>
      </c>
      <c r="D2265" s="7">
        <v>44321</v>
      </c>
      <c r="E2265" s="6" t="s">
        <v>46</v>
      </c>
      <c r="F2265" s="6" t="s">
        <v>86</v>
      </c>
      <c r="G2265" s="6" t="s">
        <v>87</v>
      </c>
      <c r="H2265" s="6" t="s">
        <v>20</v>
      </c>
      <c r="I2265" s="8">
        <v>0.45</v>
      </c>
      <c r="J2265" s="9">
        <v>6750</v>
      </c>
      <c r="K2265" s="10">
        <f t="shared" si="16"/>
        <v>3037.5</v>
      </c>
      <c r="L2265" s="10">
        <f t="shared" si="17"/>
        <v>911.25</v>
      </c>
      <c r="M2265" s="11">
        <v>0.3</v>
      </c>
      <c r="O2265" s="16"/>
      <c r="P2265" s="14"/>
      <c r="Q2265" s="12"/>
      <c r="R2265" s="13"/>
    </row>
    <row r="2266" spans="1:18" ht="15.75" customHeight="1" x14ac:dyDescent="0.3">
      <c r="A2266" s="1"/>
      <c r="B2266" s="6" t="s">
        <v>14</v>
      </c>
      <c r="C2266" s="6">
        <v>1185732</v>
      </c>
      <c r="D2266" s="7">
        <v>44321</v>
      </c>
      <c r="E2266" s="6" t="s">
        <v>46</v>
      </c>
      <c r="F2266" s="6" t="s">
        <v>86</v>
      </c>
      <c r="G2266" s="6" t="s">
        <v>87</v>
      </c>
      <c r="H2266" s="6" t="s">
        <v>21</v>
      </c>
      <c r="I2266" s="8">
        <v>0.54999999999999993</v>
      </c>
      <c r="J2266" s="9">
        <v>7000</v>
      </c>
      <c r="K2266" s="10">
        <f t="shared" si="16"/>
        <v>3849.9999999999995</v>
      </c>
      <c r="L2266" s="10">
        <f t="shared" si="17"/>
        <v>1347.4999999999998</v>
      </c>
      <c r="M2266" s="11">
        <v>0.35</v>
      </c>
      <c r="O2266" s="16"/>
      <c r="P2266" s="14"/>
      <c r="Q2266" s="12"/>
      <c r="R2266" s="13"/>
    </row>
    <row r="2267" spans="1:18" ht="15.75" customHeight="1" x14ac:dyDescent="0.3">
      <c r="A2267" s="1"/>
      <c r="B2267" s="6" t="s">
        <v>14</v>
      </c>
      <c r="C2267" s="6">
        <v>1185732</v>
      </c>
      <c r="D2267" s="7">
        <v>44321</v>
      </c>
      <c r="E2267" s="6" t="s">
        <v>46</v>
      </c>
      <c r="F2267" s="6" t="s">
        <v>86</v>
      </c>
      <c r="G2267" s="6" t="s">
        <v>87</v>
      </c>
      <c r="H2267" s="6" t="s">
        <v>22</v>
      </c>
      <c r="I2267" s="8">
        <v>0.6</v>
      </c>
      <c r="J2267" s="9">
        <v>8000</v>
      </c>
      <c r="K2267" s="10">
        <f t="shared" si="16"/>
        <v>4800</v>
      </c>
      <c r="L2267" s="10">
        <f t="shared" si="17"/>
        <v>2400</v>
      </c>
      <c r="M2267" s="11">
        <v>0.5</v>
      </c>
      <c r="O2267" s="16"/>
      <c r="P2267" s="14"/>
      <c r="Q2267" s="12"/>
      <c r="R2267" s="13"/>
    </row>
    <row r="2268" spans="1:18" ht="15.75" customHeight="1" x14ac:dyDescent="0.3">
      <c r="A2268" s="1"/>
      <c r="B2268" s="6" t="s">
        <v>14</v>
      </c>
      <c r="C2268" s="6">
        <v>1185732</v>
      </c>
      <c r="D2268" s="7">
        <v>44354</v>
      </c>
      <c r="E2268" s="6" t="s">
        <v>46</v>
      </c>
      <c r="F2268" s="6" t="s">
        <v>86</v>
      </c>
      <c r="G2268" s="6" t="s">
        <v>87</v>
      </c>
      <c r="H2268" s="6" t="s">
        <v>17</v>
      </c>
      <c r="I2268" s="8">
        <v>0.54999999999999993</v>
      </c>
      <c r="J2268" s="9">
        <v>10500</v>
      </c>
      <c r="K2268" s="10">
        <f t="shared" si="16"/>
        <v>5774.9999999999991</v>
      </c>
      <c r="L2268" s="10">
        <f t="shared" si="17"/>
        <v>2598.7499999999995</v>
      </c>
      <c r="M2268" s="11">
        <v>0.45</v>
      </c>
      <c r="O2268" s="16"/>
      <c r="P2268" s="14"/>
      <c r="Q2268" s="12"/>
      <c r="R2268" s="13"/>
    </row>
    <row r="2269" spans="1:18" ht="15.75" customHeight="1" x14ac:dyDescent="0.3">
      <c r="A2269" s="1"/>
      <c r="B2269" s="6" t="s">
        <v>14</v>
      </c>
      <c r="C2269" s="6">
        <v>1185732</v>
      </c>
      <c r="D2269" s="7">
        <v>44354</v>
      </c>
      <c r="E2269" s="6" t="s">
        <v>46</v>
      </c>
      <c r="F2269" s="6" t="s">
        <v>86</v>
      </c>
      <c r="G2269" s="6" t="s">
        <v>87</v>
      </c>
      <c r="H2269" s="6" t="s">
        <v>18</v>
      </c>
      <c r="I2269" s="8">
        <v>0.5</v>
      </c>
      <c r="J2269" s="9">
        <v>8000</v>
      </c>
      <c r="K2269" s="10">
        <f t="shared" si="16"/>
        <v>4000</v>
      </c>
      <c r="L2269" s="10">
        <f t="shared" si="17"/>
        <v>1400</v>
      </c>
      <c r="M2269" s="11">
        <v>0.35</v>
      </c>
      <c r="O2269" s="16"/>
      <c r="P2269" s="14"/>
      <c r="Q2269" s="12"/>
      <c r="R2269" s="13"/>
    </row>
    <row r="2270" spans="1:18" ht="15.75" customHeight="1" x14ac:dyDescent="0.3">
      <c r="A2270" s="1"/>
      <c r="B2270" s="6" t="s">
        <v>14</v>
      </c>
      <c r="C2270" s="6">
        <v>1185732</v>
      </c>
      <c r="D2270" s="7">
        <v>44354</v>
      </c>
      <c r="E2270" s="6" t="s">
        <v>46</v>
      </c>
      <c r="F2270" s="6" t="s">
        <v>86</v>
      </c>
      <c r="G2270" s="6" t="s">
        <v>87</v>
      </c>
      <c r="H2270" s="6" t="s">
        <v>19</v>
      </c>
      <c r="I2270" s="8">
        <v>0.5</v>
      </c>
      <c r="J2270" s="9">
        <v>7750</v>
      </c>
      <c r="K2270" s="10">
        <f t="shared" si="16"/>
        <v>3875</v>
      </c>
      <c r="L2270" s="10">
        <f t="shared" si="17"/>
        <v>968.75</v>
      </c>
      <c r="M2270" s="11">
        <v>0.25</v>
      </c>
      <c r="O2270" s="16"/>
      <c r="P2270" s="14"/>
      <c r="Q2270" s="12"/>
      <c r="R2270" s="13"/>
    </row>
    <row r="2271" spans="1:18" ht="15.75" customHeight="1" x14ac:dyDescent="0.3">
      <c r="A2271" s="1"/>
      <c r="B2271" s="6" t="s">
        <v>14</v>
      </c>
      <c r="C2271" s="6">
        <v>1185732</v>
      </c>
      <c r="D2271" s="7">
        <v>44354</v>
      </c>
      <c r="E2271" s="6" t="s">
        <v>46</v>
      </c>
      <c r="F2271" s="6" t="s">
        <v>86</v>
      </c>
      <c r="G2271" s="6" t="s">
        <v>87</v>
      </c>
      <c r="H2271" s="6" t="s">
        <v>20</v>
      </c>
      <c r="I2271" s="8">
        <v>0.5</v>
      </c>
      <c r="J2271" s="9">
        <v>7500</v>
      </c>
      <c r="K2271" s="10">
        <f t="shared" si="16"/>
        <v>3750</v>
      </c>
      <c r="L2271" s="10">
        <f t="shared" si="17"/>
        <v>1125</v>
      </c>
      <c r="M2271" s="11">
        <v>0.3</v>
      </c>
      <c r="O2271" s="16"/>
      <c r="P2271" s="14"/>
      <c r="Q2271" s="12"/>
      <c r="R2271" s="13"/>
    </row>
    <row r="2272" spans="1:18" ht="15.75" customHeight="1" x14ac:dyDescent="0.3">
      <c r="A2272" s="1"/>
      <c r="B2272" s="6" t="s">
        <v>14</v>
      </c>
      <c r="C2272" s="6">
        <v>1185732</v>
      </c>
      <c r="D2272" s="7">
        <v>44354</v>
      </c>
      <c r="E2272" s="6" t="s">
        <v>46</v>
      </c>
      <c r="F2272" s="6" t="s">
        <v>86</v>
      </c>
      <c r="G2272" s="6" t="s">
        <v>87</v>
      </c>
      <c r="H2272" s="6" t="s">
        <v>21</v>
      </c>
      <c r="I2272" s="8">
        <v>0.65</v>
      </c>
      <c r="J2272" s="9">
        <v>7500</v>
      </c>
      <c r="K2272" s="10">
        <f t="shared" si="16"/>
        <v>4875</v>
      </c>
      <c r="L2272" s="10">
        <f t="shared" si="17"/>
        <v>1706.25</v>
      </c>
      <c r="M2272" s="11">
        <v>0.35</v>
      </c>
      <c r="O2272" s="16"/>
      <c r="P2272" s="14"/>
      <c r="Q2272" s="12"/>
      <c r="R2272" s="13"/>
    </row>
    <row r="2273" spans="1:18" ht="15.75" customHeight="1" x14ac:dyDescent="0.3">
      <c r="A2273" s="1"/>
      <c r="B2273" s="6" t="s">
        <v>14</v>
      </c>
      <c r="C2273" s="6">
        <v>1185732</v>
      </c>
      <c r="D2273" s="7">
        <v>44354</v>
      </c>
      <c r="E2273" s="6" t="s">
        <v>46</v>
      </c>
      <c r="F2273" s="6" t="s">
        <v>86</v>
      </c>
      <c r="G2273" s="6" t="s">
        <v>87</v>
      </c>
      <c r="H2273" s="6" t="s">
        <v>22</v>
      </c>
      <c r="I2273" s="8">
        <v>0.70000000000000007</v>
      </c>
      <c r="J2273" s="9">
        <v>9250</v>
      </c>
      <c r="K2273" s="10">
        <f t="shared" si="16"/>
        <v>6475.0000000000009</v>
      </c>
      <c r="L2273" s="10">
        <f t="shared" si="17"/>
        <v>3237.5000000000005</v>
      </c>
      <c r="M2273" s="11">
        <v>0.5</v>
      </c>
      <c r="O2273" s="16"/>
      <c r="P2273" s="14"/>
      <c r="Q2273" s="12"/>
      <c r="R2273" s="13"/>
    </row>
    <row r="2274" spans="1:18" ht="15.75" customHeight="1" x14ac:dyDescent="0.3">
      <c r="A2274" s="1"/>
      <c r="B2274" s="6" t="s">
        <v>14</v>
      </c>
      <c r="C2274" s="6">
        <v>1185732</v>
      </c>
      <c r="D2274" s="7">
        <v>44382</v>
      </c>
      <c r="E2274" s="6" t="s">
        <v>46</v>
      </c>
      <c r="F2274" s="6" t="s">
        <v>86</v>
      </c>
      <c r="G2274" s="6" t="s">
        <v>87</v>
      </c>
      <c r="H2274" s="6" t="s">
        <v>17</v>
      </c>
      <c r="I2274" s="8">
        <v>0.65</v>
      </c>
      <c r="J2274" s="9">
        <v>11500</v>
      </c>
      <c r="K2274" s="10">
        <f t="shared" si="16"/>
        <v>7475</v>
      </c>
      <c r="L2274" s="10">
        <f t="shared" si="17"/>
        <v>3363.75</v>
      </c>
      <c r="M2274" s="11">
        <v>0.45</v>
      </c>
      <c r="O2274" s="16"/>
      <c r="P2274" s="14"/>
      <c r="Q2274" s="12"/>
      <c r="R2274" s="13"/>
    </row>
    <row r="2275" spans="1:18" ht="15.75" customHeight="1" x14ac:dyDescent="0.3">
      <c r="A2275" s="1"/>
      <c r="B2275" s="6" t="s">
        <v>14</v>
      </c>
      <c r="C2275" s="6">
        <v>1185732</v>
      </c>
      <c r="D2275" s="7">
        <v>44382</v>
      </c>
      <c r="E2275" s="6" t="s">
        <v>46</v>
      </c>
      <c r="F2275" s="6" t="s">
        <v>86</v>
      </c>
      <c r="G2275" s="6" t="s">
        <v>87</v>
      </c>
      <c r="H2275" s="6" t="s">
        <v>18</v>
      </c>
      <c r="I2275" s="8">
        <v>0.60000000000000009</v>
      </c>
      <c r="J2275" s="9">
        <v>9000</v>
      </c>
      <c r="K2275" s="10">
        <f t="shared" si="16"/>
        <v>5400.0000000000009</v>
      </c>
      <c r="L2275" s="10">
        <f t="shared" si="17"/>
        <v>1890.0000000000002</v>
      </c>
      <c r="M2275" s="11">
        <v>0.35</v>
      </c>
      <c r="O2275" s="16"/>
      <c r="P2275" s="14"/>
      <c r="Q2275" s="12"/>
      <c r="R2275" s="13"/>
    </row>
    <row r="2276" spans="1:18" ht="15.75" customHeight="1" x14ac:dyDescent="0.3">
      <c r="A2276" s="1"/>
      <c r="B2276" s="6" t="s">
        <v>14</v>
      </c>
      <c r="C2276" s="6">
        <v>1185732</v>
      </c>
      <c r="D2276" s="7">
        <v>44382</v>
      </c>
      <c r="E2276" s="6" t="s">
        <v>46</v>
      </c>
      <c r="F2276" s="6" t="s">
        <v>86</v>
      </c>
      <c r="G2276" s="6" t="s">
        <v>87</v>
      </c>
      <c r="H2276" s="6" t="s">
        <v>19</v>
      </c>
      <c r="I2276" s="8">
        <v>0.55000000000000004</v>
      </c>
      <c r="J2276" s="9">
        <v>8250</v>
      </c>
      <c r="K2276" s="10">
        <f t="shared" si="16"/>
        <v>4537.5</v>
      </c>
      <c r="L2276" s="10">
        <f t="shared" si="17"/>
        <v>1134.375</v>
      </c>
      <c r="M2276" s="11">
        <v>0.25</v>
      </c>
      <c r="O2276" s="16"/>
      <c r="P2276" s="14"/>
      <c r="Q2276" s="12"/>
      <c r="R2276" s="13"/>
    </row>
    <row r="2277" spans="1:18" ht="15.75" customHeight="1" x14ac:dyDescent="0.3">
      <c r="A2277" s="1"/>
      <c r="B2277" s="6" t="s">
        <v>14</v>
      </c>
      <c r="C2277" s="6">
        <v>1185732</v>
      </c>
      <c r="D2277" s="7">
        <v>44382</v>
      </c>
      <c r="E2277" s="6" t="s">
        <v>46</v>
      </c>
      <c r="F2277" s="6" t="s">
        <v>86</v>
      </c>
      <c r="G2277" s="6" t="s">
        <v>87</v>
      </c>
      <c r="H2277" s="6" t="s">
        <v>20</v>
      </c>
      <c r="I2277" s="8">
        <v>0.55000000000000004</v>
      </c>
      <c r="J2277" s="9">
        <v>7750</v>
      </c>
      <c r="K2277" s="10">
        <f t="shared" si="16"/>
        <v>4262.5</v>
      </c>
      <c r="L2277" s="10">
        <f t="shared" si="17"/>
        <v>1278.75</v>
      </c>
      <c r="M2277" s="11">
        <v>0.3</v>
      </c>
      <c r="O2277" s="16"/>
      <c r="P2277" s="14"/>
      <c r="Q2277" s="12"/>
      <c r="R2277" s="13"/>
    </row>
    <row r="2278" spans="1:18" ht="15.75" customHeight="1" x14ac:dyDescent="0.3">
      <c r="A2278" s="1"/>
      <c r="B2278" s="6" t="s">
        <v>14</v>
      </c>
      <c r="C2278" s="6">
        <v>1185732</v>
      </c>
      <c r="D2278" s="7">
        <v>44382</v>
      </c>
      <c r="E2278" s="6" t="s">
        <v>46</v>
      </c>
      <c r="F2278" s="6" t="s">
        <v>86</v>
      </c>
      <c r="G2278" s="6" t="s">
        <v>87</v>
      </c>
      <c r="H2278" s="6" t="s">
        <v>21</v>
      </c>
      <c r="I2278" s="8">
        <v>0.65</v>
      </c>
      <c r="J2278" s="9">
        <v>8000</v>
      </c>
      <c r="K2278" s="10">
        <f t="shared" si="16"/>
        <v>5200</v>
      </c>
      <c r="L2278" s="10">
        <f t="shared" si="17"/>
        <v>1819.9999999999998</v>
      </c>
      <c r="M2278" s="11">
        <v>0.35</v>
      </c>
      <c r="O2278" s="16"/>
      <c r="P2278" s="14"/>
      <c r="Q2278" s="12"/>
      <c r="R2278" s="13"/>
    </row>
    <row r="2279" spans="1:18" ht="15.75" customHeight="1" x14ac:dyDescent="0.3">
      <c r="A2279" s="1"/>
      <c r="B2279" s="6" t="s">
        <v>14</v>
      </c>
      <c r="C2279" s="6">
        <v>1185732</v>
      </c>
      <c r="D2279" s="7">
        <v>44382</v>
      </c>
      <c r="E2279" s="6" t="s">
        <v>46</v>
      </c>
      <c r="F2279" s="6" t="s">
        <v>86</v>
      </c>
      <c r="G2279" s="6" t="s">
        <v>87</v>
      </c>
      <c r="H2279" s="6" t="s">
        <v>22</v>
      </c>
      <c r="I2279" s="8">
        <v>0.70000000000000007</v>
      </c>
      <c r="J2279" s="9">
        <v>9750</v>
      </c>
      <c r="K2279" s="10">
        <f t="shared" si="16"/>
        <v>6825.0000000000009</v>
      </c>
      <c r="L2279" s="10">
        <f t="shared" si="17"/>
        <v>3412.5000000000005</v>
      </c>
      <c r="M2279" s="11">
        <v>0.5</v>
      </c>
      <c r="O2279" s="16"/>
      <c r="P2279" s="14"/>
      <c r="Q2279" s="12"/>
      <c r="R2279" s="13"/>
    </row>
    <row r="2280" spans="1:18" ht="15.75" customHeight="1" x14ac:dyDescent="0.3">
      <c r="A2280" s="1"/>
      <c r="B2280" s="6" t="s">
        <v>14</v>
      </c>
      <c r="C2280" s="6">
        <v>1185732</v>
      </c>
      <c r="D2280" s="7">
        <v>44414</v>
      </c>
      <c r="E2280" s="6" t="s">
        <v>46</v>
      </c>
      <c r="F2280" s="6" t="s">
        <v>86</v>
      </c>
      <c r="G2280" s="6" t="s">
        <v>87</v>
      </c>
      <c r="H2280" s="6" t="s">
        <v>17</v>
      </c>
      <c r="I2280" s="8">
        <v>0.65</v>
      </c>
      <c r="J2280" s="9">
        <v>11250</v>
      </c>
      <c r="K2280" s="10">
        <f t="shared" si="16"/>
        <v>7312.5</v>
      </c>
      <c r="L2280" s="10">
        <f t="shared" si="17"/>
        <v>3290.625</v>
      </c>
      <c r="M2280" s="11">
        <v>0.45</v>
      </c>
      <c r="O2280" s="16"/>
      <c r="P2280" s="14"/>
      <c r="Q2280" s="12"/>
      <c r="R2280" s="13"/>
    </row>
    <row r="2281" spans="1:18" ht="15.75" customHeight="1" x14ac:dyDescent="0.3">
      <c r="A2281" s="1"/>
      <c r="B2281" s="6" t="s">
        <v>14</v>
      </c>
      <c r="C2281" s="6">
        <v>1185732</v>
      </c>
      <c r="D2281" s="7">
        <v>44414</v>
      </c>
      <c r="E2281" s="6" t="s">
        <v>46</v>
      </c>
      <c r="F2281" s="6" t="s">
        <v>86</v>
      </c>
      <c r="G2281" s="6" t="s">
        <v>87</v>
      </c>
      <c r="H2281" s="6" t="s">
        <v>18</v>
      </c>
      <c r="I2281" s="8">
        <v>0.60000000000000009</v>
      </c>
      <c r="J2281" s="9">
        <v>9000</v>
      </c>
      <c r="K2281" s="10">
        <f t="shared" si="16"/>
        <v>5400.0000000000009</v>
      </c>
      <c r="L2281" s="10">
        <f t="shared" si="17"/>
        <v>1890.0000000000002</v>
      </c>
      <c r="M2281" s="11">
        <v>0.35</v>
      </c>
      <c r="O2281" s="16"/>
      <c r="P2281" s="14"/>
      <c r="Q2281" s="12"/>
      <c r="R2281" s="13"/>
    </row>
    <row r="2282" spans="1:18" ht="15.75" customHeight="1" x14ac:dyDescent="0.3">
      <c r="A2282" s="1"/>
      <c r="B2282" s="6" t="s">
        <v>14</v>
      </c>
      <c r="C2282" s="6">
        <v>1185732</v>
      </c>
      <c r="D2282" s="7">
        <v>44414</v>
      </c>
      <c r="E2282" s="6" t="s">
        <v>46</v>
      </c>
      <c r="F2282" s="6" t="s">
        <v>86</v>
      </c>
      <c r="G2282" s="6" t="s">
        <v>87</v>
      </c>
      <c r="H2282" s="6" t="s">
        <v>19</v>
      </c>
      <c r="I2282" s="8">
        <v>0.55000000000000004</v>
      </c>
      <c r="J2282" s="9">
        <v>8250</v>
      </c>
      <c r="K2282" s="10">
        <f t="shared" si="16"/>
        <v>4537.5</v>
      </c>
      <c r="L2282" s="10">
        <f t="shared" si="17"/>
        <v>1134.375</v>
      </c>
      <c r="M2282" s="11">
        <v>0.25</v>
      </c>
      <c r="O2282" s="16"/>
      <c r="P2282" s="14"/>
      <c r="Q2282" s="12"/>
      <c r="R2282" s="13"/>
    </row>
    <row r="2283" spans="1:18" ht="15.75" customHeight="1" x14ac:dyDescent="0.3">
      <c r="A2283" s="1"/>
      <c r="B2283" s="6" t="s">
        <v>14</v>
      </c>
      <c r="C2283" s="6">
        <v>1185732</v>
      </c>
      <c r="D2283" s="7">
        <v>44414</v>
      </c>
      <c r="E2283" s="6" t="s">
        <v>46</v>
      </c>
      <c r="F2283" s="6" t="s">
        <v>86</v>
      </c>
      <c r="G2283" s="6" t="s">
        <v>87</v>
      </c>
      <c r="H2283" s="6" t="s">
        <v>20</v>
      </c>
      <c r="I2283" s="8">
        <v>0.45</v>
      </c>
      <c r="J2283" s="9">
        <v>7750</v>
      </c>
      <c r="K2283" s="10">
        <f t="shared" si="16"/>
        <v>3487.5</v>
      </c>
      <c r="L2283" s="10">
        <f t="shared" si="17"/>
        <v>1046.25</v>
      </c>
      <c r="M2283" s="11">
        <v>0.3</v>
      </c>
      <c r="O2283" s="16"/>
      <c r="P2283" s="14"/>
      <c r="Q2283" s="12"/>
      <c r="R2283" s="13"/>
    </row>
    <row r="2284" spans="1:18" ht="15.75" customHeight="1" x14ac:dyDescent="0.3">
      <c r="A2284" s="1"/>
      <c r="B2284" s="6" t="s">
        <v>14</v>
      </c>
      <c r="C2284" s="6">
        <v>1185732</v>
      </c>
      <c r="D2284" s="7">
        <v>44414</v>
      </c>
      <c r="E2284" s="6" t="s">
        <v>46</v>
      </c>
      <c r="F2284" s="6" t="s">
        <v>86</v>
      </c>
      <c r="G2284" s="6" t="s">
        <v>87</v>
      </c>
      <c r="H2284" s="6" t="s">
        <v>21</v>
      </c>
      <c r="I2284" s="8">
        <v>0.55000000000000004</v>
      </c>
      <c r="J2284" s="9">
        <v>7500</v>
      </c>
      <c r="K2284" s="10">
        <f t="shared" si="16"/>
        <v>4125</v>
      </c>
      <c r="L2284" s="10">
        <f t="shared" si="17"/>
        <v>1443.75</v>
      </c>
      <c r="M2284" s="11">
        <v>0.35</v>
      </c>
      <c r="O2284" s="16"/>
      <c r="P2284" s="14"/>
      <c r="Q2284" s="12"/>
      <c r="R2284" s="13"/>
    </row>
    <row r="2285" spans="1:18" ht="15.75" customHeight="1" x14ac:dyDescent="0.3">
      <c r="A2285" s="1"/>
      <c r="B2285" s="6" t="s">
        <v>14</v>
      </c>
      <c r="C2285" s="6">
        <v>1185732</v>
      </c>
      <c r="D2285" s="7">
        <v>44414</v>
      </c>
      <c r="E2285" s="6" t="s">
        <v>46</v>
      </c>
      <c r="F2285" s="6" t="s">
        <v>86</v>
      </c>
      <c r="G2285" s="6" t="s">
        <v>87</v>
      </c>
      <c r="H2285" s="6" t="s">
        <v>22</v>
      </c>
      <c r="I2285" s="8">
        <v>0.60000000000000009</v>
      </c>
      <c r="J2285" s="9">
        <v>9250</v>
      </c>
      <c r="K2285" s="10">
        <f t="shared" si="16"/>
        <v>5550.0000000000009</v>
      </c>
      <c r="L2285" s="10">
        <f t="shared" si="17"/>
        <v>2775.0000000000005</v>
      </c>
      <c r="M2285" s="11">
        <v>0.5</v>
      </c>
      <c r="O2285" s="16"/>
      <c r="P2285" s="14"/>
      <c r="Q2285" s="12"/>
      <c r="R2285" s="13"/>
    </row>
    <row r="2286" spans="1:18" ht="15.75" customHeight="1" x14ac:dyDescent="0.3">
      <c r="A2286" s="1"/>
      <c r="B2286" s="6" t="s">
        <v>14</v>
      </c>
      <c r="C2286" s="6">
        <v>1185732</v>
      </c>
      <c r="D2286" s="7">
        <v>44444</v>
      </c>
      <c r="E2286" s="6" t="s">
        <v>46</v>
      </c>
      <c r="F2286" s="6" t="s">
        <v>86</v>
      </c>
      <c r="G2286" s="6" t="s">
        <v>87</v>
      </c>
      <c r="H2286" s="6" t="s">
        <v>17</v>
      </c>
      <c r="I2286" s="8">
        <v>0.55000000000000004</v>
      </c>
      <c r="J2286" s="9">
        <v>10250</v>
      </c>
      <c r="K2286" s="10">
        <f t="shared" si="16"/>
        <v>5637.5000000000009</v>
      </c>
      <c r="L2286" s="10">
        <f t="shared" si="17"/>
        <v>2536.8750000000005</v>
      </c>
      <c r="M2286" s="11">
        <v>0.45</v>
      </c>
      <c r="O2286" s="16"/>
      <c r="P2286" s="14"/>
      <c r="Q2286" s="12"/>
      <c r="R2286" s="13"/>
    </row>
    <row r="2287" spans="1:18" ht="15.75" customHeight="1" x14ac:dyDescent="0.3">
      <c r="A2287" s="1"/>
      <c r="B2287" s="6" t="s">
        <v>14</v>
      </c>
      <c r="C2287" s="6">
        <v>1185732</v>
      </c>
      <c r="D2287" s="7">
        <v>44444</v>
      </c>
      <c r="E2287" s="6" t="s">
        <v>46</v>
      </c>
      <c r="F2287" s="6" t="s">
        <v>86</v>
      </c>
      <c r="G2287" s="6" t="s">
        <v>87</v>
      </c>
      <c r="H2287" s="6" t="s">
        <v>18</v>
      </c>
      <c r="I2287" s="8">
        <v>0.50000000000000011</v>
      </c>
      <c r="J2287" s="9">
        <v>8250</v>
      </c>
      <c r="K2287" s="10">
        <f t="shared" si="16"/>
        <v>4125.0000000000009</v>
      </c>
      <c r="L2287" s="10">
        <f t="shared" si="17"/>
        <v>1443.7500000000002</v>
      </c>
      <c r="M2287" s="11">
        <v>0.35</v>
      </c>
      <c r="O2287" s="16"/>
      <c r="P2287" s="14"/>
      <c r="Q2287" s="12"/>
      <c r="R2287" s="13"/>
    </row>
    <row r="2288" spans="1:18" ht="15.75" customHeight="1" x14ac:dyDescent="0.3">
      <c r="A2288" s="1"/>
      <c r="B2288" s="6" t="s">
        <v>14</v>
      </c>
      <c r="C2288" s="6">
        <v>1185732</v>
      </c>
      <c r="D2288" s="7">
        <v>44444</v>
      </c>
      <c r="E2288" s="6" t="s">
        <v>46</v>
      </c>
      <c r="F2288" s="6" t="s">
        <v>86</v>
      </c>
      <c r="G2288" s="6" t="s">
        <v>87</v>
      </c>
      <c r="H2288" s="6" t="s">
        <v>19</v>
      </c>
      <c r="I2288" s="8">
        <v>0.4</v>
      </c>
      <c r="J2288" s="9">
        <v>7250</v>
      </c>
      <c r="K2288" s="10">
        <f t="shared" si="16"/>
        <v>2900</v>
      </c>
      <c r="L2288" s="10">
        <f t="shared" si="17"/>
        <v>725</v>
      </c>
      <c r="M2288" s="11">
        <v>0.25</v>
      </c>
      <c r="O2288" s="16"/>
      <c r="P2288" s="14"/>
      <c r="Q2288" s="12"/>
      <c r="R2288" s="13"/>
    </row>
    <row r="2289" spans="1:18" ht="15.75" customHeight="1" x14ac:dyDescent="0.3">
      <c r="A2289" s="1"/>
      <c r="B2289" s="6" t="s">
        <v>14</v>
      </c>
      <c r="C2289" s="6">
        <v>1185732</v>
      </c>
      <c r="D2289" s="7">
        <v>44444</v>
      </c>
      <c r="E2289" s="6" t="s">
        <v>46</v>
      </c>
      <c r="F2289" s="6" t="s">
        <v>86</v>
      </c>
      <c r="G2289" s="6" t="s">
        <v>87</v>
      </c>
      <c r="H2289" s="6" t="s">
        <v>20</v>
      </c>
      <c r="I2289" s="8">
        <v>0.4</v>
      </c>
      <c r="J2289" s="9">
        <v>7000</v>
      </c>
      <c r="K2289" s="10">
        <f t="shared" si="16"/>
        <v>2800</v>
      </c>
      <c r="L2289" s="10">
        <f t="shared" si="17"/>
        <v>840</v>
      </c>
      <c r="M2289" s="11">
        <v>0.3</v>
      </c>
      <c r="O2289" s="16"/>
      <c r="P2289" s="14"/>
      <c r="Q2289" s="12"/>
      <c r="R2289" s="13"/>
    </row>
    <row r="2290" spans="1:18" ht="15.75" customHeight="1" x14ac:dyDescent="0.3">
      <c r="A2290" s="1"/>
      <c r="B2290" s="6" t="s">
        <v>14</v>
      </c>
      <c r="C2290" s="6">
        <v>1185732</v>
      </c>
      <c r="D2290" s="7">
        <v>44444</v>
      </c>
      <c r="E2290" s="6" t="s">
        <v>46</v>
      </c>
      <c r="F2290" s="6" t="s">
        <v>86</v>
      </c>
      <c r="G2290" s="6" t="s">
        <v>87</v>
      </c>
      <c r="H2290" s="6" t="s">
        <v>21</v>
      </c>
      <c r="I2290" s="8">
        <v>0.5</v>
      </c>
      <c r="J2290" s="9">
        <v>7000</v>
      </c>
      <c r="K2290" s="10">
        <f t="shared" si="16"/>
        <v>3500</v>
      </c>
      <c r="L2290" s="10">
        <f t="shared" si="17"/>
        <v>1225</v>
      </c>
      <c r="M2290" s="11">
        <v>0.35</v>
      </c>
      <c r="O2290" s="16"/>
      <c r="P2290" s="14"/>
      <c r="Q2290" s="12"/>
      <c r="R2290" s="13"/>
    </row>
    <row r="2291" spans="1:18" ht="15.75" customHeight="1" x14ac:dyDescent="0.3">
      <c r="A2291" s="1"/>
      <c r="B2291" s="6" t="s">
        <v>14</v>
      </c>
      <c r="C2291" s="6">
        <v>1185732</v>
      </c>
      <c r="D2291" s="7">
        <v>44444</v>
      </c>
      <c r="E2291" s="6" t="s">
        <v>46</v>
      </c>
      <c r="F2291" s="6" t="s">
        <v>86</v>
      </c>
      <c r="G2291" s="6" t="s">
        <v>87</v>
      </c>
      <c r="H2291" s="6" t="s">
        <v>22</v>
      </c>
      <c r="I2291" s="8">
        <v>0.55000000000000004</v>
      </c>
      <c r="J2291" s="9">
        <v>8000</v>
      </c>
      <c r="K2291" s="10">
        <f t="shared" si="16"/>
        <v>4400</v>
      </c>
      <c r="L2291" s="10">
        <f t="shared" si="17"/>
        <v>2200</v>
      </c>
      <c r="M2291" s="11">
        <v>0.5</v>
      </c>
      <c r="O2291" s="16"/>
      <c r="P2291" s="14"/>
      <c r="Q2291" s="12"/>
      <c r="R2291" s="13"/>
    </row>
    <row r="2292" spans="1:18" ht="15.75" customHeight="1" x14ac:dyDescent="0.3">
      <c r="A2292" s="1"/>
      <c r="B2292" s="6" t="s">
        <v>14</v>
      </c>
      <c r="C2292" s="6">
        <v>1185732</v>
      </c>
      <c r="D2292" s="7">
        <v>44476</v>
      </c>
      <c r="E2292" s="6" t="s">
        <v>46</v>
      </c>
      <c r="F2292" s="6" t="s">
        <v>86</v>
      </c>
      <c r="G2292" s="6" t="s">
        <v>87</v>
      </c>
      <c r="H2292" s="6" t="s">
        <v>17</v>
      </c>
      <c r="I2292" s="8">
        <v>0.55000000000000004</v>
      </c>
      <c r="J2292" s="9">
        <v>9750</v>
      </c>
      <c r="K2292" s="10">
        <f t="shared" si="16"/>
        <v>5362.5</v>
      </c>
      <c r="L2292" s="10">
        <f t="shared" si="17"/>
        <v>2413.125</v>
      </c>
      <c r="M2292" s="11">
        <v>0.45</v>
      </c>
      <c r="O2292" s="16"/>
      <c r="P2292" s="14"/>
      <c r="Q2292" s="12"/>
      <c r="R2292" s="13"/>
    </row>
    <row r="2293" spans="1:18" ht="15.75" customHeight="1" x14ac:dyDescent="0.3">
      <c r="A2293" s="1"/>
      <c r="B2293" s="6" t="s">
        <v>14</v>
      </c>
      <c r="C2293" s="6">
        <v>1185732</v>
      </c>
      <c r="D2293" s="7">
        <v>44476</v>
      </c>
      <c r="E2293" s="6" t="s">
        <v>46</v>
      </c>
      <c r="F2293" s="6" t="s">
        <v>86</v>
      </c>
      <c r="G2293" s="6" t="s">
        <v>87</v>
      </c>
      <c r="H2293" s="6" t="s">
        <v>18</v>
      </c>
      <c r="I2293" s="8">
        <v>0.45000000000000012</v>
      </c>
      <c r="J2293" s="9">
        <v>8000</v>
      </c>
      <c r="K2293" s="10">
        <f t="shared" si="16"/>
        <v>3600.0000000000009</v>
      </c>
      <c r="L2293" s="10">
        <f t="shared" si="17"/>
        <v>1260.0000000000002</v>
      </c>
      <c r="M2293" s="11">
        <v>0.35</v>
      </c>
      <c r="O2293" s="16"/>
      <c r="P2293" s="14"/>
      <c r="Q2293" s="12"/>
      <c r="R2293" s="13"/>
    </row>
    <row r="2294" spans="1:18" ht="15.75" customHeight="1" x14ac:dyDescent="0.3">
      <c r="A2294" s="1"/>
      <c r="B2294" s="6" t="s">
        <v>14</v>
      </c>
      <c r="C2294" s="6">
        <v>1185732</v>
      </c>
      <c r="D2294" s="7">
        <v>44476</v>
      </c>
      <c r="E2294" s="6" t="s">
        <v>46</v>
      </c>
      <c r="F2294" s="6" t="s">
        <v>86</v>
      </c>
      <c r="G2294" s="6" t="s">
        <v>87</v>
      </c>
      <c r="H2294" s="6" t="s">
        <v>19</v>
      </c>
      <c r="I2294" s="8">
        <v>0.45000000000000012</v>
      </c>
      <c r="J2294" s="9">
        <v>6750</v>
      </c>
      <c r="K2294" s="10">
        <f t="shared" si="16"/>
        <v>3037.5000000000009</v>
      </c>
      <c r="L2294" s="10">
        <f t="shared" si="17"/>
        <v>759.37500000000023</v>
      </c>
      <c r="M2294" s="11">
        <v>0.25</v>
      </c>
      <c r="O2294" s="16"/>
      <c r="P2294" s="14"/>
      <c r="Q2294" s="12"/>
      <c r="R2294" s="13"/>
    </row>
    <row r="2295" spans="1:18" ht="15.75" customHeight="1" x14ac:dyDescent="0.3">
      <c r="A2295" s="1"/>
      <c r="B2295" s="6" t="s">
        <v>14</v>
      </c>
      <c r="C2295" s="6">
        <v>1185732</v>
      </c>
      <c r="D2295" s="7">
        <v>44476</v>
      </c>
      <c r="E2295" s="6" t="s">
        <v>46</v>
      </c>
      <c r="F2295" s="6" t="s">
        <v>86</v>
      </c>
      <c r="G2295" s="6" t="s">
        <v>87</v>
      </c>
      <c r="H2295" s="6" t="s">
        <v>20</v>
      </c>
      <c r="I2295" s="8">
        <v>0.45000000000000012</v>
      </c>
      <c r="J2295" s="9">
        <v>6500</v>
      </c>
      <c r="K2295" s="10">
        <f t="shared" si="16"/>
        <v>2925.0000000000009</v>
      </c>
      <c r="L2295" s="10">
        <f t="shared" si="17"/>
        <v>877.50000000000023</v>
      </c>
      <c r="M2295" s="11">
        <v>0.3</v>
      </c>
      <c r="O2295" s="16"/>
      <c r="P2295" s="14"/>
      <c r="Q2295" s="12"/>
      <c r="R2295" s="13"/>
    </row>
    <row r="2296" spans="1:18" ht="15.75" customHeight="1" x14ac:dyDescent="0.3">
      <c r="A2296" s="1"/>
      <c r="B2296" s="6" t="s">
        <v>14</v>
      </c>
      <c r="C2296" s="6">
        <v>1185732</v>
      </c>
      <c r="D2296" s="7">
        <v>44476</v>
      </c>
      <c r="E2296" s="6" t="s">
        <v>46</v>
      </c>
      <c r="F2296" s="6" t="s">
        <v>86</v>
      </c>
      <c r="G2296" s="6" t="s">
        <v>87</v>
      </c>
      <c r="H2296" s="6" t="s">
        <v>21</v>
      </c>
      <c r="I2296" s="8">
        <v>0.55000000000000004</v>
      </c>
      <c r="J2296" s="9">
        <v>6500</v>
      </c>
      <c r="K2296" s="10">
        <f t="shared" si="16"/>
        <v>3575.0000000000005</v>
      </c>
      <c r="L2296" s="10">
        <f t="shared" si="17"/>
        <v>1251.25</v>
      </c>
      <c r="M2296" s="11">
        <v>0.35</v>
      </c>
      <c r="O2296" s="16"/>
      <c r="P2296" s="14"/>
      <c r="Q2296" s="12"/>
      <c r="R2296" s="13"/>
    </row>
    <row r="2297" spans="1:18" ht="15.75" customHeight="1" x14ac:dyDescent="0.3">
      <c r="A2297" s="1"/>
      <c r="B2297" s="6" t="s">
        <v>14</v>
      </c>
      <c r="C2297" s="6">
        <v>1185732</v>
      </c>
      <c r="D2297" s="7">
        <v>44476</v>
      </c>
      <c r="E2297" s="6" t="s">
        <v>46</v>
      </c>
      <c r="F2297" s="6" t="s">
        <v>86</v>
      </c>
      <c r="G2297" s="6" t="s">
        <v>87</v>
      </c>
      <c r="H2297" s="6" t="s">
        <v>22</v>
      </c>
      <c r="I2297" s="8">
        <v>0.6</v>
      </c>
      <c r="J2297" s="9">
        <v>7750</v>
      </c>
      <c r="K2297" s="10">
        <f t="shared" si="16"/>
        <v>4650</v>
      </c>
      <c r="L2297" s="10">
        <f t="shared" si="17"/>
        <v>2325</v>
      </c>
      <c r="M2297" s="11">
        <v>0.5</v>
      </c>
      <c r="O2297" s="16"/>
      <c r="P2297" s="14"/>
      <c r="Q2297" s="12"/>
      <c r="R2297" s="13"/>
    </row>
    <row r="2298" spans="1:18" ht="15.75" customHeight="1" x14ac:dyDescent="0.3">
      <c r="A2298" s="1"/>
      <c r="B2298" s="6" t="s">
        <v>14</v>
      </c>
      <c r="C2298" s="6">
        <v>1185732</v>
      </c>
      <c r="D2298" s="7">
        <v>44506</v>
      </c>
      <c r="E2298" s="6" t="s">
        <v>46</v>
      </c>
      <c r="F2298" s="6" t="s">
        <v>86</v>
      </c>
      <c r="G2298" s="6" t="s">
        <v>87</v>
      </c>
      <c r="H2298" s="6" t="s">
        <v>17</v>
      </c>
      <c r="I2298" s="8">
        <v>0.55000000000000004</v>
      </c>
      <c r="J2298" s="9">
        <v>9250</v>
      </c>
      <c r="K2298" s="10">
        <f t="shared" si="16"/>
        <v>5087.5</v>
      </c>
      <c r="L2298" s="10">
        <f t="shared" si="17"/>
        <v>2289.375</v>
      </c>
      <c r="M2298" s="11">
        <v>0.45</v>
      </c>
      <c r="O2298" s="16"/>
      <c r="P2298" s="14"/>
      <c r="Q2298" s="12"/>
      <c r="R2298" s="13"/>
    </row>
    <row r="2299" spans="1:18" ht="15.75" customHeight="1" x14ac:dyDescent="0.3">
      <c r="A2299" s="1"/>
      <c r="B2299" s="6" t="s">
        <v>14</v>
      </c>
      <c r="C2299" s="6">
        <v>1185732</v>
      </c>
      <c r="D2299" s="7">
        <v>44506</v>
      </c>
      <c r="E2299" s="6" t="s">
        <v>46</v>
      </c>
      <c r="F2299" s="6" t="s">
        <v>86</v>
      </c>
      <c r="G2299" s="6" t="s">
        <v>87</v>
      </c>
      <c r="H2299" s="6" t="s">
        <v>18</v>
      </c>
      <c r="I2299" s="8">
        <v>0.45000000000000012</v>
      </c>
      <c r="J2299" s="9">
        <v>7500</v>
      </c>
      <c r="K2299" s="10">
        <f t="shared" si="16"/>
        <v>3375.0000000000009</v>
      </c>
      <c r="L2299" s="10">
        <f t="shared" si="17"/>
        <v>1181.2500000000002</v>
      </c>
      <c r="M2299" s="11">
        <v>0.35</v>
      </c>
      <c r="O2299" s="16"/>
      <c r="P2299" s="14"/>
      <c r="Q2299" s="12"/>
      <c r="R2299" s="13"/>
    </row>
    <row r="2300" spans="1:18" ht="15.75" customHeight="1" x14ac:dyDescent="0.3">
      <c r="A2300" s="1"/>
      <c r="B2300" s="6" t="s">
        <v>14</v>
      </c>
      <c r="C2300" s="6">
        <v>1185732</v>
      </c>
      <c r="D2300" s="7">
        <v>44506</v>
      </c>
      <c r="E2300" s="6" t="s">
        <v>46</v>
      </c>
      <c r="F2300" s="6" t="s">
        <v>86</v>
      </c>
      <c r="G2300" s="6" t="s">
        <v>87</v>
      </c>
      <c r="H2300" s="6" t="s">
        <v>19</v>
      </c>
      <c r="I2300" s="8">
        <v>0.45000000000000012</v>
      </c>
      <c r="J2300" s="9">
        <v>6950</v>
      </c>
      <c r="K2300" s="10">
        <f t="shared" si="16"/>
        <v>3127.5000000000009</v>
      </c>
      <c r="L2300" s="10">
        <f t="shared" si="17"/>
        <v>781.87500000000023</v>
      </c>
      <c r="M2300" s="11">
        <v>0.25</v>
      </c>
      <c r="O2300" s="16"/>
      <c r="P2300" s="14"/>
      <c r="Q2300" s="12"/>
      <c r="R2300" s="13"/>
    </row>
    <row r="2301" spans="1:18" ht="15.75" customHeight="1" x14ac:dyDescent="0.3">
      <c r="A2301" s="1"/>
      <c r="B2301" s="6" t="s">
        <v>14</v>
      </c>
      <c r="C2301" s="6">
        <v>1185732</v>
      </c>
      <c r="D2301" s="7">
        <v>44506</v>
      </c>
      <c r="E2301" s="6" t="s">
        <v>46</v>
      </c>
      <c r="F2301" s="6" t="s">
        <v>86</v>
      </c>
      <c r="G2301" s="6" t="s">
        <v>87</v>
      </c>
      <c r="H2301" s="6" t="s">
        <v>20</v>
      </c>
      <c r="I2301" s="8">
        <v>0.55000000000000016</v>
      </c>
      <c r="J2301" s="9">
        <v>7500</v>
      </c>
      <c r="K2301" s="10">
        <f t="shared" ref="K2301:K2555" si="18">I2301*J2301</f>
        <v>4125.0000000000009</v>
      </c>
      <c r="L2301" s="10">
        <f t="shared" ref="L2301:L2555" si="19">K2301*M2301</f>
        <v>1237.5000000000002</v>
      </c>
      <c r="M2301" s="11">
        <v>0.3</v>
      </c>
      <c r="O2301" s="16"/>
      <c r="P2301" s="14"/>
      <c r="Q2301" s="12"/>
      <c r="R2301" s="13"/>
    </row>
    <row r="2302" spans="1:18" ht="15.75" customHeight="1" x14ac:dyDescent="0.3">
      <c r="A2302" s="1"/>
      <c r="B2302" s="6" t="s">
        <v>14</v>
      </c>
      <c r="C2302" s="6">
        <v>1185732</v>
      </c>
      <c r="D2302" s="7">
        <v>44506</v>
      </c>
      <c r="E2302" s="6" t="s">
        <v>46</v>
      </c>
      <c r="F2302" s="6" t="s">
        <v>86</v>
      </c>
      <c r="G2302" s="6" t="s">
        <v>87</v>
      </c>
      <c r="H2302" s="6" t="s">
        <v>21</v>
      </c>
      <c r="I2302" s="8">
        <v>0.70000000000000007</v>
      </c>
      <c r="J2302" s="9">
        <v>7250</v>
      </c>
      <c r="K2302" s="10">
        <f t="shared" si="18"/>
        <v>5075.0000000000009</v>
      </c>
      <c r="L2302" s="10">
        <f t="shared" si="19"/>
        <v>1776.2500000000002</v>
      </c>
      <c r="M2302" s="11">
        <v>0.35</v>
      </c>
      <c r="O2302" s="16"/>
      <c r="P2302" s="14"/>
      <c r="Q2302" s="12"/>
      <c r="R2302" s="13"/>
    </row>
    <row r="2303" spans="1:18" ht="15.75" customHeight="1" x14ac:dyDescent="0.3">
      <c r="A2303" s="1"/>
      <c r="B2303" s="6" t="s">
        <v>14</v>
      </c>
      <c r="C2303" s="6">
        <v>1185732</v>
      </c>
      <c r="D2303" s="7">
        <v>44506</v>
      </c>
      <c r="E2303" s="6" t="s">
        <v>46</v>
      </c>
      <c r="F2303" s="6" t="s">
        <v>86</v>
      </c>
      <c r="G2303" s="6" t="s">
        <v>87</v>
      </c>
      <c r="H2303" s="6" t="s">
        <v>22</v>
      </c>
      <c r="I2303" s="8">
        <v>0.75</v>
      </c>
      <c r="J2303" s="9">
        <v>8250</v>
      </c>
      <c r="K2303" s="10">
        <f t="shared" si="18"/>
        <v>6187.5</v>
      </c>
      <c r="L2303" s="10">
        <f t="shared" si="19"/>
        <v>3093.75</v>
      </c>
      <c r="M2303" s="11">
        <v>0.5</v>
      </c>
      <c r="O2303" s="16"/>
      <c r="P2303" s="14"/>
      <c r="Q2303" s="12"/>
      <c r="R2303" s="13"/>
    </row>
    <row r="2304" spans="1:18" ht="15.75" customHeight="1" x14ac:dyDescent="0.3">
      <c r="A2304" s="1"/>
      <c r="B2304" s="6" t="s">
        <v>14</v>
      </c>
      <c r="C2304" s="6">
        <v>1185732</v>
      </c>
      <c r="D2304" s="7">
        <v>44535</v>
      </c>
      <c r="E2304" s="6" t="s">
        <v>46</v>
      </c>
      <c r="F2304" s="6" t="s">
        <v>86</v>
      </c>
      <c r="G2304" s="6" t="s">
        <v>87</v>
      </c>
      <c r="H2304" s="6" t="s">
        <v>17</v>
      </c>
      <c r="I2304" s="8">
        <v>0.70000000000000007</v>
      </c>
      <c r="J2304" s="9">
        <v>10750</v>
      </c>
      <c r="K2304" s="10">
        <f t="shared" si="18"/>
        <v>7525.0000000000009</v>
      </c>
      <c r="L2304" s="10">
        <f t="shared" si="19"/>
        <v>3386.2500000000005</v>
      </c>
      <c r="M2304" s="11">
        <v>0.45</v>
      </c>
      <c r="O2304" s="16"/>
      <c r="P2304" s="14"/>
      <c r="Q2304" s="12"/>
      <c r="R2304" s="13"/>
    </row>
    <row r="2305" spans="1:18" ht="15.75" customHeight="1" x14ac:dyDescent="0.3">
      <c r="A2305" s="1"/>
      <c r="B2305" s="6" t="s">
        <v>14</v>
      </c>
      <c r="C2305" s="6">
        <v>1185732</v>
      </c>
      <c r="D2305" s="7">
        <v>44535</v>
      </c>
      <c r="E2305" s="6" t="s">
        <v>46</v>
      </c>
      <c r="F2305" s="6" t="s">
        <v>86</v>
      </c>
      <c r="G2305" s="6" t="s">
        <v>87</v>
      </c>
      <c r="H2305" s="6" t="s">
        <v>18</v>
      </c>
      <c r="I2305" s="8">
        <v>0.60000000000000009</v>
      </c>
      <c r="J2305" s="9">
        <v>8750</v>
      </c>
      <c r="K2305" s="10">
        <f t="shared" si="18"/>
        <v>5250.0000000000009</v>
      </c>
      <c r="L2305" s="10">
        <f t="shared" si="19"/>
        <v>1837.5000000000002</v>
      </c>
      <c r="M2305" s="11">
        <v>0.35</v>
      </c>
      <c r="O2305" s="16"/>
      <c r="P2305" s="14"/>
      <c r="Q2305" s="12"/>
      <c r="R2305" s="13"/>
    </row>
    <row r="2306" spans="1:18" ht="15.75" customHeight="1" x14ac:dyDescent="0.3">
      <c r="A2306" s="1"/>
      <c r="B2306" s="6" t="s">
        <v>14</v>
      </c>
      <c r="C2306" s="6">
        <v>1185732</v>
      </c>
      <c r="D2306" s="7">
        <v>44535</v>
      </c>
      <c r="E2306" s="6" t="s">
        <v>46</v>
      </c>
      <c r="F2306" s="6" t="s">
        <v>86</v>
      </c>
      <c r="G2306" s="6" t="s">
        <v>87</v>
      </c>
      <c r="H2306" s="6" t="s">
        <v>19</v>
      </c>
      <c r="I2306" s="8">
        <v>0.60000000000000009</v>
      </c>
      <c r="J2306" s="9">
        <v>8250</v>
      </c>
      <c r="K2306" s="10">
        <f t="shared" si="18"/>
        <v>4950.0000000000009</v>
      </c>
      <c r="L2306" s="10">
        <f t="shared" si="19"/>
        <v>1237.5000000000002</v>
      </c>
      <c r="M2306" s="11">
        <v>0.25</v>
      </c>
      <c r="O2306" s="16"/>
      <c r="P2306" s="14"/>
      <c r="Q2306" s="12"/>
      <c r="R2306" s="13"/>
    </row>
    <row r="2307" spans="1:18" ht="15.75" customHeight="1" x14ac:dyDescent="0.3">
      <c r="A2307" s="1"/>
      <c r="B2307" s="6" t="s">
        <v>14</v>
      </c>
      <c r="C2307" s="6">
        <v>1185732</v>
      </c>
      <c r="D2307" s="7">
        <v>44535</v>
      </c>
      <c r="E2307" s="6" t="s">
        <v>46</v>
      </c>
      <c r="F2307" s="6" t="s">
        <v>86</v>
      </c>
      <c r="G2307" s="6" t="s">
        <v>87</v>
      </c>
      <c r="H2307" s="6" t="s">
        <v>20</v>
      </c>
      <c r="I2307" s="8">
        <v>0.60000000000000009</v>
      </c>
      <c r="J2307" s="9">
        <v>7750</v>
      </c>
      <c r="K2307" s="10">
        <f t="shared" si="18"/>
        <v>4650.0000000000009</v>
      </c>
      <c r="L2307" s="10">
        <f t="shared" si="19"/>
        <v>1395.0000000000002</v>
      </c>
      <c r="M2307" s="11">
        <v>0.3</v>
      </c>
      <c r="O2307" s="16"/>
      <c r="P2307" s="14"/>
      <c r="Q2307" s="12"/>
      <c r="R2307" s="13"/>
    </row>
    <row r="2308" spans="1:18" ht="15.75" customHeight="1" x14ac:dyDescent="0.3">
      <c r="A2308" s="1"/>
      <c r="B2308" s="6" t="s">
        <v>14</v>
      </c>
      <c r="C2308" s="6">
        <v>1185732</v>
      </c>
      <c r="D2308" s="7">
        <v>44535</v>
      </c>
      <c r="E2308" s="6" t="s">
        <v>46</v>
      </c>
      <c r="F2308" s="6" t="s">
        <v>86</v>
      </c>
      <c r="G2308" s="6" t="s">
        <v>87</v>
      </c>
      <c r="H2308" s="6" t="s">
        <v>21</v>
      </c>
      <c r="I2308" s="8">
        <v>0.70000000000000007</v>
      </c>
      <c r="J2308" s="9">
        <v>7750</v>
      </c>
      <c r="K2308" s="10">
        <f t="shared" si="18"/>
        <v>5425.0000000000009</v>
      </c>
      <c r="L2308" s="10">
        <f t="shared" si="19"/>
        <v>1898.7500000000002</v>
      </c>
      <c r="M2308" s="11">
        <v>0.35</v>
      </c>
      <c r="O2308" s="16"/>
      <c r="P2308" s="14"/>
      <c r="Q2308" s="12"/>
      <c r="R2308" s="13"/>
    </row>
    <row r="2309" spans="1:18" ht="15.75" customHeight="1" x14ac:dyDescent="0.3">
      <c r="A2309" s="1"/>
      <c r="B2309" s="6" t="s">
        <v>14</v>
      </c>
      <c r="C2309" s="6">
        <v>1185732</v>
      </c>
      <c r="D2309" s="7">
        <v>44535</v>
      </c>
      <c r="E2309" s="6" t="s">
        <v>46</v>
      </c>
      <c r="F2309" s="6" t="s">
        <v>86</v>
      </c>
      <c r="G2309" s="6" t="s">
        <v>87</v>
      </c>
      <c r="H2309" s="6" t="s">
        <v>22</v>
      </c>
      <c r="I2309" s="8">
        <v>0.75</v>
      </c>
      <c r="J2309" s="9">
        <v>8750</v>
      </c>
      <c r="K2309" s="10">
        <f t="shared" si="18"/>
        <v>6562.5</v>
      </c>
      <c r="L2309" s="10">
        <f t="shared" si="19"/>
        <v>3281.25</v>
      </c>
      <c r="M2309" s="11">
        <v>0.5</v>
      </c>
      <c r="O2309" s="16"/>
      <c r="P2309" s="14"/>
      <c r="Q2309" s="12"/>
      <c r="R2309" s="13"/>
    </row>
    <row r="2310" spans="1:18" ht="15.75" customHeight="1" x14ac:dyDescent="0.3">
      <c r="A2310" s="1" t="s">
        <v>39</v>
      </c>
      <c r="B2310" s="6" t="s">
        <v>14</v>
      </c>
      <c r="C2310" s="6">
        <v>1185732</v>
      </c>
      <c r="D2310" s="7">
        <v>44202</v>
      </c>
      <c r="E2310" s="6" t="s">
        <v>46</v>
      </c>
      <c r="F2310" s="6" t="s">
        <v>88</v>
      </c>
      <c r="G2310" s="6" t="s">
        <v>89</v>
      </c>
      <c r="H2310" s="6" t="s">
        <v>17</v>
      </c>
      <c r="I2310" s="8">
        <v>0.35000000000000003</v>
      </c>
      <c r="J2310" s="9">
        <v>9250</v>
      </c>
      <c r="K2310" s="10">
        <f t="shared" si="18"/>
        <v>3237.5000000000005</v>
      </c>
      <c r="L2310" s="10">
        <f t="shared" si="19"/>
        <v>1295.0000000000002</v>
      </c>
      <c r="M2310" s="11">
        <v>0.4</v>
      </c>
      <c r="O2310" s="16"/>
      <c r="P2310" s="14"/>
      <c r="Q2310" s="12"/>
      <c r="R2310" s="13"/>
    </row>
    <row r="2311" spans="1:18" ht="15.75" customHeight="1" x14ac:dyDescent="0.3">
      <c r="A2311" s="1"/>
      <c r="B2311" s="6" t="s">
        <v>14</v>
      </c>
      <c r="C2311" s="6">
        <v>1185732</v>
      </c>
      <c r="D2311" s="7">
        <v>44202</v>
      </c>
      <c r="E2311" s="6" t="s">
        <v>46</v>
      </c>
      <c r="F2311" s="6" t="s">
        <v>88</v>
      </c>
      <c r="G2311" s="6" t="s">
        <v>89</v>
      </c>
      <c r="H2311" s="6" t="s">
        <v>18</v>
      </c>
      <c r="I2311" s="8">
        <v>0.35000000000000003</v>
      </c>
      <c r="J2311" s="9">
        <v>7250</v>
      </c>
      <c r="K2311" s="10">
        <f t="shared" si="18"/>
        <v>2537.5000000000005</v>
      </c>
      <c r="L2311" s="10">
        <f t="shared" si="19"/>
        <v>888.12500000000011</v>
      </c>
      <c r="M2311" s="11">
        <v>0.35</v>
      </c>
      <c r="O2311" s="16"/>
      <c r="P2311" s="14"/>
      <c r="Q2311" s="12"/>
      <c r="R2311" s="13"/>
    </row>
    <row r="2312" spans="1:18" ht="15.75" customHeight="1" x14ac:dyDescent="0.3">
      <c r="A2312" s="1"/>
      <c r="B2312" s="6" t="s">
        <v>14</v>
      </c>
      <c r="C2312" s="6">
        <v>1185732</v>
      </c>
      <c r="D2312" s="7">
        <v>44202</v>
      </c>
      <c r="E2312" s="6" t="s">
        <v>46</v>
      </c>
      <c r="F2312" s="6" t="s">
        <v>88</v>
      </c>
      <c r="G2312" s="6" t="s">
        <v>89</v>
      </c>
      <c r="H2312" s="6" t="s">
        <v>19</v>
      </c>
      <c r="I2312" s="8">
        <v>0.25000000000000006</v>
      </c>
      <c r="J2312" s="9">
        <v>7250</v>
      </c>
      <c r="K2312" s="10">
        <f t="shared" si="18"/>
        <v>1812.5000000000005</v>
      </c>
      <c r="L2312" s="10">
        <f t="shared" si="19"/>
        <v>725.00000000000023</v>
      </c>
      <c r="M2312" s="11">
        <v>0.4</v>
      </c>
      <c r="O2312" s="16"/>
      <c r="P2312" s="14"/>
      <c r="Q2312" s="12"/>
      <c r="R2312" s="13"/>
    </row>
    <row r="2313" spans="1:18" ht="15.75" customHeight="1" x14ac:dyDescent="0.3">
      <c r="A2313" s="1"/>
      <c r="B2313" s="6" t="s">
        <v>14</v>
      </c>
      <c r="C2313" s="6">
        <v>1185732</v>
      </c>
      <c r="D2313" s="7">
        <v>44202</v>
      </c>
      <c r="E2313" s="6" t="s">
        <v>46</v>
      </c>
      <c r="F2313" s="6" t="s">
        <v>88</v>
      </c>
      <c r="G2313" s="6" t="s">
        <v>89</v>
      </c>
      <c r="H2313" s="6" t="s">
        <v>20</v>
      </c>
      <c r="I2313" s="8">
        <v>0.3</v>
      </c>
      <c r="J2313" s="9">
        <v>5750</v>
      </c>
      <c r="K2313" s="10">
        <f t="shared" si="18"/>
        <v>1725</v>
      </c>
      <c r="L2313" s="10">
        <f t="shared" si="19"/>
        <v>690</v>
      </c>
      <c r="M2313" s="11">
        <v>0.4</v>
      </c>
      <c r="O2313" s="16"/>
      <c r="P2313" s="14"/>
      <c r="Q2313" s="12"/>
      <c r="R2313" s="13"/>
    </row>
    <row r="2314" spans="1:18" ht="15.75" customHeight="1" x14ac:dyDescent="0.3">
      <c r="A2314" s="1"/>
      <c r="B2314" s="6" t="s">
        <v>14</v>
      </c>
      <c r="C2314" s="6">
        <v>1185732</v>
      </c>
      <c r="D2314" s="7">
        <v>44202</v>
      </c>
      <c r="E2314" s="6" t="s">
        <v>46</v>
      </c>
      <c r="F2314" s="6" t="s">
        <v>88</v>
      </c>
      <c r="G2314" s="6" t="s">
        <v>89</v>
      </c>
      <c r="H2314" s="6" t="s">
        <v>21</v>
      </c>
      <c r="I2314" s="8">
        <v>0.45</v>
      </c>
      <c r="J2314" s="9">
        <v>6250</v>
      </c>
      <c r="K2314" s="10">
        <f t="shared" si="18"/>
        <v>2812.5</v>
      </c>
      <c r="L2314" s="10">
        <f t="shared" si="19"/>
        <v>984.37499999999989</v>
      </c>
      <c r="M2314" s="11">
        <v>0.35</v>
      </c>
      <c r="O2314" s="16"/>
      <c r="P2314" s="14"/>
      <c r="Q2314" s="12"/>
      <c r="R2314" s="13"/>
    </row>
    <row r="2315" spans="1:18" ht="15.75" customHeight="1" x14ac:dyDescent="0.3">
      <c r="A2315" s="1"/>
      <c r="B2315" s="6" t="s">
        <v>14</v>
      </c>
      <c r="C2315" s="6">
        <v>1185732</v>
      </c>
      <c r="D2315" s="7">
        <v>44202</v>
      </c>
      <c r="E2315" s="6" t="s">
        <v>46</v>
      </c>
      <c r="F2315" s="6" t="s">
        <v>88</v>
      </c>
      <c r="G2315" s="6" t="s">
        <v>89</v>
      </c>
      <c r="H2315" s="6" t="s">
        <v>22</v>
      </c>
      <c r="I2315" s="8">
        <v>0.35000000000000003</v>
      </c>
      <c r="J2315" s="9">
        <v>7250</v>
      </c>
      <c r="K2315" s="10">
        <f t="shared" si="18"/>
        <v>2537.5000000000005</v>
      </c>
      <c r="L2315" s="10">
        <f t="shared" si="19"/>
        <v>1268.7500000000002</v>
      </c>
      <c r="M2315" s="11">
        <v>0.5</v>
      </c>
      <c r="O2315" s="16"/>
      <c r="P2315" s="14"/>
      <c r="Q2315" s="12"/>
      <c r="R2315" s="13"/>
    </row>
    <row r="2316" spans="1:18" ht="15.75" customHeight="1" x14ac:dyDescent="0.3">
      <c r="A2316" s="1"/>
      <c r="B2316" s="6" t="s">
        <v>14</v>
      </c>
      <c r="C2316" s="6">
        <v>1185732</v>
      </c>
      <c r="D2316" s="7">
        <v>44231</v>
      </c>
      <c r="E2316" s="6" t="s">
        <v>46</v>
      </c>
      <c r="F2316" s="6" t="s">
        <v>88</v>
      </c>
      <c r="G2316" s="6" t="s">
        <v>89</v>
      </c>
      <c r="H2316" s="6" t="s">
        <v>17</v>
      </c>
      <c r="I2316" s="8">
        <v>0.35000000000000003</v>
      </c>
      <c r="J2316" s="9">
        <v>9750</v>
      </c>
      <c r="K2316" s="10">
        <f t="shared" si="18"/>
        <v>3412.5000000000005</v>
      </c>
      <c r="L2316" s="10">
        <f t="shared" si="19"/>
        <v>1365.0000000000002</v>
      </c>
      <c r="M2316" s="11">
        <v>0.4</v>
      </c>
      <c r="O2316" s="16"/>
      <c r="P2316" s="14"/>
      <c r="Q2316" s="12"/>
      <c r="R2316" s="13"/>
    </row>
    <row r="2317" spans="1:18" ht="15.75" customHeight="1" x14ac:dyDescent="0.3">
      <c r="A2317" s="1"/>
      <c r="B2317" s="6" t="s">
        <v>14</v>
      </c>
      <c r="C2317" s="6">
        <v>1185732</v>
      </c>
      <c r="D2317" s="7">
        <v>44231</v>
      </c>
      <c r="E2317" s="6" t="s">
        <v>46</v>
      </c>
      <c r="F2317" s="6" t="s">
        <v>88</v>
      </c>
      <c r="G2317" s="6" t="s">
        <v>89</v>
      </c>
      <c r="H2317" s="6" t="s">
        <v>18</v>
      </c>
      <c r="I2317" s="8">
        <v>0.35000000000000003</v>
      </c>
      <c r="J2317" s="9">
        <v>6250</v>
      </c>
      <c r="K2317" s="10">
        <f t="shared" si="18"/>
        <v>2187.5</v>
      </c>
      <c r="L2317" s="10">
        <f t="shared" si="19"/>
        <v>765.625</v>
      </c>
      <c r="M2317" s="11">
        <v>0.35</v>
      </c>
      <c r="O2317" s="16"/>
      <c r="P2317" s="14"/>
      <c r="Q2317" s="12"/>
      <c r="R2317" s="13"/>
    </row>
    <row r="2318" spans="1:18" ht="15.75" customHeight="1" x14ac:dyDescent="0.3">
      <c r="A2318" s="1"/>
      <c r="B2318" s="6" t="s">
        <v>14</v>
      </c>
      <c r="C2318" s="6">
        <v>1185732</v>
      </c>
      <c r="D2318" s="7">
        <v>44231</v>
      </c>
      <c r="E2318" s="6" t="s">
        <v>46</v>
      </c>
      <c r="F2318" s="6" t="s">
        <v>88</v>
      </c>
      <c r="G2318" s="6" t="s">
        <v>89</v>
      </c>
      <c r="H2318" s="6" t="s">
        <v>19</v>
      </c>
      <c r="I2318" s="8">
        <v>0.25000000000000006</v>
      </c>
      <c r="J2318" s="9">
        <v>6750</v>
      </c>
      <c r="K2318" s="10">
        <f t="shared" si="18"/>
        <v>1687.5000000000005</v>
      </c>
      <c r="L2318" s="10">
        <f t="shared" si="19"/>
        <v>675.00000000000023</v>
      </c>
      <c r="M2318" s="11">
        <v>0.4</v>
      </c>
      <c r="O2318" s="16"/>
      <c r="P2318" s="14"/>
      <c r="Q2318" s="12"/>
      <c r="R2318" s="13"/>
    </row>
    <row r="2319" spans="1:18" ht="15.75" customHeight="1" x14ac:dyDescent="0.3">
      <c r="A2319" s="1"/>
      <c r="B2319" s="6" t="s">
        <v>14</v>
      </c>
      <c r="C2319" s="6">
        <v>1185732</v>
      </c>
      <c r="D2319" s="7">
        <v>44231</v>
      </c>
      <c r="E2319" s="6" t="s">
        <v>46</v>
      </c>
      <c r="F2319" s="6" t="s">
        <v>88</v>
      </c>
      <c r="G2319" s="6" t="s">
        <v>89</v>
      </c>
      <c r="H2319" s="6" t="s">
        <v>20</v>
      </c>
      <c r="I2319" s="8">
        <v>0.3</v>
      </c>
      <c r="J2319" s="9">
        <v>5250</v>
      </c>
      <c r="K2319" s="10">
        <f t="shared" si="18"/>
        <v>1575</v>
      </c>
      <c r="L2319" s="10">
        <f t="shared" si="19"/>
        <v>630</v>
      </c>
      <c r="M2319" s="11">
        <v>0.4</v>
      </c>
      <c r="O2319" s="16"/>
      <c r="P2319" s="14"/>
      <c r="Q2319" s="12"/>
      <c r="R2319" s="13"/>
    </row>
    <row r="2320" spans="1:18" ht="15.75" customHeight="1" x14ac:dyDescent="0.3">
      <c r="A2320" s="1"/>
      <c r="B2320" s="6" t="s">
        <v>14</v>
      </c>
      <c r="C2320" s="6">
        <v>1185732</v>
      </c>
      <c r="D2320" s="7">
        <v>44231</v>
      </c>
      <c r="E2320" s="6" t="s">
        <v>46</v>
      </c>
      <c r="F2320" s="6" t="s">
        <v>88</v>
      </c>
      <c r="G2320" s="6" t="s">
        <v>89</v>
      </c>
      <c r="H2320" s="6" t="s">
        <v>21</v>
      </c>
      <c r="I2320" s="8">
        <v>0.45</v>
      </c>
      <c r="J2320" s="9">
        <v>6000</v>
      </c>
      <c r="K2320" s="10">
        <f t="shared" si="18"/>
        <v>2700</v>
      </c>
      <c r="L2320" s="10">
        <f t="shared" si="19"/>
        <v>944.99999999999989</v>
      </c>
      <c r="M2320" s="11">
        <v>0.35</v>
      </c>
      <c r="O2320" s="16"/>
      <c r="P2320" s="14"/>
      <c r="Q2320" s="12"/>
      <c r="R2320" s="13"/>
    </row>
    <row r="2321" spans="1:18" ht="15.75" customHeight="1" x14ac:dyDescent="0.3">
      <c r="A2321" s="1"/>
      <c r="B2321" s="6" t="s">
        <v>14</v>
      </c>
      <c r="C2321" s="6">
        <v>1185732</v>
      </c>
      <c r="D2321" s="7">
        <v>44231</v>
      </c>
      <c r="E2321" s="6" t="s">
        <v>46</v>
      </c>
      <c r="F2321" s="6" t="s">
        <v>88</v>
      </c>
      <c r="G2321" s="6" t="s">
        <v>89</v>
      </c>
      <c r="H2321" s="6" t="s">
        <v>22</v>
      </c>
      <c r="I2321" s="8">
        <v>0.3</v>
      </c>
      <c r="J2321" s="9">
        <v>7000</v>
      </c>
      <c r="K2321" s="10">
        <f t="shared" si="18"/>
        <v>2100</v>
      </c>
      <c r="L2321" s="10">
        <f t="shared" si="19"/>
        <v>1050</v>
      </c>
      <c r="M2321" s="11">
        <v>0.5</v>
      </c>
      <c r="O2321" s="16"/>
      <c r="P2321" s="14"/>
      <c r="Q2321" s="12"/>
      <c r="R2321" s="13"/>
    </row>
    <row r="2322" spans="1:18" ht="15.75" customHeight="1" x14ac:dyDescent="0.3">
      <c r="A2322" s="1"/>
      <c r="B2322" s="6" t="s">
        <v>14</v>
      </c>
      <c r="C2322" s="6">
        <v>1185732</v>
      </c>
      <c r="D2322" s="7">
        <v>44257</v>
      </c>
      <c r="E2322" s="6" t="s">
        <v>46</v>
      </c>
      <c r="F2322" s="6" t="s">
        <v>88</v>
      </c>
      <c r="G2322" s="6" t="s">
        <v>89</v>
      </c>
      <c r="H2322" s="6" t="s">
        <v>17</v>
      </c>
      <c r="I2322" s="8">
        <v>0.3</v>
      </c>
      <c r="J2322" s="9">
        <v>9200</v>
      </c>
      <c r="K2322" s="10">
        <f t="shared" si="18"/>
        <v>2760</v>
      </c>
      <c r="L2322" s="10">
        <f t="shared" si="19"/>
        <v>1104</v>
      </c>
      <c r="M2322" s="11">
        <v>0.4</v>
      </c>
      <c r="O2322" s="16"/>
      <c r="P2322" s="14"/>
      <c r="Q2322" s="12"/>
      <c r="R2322" s="13"/>
    </row>
    <row r="2323" spans="1:18" ht="15.75" customHeight="1" x14ac:dyDescent="0.3">
      <c r="A2323" s="1"/>
      <c r="B2323" s="6" t="s">
        <v>14</v>
      </c>
      <c r="C2323" s="6">
        <v>1185732</v>
      </c>
      <c r="D2323" s="7">
        <v>44257</v>
      </c>
      <c r="E2323" s="6" t="s">
        <v>46</v>
      </c>
      <c r="F2323" s="6" t="s">
        <v>88</v>
      </c>
      <c r="G2323" s="6" t="s">
        <v>89</v>
      </c>
      <c r="H2323" s="6" t="s">
        <v>18</v>
      </c>
      <c r="I2323" s="8">
        <v>0.3</v>
      </c>
      <c r="J2323" s="9">
        <v>6000</v>
      </c>
      <c r="K2323" s="10">
        <f t="shared" si="18"/>
        <v>1800</v>
      </c>
      <c r="L2323" s="10">
        <f t="shared" si="19"/>
        <v>630</v>
      </c>
      <c r="M2323" s="11">
        <v>0.35</v>
      </c>
      <c r="O2323" s="16"/>
      <c r="P2323" s="14"/>
      <c r="Q2323" s="12"/>
      <c r="R2323" s="13"/>
    </row>
    <row r="2324" spans="1:18" ht="15.75" customHeight="1" x14ac:dyDescent="0.3">
      <c r="A2324" s="1"/>
      <c r="B2324" s="6" t="s">
        <v>14</v>
      </c>
      <c r="C2324" s="6">
        <v>1185732</v>
      </c>
      <c r="D2324" s="7">
        <v>44257</v>
      </c>
      <c r="E2324" s="6" t="s">
        <v>46</v>
      </c>
      <c r="F2324" s="6" t="s">
        <v>88</v>
      </c>
      <c r="G2324" s="6" t="s">
        <v>89</v>
      </c>
      <c r="H2324" s="6" t="s">
        <v>19</v>
      </c>
      <c r="I2324" s="8">
        <v>0.2</v>
      </c>
      <c r="J2324" s="9">
        <v>6250</v>
      </c>
      <c r="K2324" s="10">
        <f t="shared" si="18"/>
        <v>1250</v>
      </c>
      <c r="L2324" s="10">
        <f t="shared" si="19"/>
        <v>500</v>
      </c>
      <c r="M2324" s="11">
        <v>0.4</v>
      </c>
      <c r="O2324" s="16"/>
      <c r="P2324" s="14"/>
      <c r="Q2324" s="12"/>
      <c r="R2324" s="13"/>
    </row>
    <row r="2325" spans="1:18" ht="15.75" customHeight="1" x14ac:dyDescent="0.3">
      <c r="A2325" s="1"/>
      <c r="B2325" s="6" t="s">
        <v>14</v>
      </c>
      <c r="C2325" s="6">
        <v>1185732</v>
      </c>
      <c r="D2325" s="7">
        <v>44257</v>
      </c>
      <c r="E2325" s="6" t="s">
        <v>46</v>
      </c>
      <c r="F2325" s="6" t="s">
        <v>88</v>
      </c>
      <c r="G2325" s="6" t="s">
        <v>89</v>
      </c>
      <c r="H2325" s="6" t="s">
        <v>20</v>
      </c>
      <c r="I2325" s="8">
        <v>0.24999999999999994</v>
      </c>
      <c r="J2325" s="9">
        <v>4750</v>
      </c>
      <c r="K2325" s="10">
        <f t="shared" si="18"/>
        <v>1187.4999999999998</v>
      </c>
      <c r="L2325" s="10">
        <f t="shared" si="19"/>
        <v>474.99999999999994</v>
      </c>
      <c r="M2325" s="11">
        <v>0.4</v>
      </c>
      <c r="O2325" s="16"/>
      <c r="P2325" s="14"/>
      <c r="Q2325" s="12"/>
      <c r="R2325" s="13"/>
    </row>
    <row r="2326" spans="1:18" ht="15.75" customHeight="1" x14ac:dyDescent="0.3">
      <c r="A2326" s="1"/>
      <c r="B2326" s="6" t="s">
        <v>14</v>
      </c>
      <c r="C2326" s="6">
        <v>1185732</v>
      </c>
      <c r="D2326" s="7">
        <v>44257</v>
      </c>
      <c r="E2326" s="6" t="s">
        <v>46</v>
      </c>
      <c r="F2326" s="6" t="s">
        <v>88</v>
      </c>
      <c r="G2326" s="6" t="s">
        <v>89</v>
      </c>
      <c r="H2326" s="6" t="s">
        <v>21</v>
      </c>
      <c r="I2326" s="8">
        <v>0.40000000000000008</v>
      </c>
      <c r="J2326" s="9">
        <v>5250</v>
      </c>
      <c r="K2326" s="10">
        <f t="shared" si="18"/>
        <v>2100.0000000000005</v>
      </c>
      <c r="L2326" s="10">
        <f t="shared" si="19"/>
        <v>735.00000000000011</v>
      </c>
      <c r="M2326" s="11">
        <v>0.35</v>
      </c>
      <c r="O2326" s="16"/>
      <c r="P2326" s="14"/>
      <c r="Q2326" s="12"/>
      <c r="R2326" s="13"/>
    </row>
    <row r="2327" spans="1:18" ht="15.75" customHeight="1" x14ac:dyDescent="0.3">
      <c r="A2327" s="1"/>
      <c r="B2327" s="6" t="s">
        <v>14</v>
      </c>
      <c r="C2327" s="6">
        <v>1185732</v>
      </c>
      <c r="D2327" s="7">
        <v>44257</v>
      </c>
      <c r="E2327" s="6" t="s">
        <v>46</v>
      </c>
      <c r="F2327" s="6" t="s">
        <v>88</v>
      </c>
      <c r="G2327" s="6" t="s">
        <v>89</v>
      </c>
      <c r="H2327" s="6" t="s">
        <v>22</v>
      </c>
      <c r="I2327" s="8">
        <v>0.3</v>
      </c>
      <c r="J2327" s="9">
        <v>6250</v>
      </c>
      <c r="K2327" s="10">
        <f t="shared" si="18"/>
        <v>1875</v>
      </c>
      <c r="L2327" s="10">
        <f t="shared" si="19"/>
        <v>937.5</v>
      </c>
      <c r="M2327" s="11">
        <v>0.5</v>
      </c>
      <c r="O2327" s="16"/>
      <c r="P2327" s="14"/>
      <c r="Q2327" s="12"/>
      <c r="R2327" s="13"/>
    </row>
    <row r="2328" spans="1:18" ht="15.75" customHeight="1" x14ac:dyDescent="0.3">
      <c r="A2328" s="1"/>
      <c r="B2328" s="6" t="s">
        <v>14</v>
      </c>
      <c r="C2328" s="6">
        <v>1185732</v>
      </c>
      <c r="D2328" s="7">
        <v>44289</v>
      </c>
      <c r="E2328" s="6" t="s">
        <v>46</v>
      </c>
      <c r="F2328" s="6" t="s">
        <v>88</v>
      </c>
      <c r="G2328" s="6" t="s">
        <v>89</v>
      </c>
      <c r="H2328" s="6" t="s">
        <v>17</v>
      </c>
      <c r="I2328" s="8">
        <v>0.3</v>
      </c>
      <c r="J2328" s="9">
        <v>8750</v>
      </c>
      <c r="K2328" s="10">
        <f t="shared" si="18"/>
        <v>2625</v>
      </c>
      <c r="L2328" s="10">
        <f t="shared" si="19"/>
        <v>1050</v>
      </c>
      <c r="M2328" s="11">
        <v>0.4</v>
      </c>
      <c r="O2328" s="16"/>
      <c r="P2328" s="14"/>
      <c r="Q2328" s="12"/>
      <c r="R2328" s="13"/>
    </row>
    <row r="2329" spans="1:18" ht="15.75" customHeight="1" x14ac:dyDescent="0.3">
      <c r="A2329" s="1"/>
      <c r="B2329" s="6" t="s">
        <v>14</v>
      </c>
      <c r="C2329" s="6">
        <v>1185732</v>
      </c>
      <c r="D2329" s="7">
        <v>44289</v>
      </c>
      <c r="E2329" s="6" t="s">
        <v>46</v>
      </c>
      <c r="F2329" s="6" t="s">
        <v>88</v>
      </c>
      <c r="G2329" s="6" t="s">
        <v>89</v>
      </c>
      <c r="H2329" s="6" t="s">
        <v>18</v>
      </c>
      <c r="I2329" s="8">
        <v>0.3</v>
      </c>
      <c r="J2329" s="9">
        <v>5750</v>
      </c>
      <c r="K2329" s="10">
        <f t="shared" si="18"/>
        <v>1725</v>
      </c>
      <c r="L2329" s="10">
        <f t="shared" si="19"/>
        <v>603.75</v>
      </c>
      <c r="M2329" s="11">
        <v>0.35</v>
      </c>
      <c r="O2329" s="16"/>
      <c r="P2329" s="14"/>
      <c r="Q2329" s="12"/>
      <c r="R2329" s="13"/>
    </row>
    <row r="2330" spans="1:18" ht="15.75" customHeight="1" x14ac:dyDescent="0.3">
      <c r="A2330" s="1"/>
      <c r="B2330" s="6" t="s">
        <v>14</v>
      </c>
      <c r="C2330" s="6">
        <v>1185732</v>
      </c>
      <c r="D2330" s="7">
        <v>44289</v>
      </c>
      <c r="E2330" s="6" t="s">
        <v>46</v>
      </c>
      <c r="F2330" s="6" t="s">
        <v>88</v>
      </c>
      <c r="G2330" s="6" t="s">
        <v>89</v>
      </c>
      <c r="H2330" s="6" t="s">
        <v>19</v>
      </c>
      <c r="I2330" s="8">
        <v>0.2</v>
      </c>
      <c r="J2330" s="9">
        <v>5750</v>
      </c>
      <c r="K2330" s="10">
        <f t="shared" si="18"/>
        <v>1150</v>
      </c>
      <c r="L2330" s="10">
        <f t="shared" si="19"/>
        <v>460</v>
      </c>
      <c r="M2330" s="11">
        <v>0.4</v>
      </c>
      <c r="O2330" s="16"/>
      <c r="P2330" s="14"/>
      <c r="Q2330" s="12"/>
      <c r="R2330" s="13"/>
    </row>
    <row r="2331" spans="1:18" ht="15.75" customHeight="1" x14ac:dyDescent="0.3">
      <c r="A2331" s="1"/>
      <c r="B2331" s="6" t="s">
        <v>14</v>
      </c>
      <c r="C2331" s="6">
        <v>1185732</v>
      </c>
      <c r="D2331" s="7">
        <v>44289</v>
      </c>
      <c r="E2331" s="6" t="s">
        <v>46</v>
      </c>
      <c r="F2331" s="6" t="s">
        <v>88</v>
      </c>
      <c r="G2331" s="6" t="s">
        <v>89</v>
      </c>
      <c r="H2331" s="6" t="s">
        <v>20</v>
      </c>
      <c r="I2331" s="8">
        <v>0.24999999999999994</v>
      </c>
      <c r="J2331" s="9">
        <v>5000</v>
      </c>
      <c r="K2331" s="10">
        <f t="shared" si="18"/>
        <v>1249.9999999999998</v>
      </c>
      <c r="L2331" s="10">
        <f t="shared" si="19"/>
        <v>499.99999999999994</v>
      </c>
      <c r="M2331" s="11">
        <v>0.4</v>
      </c>
      <c r="O2331" s="16"/>
      <c r="P2331" s="14"/>
      <c r="Q2331" s="12"/>
      <c r="R2331" s="13"/>
    </row>
    <row r="2332" spans="1:18" ht="15.75" customHeight="1" x14ac:dyDescent="0.3">
      <c r="A2332" s="1"/>
      <c r="B2332" s="6" t="s">
        <v>14</v>
      </c>
      <c r="C2332" s="6">
        <v>1185732</v>
      </c>
      <c r="D2332" s="7">
        <v>44289</v>
      </c>
      <c r="E2332" s="6" t="s">
        <v>46</v>
      </c>
      <c r="F2332" s="6" t="s">
        <v>88</v>
      </c>
      <c r="G2332" s="6" t="s">
        <v>89</v>
      </c>
      <c r="H2332" s="6" t="s">
        <v>21</v>
      </c>
      <c r="I2332" s="8">
        <v>0.45</v>
      </c>
      <c r="J2332" s="9">
        <v>5250</v>
      </c>
      <c r="K2332" s="10">
        <f t="shared" si="18"/>
        <v>2362.5</v>
      </c>
      <c r="L2332" s="10">
        <f t="shared" si="19"/>
        <v>826.875</v>
      </c>
      <c r="M2332" s="11">
        <v>0.35</v>
      </c>
      <c r="O2332" s="16"/>
      <c r="P2332" s="14"/>
      <c r="Q2332" s="12"/>
      <c r="R2332" s="13"/>
    </row>
    <row r="2333" spans="1:18" ht="15.75" customHeight="1" x14ac:dyDescent="0.3">
      <c r="A2333" s="1"/>
      <c r="B2333" s="6" t="s">
        <v>14</v>
      </c>
      <c r="C2333" s="6">
        <v>1185732</v>
      </c>
      <c r="D2333" s="7">
        <v>44289</v>
      </c>
      <c r="E2333" s="6" t="s">
        <v>46</v>
      </c>
      <c r="F2333" s="6" t="s">
        <v>88</v>
      </c>
      <c r="G2333" s="6" t="s">
        <v>89</v>
      </c>
      <c r="H2333" s="6" t="s">
        <v>22</v>
      </c>
      <c r="I2333" s="8">
        <v>0.35000000000000003</v>
      </c>
      <c r="J2333" s="9">
        <v>6750</v>
      </c>
      <c r="K2333" s="10">
        <f t="shared" si="18"/>
        <v>2362.5</v>
      </c>
      <c r="L2333" s="10">
        <f t="shared" si="19"/>
        <v>1181.25</v>
      </c>
      <c r="M2333" s="11">
        <v>0.5</v>
      </c>
      <c r="O2333" s="16"/>
      <c r="P2333" s="14"/>
      <c r="Q2333" s="12"/>
      <c r="R2333" s="13"/>
    </row>
    <row r="2334" spans="1:18" ht="15.75" customHeight="1" x14ac:dyDescent="0.3">
      <c r="A2334" s="1"/>
      <c r="B2334" s="6" t="s">
        <v>14</v>
      </c>
      <c r="C2334" s="6">
        <v>1185732</v>
      </c>
      <c r="D2334" s="7">
        <v>44318</v>
      </c>
      <c r="E2334" s="6" t="s">
        <v>46</v>
      </c>
      <c r="F2334" s="6" t="s">
        <v>88</v>
      </c>
      <c r="G2334" s="6" t="s">
        <v>89</v>
      </c>
      <c r="H2334" s="6" t="s">
        <v>17</v>
      </c>
      <c r="I2334" s="8">
        <v>0.45</v>
      </c>
      <c r="J2334" s="9">
        <v>9450</v>
      </c>
      <c r="K2334" s="10">
        <f t="shared" si="18"/>
        <v>4252.5</v>
      </c>
      <c r="L2334" s="10">
        <f t="shared" si="19"/>
        <v>1701</v>
      </c>
      <c r="M2334" s="11">
        <v>0.4</v>
      </c>
      <c r="O2334" s="16"/>
      <c r="P2334" s="14"/>
      <c r="Q2334" s="12"/>
      <c r="R2334" s="13"/>
    </row>
    <row r="2335" spans="1:18" ht="15.75" customHeight="1" x14ac:dyDescent="0.3">
      <c r="A2335" s="1"/>
      <c r="B2335" s="6" t="s">
        <v>14</v>
      </c>
      <c r="C2335" s="6">
        <v>1185732</v>
      </c>
      <c r="D2335" s="7">
        <v>44318</v>
      </c>
      <c r="E2335" s="6" t="s">
        <v>46</v>
      </c>
      <c r="F2335" s="6" t="s">
        <v>88</v>
      </c>
      <c r="G2335" s="6" t="s">
        <v>89</v>
      </c>
      <c r="H2335" s="6" t="s">
        <v>18</v>
      </c>
      <c r="I2335" s="8">
        <v>0.45</v>
      </c>
      <c r="J2335" s="9">
        <v>6500</v>
      </c>
      <c r="K2335" s="10">
        <f t="shared" si="18"/>
        <v>2925</v>
      </c>
      <c r="L2335" s="10">
        <f t="shared" si="19"/>
        <v>1023.7499999999999</v>
      </c>
      <c r="M2335" s="11">
        <v>0.35</v>
      </c>
      <c r="O2335" s="16"/>
      <c r="P2335" s="14"/>
      <c r="Q2335" s="12"/>
      <c r="R2335" s="13"/>
    </row>
    <row r="2336" spans="1:18" ht="15.75" customHeight="1" x14ac:dyDescent="0.3">
      <c r="A2336" s="1"/>
      <c r="B2336" s="6" t="s">
        <v>14</v>
      </c>
      <c r="C2336" s="6">
        <v>1185732</v>
      </c>
      <c r="D2336" s="7">
        <v>44318</v>
      </c>
      <c r="E2336" s="6" t="s">
        <v>46</v>
      </c>
      <c r="F2336" s="6" t="s">
        <v>88</v>
      </c>
      <c r="G2336" s="6" t="s">
        <v>89</v>
      </c>
      <c r="H2336" s="6" t="s">
        <v>19</v>
      </c>
      <c r="I2336" s="8">
        <v>0.4</v>
      </c>
      <c r="J2336" s="9">
        <v>6250</v>
      </c>
      <c r="K2336" s="10">
        <f t="shared" si="18"/>
        <v>2500</v>
      </c>
      <c r="L2336" s="10">
        <f t="shared" si="19"/>
        <v>1000</v>
      </c>
      <c r="M2336" s="11">
        <v>0.4</v>
      </c>
      <c r="O2336" s="16"/>
      <c r="P2336" s="14"/>
      <c r="Q2336" s="12"/>
      <c r="R2336" s="13"/>
    </row>
    <row r="2337" spans="1:18" ht="15.75" customHeight="1" x14ac:dyDescent="0.3">
      <c r="A2337" s="1"/>
      <c r="B2337" s="6" t="s">
        <v>14</v>
      </c>
      <c r="C2337" s="6">
        <v>1185732</v>
      </c>
      <c r="D2337" s="7">
        <v>44318</v>
      </c>
      <c r="E2337" s="6" t="s">
        <v>46</v>
      </c>
      <c r="F2337" s="6" t="s">
        <v>88</v>
      </c>
      <c r="G2337" s="6" t="s">
        <v>89</v>
      </c>
      <c r="H2337" s="6" t="s">
        <v>20</v>
      </c>
      <c r="I2337" s="8">
        <v>0.4</v>
      </c>
      <c r="J2337" s="9">
        <v>5750</v>
      </c>
      <c r="K2337" s="10">
        <f t="shared" si="18"/>
        <v>2300</v>
      </c>
      <c r="L2337" s="10">
        <f t="shared" si="19"/>
        <v>920</v>
      </c>
      <c r="M2337" s="11">
        <v>0.4</v>
      </c>
      <c r="O2337" s="16"/>
      <c r="P2337" s="14"/>
      <c r="Q2337" s="12"/>
      <c r="R2337" s="13"/>
    </row>
    <row r="2338" spans="1:18" ht="15.75" customHeight="1" x14ac:dyDescent="0.3">
      <c r="A2338" s="1"/>
      <c r="B2338" s="6" t="s">
        <v>14</v>
      </c>
      <c r="C2338" s="6">
        <v>1185732</v>
      </c>
      <c r="D2338" s="7">
        <v>44318</v>
      </c>
      <c r="E2338" s="6" t="s">
        <v>46</v>
      </c>
      <c r="F2338" s="6" t="s">
        <v>88</v>
      </c>
      <c r="G2338" s="6" t="s">
        <v>89</v>
      </c>
      <c r="H2338" s="6" t="s">
        <v>21</v>
      </c>
      <c r="I2338" s="8">
        <v>0.49999999999999994</v>
      </c>
      <c r="J2338" s="9">
        <v>6000</v>
      </c>
      <c r="K2338" s="10">
        <f t="shared" si="18"/>
        <v>2999.9999999999995</v>
      </c>
      <c r="L2338" s="10">
        <f t="shared" si="19"/>
        <v>1049.9999999999998</v>
      </c>
      <c r="M2338" s="11">
        <v>0.35</v>
      </c>
      <c r="O2338" s="16"/>
      <c r="P2338" s="14"/>
      <c r="Q2338" s="12"/>
      <c r="R2338" s="13"/>
    </row>
    <row r="2339" spans="1:18" ht="15.75" customHeight="1" x14ac:dyDescent="0.3">
      <c r="A2339" s="1"/>
      <c r="B2339" s="6" t="s">
        <v>14</v>
      </c>
      <c r="C2339" s="6">
        <v>1185732</v>
      </c>
      <c r="D2339" s="7">
        <v>44318</v>
      </c>
      <c r="E2339" s="6" t="s">
        <v>46</v>
      </c>
      <c r="F2339" s="6" t="s">
        <v>88</v>
      </c>
      <c r="G2339" s="6" t="s">
        <v>89</v>
      </c>
      <c r="H2339" s="6" t="s">
        <v>22</v>
      </c>
      <c r="I2339" s="8">
        <v>0.54999999999999993</v>
      </c>
      <c r="J2339" s="9">
        <v>7000</v>
      </c>
      <c r="K2339" s="10">
        <f t="shared" si="18"/>
        <v>3849.9999999999995</v>
      </c>
      <c r="L2339" s="10">
        <f t="shared" si="19"/>
        <v>1924.9999999999998</v>
      </c>
      <c r="M2339" s="11">
        <v>0.5</v>
      </c>
      <c r="O2339" s="16"/>
      <c r="P2339" s="14"/>
      <c r="Q2339" s="12"/>
      <c r="R2339" s="13"/>
    </row>
    <row r="2340" spans="1:18" ht="15.75" customHeight="1" x14ac:dyDescent="0.3">
      <c r="A2340" s="1"/>
      <c r="B2340" s="6" t="s">
        <v>14</v>
      </c>
      <c r="C2340" s="6">
        <v>1185732</v>
      </c>
      <c r="D2340" s="7">
        <v>44351</v>
      </c>
      <c r="E2340" s="6" t="s">
        <v>46</v>
      </c>
      <c r="F2340" s="6" t="s">
        <v>88</v>
      </c>
      <c r="G2340" s="6" t="s">
        <v>89</v>
      </c>
      <c r="H2340" s="6" t="s">
        <v>17</v>
      </c>
      <c r="I2340" s="8">
        <v>0.49999999999999994</v>
      </c>
      <c r="J2340" s="9">
        <v>9500</v>
      </c>
      <c r="K2340" s="10">
        <f t="shared" si="18"/>
        <v>4749.9999999999991</v>
      </c>
      <c r="L2340" s="10">
        <f t="shared" si="19"/>
        <v>1899.9999999999998</v>
      </c>
      <c r="M2340" s="11">
        <v>0.4</v>
      </c>
      <c r="O2340" s="16"/>
      <c r="P2340" s="14"/>
      <c r="Q2340" s="12"/>
      <c r="R2340" s="13"/>
    </row>
    <row r="2341" spans="1:18" ht="15.75" customHeight="1" x14ac:dyDescent="0.3">
      <c r="A2341" s="1"/>
      <c r="B2341" s="6" t="s">
        <v>14</v>
      </c>
      <c r="C2341" s="6">
        <v>1185732</v>
      </c>
      <c r="D2341" s="7">
        <v>44351</v>
      </c>
      <c r="E2341" s="6" t="s">
        <v>46</v>
      </c>
      <c r="F2341" s="6" t="s">
        <v>88</v>
      </c>
      <c r="G2341" s="6" t="s">
        <v>89</v>
      </c>
      <c r="H2341" s="6" t="s">
        <v>18</v>
      </c>
      <c r="I2341" s="8">
        <v>0.45</v>
      </c>
      <c r="J2341" s="9">
        <v>7000</v>
      </c>
      <c r="K2341" s="10">
        <f t="shared" si="18"/>
        <v>3150</v>
      </c>
      <c r="L2341" s="10">
        <f t="shared" si="19"/>
        <v>1102.5</v>
      </c>
      <c r="M2341" s="11">
        <v>0.35</v>
      </c>
      <c r="O2341" s="16"/>
      <c r="P2341" s="14"/>
      <c r="Q2341" s="12"/>
      <c r="R2341" s="13"/>
    </row>
    <row r="2342" spans="1:18" ht="15.75" customHeight="1" x14ac:dyDescent="0.3">
      <c r="A2342" s="1"/>
      <c r="B2342" s="6" t="s">
        <v>14</v>
      </c>
      <c r="C2342" s="6">
        <v>1185732</v>
      </c>
      <c r="D2342" s="7">
        <v>44351</v>
      </c>
      <c r="E2342" s="6" t="s">
        <v>46</v>
      </c>
      <c r="F2342" s="6" t="s">
        <v>88</v>
      </c>
      <c r="G2342" s="6" t="s">
        <v>89</v>
      </c>
      <c r="H2342" s="6" t="s">
        <v>19</v>
      </c>
      <c r="I2342" s="8">
        <v>0.5</v>
      </c>
      <c r="J2342" s="9">
        <v>6750</v>
      </c>
      <c r="K2342" s="10">
        <f t="shared" si="18"/>
        <v>3375</v>
      </c>
      <c r="L2342" s="10">
        <f t="shared" si="19"/>
        <v>1350</v>
      </c>
      <c r="M2342" s="11">
        <v>0.4</v>
      </c>
      <c r="O2342" s="16"/>
      <c r="P2342" s="14"/>
      <c r="Q2342" s="12"/>
      <c r="R2342" s="13"/>
    </row>
    <row r="2343" spans="1:18" ht="15.75" customHeight="1" x14ac:dyDescent="0.3">
      <c r="A2343" s="1"/>
      <c r="B2343" s="6" t="s">
        <v>14</v>
      </c>
      <c r="C2343" s="6">
        <v>1185732</v>
      </c>
      <c r="D2343" s="7">
        <v>44351</v>
      </c>
      <c r="E2343" s="6" t="s">
        <v>46</v>
      </c>
      <c r="F2343" s="6" t="s">
        <v>88</v>
      </c>
      <c r="G2343" s="6" t="s">
        <v>89</v>
      </c>
      <c r="H2343" s="6" t="s">
        <v>20</v>
      </c>
      <c r="I2343" s="8">
        <v>0.5</v>
      </c>
      <c r="J2343" s="9">
        <v>6500</v>
      </c>
      <c r="K2343" s="10">
        <f t="shared" si="18"/>
        <v>3250</v>
      </c>
      <c r="L2343" s="10">
        <f t="shared" si="19"/>
        <v>1300</v>
      </c>
      <c r="M2343" s="11">
        <v>0.4</v>
      </c>
      <c r="O2343" s="16"/>
      <c r="P2343" s="14"/>
      <c r="Q2343" s="12"/>
      <c r="R2343" s="13"/>
    </row>
    <row r="2344" spans="1:18" ht="15.75" customHeight="1" x14ac:dyDescent="0.3">
      <c r="A2344" s="1"/>
      <c r="B2344" s="6" t="s">
        <v>14</v>
      </c>
      <c r="C2344" s="6">
        <v>1185732</v>
      </c>
      <c r="D2344" s="7">
        <v>44351</v>
      </c>
      <c r="E2344" s="6" t="s">
        <v>46</v>
      </c>
      <c r="F2344" s="6" t="s">
        <v>88</v>
      </c>
      <c r="G2344" s="6" t="s">
        <v>89</v>
      </c>
      <c r="H2344" s="6" t="s">
        <v>21</v>
      </c>
      <c r="I2344" s="8">
        <v>0.65</v>
      </c>
      <c r="J2344" s="9">
        <v>6500</v>
      </c>
      <c r="K2344" s="10">
        <f t="shared" si="18"/>
        <v>4225</v>
      </c>
      <c r="L2344" s="10">
        <f t="shared" si="19"/>
        <v>1478.75</v>
      </c>
      <c r="M2344" s="11">
        <v>0.35</v>
      </c>
      <c r="O2344" s="16"/>
      <c r="P2344" s="14"/>
      <c r="Q2344" s="12"/>
      <c r="R2344" s="13"/>
    </row>
    <row r="2345" spans="1:18" ht="15.75" customHeight="1" x14ac:dyDescent="0.3">
      <c r="A2345" s="1"/>
      <c r="B2345" s="6" t="s">
        <v>14</v>
      </c>
      <c r="C2345" s="6">
        <v>1185732</v>
      </c>
      <c r="D2345" s="7">
        <v>44351</v>
      </c>
      <c r="E2345" s="6" t="s">
        <v>46</v>
      </c>
      <c r="F2345" s="6" t="s">
        <v>88</v>
      </c>
      <c r="G2345" s="6" t="s">
        <v>89</v>
      </c>
      <c r="H2345" s="6" t="s">
        <v>22</v>
      </c>
      <c r="I2345" s="8">
        <v>0.70000000000000007</v>
      </c>
      <c r="J2345" s="9">
        <v>8250</v>
      </c>
      <c r="K2345" s="10">
        <f t="shared" si="18"/>
        <v>5775.0000000000009</v>
      </c>
      <c r="L2345" s="10">
        <f t="shared" si="19"/>
        <v>2887.5000000000005</v>
      </c>
      <c r="M2345" s="11">
        <v>0.5</v>
      </c>
      <c r="O2345" s="16"/>
      <c r="P2345" s="14"/>
      <c r="Q2345" s="12"/>
      <c r="R2345" s="13"/>
    </row>
    <row r="2346" spans="1:18" ht="15.75" customHeight="1" x14ac:dyDescent="0.3">
      <c r="A2346" s="1"/>
      <c r="B2346" s="6" t="s">
        <v>14</v>
      </c>
      <c r="C2346" s="6">
        <v>1185732</v>
      </c>
      <c r="D2346" s="7">
        <v>44379</v>
      </c>
      <c r="E2346" s="6" t="s">
        <v>46</v>
      </c>
      <c r="F2346" s="6" t="s">
        <v>88</v>
      </c>
      <c r="G2346" s="6" t="s">
        <v>89</v>
      </c>
      <c r="H2346" s="6" t="s">
        <v>17</v>
      </c>
      <c r="I2346" s="8">
        <v>0.65</v>
      </c>
      <c r="J2346" s="9">
        <v>10500</v>
      </c>
      <c r="K2346" s="10">
        <f t="shared" si="18"/>
        <v>6825</v>
      </c>
      <c r="L2346" s="10">
        <f t="shared" si="19"/>
        <v>2730</v>
      </c>
      <c r="M2346" s="11">
        <v>0.4</v>
      </c>
      <c r="O2346" s="16"/>
      <c r="P2346" s="14"/>
      <c r="Q2346" s="12"/>
      <c r="R2346" s="13"/>
    </row>
    <row r="2347" spans="1:18" ht="15.75" customHeight="1" x14ac:dyDescent="0.3">
      <c r="A2347" s="1"/>
      <c r="B2347" s="6" t="s">
        <v>14</v>
      </c>
      <c r="C2347" s="6">
        <v>1185732</v>
      </c>
      <c r="D2347" s="7">
        <v>44379</v>
      </c>
      <c r="E2347" s="6" t="s">
        <v>46</v>
      </c>
      <c r="F2347" s="6" t="s">
        <v>88</v>
      </c>
      <c r="G2347" s="6" t="s">
        <v>89</v>
      </c>
      <c r="H2347" s="6" t="s">
        <v>18</v>
      </c>
      <c r="I2347" s="8">
        <v>0.60000000000000009</v>
      </c>
      <c r="J2347" s="9">
        <v>8000</v>
      </c>
      <c r="K2347" s="10">
        <f t="shared" si="18"/>
        <v>4800.0000000000009</v>
      </c>
      <c r="L2347" s="10">
        <f t="shared" si="19"/>
        <v>1680.0000000000002</v>
      </c>
      <c r="M2347" s="11">
        <v>0.35</v>
      </c>
      <c r="O2347" s="16"/>
      <c r="P2347" s="14"/>
      <c r="Q2347" s="12"/>
      <c r="R2347" s="13"/>
    </row>
    <row r="2348" spans="1:18" ht="15.75" customHeight="1" x14ac:dyDescent="0.3">
      <c r="A2348" s="1"/>
      <c r="B2348" s="6" t="s">
        <v>14</v>
      </c>
      <c r="C2348" s="6">
        <v>1185732</v>
      </c>
      <c r="D2348" s="7">
        <v>44379</v>
      </c>
      <c r="E2348" s="6" t="s">
        <v>46</v>
      </c>
      <c r="F2348" s="6" t="s">
        <v>88</v>
      </c>
      <c r="G2348" s="6" t="s">
        <v>89</v>
      </c>
      <c r="H2348" s="6" t="s">
        <v>19</v>
      </c>
      <c r="I2348" s="8">
        <v>0.55000000000000004</v>
      </c>
      <c r="J2348" s="9">
        <v>7250</v>
      </c>
      <c r="K2348" s="10">
        <f t="shared" si="18"/>
        <v>3987.5000000000005</v>
      </c>
      <c r="L2348" s="10">
        <f t="shared" si="19"/>
        <v>1595.0000000000002</v>
      </c>
      <c r="M2348" s="11">
        <v>0.4</v>
      </c>
      <c r="O2348" s="16"/>
      <c r="P2348" s="14"/>
      <c r="Q2348" s="12"/>
      <c r="R2348" s="13"/>
    </row>
    <row r="2349" spans="1:18" ht="15.75" customHeight="1" x14ac:dyDescent="0.3">
      <c r="A2349" s="1"/>
      <c r="B2349" s="6" t="s">
        <v>14</v>
      </c>
      <c r="C2349" s="6">
        <v>1185732</v>
      </c>
      <c r="D2349" s="7">
        <v>44379</v>
      </c>
      <c r="E2349" s="6" t="s">
        <v>46</v>
      </c>
      <c r="F2349" s="6" t="s">
        <v>88</v>
      </c>
      <c r="G2349" s="6" t="s">
        <v>89</v>
      </c>
      <c r="H2349" s="6" t="s">
        <v>20</v>
      </c>
      <c r="I2349" s="8">
        <v>0.55000000000000004</v>
      </c>
      <c r="J2349" s="9">
        <v>6750</v>
      </c>
      <c r="K2349" s="10">
        <f t="shared" si="18"/>
        <v>3712.5000000000005</v>
      </c>
      <c r="L2349" s="10">
        <f t="shared" si="19"/>
        <v>1485.0000000000002</v>
      </c>
      <c r="M2349" s="11">
        <v>0.4</v>
      </c>
      <c r="O2349" s="16"/>
      <c r="P2349" s="14"/>
      <c r="Q2349" s="12"/>
      <c r="R2349" s="13"/>
    </row>
    <row r="2350" spans="1:18" ht="15.75" customHeight="1" x14ac:dyDescent="0.3">
      <c r="A2350" s="1"/>
      <c r="B2350" s="6" t="s">
        <v>14</v>
      </c>
      <c r="C2350" s="6">
        <v>1185732</v>
      </c>
      <c r="D2350" s="7">
        <v>44379</v>
      </c>
      <c r="E2350" s="6" t="s">
        <v>46</v>
      </c>
      <c r="F2350" s="6" t="s">
        <v>88</v>
      </c>
      <c r="G2350" s="6" t="s">
        <v>89</v>
      </c>
      <c r="H2350" s="6" t="s">
        <v>21</v>
      </c>
      <c r="I2350" s="8">
        <v>0.65</v>
      </c>
      <c r="J2350" s="9">
        <v>7000</v>
      </c>
      <c r="K2350" s="10">
        <f t="shared" si="18"/>
        <v>4550</v>
      </c>
      <c r="L2350" s="10">
        <f t="shared" si="19"/>
        <v>1592.5</v>
      </c>
      <c r="M2350" s="11">
        <v>0.35</v>
      </c>
      <c r="O2350" s="16"/>
      <c r="P2350" s="14"/>
      <c r="Q2350" s="12"/>
      <c r="R2350" s="13"/>
    </row>
    <row r="2351" spans="1:18" ht="15.75" customHeight="1" x14ac:dyDescent="0.3">
      <c r="A2351" s="1"/>
      <c r="B2351" s="6" t="s">
        <v>14</v>
      </c>
      <c r="C2351" s="6">
        <v>1185732</v>
      </c>
      <c r="D2351" s="7">
        <v>44379</v>
      </c>
      <c r="E2351" s="6" t="s">
        <v>46</v>
      </c>
      <c r="F2351" s="6" t="s">
        <v>88</v>
      </c>
      <c r="G2351" s="6" t="s">
        <v>89</v>
      </c>
      <c r="H2351" s="6" t="s">
        <v>22</v>
      </c>
      <c r="I2351" s="8">
        <v>0.70000000000000007</v>
      </c>
      <c r="J2351" s="9">
        <v>8750</v>
      </c>
      <c r="K2351" s="10">
        <f t="shared" si="18"/>
        <v>6125.0000000000009</v>
      </c>
      <c r="L2351" s="10">
        <f t="shared" si="19"/>
        <v>3062.5000000000005</v>
      </c>
      <c r="M2351" s="11">
        <v>0.5</v>
      </c>
      <c r="O2351" s="16"/>
      <c r="P2351" s="14"/>
      <c r="Q2351" s="12"/>
      <c r="R2351" s="13"/>
    </row>
    <row r="2352" spans="1:18" ht="15.75" customHeight="1" x14ac:dyDescent="0.3">
      <c r="A2352" s="1"/>
      <c r="B2352" s="6" t="s">
        <v>14</v>
      </c>
      <c r="C2352" s="6">
        <v>1185732</v>
      </c>
      <c r="D2352" s="7">
        <v>44411</v>
      </c>
      <c r="E2352" s="6" t="s">
        <v>46</v>
      </c>
      <c r="F2352" s="6" t="s">
        <v>88</v>
      </c>
      <c r="G2352" s="6" t="s">
        <v>89</v>
      </c>
      <c r="H2352" s="6" t="s">
        <v>17</v>
      </c>
      <c r="I2352" s="8">
        <v>0.65</v>
      </c>
      <c r="J2352" s="9">
        <v>10250</v>
      </c>
      <c r="K2352" s="10">
        <f t="shared" si="18"/>
        <v>6662.5</v>
      </c>
      <c r="L2352" s="10">
        <f t="shared" si="19"/>
        <v>2665</v>
      </c>
      <c r="M2352" s="11">
        <v>0.4</v>
      </c>
      <c r="O2352" s="16"/>
      <c r="P2352" s="14"/>
      <c r="Q2352" s="12"/>
      <c r="R2352" s="13"/>
    </row>
    <row r="2353" spans="1:18" ht="15.75" customHeight="1" x14ac:dyDescent="0.3">
      <c r="A2353" s="1"/>
      <c r="B2353" s="6" t="s">
        <v>14</v>
      </c>
      <c r="C2353" s="6">
        <v>1185732</v>
      </c>
      <c r="D2353" s="7">
        <v>44411</v>
      </c>
      <c r="E2353" s="6" t="s">
        <v>46</v>
      </c>
      <c r="F2353" s="6" t="s">
        <v>88</v>
      </c>
      <c r="G2353" s="6" t="s">
        <v>89</v>
      </c>
      <c r="H2353" s="6" t="s">
        <v>18</v>
      </c>
      <c r="I2353" s="8">
        <v>0.60000000000000009</v>
      </c>
      <c r="J2353" s="9">
        <v>8000</v>
      </c>
      <c r="K2353" s="10">
        <f t="shared" si="18"/>
        <v>4800.0000000000009</v>
      </c>
      <c r="L2353" s="10">
        <f t="shared" si="19"/>
        <v>1680.0000000000002</v>
      </c>
      <c r="M2353" s="11">
        <v>0.35</v>
      </c>
      <c r="O2353" s="16"/>
      <c r="P2353" s="14"/>
      <c r="Q2353" s="12"/>
      <c r="R2353" s="13"/>
    </row>
    <row r="2354" spans="1:18" ht="15.75" customHeight="1" x14ac:dyDescent="0.3">
      <c r="A2354" s="1"/>
      <c r="B2354" s="6" t="s">
        <v>14</v>
      </c>
      <c r="C2354" s="6">
        <v>1185732</v>
      </c>
      <c r="D2354" s="7">
        <v>44411</v>
      </c>
      <c r="E2354" s="6" t="s">
        <v>46</v>
      </c>
      <c r="F2354" s="6" t="s">
        <v>88</v>
      </c>
      <c r="G2354" s="6" t="s">
        <v>89</v>
      </c>
      <c r="H2354" s="6" t="s">
        <v>19</v>
      </c>
      <c r="I2354" s="8">
        <v>0.55000000000000004</v>
      </c>
      <c r="J2354" s="9">
        <v>7250</v>
      </c>
      <c r="K2354" s="10">
        <f t="shared" si="18"/>
        <v>3987.5000000000005</v>
      </c>
      <c r="L2354" s="10">
        <f t="shared" si="19"/>
        <v>1595.0000000000002</v>
      </c>
      <c r="M2354" s="11">
        <v>0.4</v>
      </c>
      <c r="O2354" s="16"/>
      <c r="P2354" s="14"/>
      <c r="Q2354" s="12"/>
      <c r="R2354" s="13"/>
    </row>
    <row r="2355" spans="1:18" ht="15.75" customHeight="1" x14ac:dyDescent="0.3">
      <c r="A2355" s="1"/>
      <c r="B2355" s="6" t="s">
        <v>14</v>
      </c>
      <c r="C2355" s="6">
        <v>1185732</v>
      </c>
      <c r="D2355" s="7">
        <v>44411</v>
      </c>
      <c r="E2355" s="6" t="s">
        <v>46</v>
      </c>
      <c r="F2355" s="6" t="s">
        <v>88</v>
      </c>
      <c r="G2355" s="6" t="s">
        <v>89</v>
      </c>
      <c r="H2355" s="6" t="s">
        <v>20</v>
      </c>
      <c r="I2355" s="8">
        <v>0.45</v>
      </c>
      <c r="J2355" s="9">
        <v>6750</v>
      </c>
      <c r="K2355" s="10">
        <f t="shared" si="18"/>
        <v>3037.5</v>
      </c>
      <c r="L2355" s="10">
        <f t="shared" si="19"/>
        <v>1215</v>
      </c>
      <c r="M2355" s="11">
        <v>0.4</v>
      </c>
      <c r="O2355" s="16"/>
      <c r="P2355" s="14"/>
      <c r="Q2355" s="12"/>
      <c r="R2355" s="13"/>
    </row>
    <row r="2356" spans="1:18" ht="15.75" customHeight="1" x14ac:dyDescent="0.3">
      <c r="A2356" s="1"/>
      <c r="B2356" s="6" t="s">
        <v>14</v>
      </c>
      <c r="C2356" s="6">
        <v>1185732</v>
      </c>
      <c r="D2356" s="7">
        <v>44411</v>
      </c>
      <c r="E2356" s="6" t="s">
        <v>46</v>
      </c>
      <c r="F2356" s="6" t="s">
        <v>88</v>
      </c>
      <c r="G2356" s="6" t="s">
        <v>89</v>
      </c>
      <c r="H2356" s="6" t="s">
        <v>21</v>
      </c>
      <c r="I2356" s="8">
        <v>0.55000000000000004</v>
      </c>
      <c r="J2356" s="9">
        <v>6500</v>
      </c>
      <c r="K2356" s="10">
        <f t="shared" si="18"/>
        <v>3575.0000000000005</v>
      </c>
      <c r="L2356" s="10">
        <f t="shared" si="19"/>
        <v>1251.25</v>
      </c>
      <c r="M2356" s="11">
        <v>0.35</v>
      </c>
      <c r="O2356" s="16"/>
      <c r="P2356" s="14"/>
      <c r="Q2356" s="12"/>
      <c r="R2356" s="13"/>
    </row>
    <row r="2357" spans="1:18" ht="15.75" customHeight="1" x14ac:dyDescent="0.3">
      <c r="A2357" s="1"/>
      <c r="B2357" s="6" t="s">
        <v>14</v>
      </c>
      <c r="C2357" s="6">
        <v>1185732</v>
      </c>
      <c r="D2357" s="7">
        <v>44411</v>
      </c>
      <c r="E2357" s="6" t="s">
        <v>46</v>
      </c>
      <c r="F2357" s="6" t="s">
        <v>88</v>
      </c>
      <c r="G2357" s="6" t="s">
        <v>89</v>
      </c>
      <c r="H2357" s="6" t="s">
        <v>22</v>
      </c>
      <c r="I2357" s="8">
        <v>0.60000000000000009</v>
      </c>
      <c r="J2357" s="9">
        <v>8250</v>
      </c>
      <c r="K2357" s="10">
        <f t="shared" si="18"/>
        <v>4950.0000000000009</v>
      </c>
      <c r="L2357" s="10">
        <f t="shared" si="19"/>
        <v>2475.0000000000005</v>
      </c>
      <c r="M2357" s="11">
        <v>0.5</v>
      </c>
      <c r="O2357" s="16"/>
      <c r="P2357" s="14"/>
      <c r="Q2357" s="12"/>
      <c r="R2357" s="13"/>
    </row>
    <row r="2358" spans="1:18" ht="15.75" customHeight="1" x14ac:dyDescent="0.3">
      <c r="A2358" s="1"/>
      <c r="B2358" s="6" t="s">
        <v>14</v>
      </c>
      <c r="C2358" s="6">
        <v>1185732</v>
      </c>
      <c r="D2358" s="7">
        <v>44441</v>
      </c>
      <c r="E2358" s="6" t="s">
        <v>46</v>
      </c>
      <c r="F2358" s="6" t="s">
        <v>88</v>
      </c>
      <c r="G2358" s="6" t="s">
        <v>89</v>
      </c>
      <c r="H2358" s="6" t="s">
        <v>17</v>
      </c>
      <c r="I2358" s="8">
        <v>0.55000000000000004</v>
      </c>
      <c r="J2358" s="9">
        <v>9250</v>
      </c>
      <c r="K2358" s="10">
        <f t="shared" si="18"/>
        <v>5087.5</v>
      </c>
      <c r="L2358" s="10">
        <f t="shared" si="19"/>
        <v>2035</v>
      </c>
      <c r="M2358" s="11">
        <v>0.4</v>
      </c>
      <c r="O2358" s="16"/>
      <c r="P2358" s="14"/>
      <c r="Q2358" s="12"/>
      <c r="R2358" s="13"/>
    </row>
    <row r="2359" spans="1:18" ht="15.75" customHeight="1" x14ac:dyDescent="0.3">
      <c r="A2359" s="1"/>
      <c r="B2359" s="6" t="s">
        <v>14</v>
      </c>
      <c r="C2359" s="6">
        <v>1185732</v>
      </c>
      <c r="D2359" s="7">
        <v>44441</v>
      </c>
      <c r="E2359" s="6" t="s">
        <v>46</v>
      </c>
      <c r="F2359" s="6" t="s">
        <v>88</v>
      </c>
      <c r="G2359" s="6" t="s">
        <v>89</v>
      </c>
      <c r="H2359" s="6" t="s">
        <v>18</v>
      </c>
      <c r="I2359" s="8">
        <v>0.50000000000000011</v>
      </c>
      <c r="J2359" s="9">
        <v>7250</v>
      </c>
      <c r="K2359" s="10">
        <f t="shared" si="18"/>
        <v>3625.0000000000009</v>
      </c>
      <c r="L2359" s="10">
        <f t="shared" si="19"/>
        <v>1268.7500000000002</v>
      </c>
      <c r="M2359" s="11">
        <v>0.35</v>
      </c>
      <c r="O2359" s="16"/>
      <c r="P2359" s="14"/>
      <c r="Q2359" s="12"/>
      <c r="R2359" s="13"/>
    </row>
    <row r="2360" spans="1:18" ht="15.75" customHeight="1" x14ac:dyDescent="0.3">
      <c r="A2360" s="1"/>
      <c r="B2360" s="6" t="s">
        <v>14</v>
      </c>
      <c r="C2360" s="6">
        <v>1185732</v>
      </c>
      <c r="D2360" s="7">
        <v>44441</v>
      </c>
      <c r="E2360" s="6" t="s">
        <v>46</v>
      </c>
      <c r="F2360" s="6" t="s">
        <v>88</v>
      </c>
      <c r="G2360" s="6" t="s">
        <v>89</v>
      </c>
      <c r="H2360" s="6" t="s">
        <v>19</v>
      </c>
      <c r="I2360" s="8">
        <v>0.30000000000000004</v>
      </c>
      <c r="J2360" s="9">
        <v>6250</v>
      </c>
      <c r="K2360" s="10">
        <f t="shared" si="18"/>
        <v>1875.0000000000002</v>
      </c>
      <c r="L2360" s="10">
        <f t="shared" si="19"/>
        <v>750.00000000000011</v>
      </c>
      <c r="M2360" s="11">
        <v>0.4</v>
      </c>
      <c r="O2360" s="16"/>
      <c r="P2360" s="14"/>
      <c r="Q2360" s="12"/>
      <c r="R2360" s="13"/>
    </row>
    <row r="2361" spans="1:18" ht="15.75" customHeight="1" x14ac:dyDescent="0.3">
      <c r="A2361" s="1"/>
      <c r="B2361" s="6" t="s">
        <v>14</v>
      </c>
      <c r="C2361" s="6">
        <v>1185732</v>
      </c>
      <c r="D2361" s="7">
        <v>44441</v>
      </c>
      <c r="E2361" s="6" t="s">
        <v>46</v>
      </c>
      <c r="F2361" s="6" t="s">
        <v>88</v>
      </c>
      <c r="G2361" s="6" t="s">
        <v>89</v>
      </c>
      <c r="H2361" s="6" t="s">
        <v>20</v>
      </c>
      <c r="I2361" s="8">
        <v>0.30000000000000004</v>
      </c>
      <c r="J2361" s="9">
        <v>6000</v>
      </c>
      <c r="K2361" s="10">
        <f t="shared" si="18"/>
        <v>1800.0000000000002</v>
      </c>
      <c r="L2361" s="10">
        <f t="shared" si="19"/>
        <v>720.00000000000011</v>
      </c>
      <c r="M2361" s="11">
        <v>0.4</v>
      </c>
      <c r="O2361" s="16"/>
      <c r="P2361" s="14"/>
      <c r="Q2361" s="12"/>
      <c r="R2361" s="13"/>
    </row>
    <row r="2362" spans="1:18" ht="15.75" customHeight="1" x14ac:dyDescent="0.3">
      <c r="A2362" s="1"/>
      <c r="B2362" s="6" t="s">
        <v>14</v>
      </c>
      <c r="C2362" s="6">
        <v>1185732</v>
      </c>
      <c r="D2362" s="7">
        <v>44441</v>
      </c>
      <c r="E2362" s="6" t="s">
        <v>46</v>
      </c>
      <c r="F2362" s="6" t="s">
        <v>88</v>
      </c>
      <c r="G2362" s="6" t="s">
        <v>89</v>
      </c>
      <c r="H2362" s="6" t="s">
        <v>21</v>
      </c>
      <c r="I2362" s="8">
        <v>0.4</v>
      </c>
      <c r="J2362" s="9">
        <v>6000</v>
      </c>
      <c r="K2362" s="10">
        <f t="shared" si="18"/>
        <v>2400</v>
      </c>
      <c r="L2362" s="10">
        <f t="shared" si="19"/>
        <v>840</v>
      </c>
      <c r="M2362" s="11">
        <v>0.35</v>
      </c>
      <c r="O2362" s="16"/>
      <c r="P2362" s="14"/>
      <c r="Q2362" s="12"/>
      <c r="R2362" s="13"/>
    </row>
    <row r="2363" spans="1:18" ht="15.75" customHeight="1" x14ac:dyDescent="0.3">
      <c r="A2363" s="1"/>
      <c r="B2363" s="6" t="s">
        <v>14</v>
      </c>
      <c r="C2363" s="6">
        <v>1185732</v>
      </c>
      <c r="D2363" s="7">
        <v>44441</v>
      </c>
      <c r="E2363" s="6" t="s">
        <v>46</v>
      </c>
      <c r="F2363" s="6" t="s">
        <v>88</v>
      </c>
      <c r="G2363" s="6" t="s">
        <v>89</v>
      </c>
      <c r="H2363" s="6" t="s">
        <v>22</v>
      </c>
      <c r="I2363" s="8">
        <v>0.45000000000000007</v>
      </c>
      <c r="J2363" s="9">
        <v>7000</v>
      </c>
      <c r="K2363" s="10">
        <f t="shared" si="18"/>
        <v>3150.0000000000005</v>
      </c>
      <c r="L2363" s="10">
        <f t="shared" si="19"/>
        <v>1575.0000000000002</v>
      </c>
      <c r="M2363" s="11">
        <v>0.5</v>
      </c>
      <c r="O2363" s="16"/>
      <c r="P2363" s="14"/>
      <c r="Q2363" s="12"/>
      <c r="R2363" s="13"/>
    </row>
    <row r="2364" spans="1:18" ht="15.75" customHeight="1" x14ac:dyDescent="0.3">
      <c r="A2364" s="1"/>
      <c r="B2364" s="6" t="s">
        <v>14</v>
      </c>
      <c r="C2364" s="6">
        <v>1185732</v>
      </c>
      <c r="D2364" s="7">
        <v>44473</v>
      </c>
      <c r="E2364" s="6" t="s">
        <v>46</v>
      </c>
      <c r="F2364" s="6" t="s">
        <v>88</v>
      </c>
      <c r="G2364" s="6" t="s">
        <v>89</v>
      </c>
      <c r="H2364" s="6" t="s">
        <v>17</v>
      </c>
      <c r="I2364" s="8">
        <v>0.45000000000000007</v>
      </c>
      <c r="J2364" s="9">
        <v>8750</v>
      </c>
      <c r="K2364" s="10">
        <f t="shared" si="18"/>
        <v>3937.5000000000005</v>
      </c>
      <c r="L2364" s="10">
        <f t="shared" si="19"/>
        <v>1575.0000000000002</v>
      </c>
      <c r="M2364" s="11">
        <v>0.4</v>
      </c>
      <c r="O2364" s="16"/>
      <c r="P2364" s="14"/>
      <c r="Q2364" s="12"/>
      <c r="R2364" s="13"/>
    </row>
    <row r="2365" spans="1:18" ht="15.75" customHeight="1" x14ac:dyDescent="0.3">
      <c r="A2365" s="1"/>
      <c r="B2365" s="6" t="s">
        <v>14</v>
      </c>
      <c r="C2365" s="6">
        <v>1185732</v>
      </c>
      <c r="D2365" s="7">
        <v>44473</v>
      </c>
      <c r="E2365" s="6" t="s">
        <v>46</v>
      </c>
      <c r="F2365" s="6" t="s">
        <v>88</v>
      </c>
      <c r="G2365" s="6" t="s">
        <v>89</v>
      </c>
      <c r="H2365" s="6" t="s">
        <v>18</v>
      </c>
      <c r="I2365" s="8">
        <v>0.35000000000000009</v>
      </c>
      <c r="J2365" s="9">
        <v>7000</v>
      </c>
      <c r="K2365" s="10">
        <f t="shared" si="18"/>
        <v>2450.0000000000005</v>
      </c>
      <c r="L2365" s="10">
        <f t="shared" si="19"/>
        <v>857.50000000000011</v>
      </c>
      <c r="M2365" s="11">
        <v>0.35</v>
      </c>
      <c r="O2365" s="16"/>
      <c r="P2365" s="14"/>
      <c r="Q2365" s="12"/>
      <c r="R2365" s="13"/>
    </row>
    <row r="2366" spans="1:18" ht="15.75" customHeight="1" x14ac:dyDescent="0.3">
      <c r="A2366" s="1"/>
      <c r="B2366" s="6" t="s">
        <v>14</v>
      </c>
      <c r="C2366" s="6">
        <v>1185732</v>
      </c>
      <c r="D2366" s="7">
        <v>44473</v>
      </c>
      <c r="E2366" s="6" t="s">
        <v>46</v>
      </c>
      <c r="F2366" s="6" t="s">
        <v>88</v>
      </c>
      <c r="G2366" s="6" t="s">
        <v>89</v>
      </c>
      <c r="H2366" s="6" t="s">
        <v>19</v>
      </c>
      <c r="I2366" s="8">
        <v>0.35000000000000009</v>
      </c>
      <c r="J2366" s="9">
        <v>5750</v>
      </c>
      <c r="K2366" s="10">
        <f t="shared" si="18"/>
        <v>2012.5000000000005</v>
      </c>
      <c r="L2366" s="10">
        <f t="shared" si="19"/>
        <v>805.00000000000023</v>
      </c>
      <c r="M2366" s="11">
        <v>0.4</v>
      </c>
      <c r="O2366" s="16"/>
      <c r="P2366" s="14"/>
      <c r="Q2366" s="12"/>
      <c r="R2366" s="13"/>
    </row>
    <row r="2367" spans="1:18" ht="15.75" customHeight="1" x14ac:dyDescent="0.3">
      <c r="A2367" s="1"/>
      <c r="B2367" s="6" t="s">
        <v>14</v>
      </c>
      <c r="C2367" s="6">
        <v>1185732</v>
      </c>
      <c r="D2367" s="7">
        <v>44473</v>
      </c>
      <c r="E2367" s="6" t="s">
        <v>46</v>
      </c>
      <c r="F2367" s="6" t="s">
        <v>88</v>
      </c>
      <c r="G2367" s="6" t="s">
        <v>89</v>
      </c>
      <c r="H2367" s="6" t="s">
        <v>20</v>
      </c>
      <c r="I2367" s="8">
        <v>0.35000000000000009</v>
      </c>
      <c r="J2367" s="9">
        <v>5500</v>
      </c>
      <c r="K2367" s="10">
        <f t="shared" si="18"/>
        <v>1925.0000000000005</v>
      </c>
      <c r="L2367" s="10">
        <f t="shared" si="19"/>
        <v>770.00000000000023</v>
      </c>
      <c r="M2367" s="11">
        <v>0.4</v>
      </c>
      <c r="O2367" s="16"/>
      <c r="P2367" s="14"/>
      <c r="Q2367" s="12"/>
      <c r="R2367" s="13"/>
    </row>
    <row r="2368" spans="1:18" ht="15.75" customHeight="1" x14ac:dyDescent="0.3">
      <c r="A2368" s="1"/>
      <c r="B2368" s="6" t="s">
        <v>14</v>
      </c>
      <c r="C2368" s="6">
        <v>1185732</v>
      </c>
      <c r="D2368" s="7">
        <v>44473</v>
      </c>
      <c r="E2368" s="6" t="s">
        <v>46</v>
      </c>
      <c r="F2368" s="6" t="s">
        <v>88</v>
      </c>
      <c r="G2368" s="6" t="s">
        <v>89</v>
      </c>
      <c r="H2368" s="6" t="s">
        <v>21</v>
      </c>
      <c r="I2368" s="8">
        <v>0.45000000000000007</v>
      </c>
      <c r="J2368" s="9">
        <v>5500</v>
      </c>
      <c r="K2368" s="10">
        <f t="shared" si="18"/>
        <v>2475.0000000000005</v>
      </c>
      <c r="L2368" s="10">
        <f t="shared" si="19"/>
        <v>866.25000000000011</v>
      </c>
      <c r="M2368" s="11">
        <v>0.35</v>
      </c>
      <c r="O2368" s="16"/>
      <c r="P2368" s="14"/>
      <c r="Q2368" s="12"/>
      <c r="R2368" s="13"/>
    </row>
    <row r="2369" spans="1:18" ht="15.75" customHeight="1" x14ac:dyDescent="0.3">
      <c r="A2369" s="1"/>
      <c r="B2369" s="6" t="s">
        <v>14</v>
      </c>
      <c r="C2369" s="6">
        <v>1185732</v>
      </c>
      <c r="D2369" s="7">
        <v>44473</v>
      </c>
      <c r="E2369" s="6" t="s">
        <v>46</v>
      </c>
      <c r="F2369" s="6" t="s">
        <v>88</v>
      </c>
      <c r="G2369" s="6" t="s">
        <v>89</v>
      </c>
      <c r="H2369" s="6" t="s">
        <v>22</v>
      </c>
      <c r="I2369" s="8">
        <v>0.5</v>
      </c>
      <c r="J2369" s="9">
        <v>6750</v>
      </c>
      <c r="K2369" s="10">
        <f t="shared" si="18"/>
        <v>3375</v>
      </c>
      <c r="L2369" s="10">
        <f t="shared" si="19"/>
        <v>1687.5</v>
      </c>
      <c r="M2369" s="11">
        <v>0.5</v>
      </c>
      <c r="O2369" s="16"/>
      <c r="P2369" s="14"/>
      <c r="Q2369" s="12"/>
      <c r="R2369" s="13"/>
    </row>
    <row r="2370" spans="1:18" ht="15.75" customHeight="1" x14ac:dyDescent="0.3">
      <c r="A2370" s="1"/>
      <c r="B2370" s="6" t="s">
        <v>14</v>
      </c>
      <c r="C2370" s="6">
        <v>1185732</v>
      </c>
      <c r="D2370" s="7">
        <v>44503</v>
      </c>
      <c r="E2370" s="6" t="s">
        <v>46</v>
      </c>
      <c r="F2370" s="6" t="s">
        <v>88</v>
      </c>
      <c r="G2370" s="6" t="s">
        <v>89</v>
      </c>
      <c r="H2370" s="6" t="s">
        <v>17</v>
      </c>
      <c r="I2370" s="8">
        <v>0.45000000000000007</v>
      </c>
      <c r="J2370" s="9">
        <v>8250</v>
      </c>
      <c r="K2370" s="10">
        <f t="shared" si="18"/>
        <v>3712.5000000000005</v>
      </c>
      <c r="L2370" s="10">
        <f t="shared" si="19"/>
        <v>1485.0000000000002</v>
      </c>
      <c r="M2370" s="11">
        <v>0.4</v>
      </c>
      <c r="O2370" s="16"/>
      <c r="P2370" s="14"/>
      <c r="Q2370" s="12"/>
      <c r="R2370" s="13"/>
    </row>
    <row r="2371" spans="1:18" ht="15.75" customHeight="1" x14ac:dyDescent="0.3">
      <c r="A2371" s="1"/>
      <c r="B2371" s="6" t="s">
        <v>14</v>
      </c>
      <c r="C2371" s="6">
        <v>1185732</v>
      </c>
      <c r="D2371" s="7">
        <v>44503</v>
      </c>
      <c r="E2371" s="6" t="s">
        <v>46</v>
      </c>
      <c r="F2371" s="6" t="s">
        <v>88</v>
      </c>
      <c r="G2371" s="6" t="s">
        <v>89</v>
      </c>
      <c r="H2371" s="6" t="s">
        <v>18</v>
      </c>
      <c r="I2371" s="8">
        <v>0.35000000000000009</v>
      </c>
      <c r="J2371" s="9">
        <v>6500</v>
      </c>
      <c r="K2371" s="10">
        <f t="shared" si="18"/>
        <v>2275.0000000000005</v>
      </c>
      <c r="L2371" s="10">
        <f t="shared" si="19"/>
        <v>796.25000000000011</v>
      </c>
      <c r="M2371" s="11">
        <v>0.35</v>
      </c>
      <c r="O2371" s="16"/>
      <c r="P2371" s="14"/>
      <c r="Q2371" s="12"/>
      <c r="R2371" s="13"/>
    </row>
    <row r="2372" spans="1:18" ht="15.75" customHeight="1" x14ac:dyDescent="0.3">
      <c r="A2372" s="1"/>
      <c r="B2372" s="6" t="s">
        <v>14</v>
      </c>
      <c r="C2372" s="6">
        <v>1185732</v>
      </c>
      <c r="D2372" s="7">
        <v>44503</v>
      </c>
      <c r="E2372" s="6" t="s">
        <v>46</v>
      </c>
      <c r="F2372" s="6" t="s">
        <v>88</v>
      </c>
      <c r="G2372" s="6" t="s">
        <v>89</v>
      </c>
      <c r="H2372" s="6" t="s">
        <v>19</v>
      </c>
      <c r="I2372" s="8">
        <v>0.40000000000000013</v>
      </c>
      <c r="J2372" s="9">
        <v>5950</v>
      </c>
      <c r="K2372" s="10">
        <f t="shared" si="18"/>
        <v>2380.0000000000009</v>
      </c>
      <c r="L2372" s="10">
        <f t="shared" si="19"/>
        <v>952.00000000000045</v>
      </c>
      <c r="M2372" s="11">
        <v>0.4</v>
      </c>
      <c r="O2372" s="16"/>
      <c r="P2372" s="14"/>
      <c r="Q2372" s="12"/>
      <c r="R2372" s="13"/>
    </row>
    <row r="2373" spans="1:18" ht="15.75" customHeight="1" x14ac:dyDescent="0.3">
      <c r="A2373" s="1"/>
      <c r="B2373" s="6" t="s">
        <v>14</v>
      </c>
      <c r="C2373" s="6">
        <v>1185732</v>
      </c>
      <c r="D2373" s="7">
        <v>44503</v>
      </c>
      <c r="E2373" s="6" t="s">
        <v>46</v>
      </c>
      <c r="F2373" s="6" t="s">
        <v>88</v>
      </c>
      <c r="G2373" s="6" t="s">
        <v>89</v>
      </c>
      <c r="H2373" s="6" t="s">
        <v>20</v>
      </c>
      <c r="I2373" s="8">
        <v>0.6000000000000002</v>
      </c>
      <c r="J2373" s="9">
        <v>6500</v>
      </c>
      <c r="K2373" s="10">
        <f t="shared" si="18"/>
        <v>3900.0000000000014</v>
      </c>
      <c r="L2373" s="10">
        <f t="shared" si="19"/>
        <v>1560.0000000000007</v>
      </c>
      <c r="M2373" s="11">
        <v>0.4</v>
      </c>
      <c r="O2373" s="16"/>
      <c r="P2373" s="14"/>
      <c r="Q2373" s="12"/>
      <c r="R2373" s="13"/>
    </row>
    <row r="2374" spans="1:18" ht="15.75" customHeight="1" x14ac:dyDescent="0.3">
      <c r="A2374" s="1"/>
      <c r="B2374" s="6" t="s">
        <v>14</v>
      </c>
      <c r="C2374" s="6">
        <v>1185732</v>
      </c>
      <c r="D2374" s="7">
        <v>44503</v>
      </c>
      <c r="E2374" s="6" t="s">
        <v>46</v>
      </c>
      <c r="F2374" s="6" t="s">
        <v>88</v>
      </c>
      <c r="G2374" s="6" t="s">
        <v>89</v>
      </c>
      <c r="H2374" s="6" t="s">
        <v>21</v>
      </c>
      <c r="I2374" s="8">
        <v>0.75000000000000011</v>
      </c>
      <c r="J2374" s="9">
        <v>6250</v>
      </c>
      <c r="K2374" s="10">
        <f t="shared" si="18"/>
        <v>4687.5000000000009</v>
      </c>
      <c r="L2374" s="10">
        <f t="shared" si="19"/>
        <v>1640.6250000000002</v>
      </c>
      <c r="M2374" s="11">
        <v>0.35</v>
      </c>
      <c r="O2374" s="16"/>
      <c r="P2374" s="14"/>
      <c r="Q2374" s="12"/>
      <c r="R2374" s="13"/>
    </row>
    <row r="2375" spans="1:18" ht="15.75" customHeight="1" x14ac:dyDescent="0.3">
      <c r="A2375" s="1"/>
      <c r="B2375" s="6" t="s">
        <v>14</v>
      </c>
      <c r="C2375" s="6">
        <v>1185732</v>
      </c>
      <c r="D2375" s="7">
        <v>44503</v>
      </c>
      <c r="E2375" s="6" t="s">
        <v>46</v>
      </c>
      <c r="F2375" s="6" t="s">
        <v>88</v>
      </c>
      <c r="G2375" s="6" t="s">
        <v>89</v>
      </c>
      <c r="H2375" s="6" t="s">
        <v>22</v>
      </c>
      <c r="I2375" s="8">
        <v>0.75</v>
      </c>
      <c r="J2375" s="9">
        <v>7250</v>
      </c>
      <c r="K2375" s="10">
        <f t="shared" si="18"/>
        <v>5437.5</v>
      </c>
      <c r="L2375" s="10">
        <f t="shared" si="19"/>
        <v>2718.75</v>
      </c>
      <c r="M2375" s="11">
        <v>0.5</v>
      </c>
      <c r="O2375" s="16"/>
      <c r="P2375" s="14"/>
      <c r="Q2375" s="12"/>
      <c r="R2375" s="13"/>
    </row>
    <row r="2376" spans="1:18" ht="15.75" customHeight="1" x14ac:dyDescent="0.3">
      <c r="A2376" s="1"/>
      <c r="B2376" s="6" t="s">
        <v>14</v>
      </c>
      <c r="C2376" s="6">
        <v>1185732</v>
      </c>
      <c r="D2376" s="7">
        <v>44532</v>
      </c>
      <c r="E2376" s="6" t="s">
        <v>46</v>
      </c>
      <c r="F2376" s="6" t="s">
        <v>88</v>
      </c>
      <c r="G2376" s="6" t="s">
        <v>89</v>
      </c>
      <c r="H2376" s="6" t="s">
        <v>17</v>
      </c>
      <c r="I2376" s="8">
        <v>0.70000000000000007</v>
      </c>
      <c r="J2376" s="9">
        <v>9750</v>
      </c>
      <c r="K2376" s="10">
        <f t="shared" si="18"/>
        <v>6825.0000000000009</v>
      </c>
      <c r="L2376" s="10">
        <f t="shared" si="19"/>
        <v>2730.0000000000005</v>
      </c>
      <c r="M2376" s="11">
        <v>0.4</v>
      </c>
      <c r="O2376" s="16"/>
      <c r="P2376" s="14"/>
      <c r="Q2376" s="12"/>
      <c r="R2376" s="13"/>
    </row>
    <row r="2377" spans="1:18" ht="15.75" customHeight="1" x14ac:dyDescent="0.3">
      <c r="A2377" s="1"/>
      <c r="B2377" s="6" t="s">
        <v>14</v>
      </c>
      <c r="C2377" s="6">
        <v>1185732</v>
      </c>
      <c r="D2377" s="7">
        <v>44532</v>
      </c>
      <c r="E2377" s="6" t="s">
        <v>46</v>
      </c>
      <c r="F2377" s="6" t="s">
        <v>88</v>
      </c>
      <c r="G2377" s="6" t="s">
        <v>89</v>
      </c>
      <c r="H2377" s="6" t="s">
        <v>18</v>
      </c>
      <c r="I2377" s="8">
        <v>0.60000000000000009</v>
      </c>
      <c r="J2377" s="9">
        <v>7750</v>
      </c>
      <c r="K2377" s="10">
        <f t="shared" si="18"/>
        <v>4650.0000000000009</v>
      </c>
      <c r="L2377" s="10">
        <f t="shared" si="19"/>
        <v>1627.5000000000002</v>
      </c>
      <c r="M2377" s="11">
        <v>0.35</v>
      </c>
      <c r="O2377" s="16"/>
      <c r="P2377" s="14"/>
      <c r="Q2377" s="12"/>
      <c r="R2377" s="13"/>
    </row>
    <row r="2378" spans="1:18" ht="15.75" customHeight="1" x14ac:dyDescent="0.3">
      <c r="A2378" s="1"/>
      <c r="B2378" s="6" t="s">
        <v>14</v>
      </c>
      <c r="C2378" s="6">
        <v>1185732</v>
      </c>
      <c r="D2378" s="7">
        <v>44532</v>
      </c>
      <c r="E2378" s="6" t="s">
        <v>46</v>
      </c>
      <c r="F2378" s="6" t="s">
        <v>88</v>
      </c>
      <c r="G2378" s="6" t="s">
        <v>89</v>
      </c>
      <c r="H2378" s="6" t="s">
        <v>19</v>
      </c>
      <c r="I2378" s="8">
        <v>0.60000000000000009</v>
      </c>
      <c r="J2378" s="9">
        <v>7250</v>
      </c>
      <c r="K2378" s="10">
        <f t="shared" si="18"/>
        <v>4350.0000000000009</v>
      </c>
      <c r="L2378" s="10">
        <f t="shared" si="19"/>
        <v>1740.0000000000005</v>
      </c>
      <c r="M2378" s="11">
        <v>0.4</v>
      </c>
      <c r="O2378" s="16"/>
      <c r="P2378" s="14"/>
      <c r="Q2378" s="12"/>
      <c r="R2378" s="13"/>
    </row>
    <row r="2379" spans="1:18" ht="15.75" customHeight="1" x14ac:dyDescent="0.3">
      <c r="A2379" s="1"/>
      <c r="B2379" s="6" t="s">
        <v>14</v>
      </c>
      <c r="C2379" s="6">
        <v>1185732</v>
      </c>
      <c r="D2379" s="7">
        <v>44532</v>
      </c>
      <c r="E2379" s="6" t="s">
        <v>46</v>
      </c>
      <c r="F2379" s="6" t="s">
        <v>88</v>
      </c>
      <c r="G2379" s="6" t="s">
        <v>89</v>
      </c>
      <c r="H2379" s="6" t="s">
        <v>20</v>
      </c>
      <c r="I2379" s="8">
        <v>0.60000000000000009</v>
      </c>
      <c r="J2379" s="9">
        <v>6750</v>
      </c>
      <c r="K2379" s="10">
        <f t="shared" si="18"/>
        <v>4050.0000000000005</v>
      </c>
      <c r="L2379" s="10">
        <f t="shared" si="19"/>
        <v>1620.0000000000002</v>
      </c>
      <c r="M2379" s="11">
        <v>0.4</v>
      </c>
      <c r="O2379" s="16"/>
      <c r="P2379" s="14"/>
      <c r="Q2379" s="12"/>
      <c r="R2379" s="13"/>
    </row>
    <row r="2380" spans="1:18" ht="15.75" customHeight="1" x14ac:dyDescent="0.3">
      <c r="A2380" s="1"/>
      <c r="B2380" s="6" t="s">
        <v>14</v>
      </c>
      <c r="C2380" s="6">
        <v>1185732</v>
      </c>
      <c r="D2380" s="7">
        <v>44532</v>
      </c>
      <c r="E2380" s="6" t="s">
        <v>46</v>
      </c>
      <c r="F2380" s="6" t="s">
        <v>88</v>
      </c>
      <c r="G2380" s="6" t="s">
        <v>89</v>
      </c>
      <c r="H2380" s="6" t="s">
        <v>21</v>
      </c>
      <c r="I2380" s="8">
        <v>0.70000000000000007</v>
      </c>
      <c r="J2380" s="9">
        <v>6750</v>
      </c>
      <c r="K2380" s="10">
        <f t="shared" si="18"/>
        <v>4725</v>
      </c>
      <c r="L2380" s="10">
        <f t="shared" si="19"/>
        <v>1653.75</v>
      </c>
      <c r="M2380" s="11">
        <v>0.35</v>
      </c>
      <c r="O2380" s="16"/>
      <c r="P2380" s="14"/>
      <c r="Q2380" s="12"/>
      <c r="R2380" s="13"/>
    </row>
    <row r="2381" spans="1:18" ht="15.75" customHeight="1" x14ac:dyDescent="0.3">
      <c r="A2381" s="1"/>
      <c r="B2381" s="6" t="s">
        <v>14</v>
      </c>
      <c r="C2381" s="6">
        <v>1185732</v>
      </c>
      <c r="D2381" s="7">
        <v>44532</v>
      </c>
      <c r="E2381" s="6" t="s">
        <v>46</v>
      </c>
      <c r="F2381" s="6" t="s">
        <v>88</v>
      </c>
      <c r="G2381" s="6" t="s">
        <v>89</v>
      </c>
      <c r="H2381" s="6" t="s">
        <v>22</v>
      </c>
      <c r="I2381" s="8">
        <v>0.75</v>
      </c>
      <c r="J2381" s="9">
        <v>7750</v>
      </c>
      <c r="K2381" s="10">
        <f t="shared" si="18"/>
        <v>5812.5</v>
      </c>
      <c r="L2381" s="10">
        <f t="shared" si="19"/>
        <v>2906.25</v>
      </c>
      <c r="M2381" s="11">
        <v>0.5</v>
      </c>
      <c r="O2381" s="16"/>
      <c r="P2381" s="14"/>
      <c r="Q2381" s="12"/>
      <c r="R2381" s="13"/>
    </row>
    <row r="2382" spans="1:18" ht="15.75" customHeight="1" x14ac:dyDescent="0.3">
      <c r="A2382" s="1" t="s">
        <v>39</v>
      </c>
      <c r="B2382" s="6" t="s">
        <v>14</v>
      </c>
      <c r="C2382" s="6">
        <v>1185732</v>
      </c>
      <c r="D2382" s="7">
        <v>44209</v>
      </c>
      <c r="E2382" s="6" t="s">
        <v>46</v>
      </c>
      <c r="F2382" s="6" t="s">
        <v>90</v>
      </c>
      <c r="G2382" s="6" t="s">
        <v>91</v>
      </c>
      <c r="H2382" s="6" t="s">
        <v>17</v>
      </c>
      <c r="I2382" s="8">
        <v>0.35000000000000003</v>
      </c>
      <c r="J2382" s="9">
        <v>7750</v>
      </c>
      <c r="K2382" s="10">
        <f t="shared" si="18"/>
        <v>2712.5000000000005</v>
      </c>
      <c r="L2382" s="10">
        <f t="shared" si="19"/>
        <v>1085.0000000000002</v>
      </c>
      <c r="M2382" s="11">
        <v>0.4</v>
      </c>
      <c r="O2382" s="16"/>
      <c r="P2382" s="14"/>
      <c r="Q2382" s="12"/>
      <c r="R2382" s="13"/>
    </row>
    <row r="2383" spans="1:18" ht="15.75" customHeight="1" x14ac:dyDescent="0.3">
      <c r="A2383" s="1"/>
      <c r="B2383" s="6" t="s">
        <v>14</v>
      </c>
      <c r="C2383" s="6">
        <v>1185732</v>
      </c>
      <c r="D2383" s="7">
        <v>44209</v>
      </c>
      <c r="E2383" s="6" t="s">
        <v>46</v>
      </c>
      <c r="F2383" s="6" t="s">
        <v>90</v>
      </c>
      <c r="G2383" s="6" t="s">
        <v>91</v>
      </c>
      <c r="H2383" s="6" t="s">
        <v>18</v>
      </c>
      <c r="I2383" s="8">
        <v>0.35000000000000003</v>
      </c>
      <c r="J2383" s="9">
        <v>5750</v>
      </c>
      <c r="K2383" s="10">
        <f t="shared" si="18"/>
        <v>2012.5000000000002</v>
      </c>
      <c r="L2383" s="10">
        <f t="shared" si="19"/>
        <v>704.375</v>
      </c>
      <c r="M2383" s="11">
        <v>0.35</v>
      </c>
      <c r="O2383" s="16"/>
      <c r="P2383" s="14"/>
      <c r="Q2383" s="12"/>
      <c r="R2383" s="13"/>
    </row>
    <row r="2384" spans="1:18" ht="15.75" customHeight="1" x14ac:dyDescent="0.3">
      <c r="A2384" s="1"/>
      <c r="B2384" s="6" t="s">
        <v>14</v>
      </c>
      <c r="C2384" s="6">
        <v>1185732</v>
      </c>
      <c r="D2384" s="7">
        <v>44209</v>
      </c>
      <c r="E2384" s="6" t="s">
        <v>46</v>
      </c>
      <c r="F2384" s="6" t="s">
        <v>90</v>
      </c>
      <c r="G2384" s="6" t="s">
        <v>91</v>
      </c>
      <c r="H2384" s="6" t="s">
        <v>19</v>
      </c>
      <c r="I2384" s="8">
        <v>0.25000000000000006</v>
      </c>
      <c r="J2384" s="9">
        <v>5750</v>
      </c>
      <c r="K2384" s="10">
        <f t="shared" si="18"/>
        <v>1437.5000000000002</v>
      </c>
      <c r="L2384" s="10">
        <f t="shared" si="19"/>
        <v>575.00000000000011</v>
      </c>
      <c r="M2384" s="11">
        <v>0.4</v>
      </c>
      <c r="O2384" s="16"/>
      <c r="P2384" s="14"/>
      <c r="Q2384" s="12"/>
      <c r="R2384" s="13"/>
    </row>
    <row r="2385" spans="1:18" ht="15.75" customHeight="1" x14ac:dyDescent="0.3">
      <c r="A2385" s="1"/>
      <c r="B2385" s="6" t="s">
        <v>14</v>
      </c>
      <c r="C2385" s="6">
        <v>1185732</v>
      </c>
      <c r="D2385" s="7">
        <v>44209</v>
      </c>
      <c r="E2385" s="6" t="s">
        <v>46</v>
      </c>
      <c r="F2385" s="6" t="s">
        <v>90</v>
      </c>
      <c r="G2385" s="6" t="s">
        <v>91</v>
      </c>
      <c r="H2385" s="6" t="s">
        <v>20</v>
      </c>
      <c r="I2385" s="8">
        <v>0.3</v>
      </c>
      <c r="J2385" s="9">
        <v>4250</v>
      </c>
      <c r="K2385" s="10">
        <f t="shared" si="18"/>
        <v>1275</v>
      </c>
      <c r="L2385" s="10">
        <f t="shared" si="19"/>
        <v>510</v>
      </c>
      <c r="M2385" s="11">
        <v>0.4</v>
      </c>
      <c r="O2385" s="16"/>
      <c r="P2385" s="14"/>
      <c r="Q2385" s="12"/>
      <c r="R2385" s="13"/>
    </row>
    <row r="2386" spans="1:18" ht="15.75" customHeight="1" x14ac:dyDescent="0.3">
      <c r="A2386" s="1"/>
      <c r="B2386" s="6" t="s">
        <v>14</v>
      </c>
      <c r="C2386" s="6">
        <v>1185732</v>
      </c>
      <c r="D2386" s="7">
        <v>44209</v>
      </c>
      <c r="E2386" s="6" t="s">
        <v>46</v>
      </c>
      <c r="F2386" s="6" t="s">
        <v>90</v>
      </c>
      <c r="G2386" s="6" t="s">
        <v>91</v>
      </c>
      <c r="H2386" s="6" t="s">
        <v>21</v>
      </c>
      <c r="I2386" s="8">
        <v>0.45</v>
      </c>
      <c r="J2386" s="9">
        <v>4750</v>
      </c>
      <c r="K2386" s="10">
        <f t="shared" si="18"/>
        <v>2137.5</v>
      </c>
      <c r="L2386" s="10">
        <f t="shared" si="19"/>
        <v>748.125</v>
      </c>
      <c r="M2386" s="11">
        <v>0.35</v>
      </c>
      <c r="O2386" s="16"/>
      <c r="P2386" s="14"/>
      <c r="Q2386" s="12"/>
      <c r="R2386" s="13"/>
    </row>
    <row r="2387" spans="1:18" ht="15.75" customHeight="1" x14ac:dyDescent="0.3">
      <c r="A2387" s="1"/>
      <c r="B2387" s="6" t="s">
        <v>14</v>
      </c>
      <c r="C2387" s="6">
        <v>1185732</v>
      </c>
      <c r="D2387" s="7">
        <v>44209</v>
      </c>
      <c r="E2387" s="6" t="s">
        <v>46</v>
      </c>
      <c r="F2387" s="6" t="s">
        <v>90</v>
      </c>
      <c r="G2387" s="6" t="s">
        <v>91</v>
      </c>
      <c r="H2387" s="6" t="s">
        <v>22</v>
      </c>
      <c r="I2387" s="8">
        <v>0.35000000000000003</v>
      </c>
      <c r="J2387" s="9">
        <v>5750</v>
      </c>
      <c r="K2387" s="10">
        <f t="shared" si="18"/>
        <v>2012.5000000000002</v>
      </c>
      <c r="L2387" s="10">
        <f t="shared" si="19"/>
        <v>1006.2500000000001</v>
      </c>
      <c r="M2387" s="11">
        <v>0.5</v>
      </c>
      <c r="O2387" s="16"/>
      <c r="P2387" s="14"/>
      <c r="Q2387" s="12"/>
      <c r="R2387" s="13"/>
    </row>
    <row r="2388" spans="1:18" ht="15.75" customHeight="1" x14ac:dyDescent="0.3">
      <c r="A2388" s="1"/>
      <c r="B2388" s="6" t="s">
        <v>14</v>
      </c>
      <c r="C2388" s="6">
        <v>1185732</v>
      </c>
      <c r="D2388" s="7">
        <v>44238</v>
      </c>
      <c r="E2388" s="6" t="s">
        <v>46</v>
      </c>
      <c r="F2388" s="6" t="s">
        <v>90</v>
      </c>
      <c r="G2388" s="6" t="s">
        <v>91</v>
      </c>
      <c r="H2388" s="6" t="s">
        <v>17</v>
      </c>
      <c r="I2388" s="8">
        <v>0.35000000000000003</v>
      </c>
      <c r="J2388" s="9">
        <v>8250</v>
      </c>
      <c r="K2388" s="10">
        <f t="shared" si="18"/>
        <v>2887.5000000000005</v>
      </c>
      <c r="L2388" s="10">
        <f t="shared" si="19"/>
        <v>1155.0000000000002</v>
      </c>
      <c r="M2388" s="11">
        <v>0.4</v>
      </c>
      <c r="O2388" s="16"/>
      <c r="P2388" s="14"/>
      <c r="Q2388" s="12"/>
      <c r="R2388" s="13"/>
    </row>
    <row r="2389" spans="1:18" ht="15.75" customHeight="1" x14ac:dyDescent="0.3">
      <c r="A2389" s="1"/>
      <c r="B2389" s="6" t="s">
        <v>14</v>
      </c>
      <c r="C2389" s="6">
        <v>1185732</v>
      </c>
      <c r="D2389" s="7">
        <v>44238</v>
      </c>
      <c r="E2389" s="6" t="s">
        <v>46</v>
      </c>
      <c r="F2389" s="6" t="s">
        <v>90</v>
      </c>
      <c r="G2389" s="6" t="s">
        <v>91</v>
      </c>
      <c r="H2389" s="6" t="s">
        <v>18</v>
      </c>
      <c r="I2389" s="8">
        <v>0.35000000000000003</v>
      </c>
      <c r="J2389" s="9">
        <v>4750</v>
      </c>
      <c r="K2389" s="10">
        <f t="shared" si="18"/>
        <v>1662.5000000000002</v>
      </c>
      <c r="L2389" s="10">
        <f t="shared" si="19"/>
        <v>581.875</v>
      </c>
      <c r="M2389" s="11">
        <v>0.35</v>
      </c>
      <c r="O2389" s="16"/>
      <c r="P2389" s="14"/>
      <c r="Q2389" s="12"/>
      <c r="R2389" s="13"/>
    </row>
    <row r="2390" spans="1:18" ht="15.75" customHeight="1" x14ac:dyDescent="0.3">
      <c r="A2390" s="1"/>
      <c r="B2390" s="6" t="s">
        <v>14</v>
      </c>
      <c r="C2390" s="6">
        <v>1185732</v>
      </c>
      <c r="D2390" s="7">
        <v>44238</v>
      </c>
      <c r="E2390" s="6" t="s">
        <v>46</v>
      </c>
      <c r="F2390" s="6" t="s">
        <v>90</v>
      </c>
      <c r="G2390" s="6" t="s">
        <v>91</v>
      </c>
      <c r="H2390" s="6" t="s">
        <v>19</v>
      </c>
      <c r="I2390" s="8">
        <v>0.25000000000000006</v>
      </c>
      <c r="J2390" s="9">
        <v>5250</v>
      </c>
      <c r="K2390" s="10">
        <f t="shared" si="18"/>
        <v>1312.5000000000002</v>
      </c>
      <c r="L2390" s="10">
        <f t="shared" si="19"/>
        <v>525.00000000000011</v>
      </c>
      <c r="M2390" s="11">
        <v>0.4</v>
      </c>
      <c r="O2390" s="16"/>
      <c r="P2390" s="14"/>
      <c r="Q2390" s="12"/>
      <c r="R2390" s="13"/>
    </row>
    <row r="2391" spans="1:18" ht="15.75" customHeight="1" x14ac:dyDescent="0.3">
      <c r="A2391" s="1"/>
      <c r="B2391" s="6" t="s">
        <v>14</v>
      </c>
      <c r="C2391" s="6">
        <v>1185732</v>
      </c>
      <c r="D2391" s="7">
        <v>44238</v>
      </c>
      <c r="E2391" s="6" t="s">
        <v>46</v>
      </c>
      <c r="F2391" s="6" t="s">
        <v>90</v>
      </c>
      <c r="G2391" s="6" t="s">
        <v>91</v>
      </c>
      <c r="H2391" s="6" t="s">
        <v>20</v>
      </c>
      <c r="I2391" s="8">
        <v>0.3</v>
      </c>
      <c r="J2391" s="9">
        <v>3750</v>
      </c>
      <c r="K2391" s="10">
        <f t="shared" si="18"/>
        <v>1125</v>
      </c>
      <c r="L2391" s="10">
        <f t="shared" si="19"/>
        <v>450</v>
      </c>
      <c r="M2391" s="11">
        <v>0.4</v>
      </c>
      <c r="O2391" s="16"/>
      <c r="P2391" s="14"/>
      <c r="Q2391" s="12"/>
      <c r="R2391" s="13"/>
    </row>
    <row r="2392" spans="1:18" ht="15.75" customHeight="1" x14ac:dyDescent="0.3">
      <c r="A2392" s="1"/>
      <c r="B2392" s="6" t="s">
        <v>14</v>
      </c>
      <c r="C2392" s="6">
        <v>1185732</v>
      </c>
      <c r="D2392" s="7">
        <v>44238</v>
      </c>
      <c r="E2392" s="6" t="s">
        <v>46</v>
      </c>
      <c r="F2392" s="6" t="s">
        <v>90</v>
      </c>
      <c r="G2392" s="6" t="s">
        <v>91</v>
      </c>
      <c r="H2392" s="6" t="s">
        <v>21</v>
      </c>
      <c r="I2392" s="8">
        <v>0.45</v>
      </c>
      <c r="J2392" s="9">
        <v>4500</v>
      </c>
      <c r="K2392" s="10">
        <f t="shared" si="18"/>
        <v>2025</v>
      </c>
      <c r="L2392" s="10">
        <f t="shared" si="19"/>
        <v>708.75</v>
      </c>
      <c r="M2392" s="11">
        <v>0.35</v>
      </c>
      <c r="O2392" s="16"/>
      <c r="P2392" s="14"/>
      <c r="Q2392" s="12"/>
      <c r="R2392" s="13"/>
    </row>
    <row r="2393" spans="1:18" ht="15.75" customHeight="1" x14ac:dyDescent="0.3">
      <c r="A2393" s="1"/>
      <c r="B2393" s="6" t="s">
        <v>14</v>
      </c>
      <c r="C2393" s="6">
        <v>1185732</v>
      </c>
      <c r="D2393" s="7">
        <v>44238</v>
      </c>
      <c r="E2393" s="6" t="s">
        <v>46</v>
      </c>
      <c r="F2393" s="6" t="s">
        <v>90</v>
      </c>
      <c r="G2393" s="6" t="s">
        <v>91</v>
      </c>
      <c r="H2393" s="6" t="s">
        <v>22</v>
      </c>
      <c r="I2393" s="8">
        <v>0.3</v>
      </c>
      <c r="J2393" s="9">
        <v>5500</v>
      </c>
      <c r="K2393" s="10">
        <f t="shared" si="18"/>
        <v>1650</v>
      </c>
      <c r="L2393" s="10">
        <f t="shared" si="19"/>
        <v>825</v>
      </c>
      <c r="M2393" s="11">
        <v>0.5</v>
      </c>
      <c r="O2393" s="16"/>
      <c r="P2393" s="14"/>
      <c r="Q2393" s="12"/>
      <c r="R2393" s="13"/>
    </row>
    <row r="2394" spans="1:18" ht="15.75" customHeight="1" x14ac:dyDescent="0.3">
      <c r="A2394" s="1"/>
      <c r="B2394" s="6" t="s">
        <v>14</v>
      </c>
      <c r="C2394" s="6">
        <v>1185732</v>
      </c>
      <c r="D2394" s="7">
        <v>44264</v>
      </c>
      <c r="E2394" s="6" t="s">
        <v>46</v>
      </c>
      <c r="F2394" s="6" t="s">
        <v>90</v>
      </c>
      <c r="G2394" s="6" t="s">
        <v>91</v>
      </c>
      <c r="H2394" s="6" t="s">
        <v>17</v>
      </c>
      <c r="I2394" s="8">
        <v>0.3</v>
      </c>
      <c r="J2394" s="9">
        <v>7700</v>
      </c>
      <c r="K2394" s="10">
        <f t="shared" si="18"/>
        <v>2310</v>
      </c>
      <c r="L2394" s="10">
        <f t="shared" si="19"/>
        <v>924</v>
      </c>
      <c r="M2394" s="11">
        <v>0.4</v>
      </c>
      <c r="O2394" s="16"/>
      <c r="P2394" s="14"/>
      <c r="Q2394" s="12"/>
      <c r="R2394" s="13"/>
    </row>
    <row r="2395" spans="1:18" ht="15.75" customHeight="1" x14ac:dyDescent="0.3">
      <c r="A2395" s="1"/>
      <c r="B2395" s="6" t="s">
        <v>14</v>
      </c>
      <c r="C2395" s="6">
        <v>1185732</v>
      </c>
      <c r="D2395" s="7">
        <v>44264</v>
      </c>
      <c r="E2395" s="6" t="s">
        <v>46</v>
      </c>
      <c r="F2395" s="6" t="s">
        <v>90</v>
      </c>
      <c r="G2395" s="6" t="s">
        <v>91</v>
      </c>
      <c r="H2395" s="6" t="s">
        <v>18</v>
      </c>
      <c r="I2395" s="8">
        <v>0.3</v>
      </c>
      <c r="J2395" s="9">
        <v>4500</v>
      </c>
      <c r="K2395" s="10">
        <f t="shared" si="18"/>
        <v>1350</v>
      </c>
      <c r="L2395" s="10">
        <f t="shared" si="19"/>
        <v>472.49999999999994</v>
      </c>
      <c r="M2395" s="11">
        <v>0.35</v>
      </c>
      <c r="O2395" s="16"/>
      <c r="P2395" s="14"/>
      <c r="Q2395" s="12"/>
      <c r="R2395" s="13"/>
    </row>
    <row r="2396" spans="1:18" ht="15.75" customHeight="1" x14ac:dyDescent="0.3">
      <c r="A2396" s="1"/>
      <c r="B2396" s="6" t="s">
        <v>14</v>
      </c>
      <c r="C2396" s="6">
        <v>1185732</v>
      </c>
      <c r="D2396" s="7">
        <v>44264</v>
      </c>
      <c r="E2396" s="6" t="s">
        <v>46</v>
      </c>
      <c r="F2396" s="6" t="s">
        <v>90</v>
      </c>
      <c r="G2396" s="6" t="s">
        <v>91</v>
      </c>
      <c r="H2396" s="6" t="s">
        <v>19</v>
      </c>
      <c r="I2396" s="8">
        <v>0.2</v>
      </c>
      <c r="J2396" s="9">
        <v>4750</v>
      </c>
      <c r="K2396" s="10">
        <f t="shared" si="18"/>
        <v>950</v>
      </c>
      <c r="L2396" s="10">
        <f t="shared" si="19"/>
        <v>380</v>
      </c>
      <c r="M2396" s="11">
        <v>0.4</v>
      </c>
      <c r="O2396" s="16"/>
      <c r="P2396" s="14"/>
      <c r="Q2396" s="12"/>
      <c r="R2396" s="13"/>
    </row>
    <row r="2397" spans="1:18" ht="15.75" customHeight="1" x14ac:dyDescent="0.3">
      <c r="A2397" s="1"/>
      <c r="B2397" s="6" t="s">
        <v>14</v>
      </c>
      <c r="C2397" s="6">
        <v>1185732</v>
      </c>
      <c r="D2397" s="7">
        <v>44264</v>
      </c>
      <c r="E2397" s="6" t="s">
        <v>46</v>
      </c>
      <c r="F2397" s="6" t="s">
        <v>90</v>
      </c>
      <c r="G2397" s="6" t="s">
        <v>91</v>
      </c>
      <c r="H2397" s="6" t="s">
        <v>20</v>
      </c>
      <c r="I2397" s="8">
        <v>0.24999999999999994</v>
      </c>
      <c r="J2397" s="9">
        <v>3250</v>
      </c>
      <c r="K2397" s="10">
        <f t="shared" si="18"/>
        <v>812.49999999999977</v>
      </c>
      <c r="L2397" s="10">
        <f t="shared" si="19"/>
        <v>324.99999999999994</v>
      </c>
      <c r="M2397" s="11">
        <v>0.4</v>
      </c>
      <c r="O2397" s="16"/>
      <c r="P2397" s="14"/>
      <c r="Q2397" s="12"/>
      <c r="R2397" s="13"/>
    </row>
    <row r="2398" spans="1:18" ht="15.75" customHeight="1" x14ac:dyDescent="0.3">
      <c r="A2398" s="1"/>
      <c r="B2398" s="6" t="s">
        <v>14</v>
      </c>
      <c r="C2398" s="6">
        <v>1185732</v>
      </c>
      <c r="D2398" s="7">
        <v>44264</v>
      </c>
      <c r="E2398" s="6" t="s">
        <v>46</v>
      </c>
      <c r="F2398" s="6" t="s">
        <v>90</v>
      </c>
      <c r="G2398" s="6" t="s">
        <v>91</v>
      </c>
      <c r="H2398" s="6" t="s">
        <v>21</v>
      </c>
      <c r="I2398" s="8">
        <v>0.40000000000000008</v>
      </c>
      <c r="J2398" s="9">
        <v>3750</v>
      </c>
      <c r="K2398" s="10">
        <f t="shared" si="18"/>
        <v>1500.0000000000002</v>
      </c>
      <c r="L2398" s="10">
        <f t="shared" si="19"/>
        <v>525</v>
      </c>
      <c r="M2398" s="11">
        <v>0.35</v>
      </c>
      <c r="O2398" s="16"/>
      <c r="P2398" s="14"/>
      <c r="Q2398" s="12"/>
      <c r="R2398" s="13"/>
    </row>
    <row r="2399" spans="1:18" ht="15.75" customHeight="1" x14ac:dyDescent="0.3">
      <c r="A2399" s="1"/>
      <c r="B2399" s="6" t="s">
        <v>14</v>
      </c>
      <c r="C2399" s="6">
        <v>1185732</v>
      </c>
      <c r="D2399" s="7">
        <v>44264</v>
      </c>
      <c r="E2399" s="6" t="s">
        <v>46</v>
      </c>
      <c r="F2399" s="6" t="s">
        <v>90</v>
      </c>
      <c r="G2399" s="6" t="s">
        <v>91</v>
      </c>
      <c r="H2399" s="6" t="s">
        <v>22</v>
      </c>
      <c r="I2399" s="8">
        <v>0.3</v>
      </c>
      <c r="J2399" s="9">
        <v>4750</v>
      </c>
      <c r="K2399" s="10">
        <f t="shared" si="18"/>
        <v>1425</v>
      </c>
      <c r="L2399" s="10">
        <f t="shared" si="19"/>
        <v>712.5</v>
      </c>
      <c r="M2399" s="11">
        <v>0.5</v>
      </c>
      <c r="O2399" s="16"/>
      <c r="P2399" s="14"/>
      <c r="Q2399" s="12"/>
      <c r="R2399" s="13"/>
    </row>
    <row r="2400" spans="1:18" ht="15.75" customHeight="1" x14ac:dyDescent="0.3">
      <c r="A2400" s="1"/>
      <c r="B2400" s="6" t="s">
        <v>14</v>
      </c>
      <c r="C2400" s="6">
        <v>1185732</v>
      </c>
      <c r="D2400" s="7">
        <v>44296</v>
      </c>
      <c r="E2400" s="6" t="s">
        <v>46</v>
      </c>
      <c r="F2400" s="6" t="s">
        <v>90</v>
      </c>
      <c r="G2400" s="6" t="s">
        <v>91</v>
      </c>
      <c r="H2400" s="6" t="s">
        <v>17</v>
      </c>
      <c r="I2400" s="8">
        <v>0.3</v>
      </c>
      <c r="J2400" s="9">
        <v>7250</v>
      </c>
      <c r="K2400" s="10">
        <f t="shared" si="18"/>
        <v>2175</v>
      </c>
      <c r="L2400" s="10">
        <f t="shared" si="19"/>
        <v>870</v>
      </c>
      <c r="M2400" s="11">
        <v>0.4</v>
      </c>
      <c r="O2400" s="16"/>
      <c r="P2400" s="14"/>
      <c r="Q2400" s="12"/>
      <c r="R2400" s="13"/>
    </row>
    <row r="2401" spans="1:18" ht="15.75" customHeight="1" x14ac:dyDescent="0.3">
      <c r="A2401" s="1"/>
      <c r="B2401" s="6" t="s">
        <v>14</v>
      </c>
      <c r="C2401" s="6">
        <v>1185732</v>
      </c>
      <c r="D2401" s="7">
        <v>44296</v>
      </c>
      <c r="E2401" s="6" t="s">
        <v>46</v>
      </c>
      <c r="F2401" s="6" t="s">
        <v>90</v>
      </c>
      <c r="G2401" s="6" t="s">
        <v>91</v>
      </c>
      <c r="H2401" s="6" t="s">
        <v>18</v>
      </c>
      <c r="I2401" s="8">
        <v>0.3</v>
      </c>
      <c r="J2401" s="9">
        <v>4250</v>
      </c>
      <c r="K2401" s="10">
        <f t="shared" si="18"/>
        <v>1275</v>
      </c>
      <c r="L2401" s="10">
        <f t="shared" si="19"/>
        <v>446.25</v>
      </c>
      <c r="M2401" s="11">
        <v>0.35</v>
      </c>
      <c r="O2401" s="16"/>
      <c r="P2401" s="14"/>
      <c r="Q2401" s="12"/>
      <c r="R2401" s="13"/>
    </row>
    <row r="2402" spans="1:18" ht="15.75" customHeight="1" x14ac:dyDescent="0.3">
      <c r="A2402" s="1"/>
      <c r="B2402" s="6" t="s">
        <v>14</v>
      </c>
      <c r="C2402" s="6">
        <v>1185732</v>
      </c>
      <c r="D2402" s="7">
        <v>44296</v>
      </c>
      <c r="E2402" s="6" t="s">
        <v>46</v>
      </c>
      <c r="F2402" s="6" t="s">
        <v>90</v>
      </c>
      <c r="G2402" s="6" t="s">
        <v>91</v>
      </c>
      <c r="H2402" s="6" t="s">
        <v>19</v>
      </c>
      <c r="I2402" s="8">
        <v>0.2</v>
      </c>
      <c r="J2402" s="9">
        <v>4250</v>
      </c>
      <c r="K2402" s="10">
        <f t="shared" si="18"/>
        <v>850</v>
      </c>
      <c r="L2402" s="10">
        <f t="shared" si="19"/>
        <v>340</v>
      </c>
      <c r="M2402" s="11">
        <v>0.4</v>
      </c>
      <c r="O2402" s="16"/>
      <c r="P2402" s="14"/>
      <c r="Q2402" s="12"/>
      <c r="R2402" s="13"/>
    </row>
    <row r="2403" spans="1:18" ht="15.75" customHeight="1" x14ac:dyDescent="0.3">
      <c r="A2403" s="1"/>
      <c r="B2403" s="6" t="s">
        <v>14</v>
      </c>
      <c r="C2403" s="6">
        <v>1185732</v>
      </c>
      <c r="D2403" s="7">
        <v>44296</v>
      </c>
      <c r="E2403" s="6" t="s">
        <v>46</v>
      </c>
      <c r="F2403" s="6" t="s">
        <v>90</v>
      </c>
      <c r="G2403" s="6" t="s">
        <v>91</v>
      </c>
      <c r="H2403" s="6" t="s">
        <v>20</v>
      </c>
      <c r="I2403" s="8">
        <v>0.24999999999999994</v>
      </c>
      <c r="J2403" s="9">
        <v>3500</v>
      </c>
      <c r="K2403" s="10">
        <f t="shared" si="18"/>
        <v>874.99999999999977</v>
      </c>
      <c r="L2403" s="10">
        <f t="shared" si="19"/>
        <v>349.99999999999994</v>
      </c>
      <c r="M2403" s="11">
        <v>0.4</v>
      </c>
      <c r="O2403" s="16"/>
      <c r="P2403" s="14"/>
      <c r="Q2403" s="12"/>
      <c r="R2403" s="13"/>
    </row>
    <row r="2404" spans="1:18" ht="15.75" customHeight="1" x14ac:dyDescent="0.3">
      <c r="A2404" s="1"/>
      <c r="B2404" s="6" t="s">
        <v>14</v>
      </c>
      <c r="C2404" s="6">
        <v>1185732</v>
      </c>
      <c r="D2404" s="7">
        <v>44296</v>
      </c>
      <c r="E2404" s="6" t="s">
        <v>46</v>
      </c>
      <c r="F2404" s="6" t="s">
        <v>90</v>
      </c>
      <c r="G2404" s="6" t="s">
        <v>91</v>
      </c>
      <c r="H2404" s="6" t="s">
        <v>21</v>
      </c>
      <c r="I2404" s="8">
        <v>0.45</v>
      </c>
      <c r="J2404" s="9">
        <v>3750</v>
      </c>
      <c r="K2404" s="10">
        <f t="shared" si="18"/>
        <v>1687.5</v>
      </c>
      <c r="L2404" s="10">
        <f t="shared" si="19"/>
        <v>590.625</v>
      </c>
      <c r="M2404" s="11">
        <v>0.35</v>
      </c>
      <c r="O2404" s="16"/>
      <c r="P2404" s="14"/>
      <c r="Q2404" s="12"/>
      <c r="R2404" s="13"/>
    </row>
    <row r="2405" spans="1:18" ht="15.75" customHeight="1" x14ac:dyDescent="0.3">
      <c r="A2405" s="1"/>
      <c r="B2405" s="6" t="s">
        <v>14</v>
      </c>
      <c r="C2405" s="6">
        <v>1185732</v>
      </c>
      <c r="D2405" s="7">
        <v>44296</v>
      </c>
      <c r="E2405" s="6" t="s">
        <v>46</v>
      </c>
      <c r="F2405" s="6" t="s">
        <v>90</v>
      </c>
      <c r="G2405" s="6" t="s">
        <v>91</v>
      </c>
      <c r="H2405" s="6" t="s">
        <v>22</v>
      </c>
      <c r="I2405" s="8">
        <v>0.35000000000000003</v>
      </c>
      <c r="J2405" s="9">
        <v>5250</v>
      </c>
      <c r="K2405" s="10">
        <f t="shared" si="18"/>
        <v>1837.5000000000002</v>
      </c>
      <c r="L2405" s="10">
        <f t="shared" si="19"/>
        <v>918.75000000000011</v>
      </c>
      <c r="M2405" s="11">
        <v>0.5</v>
      </c>
      <c r="O2405" s="16"/>
      <c r="P2405" s="14"/>
      <c r="Q2405" s="12"/>
      <c r="R2405" s="13"/>
    </row>
    <row r="2406" spans="1:18" ht="15.75" customHeight="1" x14ac:dyDescent="0.3">
      <c r="A2406" s="1"/>
      <c r="B2406" s="6" t="s">
        <v>14</v>
      </c>
      <c r="C2406" s="6">
        <v>1185732</v>
      </c>
      <c r="D2406" s="7">
        <v>44325</v>
      </c>
      <c r="E2406" s="6" t="s">
        <v>46</v>
      </c>
      <c r="F2406" s="6" t="s">
        <v>90</v>
      </c>
      <c r="G2406" s="6" t="s">
        <v>91</v>
      </c>
      <c r="H2406" s="6" t="s">
        <v>17</v>
      </c>
      <c r="I2406" s="8">
        <v>0.45</v>
      </c>
      <c r="J2406" s="9">
        <v>7950</v>
      </c>
      <c r="K2406" s="10">
        <f t="shared" si="18"/>
        <v>3577.5</v>
      </c>
      <c r="L2406" s="10">
        <f t="shared" si="19"/>
        <v>1431</v>
      </c>
      <c r="M2406" s="11">
        <v>0.4</v>
      </c>
      <c r="O2406" s="16"/>
      <c r="P2406" s="14"/>
      <c r="Q2406" s="12"/>
      <c r="R2406" s="13"/>
    </row>
    <row r="2407" spans="1:18" ht="15.75" customHeight="1" x14ac:dyDescent="0.3">
      <c r="A2407" s="1"/>
      <c r="B2407" s="6" t="s">
        <v>14</v>
      </c>
      <c r="C2407" s="6">
        <v>1185732</v>
      </c>
      <c r="D2407" s="7">
        <v>44325</v>
      </c>
      <c r="E2407" s="6" t="s">
        <v>46</v>
      </c>
      <c r="F2407" s="6" t="s">
        <v>90</v>
      </c>
      <c r="G2407" s="6" t="s">
        <v>91</v>
      </c>
      <c r="H2407" s="6" t="s">
        <v>18</v>
      </c>
      <c r="I2407" s="8">
        <v>0.45</v>
      </c>
      <c r="J2407" s="9">
        <v>5000</v>
      </c>
      <c r="K2407" s="10">
        <f t="shared" si="18"/>
        <v>2250</v>
      </c>
      <c r="L2407" s="10">
        <f t="shared" si="19"/>
        <v>787.5</v>
      </c>
      <c r="M2407" s="11">
        <v>0.35</v>
      </c>
      <c r="O2407" s="16"/>
      <c r="P2407" s="14"/>
      <c r="Q2407" s="12"/>
      <c r="R2407" s="13"/>
    </row>
    <row r="2408" spans="1:18" ht="15.75" customHeight="1" x14ac:dyDescent="0.3">
      <c r="A2408" s="1"/>
      <c r="B2408" s="6" t="s">
        <v>14</v>
      </c>
      <c r="C2408" s="6">
        <v>1185732</v>
      </c>
      <c r="D2408" s="7">
        <v>44325</v>
      </c>
      <c r="E2408" s="6" t="s">
        <v>46</v>
      </c>
      <c r="F2408" s="6" t="s">
        <v>90</v>
      </c>
      <c r="G2408" s="6" t="s">
        <v>91</v>
      </c>
      <c r="H2408" s="6" t="s">
        <v>19</v>
      </c>
      <c r="I2408" s="8">
        <v>0.4</v>
      </c>
      <c r="J2408" s="9">
        <v>4750</v>
      </c>
      <c r="K2408" s="10">
        <f t="shared" si="18"/>
        <v>1900</v>
      </c>
      <c r="L2408" s="10">
        <f t="shared" si="19"/>
        <v>760</v>
      </c>
      <c r="M2408" s="11">
        <v>0.4</v>
      </c>
      <c r="O2408" s="16"/>
      <c r="P2408" s="14"/>
      <c r="Q2408" s="12"/>
      <c r="R2408" s="13"/>
    </row>
    <row r="2409" spans="1:18" ht="15.75" customHeight="1" x14ac:dyDescent="0.3">
      <c r="A2409" s="1"/>
      <c r="B2409" s="6" t="s">
        <v>14</v>
      </c>
      <c r="C2409" s="6">
        <v>1185732</v>
      </c>
      <c r="D2409" s="7">
        <v>44325</v>
      </c>
      <c r="E2409" s="6" t="s">
        <v>46</v>
      </c>
      <c r="F2409" s="6" t="s">
        <v>90</v>
      </c>
      <c r="G2409" s="6" t="s">
        <v>91</v>
      </c>
      <c r="H2409" s="6" t="s">
        <v>20</v>
      </c>
      <c r="I2409" s="8">
        <v>0.4</v>
      </c>
      <c r="J2409" s="9">
        <v>4250</v>
      </c>
      <c r="K2409" s="10">
        <f t="shared" si="18"/>
        <v>1700</v>
      </c>
      <c r="L2409" s="10">
        <f t="shared" si="19"/>
        <v>680</v>
      </c>
      <c r="M2409" s="11">
        <v>0.4</v>
      </c>
      <c r="O2409" s="16"/>
      <c r="P2409" s="14"/>
      <c r="Q2409" s="12"/>
      <c r="R2409" s="13"/>
    </row>
    <row r="2410" spans="1:18" ht="15.75" customHeight="1" x14ac:dyDescent="0.3">
      <c r="A2410" s="1"/>
      <c r="B2410" s="6" t="s">
        <v>14</v>
      </c>
      <c r="C2410" s="6">
        <v>1185732</v>
      </c>
      <c r="D2410" s="7">
        <v>44325</v>
      </c>
      <c r="E2410" s="6" t="s">
        <v>46</v>
      </c>
      <c r="F2410" s="6" t="s">
        <v>90</v>
      </c>
      <c r="G2410" s="6" t="s">
        <v>91</v>
      </c>
      <c r="H2410" s="6" t="s">
        <v>21</v>
      </c>
      <c r="I2410" s="8">
        <v>0.49999999999999994</v>
      </c>
      <c r="J2410" s="9">
        <v>4500</v>
      </c>
      <c r="K2410" s="10">
        <f t="shared" si="18"/>
        <v>2249.9999999999995</v>
      </c>
      <c r="L2410" s="10">
        <f t="shared" si="19"/>
        <v>787.49999999999977</v>
      </c>
      <c r="M2410" s="11">
        <v>0.35</v>
      </c>
      <c r="O2410" s="16"/>
      <c r="P2410" s="14"/>
      <c r="Q2410" s="12"/>
      <c r="R2410" s="13"/>
    </row>
    <row r="2411" spans="1:18" ht="15.75" customHeight="1" x14ac:dyDescent="0.3">
      <c r="A2411" s="1"/>
      <c r="B2411" s="6" t="s">
        <v>14</v>
      </c>
      <c r="C2411" s="6">
        <v>1185732</v>
      </c>
      <c r="D2411" s="7">
        <v>44325</v>
      </c>
      <c r="E2411" s="6" t="s">
        <v>46</v>
      </c>
      <c r="F2411" s="6" t="s">
        <v>90</v>
      </c>
      <c r="G2411" s="6" t="s">
        <v>91</v>
      </c>
      <c r="H2411" s="6" t="s">
        <v>22</v>
      </c>
      <c r="I2411" s="8">
        <v>0.54999999999999993</v>
      </c>
      <c r="J2411" s="9">
        <v>5500</v>
      </c>
      <c r="K2411" s="10">
        <f t="shared" si="18"/>
        <v>3024.9999999999995</v>
      </c>
      <c r="L2411" s="10">
        <f t="shared" si="19"/>
        <v>1512.4999999999998</v>
      </c>
      <c r="M2411" s="11">
        <v>0.5</v>
      </c>
      <c r="O2411" s="16"/>
      <c r="P2411" s="14"/>
      <c r="Q2411" s="12"/>
      <c r="R2411" s="13"/>
    </row>
    <row r="2412" spans="1:18" ht="15.75" customHeight="1" x14ac:dyDescent="0.3">
      <c r="A2412" s="1"/>
      <c r="B2412" s="6" t="s">
        <v>14</v>
      </c>
      <c r="C2412" s="6">
        <v>1185732</v>
      </c>
      <c r="D2412" s="7">
        <v>44358</v>
      </c>
      <c r="E2412" s="6" t="s">
        <v>46</v>
      </c>
      <c r="F2412" s="6" t="s">
        <v>90</v>
      </c>
      <c r="G2412" s="6" t="s">
        <v>91</v>
      </c>
      <c r="H2412" s="6" t="s">
        <v>17</v>
      </c>
      <c r="I2412" s="8">
        <v>0.49999999999999994</v>
      </c>
      <c r="J2412" s="9">
        <v>8000</v>
      </c>
      <c r="K2412" s="10">
        <f t="shared" si="18"/>
        <v>3999.9999999999995</v>
      </c>
      <c r="L2412" s="10">
        <f t="shared" si="19"/>
        <v>1600</v>
      </c>
      <c r="M2412" s="11">
        <v>0.4</v>
      </c>
      <c r="O2412" s="16"/>
      <c r="P2412" s="14"/>
      <c r="Q2412" s="12"/>
      <c r="R2412" s="13"/>
    </row>
    <row r="2413" spans="1:18" ht="15.75" customHeight="1" x14ac:dyDescent="0.3">
      <c r="A2413" s="1"/>
      <c r="B2413" s="6" t="s">
        <v>14</v>
      </c>
      <c r="C2413" s="6">
        <v>1185732</v>
      </c>
      <c r="D2413" s="7">
        <v>44358</v>
      </c>
      <c r="E2413" s="6" t="s">
        <v>46</v>
      </c>
      <c r="F2413" s="6" t="s">
        <v>90</v>
      </c>
      <c r="G2413" s="6" t="s">
        <v>91</v>
      </c>
      <c r="H2413" s="6" t="s">
        <v>18</v>
      </c>
      <c r="I2413" s="8">
        <v>0.45</v>
      </c>
      <c r="J2413" s="9">
        <v>5500</v>
      </c>
      <c r="K2413" s="10">
        <f t="shared" si="18"/>
        <v>2475</v>
      </c>
      <c r="L2413" s="10">
        <f t="shared" si="19"/>
        <v>866.25</v>
      </c>
      <c r="M2413" s="11">
        <v>0.35</v>
      </c>
      <c r="O2413" s="16"/>
      <c r="P2413" s="14"/>
      <c r="Q2413" s="12"/>
      <c r="R2413" s="13"/>
    </row>
    <row r="2414" spans="1:18" ht="15.75" customHeight="1" x14ac:dyDescent="0.3">
      <c r="A2414" s="1"/>
      <c r="B2414" s="6" t="s">
        <v>14</v>
      </c>
      <c r="C2414" s="6">
        <v>1185732</v>
      </c>
      <c r="D2414" s="7">
        <v>44358</v>
      </c>
      <c r="E2414" s="6" t="s">
        <v>46</v>
      </c>
      <c r="F2414" s="6" t="s">
        <v>90</v>
      </c>
      <c r="G2414" s="6" t="s">
        <v>91</v>
      </c>
      <c r="H2414" s="6" t="s">
        <v>19</v>
      </c>
      <c r="I2414" s="8">
        <v>0.5</v>
      </c>
      <c r="J2414" s="9">
        <v>5250</v>
      </c>
      <c r="K2414" s="10">
        <f t="shared" si="18"/>
        <v>2625</v>
      </c>
      <c r="L2414" s="10">
        <f t="shared" si="19"/>
        <v>1050</v>
      </c>
      <c r="M2414" s="11">
        <v>0.4</v>
      </c>
      <c r="O2414" s="16"/>
      <c r="P2414" s="14"/>
      <c r="Q2414" s="12"/>
      <c r="R2414" s="13"/>
    </row>
    <row r="2415" spans="1:18" ht="15.75" customHeight="1" x14ac:dyDescent="0.3">
      <c r="A2415" s="1"/>
      <c r="B2415" s="6" t="s">
        <v>14</v>
      </c>
      <c r="C2415" s="6">
        <v>1185732</v>
      </c>
      <c r="D2415" s="7">
        <v>44358</v>
      </c>
      <c r="E2415" s="6" t="s">
        <v>46</v>
      </c>
      <c r="F2415" s="6" t="s">
        <v>90</v>
      </c>
      <c r="G2415" s="6" t="s">
        <v>91</v>
      </c>
      <c r="H2415" s="6" t="s">
        <v>20</v>
      </c>
      <c r="I2415" s="8">
        <v>0.5</v>
      </c>
      <c r="J2415" s="9">
        <v>5000</v>
      </c>
      <c r="K2415" s="10">
        <f t="shared" si="18"/>
        <v>2500</v>
      </c>
      <c r="L2415" s="10">
        <f t="shared" si="19"/>
        <v>1000</v>
      </c>
      <c r="M2415" s="11">
        <v>0.4</v>
      </c>
      <c r="O2415" s="16"/>
      <c r="P2415" s="14"/>
      <c r="Q2415" s="12"/>
      <c r="R2415" s="13"/>
    </row>
    <row r="2416" spans="1:18" ht="15.75" customHeight="1" x14ac:dyDescent="0.3">
      <c r="A2416" s="1"/>
      <c r="B2416" s="6" t="s">
        <v>14</v>
      </c>
      <c r="C2416" s="6">
        <v>1185732</v>
      </c>
      <c r="D2416" s="7">
        <v>44358</v>
      </c>
      <c r="E2416" s="6" t="s">
        <v>46</v>
      </c>
      <c r="F2416" s="6" t="s">
        <v>90</v>
      </c>
      <c r="G2416" s="6" t="s">
        <v>91</v>
      </c>
      <c r="H2416" s="6" t="s">
        <v>21</v>
      </c>
      <c r="I2416" s="8">
        <v>0.65</v>
      </c>
      <c r="J2416" s="9">
        <v>5000</v>
      </c>
      <c r="K2416" s="10">
        <f t="shared" si="18"/>
        <v>3250</v>
      </c>
      <c r="L2416" s="10">
        <f t="shared" si="19"/>
        <v>1137.5</v>
      </c>
      <c r="M2416" s="11">
        <v>0.35</v>
      </c>
      <c r="O2416" s="16"/>
      <c r="P2416" s="14"/>
      <c r="Q2416" s="12"/>
      <c r="R2416" s="13"/>
    </row>
    <row r="2417" spans="1:18" ht="15.75" customHeight="1" x14ac:dyDescent="0.3">
      <c r="A2417" s="1"/>
      <c r="B2417" s="6" t="s">
        <v>14</v>
      </c>
      <c r="C2417" s="6">
        <v>1185732</v>
      </c>
      <c r="D2417" s="7">
        <v>44358</v>
      </c>
      <c r="E2417" s="6" t="s">
        <v>46</v>
      </c>
      <c r="F2417" s="6" t="s">
        <v>90</v>
      </c>
      <c r="G2417" s="6" t="s">
        <v>91</v>
      </c>
      <c r="H2417" s="6" t="s">
        <v>22</v>
      </c>
      <c r="I2417" s="8">
        <v>0.70000000000000007</v>
      </c>
      <c r="J2417" s="9">
        <v>6750</v>
      </c>
      <c r="K2417" s="10">
        <f t="shared" si="18"/>
        <v>4725</v>
      </c>
      <c r="L2417" s="10">
        <f t="shared" si="19"/>
        <v>2362.5</v>
      </c>
      <c r="M2417" s="11">
        <v>0.5</v>
      </c>
      <c r="O2417" s="16"/>
      <c r="P2417" s="14"/>
      <c r="Q2417" s="12"/>
      <c r="R2417" s="13"/>
    </row>
    <row r="2418" spans="1:18" ht="15.75" customHeight="1" x14ac:dyDescent="0.3">
      <c r="A2418" s="1"/>
      <c r="B2418" s="6" t="s">
        <v>14</v>
      </c>
      <c r="C2418" s="6">
        <v>1185732</v>
      </c>
      <c r="D2418" s="7">
        <v>44386</v>
      </c>
      <c r="E2418" s="6" t="s">
        <v>46</v>
      </c>
      <c r="F2418" s="6" t="s">
        <v>90</v>
      </c>
      <c r="G2418" s="6" t="s">
        <v>91</v>
      </c>
      <c r="H2418" s="6" t="s">
        <v>17</v>
      </c>
      <c r="I2418" s="8">
        <v>0.65</v>
      </c>
      <c r="J2418" s="9">
        <v>9000</v>
      </c>
      <c r="K2418" s="10">
        <f t="shared" si="18"/>
        <v>5850</v>
      </c>
      <c r="L2418" s="10">
        <f t="shared" si="19"/>
        <v>2340</v>
      </c>
      <c r="M2418" s="11">
        <v>0.4</v>
      </c>
      <c r="O2418" s="16"/>
      <c r="P2418" s="14"/>
      <c r="Q2418" s="12"/>
      <c r="R2418" s="13"/>
    </row>
    <row r="2419" spans="1:18" ht="15.75" customHeight="1" x14ac:dyDescent="0.3">
      <c r="A2419" s="1"/>
      <c r="B2419" s="6" t="s">
        <v>14</v>
      </c>
      <c r="C2419" s="6">
        <v>1185732</v>
      </c>
      <c r="D2419" s="7">
        <v>44386</v>
      </c>
      <c r="E2419" s="6" t="s">
        <v>46</v>
      </c>
      <c r="F2419" s="6" t="s">
        <v>90</v>
      </c>
      <c r="G2419" s="6" t="s">
        <v>91</v>
      </c>
      <c r="H2419" s="6" t="s">
        <v>18</v>
      </c>
      <c r="I2419" s="8">
        <v>0.60000000000000009</v>
      </c>
      <c r="J2419" s="9">
        <v>6500</v>
      </c>
      <c r="K2419" s="10">
        <f t="shared" si="18"/>
        <v>3900.0000000000005</v>
      </c>
      <c r="L2419" s="10">
        <f t="shared" si="19"/>
        <v>1365</v>
      </c>
      <c r="M2419" s="11">
        <v>0.35</v>
      </c>
      <c r="O2419" s="16"/>
      <c r="P2419" s="14"/>
      <c r="Q2419" s="12"/>
      <c r="R2419" s="13"/>
    </row>
    <row r="2420" spans="1:18" ht="15.75" customHeight="1" x14ac:dyDescent="0.3">
      <c r="A2420" s="1"/>
      <c r="B2420" s="6" t="s">
        <v>14</v>
      </c>
      <c r="C2420" s="6">
        <v>1185732</v>
      </c>
      <c r="D2420" s="7">
        <v>44386</v>
      </c>
      <c r="E2420" s="6" t="s">
        <v>46</v>
      </c>
      <c r="F2420" s="6" t="s">
        <v>90</v>
      </c>
      <c r="G2420" s="6" t="s">
        <v>91</v>
      </c>
      <c r="H2420" s="6" t="s">
        <v>19</v>
      </c>
      <c r="I2420" s="8">
        <v>0.55000000000000004</v>
      </c>
      <c r="J2420" s="9">
        <v>5750</v>
      </c>
      <c r="K2420" s="10">
        <f t="shared" si="18"/>
        <v>3162.5000000000005</v>
      </c>
      <c r="L2420" s="10">
        <f t="shared" si="19"/>
        <v>1265.0000000000002</v>
      </c>
      <c r="M2420" s="11">
        <v>0.4</v>
      </c>
      <c r="O2420" s="16"/>
      <c r="P2420" s="14"/>
      <c r="Q2420" s="12"/>
      <c r="R2420" s="13"/>
    </row>
    <row r="2421" spans="1:18" ht="15.75" customHeight="1" x14ac:dyDescent="0.3">
      <c r="A2421" s="1"/>
      <c r="B2421" s="6" t="s">
        <v>14</v>
      </c>
      <c r="C2421" s="6">
        <v>1185732</v>
      </c>
      <c r="D2421" s="7">
        <v>44386</v>
      </c>
      <c r="E2421" s="6" t="s">
        <v>46</v>
      </c>
      <c r="F2421" s="6" t="s">
        <v>90</v>
      </c>
      <c r="G2421" s="6" t="s">
        <v>91</v>
      </c>
      <c r="H2421" s="6" t="s">
        <v>20</v>
      </c>
      <c r="I2421" s="8">
        <v>0.55000000000000004</v>
      </c>
      <c r="J2421" s="9">
        <v>5250</v>
      </c>
      <c r="K2421" s="10">
        <f t="shared" si="18"/>
        <v>2887.5000000000005</v>
      </c>
      <c r="L2421" s="10">
        <f t="shared" si="19"/>
        <v>1155.0000000000002</v>
      </c>
      <c r="M2421" s="11">
        <v>0.4</v>
      </c>
      <c r="O2421" s="16"/>
      <c r="P2421" s="14"/>
      <c r="Q2421" s="12"/>
      <c r="R2421" s="13"/>
    </row>
    <row r="2422" spans="1:18" ht="15.75" customHeight="1" x14ac:dyDescent="0.3">
      <c r="A2422" s="1"/>
      <c r="B2422" s="6" t="s">
        <v>14</v>
      </c>
      <c r="C2422" s="6">
        <v>1185732</v>
      </c>
      <c r="D2422" s="7">
        <v>44386</v>
      </c>
      <c r="E2422" s="6" t="s">
        <v>46</v>
      </c>
      <c r="F2422" s="6" t="s">
        <v>90</v>
      </c>
      <c r="G2422" s="6" t="s">
        <v>91</v>
      </c>
      <c r="H2422" s="6" t="s">
        <v>21</v>
      </c>
      <c r="I2422" s="8">
        <v>0.65</v>
      </c>
      <c r="J2422" s="9">
        <v>5500</v>
      </c>
      <c r="K2422" s="10">
        <f t="shared" si="18"/>
        <v>3575</v>
      </c>
      <c r="L2422" s="10">
        <f t="shared" si="19"/>
        <v>1251.25</v>
      </c>
      <c r="M2422" s="11">
        <v>0.35</v>
      </c>
      <c r="O2422" s="16"/>
      <c r="P2422" s="14"/>
      <c r="Q2422" s="12"/>
      <c r="R2422" s="13"/>
    </row>
    <row r="2423" spans="1:18" ht="15.75" customHeight="1" x14ac:dyDescent="0.3">
      <c r="A2423" s="1"/>
      <c r="B2423" s="6" t="s">
        <v>14</v>
      </c>
      <c r="C2423" s="6">
        <v>1185732</v>
      </c>
      <c r="D2423" s="7">
        <v>44386</v>
      </c>
      <c r="E2423" s="6" t="s">
        <v>46</v>
      </c>
      <c r="F2423" s="6" t="s">
        <v>90</v>
      </c>
      <c r="G2423" s="6" t="s">
        <v>91</v>
      </c>
      <c r="H2423" s="6" t="s">
        <v>22</v>
      </c>
      <c r="I2423" s="8">
        <v>0.70000000000000007</v>
      </c>
      <c r="J2423" s="9">
        <v>7250</v>
      </c>
      <c r="K2423" s="10">
        <f t="shared" si="18"/>
        <v>5075.0000000000009</v>
      </c>
      <c r="L2423" s="10">
        <f t="shared" si="19"/>
        <v>2537.5000000000005</v>
      </c>
      <c r="M2423" s="11">
        <v>0.5</v>
      </c>
      <c r="O2423" s="16"/>
      <c r="P2423" s="14"/>
      <c r="Q2423" s="12"/>
      <c r="R2423" s="13"/>
    </row>
    <row r="2424" spans="1:18" ht="15.75" customHeight="1" x14ac:dyDescent="0.3">
      <c r="A2424" s="1"/>
      <c r="B2424" s="6" t="s">
        <v>14</v>
      </c>
      <c r="C2424" s="6">
        <v>1185732</v>
      </c>
      <c r="D2424" s="7">
        <v>44418</v>
      </c>
      <c r="E2424" s="6" t="s">
        <v>46</v>
      </c>
      <c r="F2424" s="6" t="s">
        <v>90</v>
      </c>
      <c r="G2424" s="6" t="s">
        <v>91</v>
      </c>
      <c r="H2424" s="6" t="s">
        <v>17</v>
      </c>
      <c r="I2424" s="8">
        <v>0.65</v>
      </c>
      <c r="J2424" s="9">
        <v>8750</v>
      </c>
      <c r="K2424" s="10">
        <f t="shared" si="18"/>
        <v>5687.5</v>
      </c>
      <c r="L2424" s="10">
        <f t="shared" si="19"/>
        <v>2275</v>
      </c>
      <c r="M2424" s="11">
        <v>0.4</v>
      </c>
      <c r="O2424" s="16"/>
      <c r="P2424" s="14"/>
      <c r="Q2424" s="12"/>
      <c r="R2424" s="13"/>
    </row>
    <row r="2425" spans="1:18" ht="15.75" customHeight="1" x14ac:dyDescent="0.3">
      <c r="A2425" s="1"/>
      <c r="B2425" s="6" t="s">
        <v>14</v>
      </c>
      <c r="C2425" s="6">
        <v>1185732</v>
      </c>
      <c r="D2425" s="7">
        <v>44418</v>
      </c>
      <c r="E2425" s="6" t="s">
        <v>46</v>
      </c>
      <c r="F2425" s="6" t="s">
        <v>90</v>
      </c>
      <c r="G2425" s="6" t="s">
        <v>91</v>
      </c>
      <c r="H2425" s="6" t="s">
        <v>18</v>
      </c>
      <c r="I2425" s="8">
        <v>0.60000000000000009</v>
      </c>
      <c r="J2425" s="9">
        <v>6500</v>
      </c>
      <c r="K2425" s="10">
        <f t="shared" si="18"/>
        <v>3900.0000000000005</v>
      </c>
      <c r="L2425" s="10">
        <f t="shared" si="19"/>
        <v>1365</v>
      </c>
      <c r="M2425" s="11">
        <v>0.35</v>
      </c>
      <c r="O2425" s="16"/>
      <c r="P2425" s="14"/>
      <c r="Q2425" s="12"/>
      <c r="R2425" s="13"/>
    </row>
    <row r="2426" spans="1:18" ht="15.75" customHeight="1" x14ac:dyDescent="0.3">
      <c r="A2426" s="1"/>
      <c r="B2426" s="6" t="s">
        <v>14</v>
      </c>
      <c r="C2426" s="6">
        <v>1185732</v>
      </c>
      <c r="D2426" s="7">
        <v>44418</v>
      </c>
      <c r="E2426" s="6" t="s">
        <v>46</v>
      </c>
      <c r="F2426" s="6" t="s">
        <v>90</v>
      </c>
      <c r="G2426" s="6" t="s">
        <v>91</v>
      </c>
      <c r="H2426" s="6" t="s">
        <v>19</v>
      </c>
      <c r="I2426" s="8">
        <v>0.55000000000000004</v>
      </c>
      <c r="J2426" s="9">
        <v>5750</v>
      </c>
      <c r="K2426" s="10">
        <f t="shared" si="18"/>
        <v>3162.5000000000005</v>
      </c>
      <c r="L2426" s="10">
        <f t="shared" si="19"/>
        <v>1265.0000000000002</v>
      </c>
      <c r="M2426" s="11">
        <v>0.4</v>
      </c>
      <c r="O2426" s="16"/>
      <c r="P2426" s="14"/>
      <c r="Q2426" s="12"/>
      <c r="R2426" s="13"/>
    </row>
    <row r="2427" spans="1:18" ht="15.75" customHeight="1" x14ac:dyDescent="0.3">
      <c r="A2427" s="1"/>
      <c r="B2427" s="6" t="s">
        <v>14</v>
      </c>
      <c r="C2427" s="6">
        <v>1185732</v>
      </c>
      <c r="D2427" s="7">
        <v>44418</v>
      </c>
      <c r="E2427" s="6" t="s">
        <v>46</v>
      </c>
      <c r="F2427" s="6" t="s">
        <v>90</v>
      </c>
      <c r="G2427" s="6" t="s">
        <v>91</v>
      </c>
      <c r="H2427" s="6" t="s">
        <v>20</v>
      </c>
      <c r="I2427" s="8">
        <v>0.45</v>
      </c>
      <c r="J2427" s="9">
        <v>5250</v>
      </c>
      <c r="K2427" s="10">
        <f t="shared" si="18"/>
        <v>2362.5</v>
      </c>
      <c r="L2427" s="10">
        <f t="shared" si="19"/>
        <v>945</v>
      </c>
      <c r="M2427" s="11">
        <v>0.4</v>
      </c>
      <c r="O2427" s="16"/>
      <c r="P2427" s="14"/>
      <c r="Q2427" s="12"/>
      <c r="R2427" s="13"/>
    </row>
    <row r="2428" spans="1:18" ht="15.75" customHeight="1" x14ac:dyDescent="0.3">
      <c r="A2428" s="1"/>
      <c r="B2428" s="6" t="s">
        <v>14</v>
      </c>
      <c r="C2428" s="6">
        <v>1185732</v>
      </c>
      <c r="D2428" s="7">
        <v>44418</v>
      </c>
      <c r="E2428" s="6" t="s">
        <v>46</v>
      </c>
      <c r="F2428" s="6" t="s">
        <v>90</v>
      </c>
      <c r="G2428" s="6" t="s">
        <v>91</v>
      </c>
      <c r="H2428" s="6" t="s">
        <v>21</v>
      </c>
      <c r="I2428" s="8">
        <v>0.55000000000000004</v>
      </c>
      <c r="J2428" s="9">
        <v>5000</v>
      </c>
      <c r="K2428" s="10">
        <f t="shared" si="18"/>
        <v>2750</v>
      </c>
      <c r="L2428" s="10">
        <f t="shared" si="19"/>
        <v>962.49999999999989</v>
      </c>
      <c r="M2428" s="11">
        <v>0.35</v>
      </c>
      <c r="O2428" s="16"/>
      <c r="P2428" s="14"/>
      <c r="Q2428" s="12"/>
      <c r="R2428" s="13"/>
    </row>
    <row r="2429" spans="1:18" ht="15.75" customHeight="1" x14ac:dyDescent="0.3">
      <c r="A2429" s="1"/>
      <c r="B2429" s="6" t="s">
        <v>14</v>
      </c>
      <c r="C2429" s="6">
        <v>1185732</v>
      </c>
      <c r="D2429" s="7">
        <v>44418</v>
      </c>
      <c r="E2429" s="6" t="s">
        <v>46</v>
      </c>
      <c r="F2429" s="6" t="s">
        <v>90</v>
      </c>
      <c r="G2429" s="6" t="s">
        <v>91</v>
      </c>
      <c r="H2429" s="6" t="s">
        <v>22</v>
      </c>
      <c r="I2429" s="8">
        <v>0.60000000000000009</v>
      </c>
      <c r="J2429" s="9">
        <v>6750</v>
      </c>
      <c r="K2429" s="10">
        <f t="shared" si="18"/>
        <v>4050.0000000000005</v>
      </c>
      <c r="L2429" s="10">
        <f t="shared" si="19"/>
        <v>2025.0000000000002</v>
      </c>
      <c r="M2429" s="11">
        <v>0.5</v>
      </c>
      <c r="O2429" s="16"/>
      <c r="P2429" s="14"/>
      <c r="Q2429" s="12"/>
      <c r="R2429" s="13"/>
    </row>
    <row r="2430" spans="1:18" ht="15.75" customHeight="1" x14ac:dyDescent="0.3">
      <c r="A2430" s="1"/>
      <c r="B2430" s="6" t="s">
        <v>14</v>
      </c>
      <c r="C2430" s="6">
        <v>1185732</v>
      </c>
      <c r="D2430" s="7">
        <v>44448</v>
      </c>
      <c r="E2430" s="6" t="s">
        <v>46</v>
      </c>
      <c r="F2430" s="6" t="s">
        <v>90</v>
      </c>
      <c r="G2430" s="6" t="s">
        <v>91</v>
      </c>
      <c r="H2430" s="6" t="s">
        <v>17</v>
      </c>
      <c r="I2430" s="8">
        <v>0.55000000000000004</v>
      </c>
      <c r="J2430" s="9">
        <v>7750</v>
      </c>
      <c r="K2430" s="10">
        <f t="shared" si="18"/>
        <v>4262.5</v>
      </c>
      <c r="L2430" s="10">
        <f t="shared" si="19"/>
        <v>1705</v>
      </c>
      <c r="M2430" s="11">
        <v>0.4</v>
      </c>
      <c r="O2430" s="16"/>
      <c r="P2430" s="14"/>
      <c r="Q2430" s="12"/>
      <c r="R2430" s="13"/>
    </row>
    <row r="2431" spans="1:18" ht="15.75" customHeight="1" x14ac:dyDescent="0.3">
      <c r="A2431" s="1"/>
      <c r="B2431" s="6" t="s">
        <v>14</v>
      </c>
      <c r="C2431" s="6">
        <v>1185732</v>
      </c>
      <c r="D2431" s="7">
        <v>44448</v>
      </c>
      <c r="E2431" s="6" t="s">
        <v>46</v>
      </c>
      <c r="F2431" s="6" t="s">
        <v>90</v>
      </c>
      <c r="G2431" s="6" t="s">
        <v>91</v>
      </c>
      <c r="H2431" s="6" t="s">
        <v>18</v>
      </c>
      <c r="I2431" s="8">
        <v>0.50000000000000011</v>
      </c>
      <c r="J2431" s="9">
        <v>5750</v>
      </c>
      <c r="K2431" s="10">
        <f t="shared" si="18"/>
        <v>2875.0000000000005</v>
      </c>
      <c r="L2431" s="10">
        <f t="shared" si="19"/>
        <v>1006.2500000000001</v>
      </c>
      <c r="M2431" s="11">
        <v>0.35</v>
      </c>
      <c r="O2431" s="16"/>
      <c r="P2431" s="14"/>
      <c r="Q2431" s="12"/>
      <c r="R2431" s="13"/>
    </row>
    <row r="2432" spans="1:18" ht="15.75" customHeight="1" x14ac:dyDescent="0.3">
      <c r="A2432" s="1"/>
      <c r="B2432" s="6" t="s">
        <v>14</v>
      </c>
      <c r="C2432" s="6">
        <v>1185732</v>
      </c>
      <c r="D2432" s="7">
        <v>44448</v>
      </c>
      <c r="E2432" s="6" t="s">
        <v>46</v>
      </c>
      <c r="F2432" s="6" t="s">
        <v>90</v>
      </c>
      <c r="G2432" s="6" t="s">
        <v>91</v>
      </c>
      <c r="H2432" s="6" t="s">
        <v>19</v>
      </c>
      <c r="I2432" s="8">
        <v>0.25000000000000006</v>
      </c>
      <c r="J2432" s="9">
        <v>4750</v>
      </c>
      <c r="K2432" s="10">
        <f t="shared" si="18"/>
        <v>1187.5000000000002</v>
      </c>
      <c r="L2432" s="10">
        <f t="shared" si="19"/>
        <v>475.00000000000011</v>
      </c>
      <c r="M2432" s="11">
        <v>0.4</v>
      </c>
      <c r="O2432" s="16"/>
      <c r="P2432" s="14"/>
      <c r="Q2432" s="12"/>
      <c r="R2432" s="13"/>
    </row>
    <row r="2433" spans="1:18" ht="15.75" customHeight="1" x14ac:dyDescent="0.3">
      <c r="A2433" s="1"/>
      <c r="B2433" s="6" t="s">
        <v>14</v>
      </c>
      <c r="C2433" s="6">
        <v>1185732</v>
      </c>
      <c r="D2433" s="7">
        <v>44448</v>
      </c>
      <c r="E2433" s="6" t="s">
        <v>46</v>
      </c>
      <c r="F2433" s="6" t="s">
        <v>90</v>
      </c>
      <c r="G2433" s="6" t="s">
        <v>91</v>
      </c>
      <c r="H2433" s="6" t="s">
        <v>20</v>
      </c>
      <c r="I2433" s="8">
        <v>0.25000000000000006</v>
      </c>
      <c r="J2433" s="9">
        <v>4500</v>
      </c>
      <c r="K2433" s="10">
        <f t="shared" si="18"/>
        <v>1125.0000000000002</v>
      </c>
      <c r="L2433" s="10">
        <f t="shared" si="19"/>
        <v>450.00000000000011</v>
      </c>
      <c r="M2433" s="11">
        <v>0.4</v>
      </c>
      <c r="O2433" s="16"/>
      <c r="P2433" s="14"/>
      <c r="Q2433" s="12"/>
      <c r="R2433" s="13"/>
    </row>
    <row r="2434" spans="1:18" ht="15.75" customHeight="1" x14ac:dyDescent="0.3">
      <c r="A2434" s="1"/>
      <c r="B2434" s="6" t="s">
        <v>14</v>
      </c>
      <c r="C2434" s="6">
        <v>1185732</v>
      </c>
      <c r="D2434" s="7">
        <v>44448</v>
      </c>
      <c r="E2434" s="6" t="s">
        <v>46</v>
      </c>
      <c r="F2434" s="6" t="s">
        <v>90</v>
      </c>
      <c r="G2434" s="6" t="s">
        <v>91</v>
      </c>
      <c r="H2434" s="6" t="s">
        <v>21</v>
      </c>
      <c r="I2434" s="8">
        <v>0.35000000000000003</v>
      </c>
      <c r="J2434" s="9">
        <v>4500</v>
      </c>
      <c r="K2434" s="10">
        <f t="shared" si="18"/>
        <v>1575.0000000000002</v>
      </c>
      <c r="L2434" s="10">
        <f t="shared" si="19"/>
        <v>551.25</v>
      </c>
      <c r="M2434" s="11">
        <v>0.35</v>
      </c>
      <c r="O2434" s="16"/>
      <c r="P2434" s="14"/>
      <c r="Q2434" s="12"/>
      <c r="R2434" s="13"/>
    </row>
    <row r="2435" spans="1:18" ht="15.75" customHeight="1" x14ac:dyDescent="0.3">
      <c r="A2435" s="1"/>
      <c r="B2435" s="6" t="s">
        <v>14</v>
      </c>
      <c r="C2435" s="6">
        <v>1185732</v>
      </c>
      <c r="D2435" s="7">
        <v>44448</v>
      </c>
      <c r="E2435" s="6" t="s">
        <v>46</v>
      </c>
      <c r="F2435" s="6" t="s">
        <v>90</v>
      </c>
      <c r="G2435" s="6" t="s">
        <v>91</v>
      </c>
      <c r="H2435" s="6" t="s">
        <v>22</v>
      </c>
      <c r="I2435" s="8">
        <v>0.40000000000000008</v>
      </c>
      <c r="J2435" s="9">
        <v>5500</v>
      </c>
      <c r="K2435" s="10">
        <f t="shared" si="18"/>
        <v>2200.0000000000005</v>
      </c>
      <c r="L2435" s="10">
        <f t="shared" si="19"/>
        <v>1100.0000000000002</v>
      </c>
      <c r="M2435" s="11">
        <v>0.5</v>
      </c>
      <c r="O2435" s="16"/>
      <c r="P2435" s="14"/>
      <c r="Q2435" s="12"/>
      <c r="R2435" s="13"/>
    </row>
    <row r="2436" spans="1:18" ht="15.75" customHeight="1" x14ac:dyDescent="0.3">
      <c r="A2436" s="1"/>
      <c r="B2436" s="6" t="s">
        <v>14</v>
      </c>
      <c r="C2436" s="6">
        <v>1185732</v>
      </c>
      <c r="D2436" s="7">
        <v>44480</v>
      </c>
      <c r="E2436" s="6" t="s">
        <v>46</v>
      </c>
      <c r="F2436" s="6" t="s">
        <v>90</v>
      </c>
      <c r="G2436" s="6" t="s">
        <v>91</v>
      </c>
      <c r="H2436" s="6" t="s">
        <v>17</v>
      </c>
      <c r="I2436" s="8">
        <v>0.40000000000000008</v>
      </c>
      <c r="J2436" s="9">
        <v>7250</v>
      </c>
      <c r="K2436" s="10">
        <f t="shared" si="18"/>
        <v>2900.0000000000005</v>
      </c>
      <c r="L2436" s="10">
        <f t="shared" si="19"/>
        <v>1160.0000000000002</v>
      </c>
      <c r="M2436" s="11">
        <v>0.4</v>
      </c>
      <c r="O2436" s="16"/>
      <c r="P2436" s="14"/>
      <c r="Q2436" s="12"/>
      <c r="R2436" s="13"/>
    </row>
    <row r="2437" spans="1:18" ht="15.75" customHeight="1" x14ac:dyDescent="0.3">
      <c r="A2437" s="1"/>
      <c r="B2437" s="6" t="s">
        <v>14</v>
      </c>
      <c r="C2437" s="6">
        <v>1185732</v>
      </c>
      <c r="D2437" s="7">
        <v>44480</v>
      </c>
      <c r="E2437" s="6" t="s">
        <v>46</v>
      </c>
      <c r="F2437" s="6" t="s">
        <v>90</v>
      </c>
      <c r="G2437" s="6" t="s">
        <v>91</v>
      </c>
      <c r="H2437" s="6" t="s">
        <v>18</v>
      </c>
      <c r="I2437" s="8">
        <v>0.3000000000000001</v>
      </c>
      <c r="J2437" s="9">
        <v>5500</v>
      </c>
      <c r="K2437" s="10">
        <f t="shared" si="18"/>
        <v>1650.0000000000005</v>
      </c>
      <c r="L2437" s="10">
        <f t="shared" si="19"/>
        <v>577.50000000000011</v>
      </c>
      <c r="M2437" s="11">
        <v>0.35</v>
      </c>
      <c r="O2437" s="16"/>
      <c r="P2437" s="14"/>
      <c r="Q2437" s="12"/>
      <c r="R2437" s="13"/>
    </row>
    <row r="2438" spans="1:18" ht="15.75" customHeight="1" x14ac:dyDescent="0.3">
      <c r="A2438" s="1"/>
      <c r="B2438" s="6" t="s">
        <v>14</v>
      </c>
      <c r="C2438" s="6">
        <v>1185732</v>
      </c>
      <c r="D2438" s="7">
        <v>44480</v>
      </c>
      <c r="E2438" s="6" t="s">
        <v>46</v>
      </c>
      <c r="F2438" s="6" t="s">
        <v>90</v>
      </c>
      <c r="G2438" s="6" t="s">
        <v>91</v>
      </c>
      <c r="H2438" s="6" t="s">
        <v>19</v>
      </c>
      <c r="I2438" s="8">
        <v>0.3000000000000001</v>
      </c>
      <c r="J2438" s="9">
        <v>4250</v>
      </c>
      <c r="K2438" s="10">
        <f t="shared" si="18"/>
        <v>1275.0000000000005</v>
      </c>
      <c r="L2438" s="10">
        <f t="shared" si="19"/>
        <v>510.00000000000023</v>
      </c>
      <c r="M2438" s="11">
        <v>0.4</v>
      </c>
      <c r="O2438" s="16"/>
      <c r="P2438" s="14"/>
      <c r="Q2438" s="12"/>
      <c r="R2438" s="13"/>
    </row>
    <row r="2439" spans="1:18" ht="15.75" customHeight="1" x14ac:dyDescent="0.3">
      <c r="A2439" s="1"/>
      <c r="B2439" s="6" t="s">
        <v>14</v>
      </c>
      <c r="C2439" s="6">
        <v>1185732</v>
      </c>
      <c r="D2439" s="7">
        <v>44480</v>
      </c>
      <c r="E2439" s="6" t="s">
        <v>46</v>
      </c>
      <c r="F2439" s="6" t="s">
        <v>90</v>
      </c>
      <c r="G2439" s="6" t="s">
        <v>91</v>
      </c>
      <c r="H2439" s="6" t="s">
        <v>20</v>
      </c>
      <c r="I2439" s="8">
        <v>0.3000000000000001</v>
      </c>
      <c r="J2439" s="9">
        <v>4000</v>
      </c>
      <c r="K2439" s="10">
        <f t="shared" si="18"/>
        <v>1200.0000000000005</v>
      </c>
      <c r="L2439" s="10">
        <f t="shared" si="19"/>
        <v>480.00000000000023</v>
      </c>
      <c r="M2439" s="11">
        <v>0.4</v>
      </c>
      <c r="O2439" s="16"/>
      <c r="P2439" s="14"/>
      <c r="Q2439" s="12"/>
      <c r="R2439" s="13"/>
    </row>
    <row r="2440" spans="1:18" ht="15.75" customHeight="1" x14ac:dyDescent="0.3">
      <c r="A2440" s="1"/>
      <c r="B2440" s="6" t="s">
        <v>14</v>
      </c>
      <c r="C2440" s="6">
        <v>1185732</v>
      </c>
      <c r="D2440" s="7">
        <v>44480</v>
      </c>
      <c r="E2440" s="6" t="s">
        <v>46</v>
      </c>
      <c r="F2440" s="6" t="s">
        <v>90</v>
      </c>
      <c r="G2440" s="6" t="s">
        <v>91</v>
      </c>
      <c r="H2440" s="6" t="s">
        <v>21</v>
      </c>
      <c r="I2440" s="8">
        <v>0.40000000000000008</v>
      </c>
      <c r="J2440" s="9">
        <v>4000</v>
      </c>
      <c r="K2440" s="10">
        <f t="shared" si="18"/>
        <v>1600.0000000000002</v>
      </c>
      <c r="L2440" s="10">
        <f t="shared" si="19"/>
        <v>560</v>
      </c>
      <c r="M2440" s="11">
        <v>0.35</v>
      </c>
      <c r="O2440" s="16"/>
      <c r="P2440" s="14"/>
      <c r="Q2440" s="12"/>
      <c r="R2440" s="13"/>
    </row>
    <row r="2441" spans="1:18" ht="15.75" customHeight="1" x14ac:dyDescent="0.3">
      <c r="A2441" s="1"/>
      <c r="B2441" s="6" t="s">
        <v>14</v>
      </c>
      <c r="C2441" s="6">
        <v>1185732</v>
      </c>
      <c r="D2441" s="7">
        <v>44480</v>
      </c>
      <c r="E2441" s="6" t="s">
        <v>46</v>
      </c>
      <c r="F2441" s="6" t="s">
        <v>90</v>
      </c>
      <c r="G2441" s="6" t="s">
        <v>91</v>
      </c>
      <c r="H2441" s="6" t="s">
        <v>22</v>
      </c>
      <c r="I2441" s="8">
        <v>0.4</v>
      </c>
      <c r="J2441" s="9">
        <v>5250</v>
      </c>
      <c r="K2441" s="10">
        <f t="shared" si="18"/>
        <v>2100</v>
      </c>
      <c r="L2441" s="10">
        <f t="shared" si="19"/>
        <v>1050</v>
      </c>
      <c r="M2441" s="11">
        <v>0.5</v>
      </c>
      <c r="O2441" s="16"/>
      <c r="P2441" s="14"/>
      <c r="Q2441" s="12"/>
      <c r="R2441" s="13"/>
    </row>
    <row r="2442" spans="1:18" ht="15.75" customHeight="1" x14ac:dyDescent="0.3">
      <c r="A2442" s="1"/>
      <c r="B2442" s="6" t="s">
        <v>14</v>
      </c>
      <c r="C2442" s="6">
        <v>1185732</v>
      </c>
      <c r="D2442" s="7">
        <v>44510</v>
      </c>
      <c r="E2442" s="6" t="s">
        <v>46</v>
      </c>
      <c r="F2442" s="6" t="s">
        <v>90</v>
      </c>
      <c r="G2442" s="6" t="s">
        <v>91</v>
      </c>
      <c r="H2442" s="6" t="s">
        <v>17</v>
      </c>
      <c r="I2442" s="8">
        <v>0.35000000000000009</v>
      </c>
      <c r="J2442" s="9">
        <v>6750</v>
      </c>
      <c r="K2442" s="10">
        <f t="shared" si="18"/>
        <v>2362.5000000000005</v>
      </c>
      <c r="L2442" s="10">
        <f t="shared" si="19"/>
        <v>945.00000000000023</v>
      </c>
      <c r="M2442" s="11">
        <v>0.4</v>
      </c>
      <c r="O2442" s="16"/>
      <c r="P2442" s="14"/>
      <c r="Q2442" s="12"/>
      <c r="R2442" s="13"/>
    </row>
    <row r="2443" spans="1:18" ht="15.75" customHeight="1" x14ac:dyDescent="0.3">
      <c r="A2443" s="1"/>
      <c r="B2443" s="6" t="s">
        <v>14</v>
      </c>
      <c r="C2443" s="6">
        <v>1185732</v>
      </c>
      <c r="D2443" s="7">
        <v>44510</v>
      </c>
      <c r="E2443" s="6" t="s">
        <v>46</v>
      </c>
      <c r="F2443" s="6" t="s">
        <v>90</v>
      </c>
      <c r="G2443" s="6" t="s">
        <v>91</v>
      </c>
      <c r="H2443" s="6" t="s">
        <v>18</v>
      </c>
      <c r="I2443" s="8">
        <v>0.25000000000000011</v>
      </c>
      <c r="J2443" s="9">
        <v>5000</v>
      </c>
      <c r="K2443" s="10">
        <f t="shared" si="18"/>
        <v>1250.0000000000005</v>
      </c>
      <c r="L2443" s="10">
        <f t="shared" si="19"/>
        <v>437.50000000000011</v>
      </c>
      <c r="M2443" s="11">
        <v>0.35</v>
      </c>
      <c r="O2443" s="16"/>
      <c r="P2443" s="14"/>
      <c r="Q2443" s="12"/>
      <c r="R2443" s="13"/>
    </row>
    <row r="2444" spans="1:18" ht="15.75" customHeight="1" x14ac:dyDescent="0.3">
      <c r="A2444" s="1"/>
      <c r="B2444" s="6" t="s">
        <v>14</v>
      </c>
      <c r="C2444" s="6">
        <v>1185732</v>
      </c>
      <c r="D2444" s="7">
        <v>44510</v>
      </c>
      <c r="E2444" s="6" t="s">
        <v>46</v>
      </c>
      <c r="F2444" s="6" t="s">
        <v>90</v>
      </c>
      <c r="G2444" s="6" t="s">
        <v>91</v>
      </c>
      <c r="H2444" s="6" t="s">
        <v>19</v>
      </c>
      <c r="I2444" s="8">
        <v>0.35000000000000014</v>
      </c>
      <c r="J2444" s="9">
        <v>4450</v>
      </c>
      <c r="K2444" s="10">
        <f t="shared" si="18"/>
        <v>1557.5000000000007</v>
      </c>
      <c r="L2444" s="10">
        <f t="shared" si="19"/>
        <v>623.00000000000034</v>
      </c>
      <c r="M2444" s="11">
        <v>0.4</v>
      </c>
      <c r="O2444" s="16"/>
      <c r="P2444" s="14"/>
      <c r="Q2444" s="12"/>
      <c r="R2444" s="13"/>
    </row>
    <row r="2445" spans="1:18" ht="15.75" customHeight="1" x14ac:dyDescent="0.3">
      <c r="A2445" s="1"/>
      <c r="B2445" s="6" t="s">
        <v>14</v>
      </c>
      <c r="C2445" s="6">
        <v>1185732</v>
      </c>
      <c r="D2445" s="7">
        <v>44510</v>
      </c>
      <c r="E2445" s="6" t="s">
        <v>46</v>
      </c>
      <c r="F2445" s="6" t="s">
        <v>90</v>
      </c>
      <c r="G2445" s="6" t="s">
        <v>91</v>
      </c>
      <c r="H2445" s="6" t="s">
        <v>20</v>
      </c>
      <c r="I2445" s="8">
        <v>0.65000000000000024</v>
      </c>
      <c r="J2445" s="9">
        <v>5000</v>
      </c>
      <c r="K2445" s="10">
        <f t="shared" si="18"/>
        <v>3250.0000000000014</v>
      </c>
      <c r="L2445" s="10">
        <f t="shared" si="19"/>
        <v>1300.0000000000007</v>
      </c>
      <c r="M2445" s="11">
        <v>0.4</v>
      </c>
      <c r="O2445" s="16"/>
      <c r="P2445" s="14"/>
      <c r="Q2445" s="12"/>
      <c r="R2445" s="13"/>
    </row>
    <row r="2446" spans="1:18" ht="15.75" customHeight="1" x14ac:dyDescent="0.3">
      <c r="A2446" s="1"/>
      <c r="B2446" s="6" t="s">
        <v>14</v>
      </c>
      <c r="C2446" s="6">
        <v>1185732</v>
      </c>
      <c r="D2446" s="7">
        <v>44510</v>
      </c>
      <c r="E2446" s="6" t="s">
        <v>46</v>
      </c>
      <c r="F2446" s="6" t="s">
        <v>90</v>
      </c>
      <c r="G2446" s="6" t="s">
        <v>91</v>
      </c>
      <c r="H2446" s="6" t="s">
        <v>21</v>
      </c>
      <c r="I2446" s="8">
        <v>0.80000000000000016</v>
      </c>
      <c r="J2446" s="9">
        <v>4750</v>
      </c>
      <c r="K2446" s="10">
        <f t="shared" si="18"/>
        <v>3800.0000000000009</v>
      </c>
      <c r="L2446" s="10">
        <f t="shared" si="19"/>
        <v>1330.0000000000002</v>
      </c>
      <c r="M2446" s="11">
        <v>0.35</v>
      </c>
      <c r="O2446" s="16"/>
      <c r="P2446" s="14"/>
      <c r="Q2446" s="12"/>
      <c r="R2446" s="13"/>
    </row>
    <row r="2447" spans="1:18" ht="15.75" customHeight="1" x14ac:dyDescent="0.3">
      <c r="A2447" s="1"/>
      <c r="B2447" s="6" t="s">
        <v>14</v>
      </c>
      <c r="C2447" s="6">
        <v>1185732</v>
      </c>
      <c r="D2447" s="7">
        <v>44510</v>
      </c>
      <c r="E2447" s="6" t="s">
        <v>46</v>
      </c>
      <c r="F2447" s="6" t="s">
        <v>90</v>
      </c>
      <c r="G2447" s="6" t="s">
        <v>91</v>
      </c>
      <c r="H2447" s="6" t="s">
        <v>22</v>
      </c>
      <c r="I2447" s="8">
        <v>0.8</v>
      </c>
      <c r="J2447" s="9">
        <v>5750</v>
      </c>
      <c r="K2447" s="10">
        <f t="shared" si="18"/>
        <v>4600</v>
      </c>
      <c r="L2447" s="10">
        <f t="shared" si="19"/>
        <v>2300</v>
      </c>
      <c r="M2447" s="11">
        <v>0.5</v>
      </c>
      <c r="O2447" s="16"/>
      <c r="P2447" s="14"/>
      <c r="Q2447" s="12"/>
      <c r="R2447" s="13"/>
    </row>
    <row r="2448" spans="1:18" ht="15.75" customHeight="1" x14ac:dyDescent="0.3">
      <c r="A2448" s="1"/>
      <c r="B2448" s="6" t="s">
        <v>14</v>
      </c>
      <c r="C2448" s="6">
        <v>1185732</v>
      </c>
      <c r="D2448" s="7">
        <v>44539</v>
      </c>
      <c r="E2448" s="6" t="s">
        <v>46</v>
      </c>
      <c r="F2448" s="6" t="s">
        <v>90</v>
      </c>
      <c r="G2448" s="6" t="s">
        <v>91</v>
      </c>
      <c r="H2448" s="6" t="s">
        <v>17</v>
      </c>
      <c r="I2448" s="8">
        <v>0.75000000000000011</v>
      </c>
      <c r="J2448" s="9">
        <v>8250</v>
      </c>
      <c r="K2448" s="10">
        <f t="shared" si="18"/>
        <v>6187.5000000000009</v>
      </c>
      <c r="L2448" s="10">
        <f t="shared" si="19"/>
        <v>2475.0000000000005</v>
      </c>
      <c r="M2448" s="11">
        <v>0.4</v>
      </c>
      <c r="O2448" s="16"/>
      <c r="P2448" s="14"/>
      <c r="Q2448" s="12"/>
      <c r="R2448" s="13"/>
    </row>
    <row r="2449" spans="1:18" ht="15.75" customHeight="1" x14ac:dyDescent="0.3">
      <c r="A2449" s="1"/>
      <c r="B2449" s="6" t="s">
        <v>14</v>
      </c>
      <c r="C2449" s="6">
        <v>1185732</v>
      </c>
      <c r="D2449" s="7">
        <v>44539</v>
      </c>
      <c r="E2449" s="6" t="s">
        <v>46</v>
      </c>
      <c r="F2449" s="6" t="s">
        <v>90</v>
      </c>
      <c r="G2449" s="6" t="s">
        <v>91</v>
      </c>
      <c r="H2449" s="6" t="s">
        <v>18</v>
      </c>
      <c r="I2449" s="8">
        <v>0.65000000000000013</v>
      </c>
      <c r="J2449" s="9">
        <v>6250</v>
      </c>
      <c r="K2449" s="10">
        <f t="shared" si="18"/>
        <v>4062.5000000000009</v>
      </c>
      <c r="L2449" s="10">
        <f t="shared" si="19"/>
        <v>1421.8750000000002</v>
      </c>
      <c r="M2449" s="11">
        <v>0.35</v>
      </c>
      <c r="O2449" s="16"/>
      <c r="P2449" s="14"/>
      <c r="Q2449" s="12"/>
      <c r="R2449" s="13"/>
    </row>
    <row r="2450" spans="1:18" ht="15.75" customHeight="1" x14ac:dyDescent="0.3">
      <c r="A2450" s="1"/>
      <c r="B2450" s="6" t="s">
        <v>14</v>
      </c>
      <c r="C2450" s="6">
        <v>1185732</v>
      </c>
      <c r="D2450" s="7">
        <v>44539</v>
      </c>
      <c r="E2450" s="6" t="s">
        <v>46</v>
      </c>
      <c r="F2450" s="6" t="s">
        <v>90</v>
      </c>
      <c r="G2450" s="6" t="s">
        <v>91</v>
      </c>
      <c r="H2450" s="6" t="s">
        <v>19</v>
      </c>
      <c r="I2450" s="8">
        <v>0.65000000000000013</v>
      </c>
      <c r="J2450" s="9">
        <v>5750</v>
      </c>
      <c r="K2450" s="10">
        <f t="shared" si="18"/>
        <v>3737.5000000000009</v>
      </c>
      <c r="L2450" s="10">
        <f t="shared" si="19"/>
        <v>1495.0000000000005</v>
      </c>
      <c r="M2450" s="11">
        <v>0.4</v>
      </c>
      <c r="O2450" s="16"/>
      <c r="P2450" s="14"/>
      <c r="Q2450" s="12"/>
      <c r="R2450" s="13"/>
    </row>
    <row r="2451" spans="1:18" ht="15.75" customHeight="1" x14ac:dyDescent="0.3">
      <c r="A2451" s="1"/>
      <c r="B2451" s="6" t="s">
        <v>14</v>
      </c>
      <c r="C2451" s="6">
        <v>1185732</v>
      </c>
      <c r="D2451" s="7">
        <v>44539</v>
      </c>
      <c r="E2451" s="6" t="s">
        <v>46</v>
      </c>
      <c r="F2451" s="6" t="s">
        <v>90</v>
      </c>
      <c r="G2451" s="6" t="s">
        <v>91</v>
      </c>
      <c r="H2451" s="6" t="s">
        <v>20</v>
      </c>
      <c r="I2451" s="8">
        <v>0.65000000000000013</v>
      </c>
      <c r="J2451" s="9">
        <v>5250</v>
      </c>
      <c r="K2451" s="10">
        <f t="shared" si="18"/>
        <v>3412.5000000000009</v>
      </c>
      <c r="L2451" s="10">
        <f t="shared" si="19"/>
        <v>1365.0000000000005</v>
      </c>
      <c r="M2451" s="11">
        <v>0.4</v>
      </c>
      <c r="O2451" s="16"/>
      <c r="P2451" s="14"/>
      <c r="Q2451" s="12"/>
      <c r="R2451" s="13"/>
    </row>
    <row r="2452" spans="1:18" ht="15.75" customHeight="1" x14ac:dyDescent="0.3">
      <c r="A2452" s="1"/>
      <c r="B2452" s="6" t="s">
        <v>14</v>
      </c>
      <c r="C2452" s="6">
        <v>1185732</v>
      </c>
      <c r="D2452" s="7">
        <v>44539</v>
      </c>
      <c r="E2452" s="6" t="s">
        <v>46</v>
      </c>
      <c r="F2452" s="6" t="s">
        <v>90</v>
      </c>
      <c r="G2452" s="6" t="s">
        <v>91</v>
      </c>
      <c r="H2452" s="6" t="s">
        <v>21</v>
      </c>
      <c r="I2452" s="8">
        <v>0.75000000000000011</v>
      </c>
      <c r="J2452" s="9">
        <v>5250</v>
      </c>
      <c r="K2452" s="10">
        <f t="shared" si="18"/>
        <v>3937.5000000000005</v>
      </c>
      <c r="L2452" s="10">
        <f t="shared" si="19"/>
        <v>1378.125</v>
      </c>
      <c r="M2452" s="11">
        <v>0.35</v>
      </c>
      <c r="O2452" s="16"/>
      <c r="P2452" s="14"/>
      <c r="Q2452" s="12"/>
      <c r="R2452" s="13"/>
    </row>
    <row r="2453" spans="1:18" ht="15.75" customHeight="1" x14ac:dyDescent="0.3">
      <c r="A2453" s="1"/>
      <c r="B2453" s="6" t="s">
        <v>14</v>
      </c>
      <c r="C2453" s="6">
        <v>1185732</v>
      </c>
      <c r="D2453" s="7">
        <v>44539</v>
      </c>
      <c r="E2453" s="6" t="s">
        <v>46</v>
      </c>
      <c r="F2453" s="6" t="s">
        <v>90</v>
      </c>
      <c r="G2453" s="6" t="s">
        <v>91</v>
      </c>
      <c r="H2453" s="6" t="s">
        <v>22</v>
      </c>
      <c r="I2453" s="8">
        <v>0.8</v>
      </c>
      <c r="J2453" s="9">
        <v>6250</v>
      </c>
      <c r="K2453" s="10">
        <f t="shared" si="18"/>
        <v>5000</v>
      </c>
      <c r="L2453" s="10">
        <f t="shared" si="19"/>
        <v>2500</v>
      </c>
      <c r="M2453" s="11">
        <v>0.5</v>
      </c>
      <c r="O2453" s="16"/>
      <c r="P2453" s="14"/>
      <c r="Q2453" s="12"/>
      <c r="R2453" s="13"/>
    </row>
    <row r="2454" spans="1:18" ht="15.75" customHeight="1" x14ac:dyDescent="0.3">
      <c r="A2454" s="1" t="s">
        <v>39</v>
      </c>
      <c r="B2454" s="6" t="s">
        <v>14</v>
      </c>
      <c r="C2454" s="6">
        <v>1185732</v>
      </c>
      <c r="D2454" s="7">
        <v>44218</v>
      </c>
      <c r="E2454" s="6" t="s">
        <v>33</v>
      </c>
      <c r="F2454" s="6" t="s">
        <v>92</v>
      </c>
      <c r="G2454" s="6" t="s">
        <v>93</v>
      </c>
      <c r="H2454" s="6" t="s">
        <v>17</v>
      </c>
      <c r="I2454" s="8">
        <v>0.4</v>
      </c>
      <c r="J2454" s="9">
        <v>5000</v>
      </c>
      <c r="K2454" s="10">
        <f t="shared" si="18"/>
        <v>2000</v>
      </c>
      <c r="L2454" s="10">
        <f t="shared" si="19"/>
        <v>800</v>
      </c>
      <c r="M2454" s="11">
        <v>0.4</v>
      </c>
      <c r="O2454" s="16"/>
      <c r="P2454" s="14"/>
      <c r="Q2454" s="12"/>
      <c r="R2454" s="13"/>
    </row>
    <row r="2455" spans="1:18" ht="15.75" customHeight="1" x14ac:dyDescent="0.3">
      <c r="A2455" s="1"/>
      <c r="B2455" s="6" t="s">
        <v>14</v>
      </c>
      <c r="C2455" s="6">
        <v>1185732</v>
      </c>
      <c r="D2455" s="7">
        <v>44218</v>
      </c>
      <c r="E2455" s="6" t="s">
        <v>33</v>
      </c>
      <c r="F2455" s="6" t="s">
        <v>92</v>
      </c>
      <c r="G2455" s="6" t="s">
        <v>93</v>
      </c>
      <c r="H2455" s="6" t="s">
        <v>18</v>
      </c>
      <c r="I2455" s="8">
        <v>0.4</v>
      </c>
      <c r="J2455" s="9">
        <v>3000</v>
      </c>
      <c r="K2455" s="10">
        <f t="shared" si="18"/>
        <v>1200</v>
      </c>
      <c r="L2455" s="10">
        <f t="shared" si="19"/>
        <v>420</v>
      </c>
      <c r="M2455" s="11">
        <v>0.35</v>
      </c>
      <c r="O2455" s="16"/>
      <c r="P2455" s="14"/>
      <c r="Q2455" s="12"/>
      <c r="R2455" s="13"/>
    </row>
    <row r="2456" spans="1:18" ht="15.75" customHeight="1" x14ac:dyDescent="0.3">
      <c r="A2456" s="1"/>
      <c r="B2456" s="6" t="s">
        <v>14</v>
      </c>
      <c r="C2456" s="6">
        <v>1185732</v>
      </c>
      <c r="D2456" s="7">
        <v>44218</v>
      </c>
      <c r="E2456" s="6" t="s">
        <v>33</v>
      </c>
      <c r="F2456" s="6" t="s">
        <v>92</v>
      </c>
      <c r="G2456" s="6" t="s">
        <v>93</v>
      </c>
      <c r="H2456" s="6" t="s">
        <v>19</v>
      </c>
      <c r="I2456" s="8">
        <v>0.30000000000000004</v>
      </c>
      <c r="J2456" s="9">
        <v>3000</v>
      </c>
      <c r="K2456" s="10">
        <f t="shared" si="18"/>
        <v>900.00000000000011</v>
      </c>
      <c r="L2456" s="10">
        <f t="shared" si="19"/>
        <v>360.00000000000006</v>
      </c>
      <c r="M2456" s="11">
        <v>0.4</v>
      </c>
      <c r="O2456" s="16"/>
      <c r="P2456" s="14"/>
      <c r="Q2456" s="12"/>
      <c r="R2456" s="13"/>
    </row>
    <row r="2457" spans="1:18" ht="15.75" customHeight="1" x14ac:dyDescent="0.3">
      <c r="A2457" s="1"/>
      <c r="B2457" s="6" t="s">
        <v>14</v>
      </c>
      <c r="C2457" s="6">
        <v>1185732</v>
      </c>
      <c r="D2457" s="7">
        <v>44218</v>
      </c>
      <c r="E2457" s="6" t="s">
        <v>33</v>
      </c>
      <c r="F2457" s="6" t="s">
        <v>92</v>
      </c>
      <c r="G2457" s="6" t="s">
        <v>93</v>
      </c>
      <c r="H2457" s="6" t="s">
        <v>20</v>
      </c>
      <c r="I2457" s="8">
        <v>0.35000000000000003</v>
      </c>
      <c r="J2457" s="9">
        <v>1500</v>
      </c>
      <c r="K2457" s="10">
        <f t="shared" si="18"/>
        <v>525</v>
      </c>
      <c r="L2457" s="10">
        <f t="shared" si="19"/>
        <v>210</v>
      </c>
      <c r="M2457" s="11">
        <v>0.4</v>
      </c>
      <c r="O2457" s="16"/>
      <c r="P2457" s="14"/>
      <c r="Q2457" s="12"/>
      <c r="R2457" s="13"/>
    </row>
    <row r="2458" spans="1:18" ht="15.75" customHeight="1" x14ac:dyDescent="0.3">
      <c r="A2458" s="1"/>
      <c r="B2458" s="6" t="s">
        <v>14</v>
      </c>
      <c r="C2458" s="6">
        <v>1185732</v>
      </c>
      <c r="D2458" s="7">
        <v>44218</v>
      </c>
      <c r="E2458" s="6" t="s">
        <v>33</v>
      </c>
      <c r="F2458" s="6" t="s">
        <v>92</v>
      </c>
      <c r="G2458" s="6" t="s">
        <v>93</v>
      </c>
      <c r="H2458" s="6" t="s">
        <v>21</v>
      </c>
      <c r="I2458" s="8">
        <v>0.49999999999999994</v>
      </c>
      <c r="J2458" s="9">
        <v>2000</v>
      </c>
      <c r="K2458" s="10">
        <f t="shared" si="18"/>
        <v>999.99999999999989</v>
      </c>
      <c r="L2458" s="10">
        <f t="shared" si="19"/>
        <v>349.99999999999994</v>
      </c>
      <c r="M2458" s="11">
        <v>0.35</v>
      </c>
      <c r="O2458" s="16"/>
      <c r="P2458" s="14"/>
      <c r="Q2458" s="12"/>
      <c r="R2458" s="13"/>
    </row>
    <row r="2459" spans="1:18" ht="15.75" customHeight="1" x14ac:dyDescent="0.3">
      <c r="A2459" s="1"/>
      <c r="B2459" s="6" t="s">
        <v>14</v>
      </c>
      <c r="C2459" s="6">
        <v>1185732</v>
      </c>
      <c r="D2459" s="7">
        <v>44218</v>
      </c>
      <c r="E2459" s="6" t="s">
        <v>33</v>
      </c>
      <c r="F2459" s="6" t="s">
        <v>92</v>
      </c>
      <c r="G2459" s="6" t="s">
        <v>93</v>
      </c>
      <c r="H2459" s="6" t="s">
        <v>22</v>
      </c>
      <c r="I2459" s="8">
        <v>0.4</v>
      </c>
      <c r="J2459" s="9">
        <v>3000</v>
      </c>
      <c r="K2459" s="10">
        <f t="shared" si="18"/>
        <v>1200</v>
      </c>
      <c r="L2459" s="10">
        <f t="shared" si="19"/>
        <v>480</v>
      </c>
      <c r="M2459" s="11">
        <v>0.4</v>
      </c>
      <c r="O2459" s="16"/>
      <c r="P2459" s="14"/>
      <c r="Q2459" s="12"/>
      <c r="R2459" s="13"/>
    </row>
    <row r="2460" spans="1:18" ht="15.75" customHeight="1" x14ac:dyDescent="0.3">
      <c r="A2460" s="1"/>
      <c r="B2460" s="6" t="s">
        <v>14</v>
      </c>
      <c r="C2460" s="6">
        <v>1185732</v>
      </c>
      <c r="D2460" s="7">
        <v>44249</v>
      </c>
      <c r="E2460" s="6" t="s">
        <v>33</v>
      </c>
      <c r="F2460" s="6" t="s">
        <v>92</v>
      </c>
      <c r="G2460" s="6" t="s">
        <v>93</v>
      </c>
      <c r="H2460" s="6" t="s">
        <v>17</v>
      </c>
      <c r="I2460" s="8">
        <v>0.4</v>
      </c>
      <c r="J2460" s="9">
        <v>5500</v>
      </c>
      <c r="K2460" s="10">
        <f t="shared" si="18"/>
        <v>2200</v>
      </c>
      <c r="L2460" s="10">
        <f t="shared" si="19"/>
        <v>880</v>
      </c>
      <c r="M2460" s="11">
        <v>0.4</v>
      </c>
      <c r="O2460" s="16"/>
      <c r="P2460" s="14"/>
      <c r="Q2460" s="12"/>
      <c r="R2460" s="13"/>
    </row>
    <row r="2461" spans="1:18" ht="15.75" customHeight="1" x14ac:dyDescent="0.3">
      <c r="A2461" s="1"/>
      <c r="B2461" s="6" t="s">
        <v>14</v>
      </c>
      <c r="C2461" s="6">
        <v>1185732</v>
      </c>
      <c r="D2461" s="7">
        <v>44249</v>
      </c>
      <c r="E2461" s="6" t="s">
        <v>33</v>
      </c>
      <c r="F2461" s="6" t="s">
        <v>92</v>
      </c>
      <c r="G2461" s="6" t="s">
        <v>93</v>
      </c>
      <c r="H2461" s="6" t="s">
        <v>18</v>
      </c>
      <c r="I2461" s="8">
        <v>0.4</v>
      </c>
      <c r="J2461" s="9">
        <v>2000</v>
      </c>
      <c r="K2461" s="10">
        <f t="shared" si="18"/>
        <v>800</v>
      </c>
      <c r="L2461" s="10">
        <f t="shared" si="19"/>
        <v>280</v>
      </c>
      <c r="M2461" s="11">
        <v>0.35</v>
      </c>
      <c r="O2461" s="16"/>
      <c r="P2461" s="14"/>
      <c r="Q2461" s="12"/>
      <c r="R2461" s="13"/>
    </row>
    <row r="2462" spans="1:18" ht="15.75" customHeight="1" x14ac:dyDescent="0.3">
      <c r="A2462" s="1"/>
      <c r="B2462" s="6" t="s">
        <v>14</v>
      </c>
      <c r="C2462" s="6">
        <v>1185732</v>
      </c>
      <c r="D2462" s="7">
        <v>44249</v>
      </c>
      <c r="E2462" s="6" t="s">
        <v>33</v>
      </c>
      <c r="F2462" s="6" t="s">
        <v>92</v>
      </c>
      <c r="G2462" s="6" t="s">
        <v>93</v>
      </c>
      <c r="H2462" s="6" t="s">
        <v>19</v>
      </c>
      <c r="I2462" s="8">
        <v>0.30000000000000004</v>
      </c>
      <c r="J2462" s="9">
        <v>2500</v>
      </c>
      <c r="K2462" s="10">
        <f t="shared" si="18"/>
        <v>750.00000000000011</v>
      </c>
      <c r="L2462" s="10">
        <f t="shared" si="19"/>
        <v>300.00000000000006</v>
      </c>
      <c r="M2462" s="11">
        <v>0.4</v>
      </c>
      <c r="O2462" s="16"/>
      <c r="P2462" s="14"/>
      <c r="Q2462" s="12"/>
      <c r="R2462" s="13"/>
    </row>
    <row r="2463" spans="1:18" ht="15.75" customHeight="1" x14ac:dyDescent="0.3">
      <c r="A2463" s="1"/>
      <c r="B2463" s="6" t="s">
        <v>14</v>
      </c>
      <c r="C2463" s="6">
        <v>1185732</v>
      </c>
      <c r="D2463" s="7">
        <v>44249</v>
      </c>
      <c r="E2463" s="6" t="s">
        <v>33</v>
      </c>
      <c r="F2463" s="6" t="s">
        <v>92</v>
      </c>
      <c r="G2463" s="6" t="s">
        <v>93</v>
      </c>
      <c r="H2463" s="6" t="s">
        <v>20</v>
      </c>
      <c r="I2463" s="8">
        <v>0.35000000000000003</v>
      </c>
      <c r="J2463" s="9">
        <v>1250</v>
      </c>
      <c r="K2463" s="10">
        <f t="shared" si="18"/>
        <v>437.50000000000006</v>
      </c>
      <c r="L2463" s="10">
        <f t="shared" si="19"/>
        <v>175.00000000000003</v>
      </c>
      <c r="M2463" s="11">
        <v>0.4</v>
      </c>
      <c r="O2463" s="16"/>
      <c r="P2463" s="14"/>
      <c r="Q2463" s="12"/>
      <c r="R2463" s="13"/>
    </row>
    <row r="2464" spans="1:18" ht="15.75" customHeight="1" x14ac:dyDescent="0.3">
      <c r="A2464" s="1"/>
      <c r="B2464" s="6" t="s">
        <v>14</v>
      </c>
      <c r="C2464" s="6">
        <v>1185732</v>
      </c>
      <c r="D2464" s="7">
        <v>44249</v>
      </c>
      <c r="E2464" s="6" t="s">
        <v>33</v>
      </c>
      <c r="F2464" s="6" t="s">
        <v>92</v>
      </c>
      <c r="G2464" s="6" t="s">
        <v>93</v>
      </c>
      <c r="H2464" s="6" t="s">
        <v>21</v>
      </c>
      <c r="I2464" s="8">
        <v>0.49999999999999994</v>
      </c>
      <c r="J2464" s="9">
        <v>2000</v>
      </c>
      <c r="K2464" s="10">
        <f t="shared" si="18"/>
        <v>999.99999999999989</v>
      </c>
      <c r="L2464" s="10">
        <f t="shared" si="19"/>
        <v>349.99999999999994</v>
      </c>
      <c r="M2464" s="11">
        <v>0.35</v>
      </c>
      <c r="O2464" s="16"/>
      <c r="P2464" s="14"/>
      <c r="Q2464" s="12"/>
      <c r="R2464" s="13"/>
    </row>
    <row r="2465" spans="1:18" ht="15.75" customHeight="1" x14ac:dyDescent="0.3">
      <c r="A2465" s="1"/>
      <c r="B2465" s="6" t="s">
        <v>14</v>
      </c>
      <c r="C2465" s="6">
        <v>1185732</v>
      </c>
      <c r="D2465" s="7">
        <v>44249</v>
      </c>
      <c r="E2465" s="6" t="s">
        <v>33</v>
      </c>
      <c r="F2465" s="6" t="s">
        <v>92</v>
      </c>
      <c r="G2465" s="6" t="s">
        <v>93</v>
      </c>
      <c r="H2465" s="6" t="s">
        <v>22</v>
      </c>
      <c r="I2465" s="8">
        <v>0.4</v>
      </c>
      <c r="J2465" s="9">
        <v>3000</v>
      </c>
      <c r="K2465" s="10">
        <f t="shared" si="18"/>
        <v>1200</v>
      </c>
      <c r="L2465" s="10">
        <f t="shared" si="19"/>
        <v>480</v>
      </c>
      <c r="M2465" s="11">
        <v>0.4</v>
      </c>
      <c r="O2465" s="16"/>
      <c r="P2465" s="14"/>
      <c r="Q2465" s="12"/>
      <c r="R2465" s="13"/>
    </row>
    <row r="2466" spans="1:18" ht="15.75" customHeight="1" x14ac:dyDescent="0.3">
      <c r="A2466" s="1"/>
      <c r="B2466" s="6" t="s">
        <v>14</v>
      </c>
      <c r="C2466" s="6">
        <v>1185732</v>
      </c>
      <c r="D2466" s="7">
        <v>44276</v>
      </c>
      <c r="E2466" s="6" t="s">
        <v>33</v>
      </c>
      <c r="F2466" s="6" t="s">
        <v>92</v>
      </c>
      <c r="G2466" s="6" t="s">
        <v>93</v>
      </c>
      <c r="H2466" s="6" t="s">
        <v>17</v>
      </c>
      <c r="I2466" s="8">
        <v>0.45</v>
      </c>
      <c r="J2466" s="9">
        <v>5200</v>
      </c>
      <c r="K2466" s="10">
        <f t="shared" si="18"/>
        <v>2340</v>
      </c>
      <c r="L2466" s="10">
        <f t="shared" si="19"/>
        <v>936</v>
      </c>
      <c r="M2466" s="11">
        <v>0.4</v>
      </c>
      <c r="O2466" s="16"/>
      <c r="P2466" s="14"/>
      <c r="Q2466" s="12"/>
      <c r="R2466" s="13"/>
    </row>
    <row r="2467" spans="1:18" ht="15.75" customHeight="1" x14ac:dyDescent="0.3">
      <c r="A2467" s="1"/>
      <c r="B2467" s="6" t="s">
        <v>14</v>
      </c>
      <c r="C2467" s="6">
        <v>1185732</v>
      </c>
      <c r="D2467" s="7">
        <v>44276</v>
      </c>
      <c r="E2467" s="6" t="s">
        <v>33</v>
      </c>
      <c r="F2467" s="6" t="s">
        <v>92</v>
      </c>
      <c r="G2467" s="6" t="s">
        <v>93</v>
      </c>
      <c r="H2467" s="6" t="s">
        <v>18</v>
      </c>
      <c r="I2467" s="8">
        <v>0.45</v>
      </c>
      <c r="J2467" s="9">
        <v>2250</v>
      </c>
      <c r="K2467" s="10">
        <f t="shared" si="18"/>
        <v>1012.5</v>
      </c>
      <c r="L2467" s="10">
        <f t="shared" si="19"/>
        <v>354.375</v>
      </c>
      <c r="M2467" s="11">
        <v>0.35</v>
      </c>
      <c r="O2467" s="16"/>
      <c r="P2467" s="14"/>
      <c r="Q2467" s="12"/>
      <c r="R2467" s="13"/>
    </row>
    <row r="2468" spans="1:18" ht="15.75" customHeight="1" x14ac:dyDescent="0.3">
      <c r="A2468" s="1"/>
      <c r="B2468" s="6" t="s">
        <v>14</v>
      </c>
      <c r="C2468" s="6">
        <v>1185732</v>
      </c>
      <c r="D2468" s="7">
        <v>44276</v>
      </c>
      <c r="E2468" s="6" t="s">
        <v>33</v>
      </c>
      <c r="F2468" s="6" t="s">
        <v>92</v>
      </c>
      <c r="G2468" s="6" t="s">
        <v>93</v>
      </c>
      <c r="H2468" s="6" t="s">
        <v>19</v>
      </c>
      <c r="I2468" s="8">
        <v>0.35000000000000003</v>
      </c>
      <c r="J2468" s="9">
        <v>2500</v>
      </c>
      <c r="K2468" s="10">
        <f t="shared" si="18"/>
        <v>875.00000000000011</v>
      </c>
      <c r="L2468" s="10">
        <f t="shared" si="19"/>
        <v>350.00000000000006</v>
      </c>
      <c r="M2468" s="11">
        <v>0.4</v>
      </c>
      <c r="O2468" s="16"/>
      <c r="P2468" s="14"/>
      <c r="Q2468" s="12"/>
      <c r="R2468" s="13"/>
    </row>
    <row r="2469" spans="1:18" ht="15.75" customHeight="1" x14ac:dyDescent="0.3">
      <c r="A2469" s="1"/>
      <c r="B2469" s="6" t="s">
        <v>14</v>
      </c>
      <c r="C2469" s="6">
        <v>1185732</v>
      </c>
      <c r="D2469" s="7">
        <v>44276</v>
      </c>
      <c r="E2469" s="6" t="s">
        <v>33</v>
      </c>
      <c r="F2469" s="6" t="s">
        <v>92</v>
      </c>
      <c r="G2469" s="6" t="s">
        <v>93</v>
      </c>
      <c r="H2469" s="6" t="s">
        <v>20</v>
      </c>
      <c r="I2469" s="8">
        <v>0.4</v>
      </c>
      <c r="J2469" s="9">
        <v>1000</v>
      </c>
      <c r="K2469" s="10">
        <f t="shared" si="18"/>
        <v>400</v>
      </c>
      <c r="L2469" s="10">
        <f t="shared" si="19"/>
        <v>160</v>
      </c>
      <c r="M2469" s="11">
        <v>0.4</v>
      </c>
      <c r="O2469" s="16"/>
      <c r="P2469" s="14"/>
      <c r="Q2469" s="12"/>
      <c r="R2469" s="13"/>
    </row>
    <row r="2470" spans="1:18" ht="15.75" customHeight="1" x14ac:dyDescent="0.3">
      <c r="A2470" s="1"/>
      <c r="B2470" s="6" t="s">
        <v>14</v>
      </c>
      <c r="C2470" s="6">
        <v>1185732</v>
      </c>
      <c r="D2470" s="7">
        <v>44276</v>
      </c>
      <c r="E2470" s="6" t="s">
        <v>33</v>
      </c>
      <c r="F2470" s="6" t="s">
        <v>92</v>
      </c>
      <c r="G2470" s="6" t="s">
        <v>93</v>
      </c>
      <c r="H2470" s="6" t="s">
        <v>21</v>
      </c>
      <c r="I2470" s="8">
        <v>0.54999999999999993</v>
      </c>
      <c r="J2470" s="9">
        <v>1500</v>
      </c>
      <c r="K2470" s="10">
        <f t="shared" si="18"/>
        <v>824.99999999999989</v>
      </c>
      <c r="L2470" s="10">
        <f t="shared" si="19"/>
        <v>288.74999999999994</v>
      </c>
      <c r="M2470" s="11">
        <v>0.35</v>
      </c>
      <c r="O2470" s="16"/>
      <c r="P2470" s="14"/>
      <c r="Q2470" s="12"/>
      <c r="R2470" s="13"/>
    </row>
    <row r="2471" spans="1:18" ht="15.75" customHeight="1" x14ac:dyDescent="0.3">
      <c r="A2471" s="1"/>
      <c r="B2471" s="6" t="s">
        <v>14</v>
      </c>
      <c r="C2471" s="6">
        <v>1185732</v>
      </c>
      <c r="D2471" s="7">
        <v>44276</v>
      </c>
      <c r="E2471" s="6" t="s">
        <v>33</v>
      </c>
      <c r="F2471" s="6" t="s">
        <v>92</v>
      </c>
      <c r="G2471" s="6" t="s">
        <v>93</v>
      </c>
      <c r="H2471" s="6" t="s">
        <v>22</v>
      </c>
      <c r="I2471" s="8">
        <v>0.45</v>
      </c>
      <c r="J2471" s="9">
        <v>2500</v>
      </c>
      <c r="K2471" s="10">
        <f t="shared" si="18"/>
        <v>1125</v>
      </c>
      <c r="L2471" s="10">
        <f t="shared" si="19"/>
        <v>450</v>
      </c>
      <c r="M2471" s="11">
        <v>0.4</v>
      </c>
      <c r="O2471" s="16"/>
      <c r="P2471" s="14"/>
      <c r="Q2471" s="12"/>
      <c r="R2471" s="13"/>
    </row>
    <row r="2472" spans="1:18" ht="15.75" customHeight="1" x14ac:dyDescent="0.3">
      <c r="A2472" s="1"/>
      <c r="B2472" s="6" t="s">
        <v>14</v>
      </c>
      <c r="C2472" s="6">
        <v>1185732</v>
      </c>
      <c r="D2472" s="7">
        <v>44308</v>
      </c>
      <c r="E2472" s="6" t="s">
        <v>33</v>
      </c>
      <c r="F2472" s="6" t="s">
        <v>92</v>
      </c>
      <c r="G2472" s="6" t="s">
        <v>93</v>
      </c>
      <c r="H2472" s="6" t="s">
        <v>17</v>
      </c>
      <c r="I2472" s="8">
        <v>0.45</v>
      </c>
      <c r="J2472" s="9">
        <v>4750</v>
      </c>
      <c r="K2472" s="10">
        <f t="shared" si="18"/>
        <v>2137.5</v>
      </c>
      <c r="L2472" s="10">
        <f t="shared" si="19"/>
        <v>855</v>
      </c>
      <c r="M2472" s="11">
        <v>0.4</v>
      </c>
      <c r="O2472" s="16"/>
      <c r="P2472" s="14"/>
      <c r="Q2472" s="12"/>
      <c r="R2472" s="13"/>
    </row>
    <row r="2473" spans="1:18" ht="15.75" customHeight="1" x14ac:dyDescent="0.3">
      <c r="A2473" s="1"/>
      <c r="B2473" s="6" t="s">
        <v>14</v>
      </c>
      <c r="C2473" s="6">
        <v>1185732</v>
      </c>
      <c r="D2473" s="7">
        <v>44308</v>
      </c>
      <c r="E2473" s="6" t="s">
        <v>33</v>
      </c>
      <c r="F2473" s="6" t="s">
        <v>92</v>
      </c>
      <c r="G2473" s="6" t="s">
        <v>93</v>
      </c>
      <c r="H2473" s="6" t="s">
        <v>18</v>
      </c>
      <c r="I2473" s="8">
        <v>0.45</v>
      </c>
      <c r="J2473" s="9">
        <v>1750</v>
      </c>
      <c r="K2473" s="10">
        <f t="shared" si="18"/>
        <v>787.5</v>
      </c>
      <c r="L2473" s="10">
        <f t="shared" si="19"/>
        <v>275.625</v>
      </c>
      <c r="M2473" s="11">
        <v>0.35</v>
      </c>
      <c r="O2473" s="16"/>
      <c r="P2473" s="14"/>
      <c r="Q2473" s="12"/>
      <c r="R2473" s="13"/>
    </row>
    <row r="2474" spans="1:18" ht="15.75" customHeight="1" x14ac:dyDescent="0.3">
      <c r="A2474" s="1"/>
      <c r="B2474" s="6" t="s">
        <v>14</v>
      </c>
      <c r="C2474" s="6">
        <v>1185732</v>
      </c>
      <c r="D2474" s="7">
        <v>44308</v>
      </c>
      <c r="E2474" s="6" t="s">
        <v>33</v>
      </c>
      <c r="F2474" s="6" t="s">
        <v>92</v>
      </c>
      <c r="G2474" s="6" t="s">
        <v>93</v>
      </c>
      <c r="H2474" s="6" t="s">
        <v>19</v>
      </c>
      <c r="I2474" s="8">
        <v>0.4</v>
      </c>
      <c r="J2474" s="9">
        <v>1750</v>
      </c>
      <c r="K2474" s="10">
        <f t="shared" si="18"/>
        <v>700</v>
      </c>
      <c r="L2474" s="10">
        <f t="shared" si="19"/>
        <v>280</v>
      </c>
      <c r="M2474" s="11">
        <v>0.4</v>
      </c>
      <c r="O2474" s="16"/>
      <c r="P2474" s="14"/>
      <c r="Q2474" s="12"/>
      <c r="R2474" s="13"/>
    </row>
    <row r="2475" spans="1:18" ht="15.75" customHeight="1" x14ac:dyDescent="0.3">
      <c r="A2475" s="1"/>
      <c r="B2475" s="6" t="s">
        <v>14</v>
      </c>
      <c r="C2475" s="6">
        <v>1185732</v>
      </c>
      <c r="D2475" s="7">
        <v>44308</v>
      </c>
      <c r="E2475" s="6" t="s">
        <v>33</v>
      </c>
      <c r="F2475" s="6" t="s">
        <v>92</v>
      </c>
      <c r="G2475" s="6" t="s">
        <v>93</v>
      </c>
      <c r="H2475" s="6" t="s">
        <v>20</v>
      </c>
      <c r="I2475" s="8">
        <v>0.45</v>
      </c>
      <c r="J2475" s="9">
        <v>1000</v>
      </c>
      <c r="K2475" s="10">
        <f t="shared" si="18"/>
        <v>450</v>
      </c>
      <c r="L2475" s="10">
        <f t="shared" si="19"/>
        <v>180</v>
      </c>
      <c r="M2475" s="11">
        <v>0.4</v>
      </c>
      <c r="O2475" s="16"/>
      <c r="P2475" s="14"/>
      <c r="Q2475" s="12"/>
      <c r="R2475" s="13"/>
    </row>
    <row r="2476" spans="1:18" ht="15.75" customHeight="1" x14ac:dyDescent="0.3">
      <c r="A2476" s="1"/>
      <c r="B2476" s="6" t="s">
        <v>14</v>
      </c>
      <c r="C2476" s="6">
        <v>1185732</v>
      </c>
      <c r="D2476" s="7">
        <v>44308</v>
      </c>
      <c r="E2476" s="6" t="s">
        <v>33</v>
      </c>
      <c r="F2476" s="6" t="s">
        <v>92</v>
      </c>
      <c r="G2476" s="6" t="s">
        <v>93</v>
      </c>
      <c r="H2476" s="6" t="s">
        <v>21</v>
      </c>
      <c r="I2476" s="8">
        <v>0.5</v>
      </c>
      <c r="J2476" s="9">
        <v>1250</v>
      </c>
      <c r="K2476" s="10">
        <f t="shared" si="18"/>
        <v>625</v>
      </c>
      <c r="L2476" s="10">
        <f t="shared" si="19"/>
        <v>218.75</v>
      </c>
      <c r="M2476" s="11">
        <v>0.35</v>
      </c>
      <c r="O2476" s="16"/>
      <c r="P2476" s="14"/>
      <c r="Q2476" s="12"/>
      <c r="R2476" s="13"/>
    </row>
    <row r="2477" spans="1:18" ht="15.75" customHeight="1" x14ac:dyDescent="0.3">
      <c r="A2477" s="1"/>
      <c r="B2477" s="6" t="s">
        <v>14</v>
      </c>
      <c r="C2477" s="6">
        <v>1185732</v>
      </c>
      <c r="D2477" s="7">
        <v>44308</v>
      </c>
      <c r="E2477" s="6" t="s">
        <v>33</v>
      </c>
      <c r="F2477" s="6" t="s">
        <v>92</v>
      </c>
      <c r="G2477" s="6" t="s">
        <v>93</v>
      </c>
      <c r="H2477" s="6" t="s">
        <v>22</v>
      </c>
      <c r="I2477" s="8">
        <v>0.4</v>
      </c>
      <c r="J2477" s="9">
        <v>2500</v>
      </c>
      <c r="K2477" s="10">
        <f t="shared" si="18"/>
        <v>1000</v>
      </c>
      <c r="L2477" s="10">
        <f t="shared" si="19"/>
        <v>400</v>
      </c>
      <c r="M2477" s="11">
        <v>0.4</v>
      </c>
      <c r="O2477" s="16"/>
      <c r="P2477" s="14"/>
      <c r="Q2477" s="12"/>
      <c r="R2477" s="13"/>
    </row>
    <row r="2478" spans="1:18" ht="15.75" customHeight="1" x14ac:dyDescent="0.3">
      <c r="A2478" s="1"/>
      <c r="B2478" s="6" t="s">
        <v>14</v>
      </c>
      <c r="C2478" s="6">
        <v>1185732</v>
      </c>
      <c r="D2478" s="7">
        <v>44339</v>
      </c>
      <c r="E2478" s="6" t="s">
        <v>33</v>
      </c>
      <c r="F2478" s="6" t="s">
        <v>92</v>
      </c>
      <c r="G2478" s="6" t="s">
        <v>93</v>
      </c>
      <c r="H2478" s="6" t="s">
        <v>17</v>
      </c>
      <c r="I2478" s="8">
        <v>0.5</v>
      </c>
      <c r="J2478" s="9">
        <v>5200</v>
      </c>
      <c r="K2478" s="10">
        <f t="shared" si="18"/>
        <v>2600</v>
      </c>
      <c r="L2478" s="10">
        <f t="shared" si="19"/>
        <v>1040</v>
      </c>
      <c r="M2478" s="11">
        <v>0.4</v>
      </c>
      <c r="O2478" s="16"/>
      <c r="P2478" s="14"/>
      <c r="Q2478" s="12"/>
      <c r="R2478" s="13"/>
    </row>
    <row r="2479" spans="1:18" ht="15.75" customHeight="1" x14ac:dyDescent="0.3">
      <c r="A2479" s="1"/>
      <c r="B2479" s="6" t="s">
        <v>14</v>
      </c>
      <c r="C2479" s="6">
        <v>1185732</v>
      </c>
      <c r="D2479" s="7">
        <v>44339</v>
      </c>
      <c r="E2479" s="6" t="s">
        <v>33</v>
      </c>
      <c r="F2479" s="6" t="s">
        <v>92</v>
      </c>
      <c r="G2479" s="6" t="s">
        <v>93</v>
      </c>
      <c r="H2479" s="6" t="s">
        <v>18</v>
      </c>
      <c r="I2479" s="8">
        <v>0.45000000000000007</v>
      </c>
      <c r="J2479" s="9">
        <v>2250</v>
      </c>
      <c r="K2479" s="10">
        <f t="shared" si="18"/>
        <v>1012.5000000000001</v>
      </c>
      <c r="L2479" s="10">
        <f t="shared" si="19"/>
        <v>354.375</v>
      </c>
      <c r="M2479" s="11">
        <v>0.35</v>
      </c>
      <c r="O2479" s="16"/>
      <c r="P2479" s="14"/>
      <c r="Q2479" s="12"/>
      <c r="R2479" s="13"/>
    </row>
    <row r="2480" spans="1:18" ht="15.75" customHeight="1" x14ac:dyDescent="0.3">
      <c r="A2480" s="1"/>
      <c r="B2480" s="6" t="s">
        <v>14</v>
      </c>
      <c r="C2480" s="6">
        <v>1185732</v>
      </c>
      <c r="D2480" s="7">
        <v>44339</v>
      </c>
      <c r="E2480" s="6" t="s">
        <v>33</v>
      </c>
      <c r="F2480" s="6" t="s">
        <v>92</v>
      </c>
      <c r="G2480" s="6" t="s">
        <v>93</v>
      </c>
      <c r="H2480" s="6" t="s">
        <v>19</v>
      </c>
      <c r="I2480" s="8">
        <v>0.4</v>
      </c>
      <c r="J2480" s="9">
        <v>2000</v>
      </c>
      <c r="K2480" s="10">
        <f t="shared" si="18"/>
        <v>800</v>
      </c>
      <c r="L2480" s="10">
        <f t="shared" si="19"/>
        <v>320</v>
      </c>
      <c r="M2480" s="11">
        <v>0.4</v>
      </c>
      <c r="O2480" s="16"/>
      <c r="P2480" s="14"/>
      <c r="Q2480" s="12"/>
      <c r="R2480" s="13"/>
    </row>
    <row r="2481" spans="1:18" ht="15.75" customHeight="1" x14ac:dyDescent="0.3">
      <c r="A2481" s="1"/>
      <c r="B2481" s="6" t="s">
        <v>14</v>
      </c>
      <c r="C2481" s="6">
        <v>1185732</v>
      </c>
      <c r="D2481" s="7">
        <v>44339</v>
      </c>
      <c r="E2481" s="6" t="s">
        <v>33</v>
      </c>
      <c r="F2481" s="6" t="s">
        <v>92</v>
      </c>
      <c r="G2481" s="6" t="s">
        <v>93</v>
      </c>
      <c r="H2481" s="6" t="s">
        <v>20</v>
      </c>
      <c r="I2481" s="8">
        <v>0.4</v>
      </c>
      <c r="J2481" s="9">
        <v>1250</v>
      </c>
      <c r="K2481" s="10">
        <f t="shared" si="18"/>
        <v>500</v>
      </c>
      <c r="L2481" s="10">
        <f t="shared" si="19"/>
        <v>200</v>
      </c>
      <c r="M2481" s="11">
        <v>0.4</v>
      </c>
      <c r="O2481" s="16"/>
      <c r="P2481" s="14"/>
      <c r="Q2481" s="12"/>
      <c r="R2481" s="13"/>
    </row>
    <row r="2482" spans="1:18" ht="15.75" customHeight="1" x14ac:dyDescent="0.3">
      <c r="A2482" s="1"/>
      <c r="B2482" s="6" t="s">
        <v>14</v>
      </c>
      <c r="C2482" s="6">
        <v>1185732</v>
      </c>
      <c r="D2482" s="7">
        <v>44339</v>
      </c>
      <c r="E2482" s="6" t="s">
        <v>33</v>
      </c>
      <c r="F2482" s="6" t="s">
        <v>92</v>
      </c>
      <c r="G2482" s="6" t="s">
        <v>93</v>
      </c>
      <c r="H2482" s="6" t="s">
        <v>21</v>
      </c>
      <c r="I2482" s="8">
        <v>0.5</v>
      </c>
      <c r="J2482" s="9">
        <v>1500</v>
      </c>
      <c r="K2482" s="10">
        <f t="shared" si="18"/>
        <v>750</v>
      </c>
      <c r="L2482" s="10">
        <f t="shared" si="19"/>
        <v>262.5</v>
      </c>
      <c r="M2482" s="11">
        <v>0.35</v>
      </c>
      <c r="O2482" s="16"/>
      <c r="P2482" s="14"/>
      <c r="Q2482" s="12"/>
      <c r="R2482" s="13"/>
    </row>
    <row r="2483" spans="1:18" ht="15.75" customHeight="1" x14ac:dyDescent="0.3">
      <c r="A2483" s="1"/>
      <c r="B2483" s="6" t="s">
        <v>14</v>
      </c>
      <c r="C2483" s="6">
        <v>1185732</v>
      </c>
      <c r="D2483" s="7">
        <v>44339</v>
      </c>
      <c r="E2483" s="6" t="s">
        <v>33</v>
      </c>
      <c r="F2483" s="6" t="s">
        <v>92</v>
      </c>
      <c r="G2483" s="6" t="s">
        <v>93</v>
      </c>
      <c r="H2483" s="6" t="s">
        <v>22</v>
      </c>
      <c r="I2483" s="8">
        <v>0.55000000000000004</v>
      </c>
      <c r="J2483" s="9">
        <v>2750</v>
      </c>
      <c r="K2483" s="10">
        <f t="shared" si="18"/>
        <v>1512.5000000000002</v>
      </c>
      <c r="L2483" s="10">
        <f t="shared" si="19"/>
        <v>605.00000000000011</v>
      </c>
      <c r="M2483" s="11">
        <v>0.4</v>
      </c>
      <c r="O2483" s="16"/>
      <c r="P2483" s="14"/>
      <c r="Q2483" s="12"/>
      <c r="R2483" s="13"/>
    </row>
    <row r="2484" spans="1:18" ht="15.75" customHeight="1" x14ac:dyDescent="0.3">
      <c r="A2484" s="1"/>
      <c r="B2484" s="6" t="s">
        <v>14</v>
      </c>
      <c r="C2484" s="6">
        <v>1185732</v>
      </c>
      <c r="D2484" s="7">
        <v>44369</v>
      </c>
      <c r="E2484" s="6" t="s">
        <v>33</v>
      </c>
      <c r="F2484" s="6" t="s">
        <v>92</v>
      </c>
      <c r="G2484" s="6" t="s">
        <v>93</v>
      </c>
      <c r="H2484" s="6" t="s">
        <v>17</v>
      </c>
      <c r="I2484" s="8">
        <v>0.4</v>
      </c>
      <c r="J2484" s="9">
        <v>5250</v>
      </c>
      <c r="K2484" s="10">
        <f t="shared" si="18"/>
        <v>2100</v>
      </c>
      <c r="L2484" s="10">
        <f t="shared" si="19"/>
        <v>840</v>
      </c>
      <c r="M2484" s="11">
        <v>0.4</v>
      </c>
      <c r="O2484" s="16"/>
      <c r="P2484" s="14"/>
      <c r="Q2484" s="12"/>
      <c r="R2484" s="13"/>
    </row>
    <row r="2485" spans="1:18" ht="15.75" customHeight="1" x14ac:dyDescent="0.3">
      <c r="A2485" s="1"/>
      <c r="B2485" s="6" t="s">
        <v>14</v>
      </c>
      <c r="C2485" s="6">
        <v>1185732</v>
      </c>
      <c r="D2485" s="7">
        <v>44369</v>
      </c>
      <c r="E2485" s="6" t="s">
        <v>33</v>
      </c>
      <c r="F2485" s="6" t="s">
        <v>92</v>
      </c>
      <c r="G2485" s="6" t="s">
        <v>93</v>
      </c>
      <c r="H2485" s="6" t="s">
        <v>18</v>
      </c>
      <c r="I2485" s="8">
        <v>0.35000000000000009</v>
      </c>
      <c r="J2485" s="9">
        <v>2750</v>
      </c>
      <c r="K2485" s="10">
        <f t="shared" si="18"/>
        <v>962.50000000000023</v>
      </c>
      <c r="L2485" s="10">
        <f t="shared" si="19"/>
        <v>336.87500000000006</v>
      </c>
      <c r="M2485" s="11">
        <v>0.35</v>
      </c>
      <c r="O2485" s="16"/>
      <c r="P2485" s="14"/>
      <c r="Q2485" s="12"/>
      <c r="R2485" s="13"/>
    </row>
    <row r="2486" spans="1:18" ht="15.75" customHeight="1" x14ac:dyDescent="0.3">
      <c r="A2486" s="1"/>
      <c r="B2486" s="6" t="s">
        <v>14</v>
      </c>
      <c r="C2486" s="6">
        <v>1185732</v>
      </c>
      <c r="D2486" s="7">
        <v>44369</v>
      </c>
      <c r="E2486" s="6" t="s">
        <v>33</v>
      </c>
      <c r="F2486" s="6" t="s">
        <v>92</v>
      </c>
      <c r="G2486" s="6" t="s">
        <v>93</v>
      </c>
      <c r="H2486" s="6" t="s">
        <v>19</v>
      </c>
      <c r="I2486" s="8">
        <v>0.30000000000000004</v>
      </c>
      <c r="J2486" s="9">
        <v>2250</v>
      </c>
      <c r="K2486" s="10">
        <f t="shared" si="18"/>
        <v>675.00000000000011</v>
      </c>
      <c r="L2486" s="10">
        <f t="shared" si="19"/>
        <v>270.00000000000006</v>
      </c>
      <c r="M2486" s="11">
        <v>0.4</v>
      </c>
      <c r="O2486" s="16"/>
      <c r="P2486" s="14"/>
      <c r="Q2486" s="12"/>
      <c r="R2486" s="13"/>
    </row>
    <row r="2487" spans="1:18" ht="15.75" customHeight="1" x14ac:dyDescent="0.3">
      <c r="A2487" s="1"/>
      <c r="B2487" s="6" t="s">
        <v>14</v>
      </c>
      <c r="C2487" s="6">
        <v>1185732</v>
      </c>
      <c r="D2487" s="7">
        <v>44369</v>
      </c>
      <c r="E2487" s="6" t="s">
        <v>33</v>
      </c>
      <c r="F2487" s="6" t="s">
        <v>92</v>
      </c>
      <c r="G2487" s="6" t="s">
        <v>93</v>
      </c>
      <c r="H2487" s="6" t="s">
        <v>20</v>
      </c>
      <c r="I2487" s="8">
        <v>0.30000000000000004</v>
      </c>
      <c r="J2487" s="9">
        <v>2000</v>
      </c>
      <c r="K2487" s="10">
        <f t="shared" si="18"/>
        <v>600.00000000000011</v>
      </c>
      <c r="L2487" s="10">
        <f t="shared" si="19"/>
        <v>240.00000000000006</v>
      </c>
      <c r="M2487" s="11">
        <v>0.4</v>
      </c>
      <c r="O2487" s="16"/>
      <c r="P2487" s="14"/>
      <c r="Q2487" s="12"/>
      <c r="R2487" s="13"/>
    </row>
    <row r="2488" spans="1:18" ht="15.75" customHeight="1" x14ac:dyDescent="0.3">
      <c r="A2488" s="1"/>
      <c r="B2488" s="6" t="s">
        <v>14</v>
      </c>
      <c r="C2488" s="6">
        <v>1185732</v>
      </c>
      <c r="D2488" s="7">
        <v>44369</v>
      </c>
      <c r="E2488" s="6" t="s">
        <v>33</v>
      </c>
      <c r="F2488" s="6" t="s">
        <v>92</v>
      </c>
      <c r="G2488" s="6" t="s">
        <v>93</v>
      </c>
      <c r="H2488" s="6" t="s">
        <v>21</v>
      </c>
      <c r="I2488" s="8">
        <v>0.5</v>
      </c>
      <c r="J2488" s="9">
        <v>2000</v>
      </c>
      <c r="K2488" s="10">
        <f t="shared" si="18"/>
        <v>1000</v>
      </c>
      <c r="L2488" s="10">
        <f t="shared" si="19"/>
        <v>350</v>
      </c>
      <c r="M2488" s="11">
        <v>0.35</v>
      </c>
      <c r="O2488" s="16"/>
      <c r="P2488" s="14"/>
      <c r="Q2488" s="12"/>
      <c r="R2488" s="13"/>
    </row>
    <row r="2489" spans="1:18" ht="15.75" customHeight="1" x14ac:dyDescent="0.3">
      <c r="A2489" s="1"/>
      <c r="B2489" s="6" t="s">
        <v>14</v>
      </c>
      <c r="C2489" s="6">
        <v>1185732</v>
      </c>
      <c r="D2489" s="7">
        <v>44369</v>
      </c>
      <c r="E2489" s="6" t="s">
        <v>33</v>
      </c>
      <c r="F2489" s="6" t="s">
        <v>92</v>
      </c>
      <c r="G2489" s="6" t="s">
        <v>93</v>
      </c>
      <c r="H2489" s="6" t="s">
        <v>22</v>
      </c>
      <c r="I2489" s="8">
        <v>0.55000000000000004</v>
      </c>
      <c r="J2489" s="9">
        <v>3750</v>
      </c>
      <c r="K2489" s="10">
        <f t="shared" si="18"/>
        <v>2062.5</v>
      </c>
      <c r="L2489" s="10">
        <f t="shared" si="19"/>
        <v>825</v>
      </c>
      <c r="M2489" s="11">
        <v>0.4</v>
      </c>
      <c r="O2489" s="16"/>
      <c r="P2489" s="14"/>
      <c r="Q2489" s="12"/>
      <c r="R2489" s="13"/>
    </row>
    <row r="2490" spans="1:18" ht="15.75" customHeight="1" x14ac:dyDescent="0.3">
      <c r="A2490" s="1"/>
      <c r="B2490" s="6" t="s">
        <v>14</v>
      </c>
      <c r="C2490" s="6">
        <v>1185732</v>
      </c>
      <c r="D2490" s="7">
        <v>44398</v>
      </c>
      <c r="E2490" s="6" t="s">
        <v>33</v>
      </c>
      <c r="F2490" s="6" t="s">
        <v>92</v>
      </c>
      <c r="G2490" s="6" t="s">
        <v>93</v>
      </c>
      <c r="H2490" s="6" t="s">
        <v>17</v>
      </c>
      <c r="I2490" s="8">
        <v>0.5</v>
      </c>
      <c r="J2490" s="9">
        <v>6000</v>
      </c>
      <c r="K2490" s="10">
        <f t="shared" si="18"/>
        <v>3000</v>
      </c>
      <c r="L2490" s="10">
        <f t="shared" si="19"/>
        <v>1200</v>
      </c>
      <c r="M2490" s="11">
        <v>0.4</v>
      </c>
      <c r="O2490" s="16"/>
      <c r="P2490" s="14"/>
      <c r="Q2490" s="12"/>
      <c r="R2490" s="13"/>
    </row>
    <row r="2491" spans="1:18" ht="15.75" customHeight="1" x14ac:dyDescent="0.3">
      <c r="A2491" s="1"/>
      <c r="B2491" s="6" t="s">
        <v>14</v>
      </c>
      <c r="C2491" s="6">
        <v>1185732</v>
      </c>
      <c r="D2491" s="7">
        <v>44398</v>
      </c>
      <c r="E2491" s="6" t="s">
        <v>33</v>
      </c>
      <c r="F2491" s="6" t="s">
        <v>92</v>
      </c>
      <c r="G2491" s="6" t="s">
        <v>93</v>
      </c>
      <c r="H2491" s="6" t="s">
        <v>18</v>
      </c>
      <c r="I2491" s="8">
        <v>0.45000000000000007</v>
      </c>
      <c r="J2491" s="9">
        <v>3500</v>
      </c>
      <c r="K2491" s="10">
        <f t="shared" si="18"/>
        <v>1575.0000000000002</v>
      </c>
      <c r="L2491" s="10">
        <f t="shared" si="19"/>
        <v>551.25</v>
      </c>
      <c r="M2491" s="11">
        <v>0.35</v>
      </c>
      <c r="O2491" s="16"/>
      <c r="P2491" s="14"/>
      <c r="Q2491" s="12"/>
      <c r="R2491" s="13"/>
    </row>
    <row r="2492" spans="1:18" ht="15.75" customHeight="1" x14ac:dyDescent="0.3">
      <c r="A2492" s="1"/>
      <c r="B2492" s="6" t="s">
        <v>14</v>
      </c>
      <c r="C2492" s="6">
        <v>1185732</v>
      </c>
      <c r="D2492" s="7">
        <v>44398</v>
      </c>
      <c r="E2492" s="6" t="s">
        <v>33</v>
      </c>
      <c r="F2492" s="6" t="s">
        <v>92</v>
      </c>
      <c r="G2492" s="6" t="s">
        <v>93</v>
      </c>
      <c r="H2492" s="6" t="s">
        <v>19</v>
      </c>
      <c r="I2492" s="8">
        <v>0.4</v>
      </c>
      <c r="J2492" s="9">
        <v>2750</v>
      </c>
      <c r="K2492" s="10">
        <f t="shared" si="18"/>
        <v>1100</v>
      </c>
      <c r="L2492" s="10">
        <f t="shared" si="19"/>
        <v>440</v>
      </c>
      <c r="M2492" s="11">
        <v>0.4</v>
      </c>
      <c r="O2492" s="16"/>
      <c r="P2492" s="14"/>
      <c r="Q2492" s="12"/>
      <c r="R2492" s="13"/>
    </row>
    <row r="2493" spans="1:18" ht="15.75" customHeight="1" x14ac:dyDescent="0.3">
      <c r="A2493" s="1"/>
      <c r="B2493" s="6" t="s">
        <v>14</v>
      </c>
      <c r="C2493" s="6">
        <v>1185732</v>
      </c>
      <c r="D2493" s="7">
        <v>44398</v>
      </c>
      <c r="E2493" s="6" t="s">
        <v>33</v>
      </c>
      <c r="F2493" s="6" t="s">
        <v>92</v>
      </c>
      <c r="G2493" s="6" t="s">
        <v>93</v>
      </c>
      <c r="H2493" s="6" t="s">
        <v>20</v>
      </c>
      <c r="I2493" s="8">
        <v>0.4</v>
      </c>
      <c r="J2493" s="9">
        <v>2250</v>
      </c>
      <c r="K2493" s="10">
        <f t="shared" si="18"/>
        <v>900</v>
      </c>
      <c r="L2493" s="10">
        <f t="shared" si="19"/>
        <v>360</v>
      </c>
      <c r="M2493" s="11">
        <v>0.4</v>
      </c>
      <c r="O2493" s="16"/>
      <c r="P2493" s="14"/>
      <c r="Q2493" s="12"/>
      <c r="R2493" s="13"/>
    </row>
    <row r="2494" spans="1:18" ht="15.75" customHeight="1" x14ac:dyDescent="0.3">
      <c r="A2494" s="1"/>
      <c r="B2494" s="6" t="s">
        <v>14</v>
      </c>
      <c r="C2494" s="6">
        <v>1185732</v>
      </c>
      <c r="D2494" s="7">
        <v>44398</v>
      </c>
      <c r="E2494" s="6" t="s">
        <v>33</v>
      </c>
      <c r="F2494" s="6" t="s">
        <v>92</v>
      </c>
      <c r="G2494" s="6" t="s">
        <v>93</v>
      </c>
      <c r="H2494" s="6" t="s">
        <v>21</v>
      </c>
      <c r="I2494" s="8">
        <v>0.5</v>
      </c>
      <c r="J2494" s="9">
        <v>2500</v>
      </c>
      <c r="K2494" s="10">
        <f t="shared" si="18"/>
        <v>1250</v>
      </c>
      <c r="L2494" s="10">
        <f t="shared" si="19"/>
        <v>437.5</v>
      </c>
      <c r="M2494" s="11">
        <v>0.35</v>
      </c>
      <c r="O2494" s="16"/>
      <c r="P2494" s="14"/>
      <c r="Q2494" s="12"/>
      <c r="R2494" s="13"/>
    </row>
    <row r="2495" spans="1:18" ht="15.75" customHeight="1" x14ac:dyDescent="0.3">
      <c r="A2495" s="1"/>
      <c r="B2495" s="6" t="s">
        <v>14</v>
      </c>
      <c r="C2495" s="6">
        <v>1185732</v>
      </c>
      <c r="D2495" s="7">
        <v>44398</v>
      </c>
      <c r="E2495" s="6" t="s">
        <v>33</v>
      </c>
      <c r="F2495" s="6" t="s">
        <v>92</v>
      </c>
      <c r="G2495" s="6" t="s">
        <v>93</v>
      </c>
      <c r="H2495" s="6" t="s">
        <v>22</v>
      </c>
      <c r="I2495" s="8">
        <v>0.55000000000000004</v>
      </c>
      <c r="J2495" s="9">
        <v>4250</v>
      </c>
      <c r="K2495" s="10">
        <f t="shared" si="18"/>
        <v>2337.5</v>
      </c>
      <c r="L2495" s="10">
        <f t="shared" si="19"/>
        <v>935</v>
      </c>
      <c r="M2495" s="11">
        <v>0.4</v>
      </c>
      <c r="O2495" s="16"/>
      <c r="P2495" s="14"/>
      <c r="Q2495" s="12"/>
      <c r="R2495" s="13"/>
    </row>
    <row r="2496" spans="1:18" ht="15.75" customHeight="1" x14ac:dyDescent="0.3">
      <c r="A2496" s="1"/>
      <c r="B2496" s="6" t="s">
        <v>14</v>
      </c>
      <c r="C2496" s="6">
        <v>1185732</v>
      </c>
      <c r="D2496" s="7">
        <v>44430</v>
      </c>
      <c r="E2496" s="6" t="s">
        <v>33</v>
      </c>
      <c r="F2496" s="6" t="s">
        <v>92</v>
      </c>
      <c r="G2496" s="6" t="s">
        <v>93</v>
      </c>
      <c r="H2496" s="6" t="s">
        <v>17</v>
      </c>
      <c r="I2496" s="8">
        <v>0.5</v>
      </c>
      <c r="J2496" s="9">
        <v>5750</v>
      </c>
      <c r="K2496" s="10">
        <f t="shared" si="18"/>
        <v>2875</v>
      </c>
      <c r="L2496" s="10">
        <f t="shared" si="19"/>
        <v>1150</v>
      </c>
      <c r="M2496" s="11">
        <v>0.4</v>
      </c>
      <c r="O2496" s="16"/>
      <c r="P2496" s="14"/>
      <c r="Q2496" s="12"/>
      <c r="R2496" s="13"/>
    </row>
    <row r="2497" spans="1:18" ht="15.75" customHeight="1" x14ac:dyDescent="0.3">
      <c r="A2497" s="1"/>
      <c r="B2497" s="6" t="s">
        <v>14</v>
      </c>
      <c r="C2497" s="6">
        <v>1185732</v>
      </c>
      <c r="D2497" s="7">
        <v>44430</v>
      </c>
      <c r="E2497" s="6" t="s">
        <v>33</v>
      </c>
      <c r="F2497" s="6" t="s">
        <v>92</v>
      </c>
      <c r="G2497" s="6" t="s">
        <v>93</v>
      </c>
      <c r="H2497" s="6" t="s">
        <v>18</v>
      </c>
      <c r="I2497" s="8">
        <v>0.45000000000000007</v>
      </c>
      <c r="J2497" s="9">
        <v>3500</v>
      </c>
      <c r="K2497" s="10">
        <f t="shared" si="18"/>
        <v>1575.0000000000002</v>
      </c>
      <c r="L2497" s="10">
        <f t="shared" si="19"/>
        <v>551.25</v>
      </c>
      <c r="M2497" s="11">
        <v>0.35</v>
      </c>
      <c r="O2497" s="16"/>
      <c r="P2497" s="14"/>
      <c r="Q2497" s="12"/>
      <c r="R2497" s="13"/>
    </row>
    <row r="2498" spans="1:18" ht="15.75" customHeight="1" x14ac:dyDescent="0.3">
      <c r="A2498" s="1"/>
      <c r="B2498" s="6" t="s">
        <v>14</v>
      </c>
      <c r="C2498" s="6">
        <v>1185732</v>
      </c>
      <c r="D2498" s="7">
        <v>44430</v>
      </c>
      <c r="E2498" s="6" t="s">
        <v>33</v>
      </c>
      <c r="F2498" s="6" t="s">
        <v>92</v>
      </c>
      <c r="G2498" s="6" t="s">
        <v>93</v>
      </c>
      <c r="H2498" s="6" t="s">
        <v>19</v>
      </c>
      <c r="I2498" s="8">
        <v>0.4</v>
      </c>
      <c r="J2498" s="9">
        <v>2750</v>
      </c>
      <c r="K2498" s="10">
        <f t="shared" si="18"/>
        <v>1100</v>
      </c>
      <c r="L2498" s="10">
        <f t="shared" si="19"/>
        <v>440</v>
      </c>
      <c r="M2498" s="11">
        <v>0.4</v>
      </c>
      <c r="O2498" s="16"/>
      <c r="P2498" s="14"/>
      <c r="Q2498" s="12"/>
      <c r="R2498" s="13"/>
    </row>
    <row r="2499" spans="1:18" ht="15.75" customHeight="1" x14ac:dyDescent="0.3">
      <c r="A2499" s="1"/>
      <c r="B2499" s="6" t="s">
        <v>14</v>
      </c>
      <c r="C2499" s="6">
        <v>1185732</v>
      </c>
      <c r="D2499" s="7">
        <v>44430</v>
      </c>
      <c r="E2499" s="6" t="s">
        <v>33</v>
      </c>
      <c r="F2499" s="6" t="s">
        <v>92</v>
      </c>
      <c r="G2499" s="6" t="s">
        <v>93</v>
      </c>
      <c r="H2499" s="6" t="s">
        <v>20</v>
      </c>
      <c r="I2499" s="8">
        <v>0.4</v>
      </c>
      <c r="J2499" s="9">
        <v>2500</v>
      </c>
      <c r="K2499" s="10">
        <f t="shared" si="18"/>
        <v>1000</v>
      </c>
      <c r="L2499" s="10">
        <f t="shared" si="19"/>
        <v>400</v>
      </c>
      <c r="M2499" s="11">
        <v>0.4</v>
      </c>
      <c r="O2499" s="16"/>
      <c r="P2499" s="14"/>
      <c r="Q2499" s="12"/>
      <c r="R2499" s="13"/>
    </row>
    <row r="2500" spans="1:18" ht="15.75" customHeight="1" x14ac:dyDescent="0.3">
      <c r="A2500" s="1"/>
      <c r="B2500" s="6" t="s">
        <v>14</v>
      </c>
      <c r="C2500" s="6">
        <v>1185732</v>
      </c>
      <c r="D2500" s="7">
        <v>44430</v>
      </c>
      <c r="E2500" s="6" t="s">
        <v>33</v>
      </c>
      <c r="F2500" s="6" t="s">
        <v>92</v>
      </c>
      <c r="G2500" s="6" t="s">
        <v>93</v>
      </c>
      <c r="H2500" s="6" t="s">
        <v>21</v>
      </c>
      <c r="I2500" s="8">
        <v>0.5</v>
      </c>
      <c r="J2500" s="9">
        <v>2250</v>
      </c>
      <c r="K2500" s="10">
        <f t="shared" si="18"/>
        <v>1125</v>
      </c>
      <c r="L2500" s="10">
        <f t="shared" si="19"/>
        <v>393.75</v>
      </c>
      <c r="M2500" s="11">
        <v>0.35</v>
      </c>
      <c r="O2500" s="16"/>
      <c r="P2500" s="14"/>
      <c r="Q2500" s="12"/>
      <c r="R2500" s="13"/>
    </row>
    <row r="2501" spans="1:18" ht="15.75" customHeight="1" x14ac:dyDescent="0.3">
      <c r="A2501" s="1"/>
      <c r="B2501" s="6" t="s">
        <v>14</v>
      </c>
      <c r="C2501" s="6">
        <v>1185732</v>
      </c>
      <c r="D2501" s="7">
        <v>44430</v>
      </c>
      <c r="E2501" s="6" t="s">
        <v>33</v>
      </c>
      <c r="F2501" s="6" t="s">
        <v>92</v>
      </c>
      <c r="G2501" s="6" t="s">
        <v>93</v>
      </c>
      <c r="H2501" s="6" t="s">
        <v>22</v>
      </c>
      <c r="I2501" s="8">
        <v>0.55000000000000004</v>
      </c>
      <c r="J2501" s="9">
        <v>4000</v>
      </c>
      <c r="K2501" s="10">
        <f t="shared" si="18"/>
        <v>2200</v>
      </c>
      <c r="L2501" s="10">
        <f t="shared" si="19"/>
        <v>880</v>
      </c>
      <c r="M2501" s="11">
        <v>0.4</v>
      </c>
      <c r="O2501" s="16"/>
      <c r="P2501" s="14"/>
      <c r="Q2501" s="12"/>
      <c r="R2501" s="13"/>
    </row>
    <row r="2502" spans="1:18" ht="15.75" customHeight="1" x14ac:dyDescent="0.3">
      <c r="A2502" s="1"/>
      <c r="B2502" s="6" t="s">
        <v>14</v>
      </c>
      <c r="C2502" s="6">
        <v>1185732</v>
      </c>
      <c r="D2502" s="7">
        <v>44462</v>
      </c>
      <c r="E2502" s="6" t="s">
        <v>33</v>
      </c>
      <c r="F2502" s="6" t="s">
        <v>92</v>
      </c>
      <c r="G2502" s="6" t="s">
        <v>93</v>
      </c>
      <c r="H2502" s="6" t="s">
        <v>17</v>
      </c>
      <c r="I2502" s="8">
        <v>0.5</v>
      </c>
      <c r="J2502" s="9">
        <v>5250</v>
      </c>
      <c r="K2502" s="10">
        <f t="shared" si="18"/>
        <v>2625</v>
      </c>
      <c r="L2502" s="10">
        <f t="shared" si="19"/>
        <v>1050</v>
      </c>
      <c r="M2502" s="11">
        <v>0.4</v>
      </c>
      <c r="O2502" s="16"/>
      <c r="P2502" s="14"/>
      <c r="Q2502" s="12"/>
      <c r="R2502" s="13"/>
    </row>
    <row r="2503" spans="1:18" ht="15.75" customHeight="1" x14ac:dyDescent="0.3">
      <c r="A2503" s="1"/>
      <c r="B2503" s="6" t="s">
        <v>14</v>
      </c>
      <c r="C2503" s="6">
        <v>1185732</v>
      </c>
      <c r="D2503" s="7">
        <v>44462</v>
      </c>
      <c r="E2503" s="6" t="s">
        <v>33</v>
      </c>
      <c r="F2503" s="6" t="s">
        <v>92</v>
      </c>
      <c r="G2503" s="6" t="s">
        <v>93</v>
      </c>
      <c r="H2503" s="6" t="s">
        <v>18</v>
      </c>
      <c r="I2503" s="8">
        <v>0.45000000000000007</v>
      </c>
      <c r="J2503" s="9">
        <v>3250</v>
      </c>
      <c r="K2503" s="10">
        <f t="shared" si="18"/>
        <v>1462.5000000000002</v>
      </c>
      <c r="L2503" s="10">
        <f t="shared" si="19"/>
        <v>511.87500000000006</v>
      </c>
      <c r="M2503" s="11">
        <v>0.35</v>
      </c>
      <c r="O2503" s="16"/>
      <c r="P2503" s="14"/>
      <c r="Q2503" s="12"/>
      <c r="R2503" s="13"/>
    </row>
    <row r="2504" spans="1:18" ht="15.75" customHeight="1" x14ac:dyDescent="0.3">
      <c r="A2504" s="1"/>
      <c r="B2504" s="6" t="s">
        <v>14</v>
      </c>
      <c r="C2504" s="6">
        <v>1185732</v>
      </c>
      <c r="D2504" s="7">
        <v>44462</v>
      </c>
      <c r="E2504" s="6" t="s">
        <v>33</v>
      </c>
      <c r="F2504" s="6" t="s">
        <v>92</v>
      </c>
      <c r="G2504" s="6" t="s">
        <v>93</v>
      </c>
      <c r="H2504" s="6" t="s">
        <v>19</v>
      </c>
      <c r="I2504" s="8">
        <v>0.35000000000000003</v>
      </c>
      <c r="J2504" s="9">
        <v>2250</v>
      </c>
      <c r="K2504" s="10">
        <f t="shared" si="18"/>
        <v>787.50000000000011</v>
      </c>
      <c r="L2504" s="10">
        <f t="shared" si="19"/>
        <v>315.00000000000006</v>
      </c>
      <c r="M2504" s="11">
        <v>0.4</v>
      </c>
      <c r="O2504" s="16"/>
      <c r="P2504" s="14"/>
      <c r="Q2504" s="12"/>
      <c r="R2504" s="13"/>
    </row>
    <row r="2505" spans="1:18" ht="15.75" customHeight="1" x14ac:dyDescent="0.3">
      <c r="A2505" s="1"/>
      <c r="B2505" s="6" t="s">
        <v>14</v>
      </c>
      <c r="C2505" s="6">
        <v>1185732</v>
      </c>
      <c r="D2505" s="7">
        <v>44462</v>
      </c>
      <c r="E2505" s="6" t="s">
        <v>33</v>
      </c>
      <c r="F2505" s="6" t="s">
        <v>92</v>
      </c>
      <c r="G2505" s="6" t="s">
        <v>93</v>
      </c>
      <c r="H2505" s="6" t="s">
        <v>20</v>
      </c>
      <c r="I2505" s="8">
        <v>0.35000000000000003</v>
      </c>
      <c r="J2505" s="9">
        <v>2000</v>
      </c>
      <c r="K2505" s="10">
        <f t="shared" si="18"/>
        <v>700.00000000000011</v>
      </c>
      <c r="L2505" s="10">
        <f t="shared" si="19"/>
        <v>280.00000000000006</v>
      </c>
      <c r="M2505" s="11">
        <v>0.4</v>
      </c>
      <c r="O2505" s="16"/>
      <c r="P2505" s="14"/>
      <c r="Q2505" s="12"/>
      <c r="R2505" s="13"/>
    </row>
    <row r="2506" spans="1:18" ht="15.75" customHeight="1" x14ac:dyDescent="0.3">
      <c r="A2506" s="1"/>
      <c r="B2506" s="6" t="s">
        <v>14</v>
      </c>
      <c r="C2506" s="6">
        <v>1185732</v>
      </c>
      <c r="D2506" s="7">
        <v>44462</v>
      </c>
      <c r="E2506" s="6" t="s">
        <v>33</v>
      </c>
      <c r="F2506" s="6" t="s">
        <v>92</v>
      </c>
      <c r="G2506" s="6" t="s">
        <v>93</v>
      </c>
      <c r="H2506" s="6" t="s">
        <v>21</v>
      </c>
      <c r="I2506" s="8">
        <v>0.45</v>
      </c>
      <c r="J2506" s="9">
        <v>2000</v>
      </c>
      <c r="K2506" s="10">
        <f t="shared" si="18"/>
        <v>900</v>
      </c>
      <c r="L2506" s="10">
        <f t="shared" si="19"/>
        <v>315</v>
      </c>
      <c r="M2506" s="11">
        <v>0.35</v>
      </c>
      <c r="O2506" s="16"/>
      <c r="P2506" s="14"/>
      <c r="Q2506" s="12"/>
      <c r="R2506" s="13"/>
    </row>
    <row r="2507" spans="1:18" ht="15.75" customHeight="1" x14ac:dyDescent="0.3">
      <c r="A2507" s="1"/>
      <c r="B2507" s="6" t="s">
        <v>14</v>
      </c>
      <c r="C2507" s="6">
        <v>1185732</v>
      </c>
      <c r="D2507" s="7">
        <v>44462</v>
      </c>
      <c r="E2507" s="6" t="s">
        <v>33</v>
      </c>
      <c r="F2507" s="6" t="s">
        <v>92</v>
      </c>
      <c r="G2507" s="6" t="s">
        <v>93</v>
      </c>
      <c r="H2507" s="6" t="s">
        <v>22</v>
      </c>
      <c r="I2507" s="8">
        <v>0.5</v>
      </c>
      <c r="J2507" s="9">
        <v>2750</v>
      </c>
      <c r="K2507" s="10">
        <f t="shared" si="18"/>
        <v>1375</v>
      </c>
      <c r="L2507" s="10">
        <f t="shared" si="19"/>
        <v>550</v>
      </c>
      <c r="M2507" s="11">
        <v>0.4</v>
      </c>
      <c r="O2507" s="16"/>
      <c r="P2507" s="14"/>
      <c r="Q2507" s="12"/>
      <c r="R2507" s="13"/>
    </row>
    <row r="2508" spans="1:18" ht="15.75" customHeight="1" x14ac:dyDescent="0.3">
      <c r="A2508" s="1"/>
      <c r="B2508" s="6" t="s">
        <v>14</v>
      </c>
      <c r="C2508" s="6">
        <v>1185732</v>
      </c>
      <c r="D2508" s="7">
        <v>44491</v>
      </c>
      <c r="E2508" s="6" t="s">
        <v>33</v>
      </c>
      <c r="F2508" s="6" t="s">
        <v>92</v>
      </c>
      <c r="G2508" s="6" t="s">
        <v>93</v>
      </c>
      <c r="H2508" s="6" t="s">
        <v>17</v>
      </c>
      <c r="I2508" s="8">
        <v>0.54999999999999993</v>
      </c>
      <c r="J2508" s="9">
        <v>4500</v>
      </c>
      <c r="K2508" s="10">
        <f t="shared" si="18"/>
        <v>2474.9999999999995</v>
      </c>
      <c r="L2508" s="10">
        <f t="shared" si="19"/>
        <v>989.99999999999989</v>
      </c>
      <c r="M2508" s="11">
        <v>0.4</v>
      </c>
      <c r="O2508" s="16"/>
      <c r="P2508" s="14"/>
      <c r="Q2508" s="12"/>
      <c r="R2508" s="13"/>
    </row>
    <row r="2509" spans="1:18" ht="15.75" customHeight="1" x14ac:dyDescent="0.3">
      <c r="A2509" s="1"/>
      <c r="B2509" s="6" t="s">
        <v>14</v>
      </c>
      <c r="C2509" s="6">
        <v>1185732</v>
      </c>
      <c r="D2509" s="7">
        <v>44491</v>
      </c>
      <c r="E2509" s="6" t="s">
        <v>33</v>
      </c>
      <c r="F2509" s="6" t="s">
        <v>92</v>
      </c>
      <c r="G2509" s="6" t="s">
        <v>93</v>
      </c>
      <c r="H2509" s="6" t="s">
        <v>18</v>
      </c>
      <c r="I2509" s="8">
        <v>0.45</v>
      </c>
      <c r="J2509" s="9">
        <v>2750</v>
      </c>
      <c r="K2509" s="10">
        <f t="shared" si="18"/>
        <v>1237.5</v>
      </c>
      <c r="L2509" s="10">
        <f t="shared" si="19"/>
        <v>433.125</v>
      </c>
      <c r="M2509" s="11">
        <v>0.35</v>
      </c>
      <c r="O2509" s="16"/>
      <c r="P2509" s="14"/>
      <c r="Q2509" s="12"/>
      <c r="R2509" s="13"/>
    </row>
    <row r="2510" spans="1:18" ht="15.75" customHeight="1" x14ac:dyDescent="0.3">
      <c r="A2510" s="1"/>
      <c r="B2510" s="6" t="s">
        <v>14</v>
      </c>
      <c r="C2510" s="6">
        <v>1185732</v>
      </c>
      <c r="D2510" s="7">
        <v>44491</v>
      </c>
      <c r="E2510" s="6" t="s">
        <v>33</v>
      </c>
      <c r="F2510" s="6" t="s">
        <v>92</v>
      </c>
      <c r="G2510" s="6" t="s">
        <v>93</v>
      </c>
      <c r="H2510" s="6" t="s">
        <v>19</v>
      </c>
      <c r="I2510" s="8">
        <v>0.45</v>
      </c>
      <c r="J2510" s="9">
        <v>1750</v>
      </c>
      <c r="K2510" s="10">
        <f t="shared" si="18"/>
        <v>787.5</v>
      </c>
      <c r="L2510" s="10">
        <f t="shared" si="19"/>
        <v>315</v>
      </c>
      <c r="M2510" s="11">
        <v>0.4</v>
      </c>
      <c r="O2510" s="16"/>
      <c r="P2510" s="14"/>
      <c r="Q2510" s="12"/>
      <c r="R2510" s="13"/>
    </row>
    <row r="2511" spans="1:18" ht="15.75" customHeight="1" x14ac:dyDescent="0.3">
      <c r="A2511" s="1"/>
      <c r="B2511" s="6" t="s">
        <v>14</v>
      </c>
      <c r="C2511" s="6">
        <v>1185732</v>
      </c>
      <c r="D2511" s="7">
        <v>44491</v>
      </c>
      <c r="E2511" s="6" t="s">
        <v>33</v>
      </c>
      <c r="F2511" s="6" t="s">
        <v>92</v>
      </c>
      <c r="G2511" s="6" t="s">
        <v>93</v>
      </c>
      <c r="H2511" s="6" t="s">
        <v>20</v>
      </c>
      <c r="I2511" s="8">
        <v>0.45</v>
      </c>
      <c r="J2511" s="9">
        <v>1500</v>
      </c>
      <c r="K2511" s="10">
        <f t="shared" si="18"/>
        <v>675</v>
      </c>
      <c r="L2511" s="10">
        <f t="shared" si="19"/>
        <v>270</v>
      </c>
      <c r="M2511" s="11">
        <v>0.4</v>
      </c>
      <c r="O2511" s="16"/>
      <c r="P2511" s="14"/>
      <c r="Q2511" s="12"/>
      <c r="R2511" s="13"/>
    </row>
    <row r="2512" spans="1:18" ht="15.75" customHeight="1" x14ac:dyDescent="0.3">
      <c r="A2512" s="1"/>
      <c r="B2512" s="6" t="s">
        <v>14</v>
      </c>
      <c r="C2512" s="6">
        <v>1185732</v>
      </c>
      <c r="D2512" s="7">
        <v>44491</v>
      </c>
      <c r="E2512" s="6" t="s">
        <v>33</v>
      </c>
      <c r="F2512" s="6" t="s">
        <v>92</v>
      </c>
      <c r="G2512" s="6" t="s">
        <v>93</v>
      </c>
      <c r="H2512" s="6" t="s">
        <v>21</v>
      </c>
      <c r="I2512" s="8">
        <v>0.54999999999999993</v>
      </c>
      <c r="J2512" s="9">
        <v>1500</v>
      </c>
      <c r="K2512" s="10">
        <f t="shared" si="18"/>
        <v>824.99999999999989</v>
      </c>
      <c r="L2512" s="10">
        <f t="shared" si="19"/>
        <v>288.74999999999994</v>
      </c>
      <c r="M2512" s="11">
        <v>0.35</v>
      </c>
      <c r="O2512" s="16"/>
      <c r="P2512" s="14"/>
      <c r="Q2512" s="12"/>
      <c r="R2512" s="13"/>
    </row>
    <row r="2513" spans="1:18" ht="15.75" customHeight="1" x14ac:dyDescent="0.3">
      <c r="A2513" s="1"/>
      <c r="B2513" s="6" t="s">
        <v>14</v>
      </c>
      <c r="C2513" s="6">
        <v>1185732</v>
      </c>
      <c r="D2513" s="7">
        <v>44491</v>
      </c>
      <c r="E2513" s="6" t="s">
        <v>33</v>
      </c>
      <c r="F2513" s="6" t="s">
        <v>92</v>
      </c>
      <c r="G2513" s="6" t="s">
        <v>93</v>
      </c>
      <c r="H2513" s="6" t="s">
        <v>22</v>
      </c>
      <c r="I2513" s="8">
        <v>0.54999999999999993</v>
      </c>
      <c r="J2513" s="9">
        <v>2750</v>
      </c>
      <c r="K2513" s="10">
        <f t="shared" si="18"/>
        <v>1512.4999999999998</v>
      </c>
      <c r="L2513" s="10">
        <f t="shared" si="19"/>
        <v>604.99999999999989</v>
      </c>
      <c r="M2513" s="11">
        <v>0.4</v>
      </c>
      <c r="O2513" s="16"/>
      <c r="P2513" s="14"/>
      <c r="Q2513" s="12"/>
      <c r="R2513" s="13"/>
    </row>
    <row r="2514" spans="1:18" ht="15.75" customHeight="1" x14ac:dyDescent="0.3">
      <c r="A2514" s="1"/>
      <c r="B2514" s="6" t="s">
        <v>14</v>
      </c>
      <c r="C2514" s="6">
        <v>1185732</v>
      </c>
      <c r="D2514" s="7">
        <v>44522</v>
      </c>
      <c r="E2514" s="6" t="s">
        <v>33</v>
      </c>
      <c r="F2514" s="6" t="s">
        <v>92</v>
      </c>
      <c r="G2514" s="6" t="s">
        <v>93</v>
      </c>
      <c r="H2514" s="6" t="s">
        <v>17</v>
      </c>
      <c r="I2514" s="8">
        <v>0.5</v>
      </c>
      <c r="J2514" s="9">
        <v>4250</v>
      </c>
      <c r="K2514" s="10">
        <f t="shared" si="18"/>
        <v>2125</v>
      </c>
      <c r="L2514" s="10">
        <f t="shared" si="19"/>
        <v>850</v>
      </c>
      <c r="M2514" s="11">
        <v>0.4</v>
      </c>
      <c r="O2514" s="16"/>
      <c r="P2514" s="14"/>
      <c r="Q2514" s="12"/>
      <c r="R2514" s="13"/>
    </row>
    <row r="2515" spans="1:18" ht="15.75" customHeight="1" x14ac:dyDescent="0.3">
      <c r="A2515" s="1"/>
      <c r="B2515" s="6" t="s">
        <v>14</v>
      </c>
      <c r="C2515" s="6">
        <v>1185732</v>
      </c>
      <c r="D2515" s="7">
        <v>44522</v>
      </c>
      <c r="E2515" s="6" t="s">
        <v>33</v>
      </c>
      <c r="F2515" s="6" t="s">
        <v>92</v>
      </c>
      <c r="G2515" s="6" t="s">
        <v>93</v>
      </c>
      <c r="H2515" s="6" t="s">
        <v>18</v>
      </c>
      <c r="I2515" s="8">
        <v>0.4</v>
      </c>
      <c r="J2515" s="9">
        <v>2750</v>
      </c>
      <c r="K2515" s="10">
        <f t="shared" si="18"/>
        <v>1100</v>
      </c>
      <c r="L2515" s="10">
        <f t="shared" si="19"/>
        <v>385</v>
      </c>
      <c r="M2515" s="11">
        <v>0.35</v>
      </c>
      <c r="O2515" s="16"/>
      <c r="P2515" s="14"/>
      <c r="Q2515" s="12"/>
      <c r="R2515" s="13"/>
    </row>
    <row r="2516" spans="1:18" ht="15.75" customHeight="1" x14ac:dyDescent="0.3">
      <c r="A2516" s="1"/>
      <c r="B2516" s="6" t="s">
        <v>14</v>
      </c>
      <c r="C2516" s="6">
        <v>1185732</v>
      </c>
      <c r="D2516" s="7">
        <v>44522</v>
      </c>
      <c r="E2516" s="6" t="s">
        <v>33</v>
      </c>
      <c r="F2516" s="6" t="s">
        <v>92</v>
      </c>
      <c r="G2516" s="6" t="s">
        <v>93</v>
      </c>
      <c r="H2516" s="6" t="s">
        <v>19</v>
      </c>
      <c r="I2516" s="8">
        <v>0.45</v>
      </c>
      <c r="J2516" s="9">
        <v>2200</v>
      </c>
      <c r="K2516" s="10">
        <f t="shared" si="18"/>
        <v>990</v>
      </c>
      <c r="L2516" s="10">
        <f t="shared" si="19"/>
        <v>396</v>
      </c>
      <c r="M2516" s="11">
        <v>0.4</v>
      </c>
      <c r="O2516" s="16"/>
      <c r="P2516" s="14"/>
      <c r="Q2516" s="12"/>
      <c r="R2516" s="13"/>
    </row>
    <row r="2517" spans="1:18" ht="15.75" customHeight="1" x14ac:dyDescent="0.3">
      <c r="A2517" s="1"/>
      <c r="B2517" s="6" t="s">
        <v>14</v>
      </c>
      <c r="C2517" s="6">
        <v>1185732</v>
      </c>
      <c r="D2517" s="7">
        <v>44522</v>
      </c>
      <c r="E2517" s="6" t="s">
        <v>33</v>
      </c>
      <c r="F2517" s="6" t="s">
        <v>92</v>
      </c>
      <c r="G2517" s="6" t="s">
        <v>93</v>
      </c>
      <c r="H2517" s="6" t="s">
        <v>20</v>
      </c>
      <c r="I2517" s="8">
        <v>0.55000000000000004</v>
      </c>
      <c r="J2517" s="9">
        <v>2000</v>
      </c>
      <c r="K2517" s="10">
        <f t="shared" si="18"/>
        <v>1100</v>
      </c>
      <c r="L2517" s="10">
        <f t="shared" si="19"/>
        <v>440</v>
      </c>
      <c r="M2517" s="11">
        <v>0.4</v>
      </c>
      <c r="O2517" s="16"/>
      <c r="P2517" s="14"/>
      <c r="Q2517" s="12"/>
      <c r="R2517" s="13"/>
    </row>
    <row r="2518" spans="1:18" ht="15.75" customHeight="1" x14ac:dyDescent="0.3">
      <c r="A2518" s="1"/>
      <c r="B2518" s="6" t="s">
        <v>14</v>
      </c>
      <c r="C2518" s="6">
        <v>1185732</v>
      </c>
      <c r="D2518" s="7">
        <v>44522</v>
      </c>
      <c r="E2518" s="6" t="s">
        <v>33</v>
      </c>
      <c r="F2518" s="6" t="s">
        <v>92</v>
      </c>
      <c r="G2518" s="6" t="s">
        <v>93</v>
      </c>
      <c r="H2518" s="6" t="s">
        <v>21</v>
      </c>
      <c r="I2518" s="8">
        <v>0.65</v>
      </c>
      <c r="J2518" s="9">
        <v>1750</v>
      </c>
      <c r="K2518" s="10">
        <f t="shared" si="18"/>
        <v>1137.5</v>
      </c>
      <c r="L2518" s="10">
        <f t="shared" si="19"/>
        <v>398.125</v>
      </c>
      <c r="M2518" s="11">
        <v>0.35</v>
      </c>
      <c r="O2518" s="16"/>
      <c r="P2518" s="14"/>
      <c r="Q2518" s="12"/>
      <c r="R2518" s="13"/>
    </row>
    <row r="2519" spans="1:18" ht="15.75" customHeight="1" x14ac:dyDescent="0.3">
      <c r="A2519" s="1"/>
      <c r="B2519" s="6" t="s">
        <v>14</v>
      </c>
      <c r="C2519" s="6">
        <v>1185732</v>
      </c>
      <c r="D2519" s="7">
        <v>44522</v>
      </c>
      <c r="E2519" s="6" t="s">
        <v>33</v>
      </c>
      <c r="F2519" s="6" t="s">
        <v>92</v>
      </c>
      <c r="G2519" s="6" t="s">
        <v>93</v>
      </c>
      <c r="H2519" s="6" t="s">
        <v>22</v>
      </c>
      <c r="I2519" s="8">
        <v>0.7</v>
      </c>
      <c r="J2519" s="9">
        <v>2750</v>
      </c>
      <c r="K2519" s="10">
        <f t="shared" si="18"/>
        <v>1924.9999999999998</v>
      </c>
      <c r="L2519" s="10">
        <f t="shared" si="19"/>
        <v>770</v>
      </c>
      <c r="M2519" s="11">
        <v>0.4</v>
      </c>
      <c r="O2519" s="16"/>
      <c r="P2519" s="14"/>
      <c r="Q2519" s="12"/>
      <c r="R2519" s="13"/>
    </row>
    <row r="2520" spans="1:18" ht="15.75" customHeight="1" x14ac:dyDescent="0.3">
      <c r="A2520" s="1"/>
      <c r="B2520" s="6" t="s">
        <v>14</v>
      </c>
      <c r="C2520" s="6">
        <v>1185732</v>
      </c>
      <c r="D2520" s="7">
        <v>44551</v>
      </c>
      <c r="E2520" s="6" t="s">
        <v>33</v>
      </c>
      <c r="F2520" s="6" t="s">
        <v>92</v>
      </c>
      <c r="G2520" s="6" t="s">
        <v>93</v>
      </c>
      <c r="H2520" s="6" t="s">
        <v>17</v>
      </c>
      <c r="I2520" s="8">
        <v>0.65</v>
      </c>
      <c r="J2520" s="9">
        <v>5250</v>
      </c>
      <c r="K2520" s="10">
        <f t="shared" si="18"/>
        <v>3412.5</v>
      </c>
      <c r="L2520" s="10">
        <f t="shared" si="19"/>
        <v>1365</v>
      </c>
      <c r="M2520" s="11">
        <v>0.4</v>
      </c>
      <c r="O2520" s="16"/>
      <c r="P2520" s="14"/>
      <c r="Q2520" s="12"/>
      <c r="R2520" s="13"/>
    </row>
    <row r="2521" spans="1:18" ht="15.75" customHeight="1" x14ac:dyDescent="0.3">
      <c r="A2521" s="1"/>
      <c r="B2521" s="6" t="s">
        <v>14</v>
      </c>
      <c r="C2521" s="6">
        <v>1185732</v>
      </c>
      <c r="D2521" s="7">
        <v>44551</v>
      </c>
      <c r="E2521" s="6" t="s">
        <v>33</v>
      </c>
      <c r="F2521" s="6" t="s">
        <v>92</v>
      </c>
      <c r="G2521" s="6" t="s">
        <v>93</v>
      </c>
      <c r="H2521" s="6" t="s">
        <v>18</v>
      </c>
      <c r="I2521" s="8">
        <v>0.55000000000000004</v>
      </c>
      <c r="J2521" s="9">
        <v>3250</v>
      </c>
      <c r="K2521" s="10">
        <f t="shared" si="18"/>
        <v>1787.5000000000002</v>
      </c>
      <c r="L2521" s="10">
        <f t="shared" si="19"/>
        <v>625.625</v>
      </c>
      <c r="M2521" s="11">
        <v>0.35</v>
      </c>
      <c r="O2521" s="16"/>
      <c r="P2521" s="14"/>
      <c r="Q2521" s="12"/>
      <c r="R2521" s="13"/>
    </row>
    <row r="2522" spans="1:18" ht="15.75" customHeight="1" x14ac:dyDescent="0.3">
      <c r="A2522" s="1"/>
      <c r="B2522" s="6" t="s">
        <v>14</v>
      </c>
      <c r="C2522" s="6">
        <v>1185732</v>
      </c>
      <c r="D2522" s="7">
        <v>44551</v>
      </c>
      <c r="E2522" s="6" t="s">
        <v>33</v>
      </c>
      <c r="F2522" s="6" t="s">
        <v>92</v>
      </c>
      <c r="G2522" s="6" t="s">
        <v>93</v>
      </c>
      <c r="H2522" s="6" t="s">
        <v>19</v>
      </c>
      <c r="I2522" s="8">
        <v>0.55000000000000004</v>
      </c>
      <c r="J2522" s="9">
        <v>2750</v>
      </c>
      <c r="K2522" s="10">
        <f t="shared" si="18"/>
        <v>1512.5000000000002</v>
      </c>
      <c r="L2522" s="10">
        <f t="shared" si="19"/>
        <v>605.00000000000011</v>
      </c>
      <c r="M2522" s="11">
        <v>0.4</v>
      </c>
      <c r="O2522" s="16"/>
      <c r="P2522" s="14"/>
      <c r="Q2522" s="12"/>
      <c r="R2522" s="13"/>
    </row>
    <row r="2523" spans="1:18" ht="15.75" customHeight="1" x14ac:dyDescent="0.3">
      <c r="A2523" s="1"/>
      <c r="B2523" s="6" t="s">
        <v>14</v>
      </c>
      <c r="C2523" s="6">
        <v>1185732</v>
      </c>
      <c r="D2523" s="7">
        <v>44551</v>
      </c>
      <c r="E2523" s="6" t="s">
        <v>33</v>
      </c>
      <c r="F2523" s="6" t="s">
        <v>92</v>
      </c>
      <c r="G2523" s="6" t="s">
        <v>93</v>
      </c>
      <c r="H2523" s="6" t="s">
        <v>20</v>
      </c>
      <c r="I2523" s="8">
        <v>0.5</v>
      </c>
      <c r="J2523" s="9">
        <v>2250</v>
      </c>
      <c r="K2523" s="10">
        <f t="shared" si="18"/>
        <v>1125</v>
      </c>
      <c r="L2523" s="10">
        <f t="shared" si="19"/>
        <v>450</v>
      </c>
      <c r="M2523" s="11">
        <v>0.4</v>
      </c>
      <c r="O2523" s="16"/>
      <c r="P2523" s="14"/>
      <c r="Q2523" s="12"/>
      <c r="R2523" s="13"/>
    </row>
    <row r="2524" spans="1:18" ht="15.75" customHeight="1" x14ac:dyDescent="0.3">
      <c r="A2524" s="1"/>
      <c r="B2524" s="6" t="s">
        <v>14</v>
      </c>
      <c r="C2524" s="6">
        <v>1185732</v>
      </c>
      <c r="D2524" s="7">
        <v>44551</v>
      </c>
      <c r="E2524" s="6" t="s">
        <v>33</v>
      </c>
      <c r="F2524" s="6" t="s">
        <v>92</v>
      </c>
      <c r="G2524" s="6" t="s">
        <v>93</v>
      </c>
      <c r="H2524" s="6" t="s">
        <v>21</v>
      </c>
      <c r="I2524" s="8">
        <v>0.6</v>
      </c>
      <c r="J2524" s="9">
        <v>2250</v>
      </c>
      <c r="K2524" s="10">
        <f t="shared" si="18"/>
        <v>1350</v>
      </c>
      <c r="L2524" s="10">
        <f t="shared" si="19"/>
        <v>472.49999999999994</v>
      </c>
      <c r="M2524" s="11">
        <v>0.35</v>
      </c>
      <c r="O2524" s="16"/>
      <c r="P2524" s="14"/>
      <c r="Q2524" s="12"/>
      <c r="R2524" s="13"/>
    </row>
    <row r="2525" spans="1:18" ht="15.75" customHeight="1" x14ac:dyDescent="0.3">
      <c r="A2525" s="1"/>
      <c r="B2525" s="6" t="s">
        <v>14</v>
      </c>
      <c r="C2525" s="6">
        <v>1185732</v>
      </c>
      <c r="D2525" s="7">
        <v>44551</v>
      </c>
      <c r="E2525" s="6" t="s">
        <v>33</v>
      </c>
      <c r="F2525" s="6" t="s">
        <v>92</v>
      </c>
      <c r="G2525" s="6" t="s">
        <v>93</v>
      </c>
      <c r="H2525" s="6" t="s">
        <v>22</v>
      </c>
      <c r="I2525" s="8">
        <v>0.64999999999999991</v>
      </c>
      <c r="J2525" s="9">
        <v>3250</v>
      </c>
      <c r="K2525" s="10">
        <f t="shared" si="18"/>
        <v>2112.4999999999995</v>
      </c>
      <c r="L2525" s="10">
        <f t="shared" si="19"/>
        <v>844.99999999999989</v>
      </c>
      <c r="M2525" s="11">
        <v>0.4</v>
      </c>
      <c r="O2525" s="16"/>
      <c r="P2525" s="14"/>
      <c r="Q2525" s="12"/>
      <c r="R2525" s="13"/>
    </row>
    <row r="2526" spans="1:18" ht="15.75" customHeight="1" x14ac:dyDescent="0.3">
      <c r="A2526" s="1" t="s">
        <v>39</v>
      </c>
      <c r="B2526" s="6" t="s">
        <v>14</v>
      </c>
      <c r="C2526" s="6">
        <v>1185732</v>
      </c>
      <c r="D2526" s="7">
        <v>44216</v>
      </c>
      <c r="E2526" s="6" t="s">
        <v>46</v>
      </c>
      <c r="F2526" s="6" t="s">
        <v>94</v>
      </c>
      <c r="G2526" s="6" t="s">
        <v>95</v>
      </c>
      <c r="H2526" s="6" t="s">
        <v>17</v>
      </c>
      <c r="I2526" s="8">
        <v>0.30000000000000004</v>
      </c>
      <c r="J2526" s="9">
        <v>7250</v>
      </c>
      <c r="K2526" s="10">
        <f t="shared" si="18"/>
        <v>2175.0000000000005</v>
      </c>
      <c r="L2526" s="10">
        <f t="shared" si="19"/>
        <v>870.00000000000023</v>
      </c>
      <c r="M2526" s="11">
        <v>0.4</v>
      </c>
      <c r="O2526" s="16"/>
      <c r="P2526" s="14"/>
      <c r="Q2526" s="12"/>
      <c r="R2526" s="13"/>
    </row>
    <row r="2527" spans="1:18" ht="15.75" customHeight="1" x14ac:dyDescent="0.3">
      <c r="A2527" s="1"/>
      <c r="B2527" s="6" t="s">
        <v>14</v>
      </c>
      <c r="C2527" s="6">
        <v>1185732</v>
      </c>
      <c r="D2527" s="7">
        <v>44216</v>
      </c>
      <c r="E2527" s="6" t="s">
        <v>46</v>
      </c>
      <c r="F2527" s="6" t="s">
        <v>94</v>
      </c>
      <c r="G2527" s="6" t="s">
        <v>95</v>
      </c>
      <c r="H2527" s="6" t="s">
        <v>18</v>
      </c>
      <c r="I2527" s="8">
        <v>0.30000000000000004</v>
      </c>
      <c r="J2527" s="9">
        <v>5250</v>
      </c>
      <c r="K2527" s="10">
        <f t="shared" si="18"/>
        <v>1575.0000000000002</v>
      </c>
      <c r="L2527" s="10">
        <f t="shared" si="19"/>
        <v>551.25</v>
      </c>
      <c r="M2527" s="11">
        <v>0.35</v>
      </c>
      <c r="O2527" s="16"/>
      <c r="P2527" s="14"/>
      <c r="Q2527" s="12"/>
      <c r="R2527" s="13"/>
    </row>
    <row r="2528" spans="1:18" ht="15.75" customHeight="1" x14ac:dyDescent="0.3">
      <c r="A2528" s="1"/>
      <c r="B2528" s="6" t="s">
        <v>14</v>
      </c>
      <c r="C2528" s="6">
        <v>1185732</v>
      </c>
      <c r="D2528" s="7">
        <v>44216</v>
      </c>
      <c r="E2528" s="6" t="s">
        <v>46</v>
      </c>
      <c r="F2528" s="6" t="s">
        <v>94</v>
      </c>
      <c r="G2528" s="6" t="s">
        <v>95</v>
      </c>
      <c r="H2528" s="6" t="s">
        <v>19</v>
      </c>
      <c r="I2528" s="8">
        <v>0.20000000000000007</v>
      </c>
      <c r="J2528" s="9">
        <v>5250</v>
      </c>
      <c r="K2528" s="10">
        <f t="shared" si="18"/>
        <v>1050.0000000000005</v>
      </c>
      <c r="L2528" s="10">
        <f t="shared" si="19"/>
        <v>420.00000000000023</v>
      </c>
      <c r="M2528" s="11">
        <v>0.4</v>
      </c>
      <c r="O2528" s="16"/>
      <c r="P2528" s="14"/>
      <c r="Q2528" s="12"/>
      <c r="R2528" s="13"/>
    </row>
    <row r="2529" spans="1:18" ht="15.75" customHeight="1" x14ac:dyDescent="0.3">
      <c r="A2529" s="1"/>
      <c r="B2529" s="6" t="s">
        <v>14</v>
      </c>
      <c r="C2529" s="6">
        <v>1185732</v>
      </c>
      <c r="D2529" s="7">
        <v>44216</v>
      </c>
      <c r="E2529" s="6" t="s">
        <v>46</v>
      </c>
      <c r="F2529" s="6" t="s">
        <v>94</v>
      </c>
      <c r="G2529" s="6" t="s">
        <v>95</v>
      </c>
      <c r="H2529" s="6" t="s">
        <v>20</v>
      </c>
      <c r="I2529" s="8">
        <v>0.25</v>
      </c>
      <c r="J2529" s="9">
        <v>3750</v>
      </c>
      <c r="K2529" s="10">
        <f t="shared" si="18"/>
        <v>937.5</v>
      </c>
      <c r="L2529" s="10">
        <f t="shared" si="19"/>
        <v>375</v>
      </c>
      <c r="M2529" s="11">
        <v>0.4</v>
      </c>
      <c r="O2529" s="16"/>
      <c r="P2529" s="14"/>
      <c r="Q2529" s="12"/>
      <c r="R2529" s="13"/>
    </row>
    <row r="2530" spans="1:18" ht="15.75" customHeight="1" x14ac:dyDescent="0.3">
      <c r="A2530" s="1"/>
      <c r="B2530" s="6" t="s">
        <v>14</v>
      </c>
      <c r="C2530" s="6">
        <v>1185732</v>
      </c>
      <c r="D2530" s="7">
        <v>44216</v>
      </c>
      <c r="E2530" s="6" t="s">
        <v>46</v>
      </c>
      <c r="F2530" s="6" t="s">
        <v>94</v>
      </c>
      <c r="G2530" s="6" t="s">
        <v>95</v>
      </c>
      <c r="H2530" s="6" t="s">
        <v>21</v>
      </c>
      <c r="I2530" s="8">
        <v>0.4</v>
      </c>
      <c r="J2530" s="9">
        <v>4250</v>
      </c>
      <c r="K2530" s="10">
        <f t="shared" si="18"/>
        <v>1700</v>
      </c>
      <c r="L2530" s="10">
        <f t="shared" si="19"/>
        <v>595</v>
      </c>
      <c r="M2530" s="11">
        <v>0.35</v>
      </c>
      <c r="O2530" s="16"/>
      <c r="P2530" s="14"/>
      <c r="Q2530" s="12"/>
      <c r="R2530" s="13"/>
    </row>
    <row r="2531" spans="1:18" ht="15.75" customHeight="1" x14ac:dyDescent="0.3">
      <c r="A2531" s="1"/>
      <c r="B2531" s="6" t="s">
        <v>14</v>
      </c>
      <c r="C2531" s="6">
        <v>1185732</v>
      </c>
      <c r="D2531" s="7">
        <v>44216</v>
      </c>
      <c r="E2531" s="6" t="s">
        <v>46</v>
      </c>
      <c r="F2531" s="6" t="s">
        <v>94</v>
      </c>
      <c r="G2531" s="6" t="s">
        <v>95</v>
      </c>
      <c r="H2531" s="6" t="s">
        <v>22</v>
      </c>
      <c r="I2531" s="8">
        <v>0.30000000000000004</v>
      </c>
      <c r="J2531" s="9">
        <v>5250</v>
      </c>
      <c r="K2531" s="10">
        <f t="shared" si="18"/>
        <v>1575.0000000000002</v>
      </c>
      <c r="L2531" s="10">
        <f t="shared" si="19"/>
        <v>787.50000000000011</v>
      </c>
      <c r="M2531" s="11">
        <v>0.5</v>
      </c>
      <c r="O2531" s="16"/>
      <c r="P2531" s="14"/>
      <c r="Q2531" s="12"/>
      <c r="R2531" s="13"/>
    </row>
    <row r="2532" spans="1:18" ht="15.75" customHeight="1" x14ac:dyDescent="0.3">
      <c r="A2532" s="1"/>
      <c r="B2532" s="6" t="s">
        <v>14</v>
      </c>
      <c r="C2532" s="6">
        <v>1185732</v>
      </c>
      <c r="D2532" s="7">
        <v>44245</v>
      </c>
      <c r="E2532" s="6" t="s">
        <v>46</v>
      </c>
      <c r="F2532" s="6" t="s">
        <v>94</v>
      </c>
      <c r="G2532" s="6" t="s">
        <v>95</v>
      </c>
      <c r="H2532" s="6" t="s">
        <v>17</v>
      </c>
      <c r="I2532" s="8">
        <v>0.30000000000000004</v>
      </c>
      <c r="J2532" s="9">
        <v>7750</v>
      </c>
      <c r="K2532" s="10">
        <f t="shared" si="18"/>
        <v>2325.0000000000005</v>
      </c>
      <c r="L2532" s="10">
        <f t="shared" si="19"/>
        <v>930.00000000000023</v>
      </c>
      <c r="M2532" s="11">
        <v>0.4</v>
      </c>
      <c r="O2532" s="16"/>
      <c r="P2532" s="14"/>
      <c r="Q2532" s="12"/>
      <c r="R2532" s="13"/>
    </row>
    <row r="2533" spans="1:18" ht="15.75" customHeight="1" x14ac:dyDescent="0.3">
      <c r="A2533" s="1"/>
      <c r="B2533" s="6" t="s">
        <v>14</v>
      </c>
      <c r="C2533" s="6">
        <v>1185732</v>
      </c>
      <c r="D2533" s="7">
        <v>44245</v>
      </c>
      <c r="E2533" s="6" t="s">
        <v>46</v>
      </c>
      <c r="F2533" s="6" t="s">
        <v>94</v>
      </c>
      <c r="G2533" s="6" t="s">
        <v>95</v>
      </c>
      <c r="H2533" s="6" t="s">
        <v>18</v>
      </c>
      <c r="I2533" s="8">
        <v>0.30000000000000004</v>
      </c>
      <c r="J2533" s="9">
        <v>4250</v>
      </c>
      <c r="K2533" s="10">
        <f t="shared" si="18"/>
        <v>1275.0000000000002</v>
      </c>
      <c r="L2533" s="10">
        <f t="shared" si="19"/>
        <v>446.25000000000006</v>
      </c>
      <c r="M2533" s="11">
        <v>0.35</v>
      </c>
      <c r="O2533" s="16"/>
      <c r="P2533" s="14"/>
      <c r="Q2533" s="12"/>
      <c r="R2533" s="13"/>
    </row>
    <row r="2534" spans="1:18" ht="15.75" customHeight="1" x14ac:dyDescent="0.3">
      <c r="A2534" s="1"/>
      <c r="B2534" s="6" t="s">
        <v>14</v>
      </c>
      <c r="C2534" s="6">
        <v>1185732</v>
      </c>
      <c r="D2534" s="7">
        <v>44245</v>
      </c>
      <c r="E2534" s="6" t="s">
        <v>46</v>
      </c>
      <c r="F2534" s="6" t="s">
        <v>94</v>
      </c>
      <c r="G2534" s="6" t="s">
        <v>95</v>
      </c>
      <c r="H2534" s="6" t="s">
        <v>19</v>
      </c>
      <c r="I2534" s="8">
        <v>0.20000000000000007</v>
      </c>
      <c r="J2534" s="9">
        <v>4750</v>
      </c>
      <c r="K2534" s="10">
        <f t="shared" si="18"/>
        <v>950.00000000000034</v>
      </c>
      <c r="L2534" s="10">
        <f t="shared" si="19"/>
        <v>380.00000000000017</v>
      </c>
      <c r="M2534" s="11">
        <v>0.4</v>
      </c>
      <c r="O2534" s="16"/>
      <c r="P2534" s="14"/>
      <c r="Q2534" s="12"/>
      <c r="R2534" s="13"/>
    </row>
    <row r="2535" spans="1:18" ht="15.75" customHeight="1" x14ac:dyDescent="0.3">
      <c r="A2535" s="1"/>
      <c r="B2535" s="6" t="s">
        <v>14</v>
      </c>
      <c r="C2535" s="6">
        <v>1185732</v>
      </c>
      <c r="D2535" s="7">
        <v>44245</v>
      </c>
      <c r="E2535" s="6" t="s">
        <v>46</v>
      </c>
      <c r="F2535" s="6" t="s">
        <v>94</v>
      </c>
      <c r="G2535" s="6" t="s">
        <v>95</v>
      </c>
      <c r="H2535" s="6" t="s">
        <v>20</v>
      </c>
      <c r="I2535" s="8">
        <v>0.25</v>
      </c>
      <c r="J2535" s="9">
        <v>3250</v>
      </c>
      <c r="K2535" s="10">
        <f t="shared" si="18"/>
        <v>812.5</v>
      </c>
      <c r="L2535" s="10">
        <f t="shared" si="19"/>
        <v>325</v>
      </c>
      <c r="M2535" s="11">
        <v>0.4</v>
      </c>
      <c r="O2535" s="16"/>
      <c r="P2535" s="14"/>
      <c r="Q2535" s="12"/>
      <c r="R2535" s="13"/>
    </row>
    <row r="2536" spans="1:18" ht="15.75" customHeight="1" x14ac:dyDescent="0.3">
      <c r="A2536" s="1"/>
      <c r="B2536" s="6" t="s">
        <v>14</v>
      </c>
      <c r="C2536" s="6">
        <v>1185732</v>
      </c>
      <c r="D2536" s="7">
        <v>44245</v>
      </c>
      <c r="E2536" s="6" t="s">
        <v>46</v>
      </c>
      <c r="F2536" s="6" t="s">
        <v>94</v>
      </c>
      <c r="G2536" s="6" t="s">
        <v>95</v>
      </c>
      <c r="H2536" s="6" t="s">
        <v>21</v>
      </c>
      <c r="I2536" s="8">
        <v>0.4</v>
      </c>
      <c r="J2536" s="9">
        <v>4000</v>
      </c>
      <c r="K2536" s="10">
        <f t="shared" si="18"/>
        <v>1600</v>
      </c>
      <c r="L2536" s="10">
        <f t="shared" si="19"/>
        <v>560</v>
      </c>
      <c r="M2536" s="11">
        <v>0.35</v>
      </c>
      <c r="O2536" s="16"/>
      <c r="P2536" s="14"/>
      <c r="Q2536" s="12"/>
      <c r="R2536" s="13"/>
    </row>
    <row r="2537" spans="1:18" ht="15.75" customHeight="1" x14ac:dyDescent="0.3">
      <c r="A2537" s="1"/>
      <c r="B2537" s="6" t="s">
        <v>14</v>
      </c>
      <c r="C2537" s="6">
        <v>1185732</v>
      </c>
      <c r="D2537" s="7">
        <v>44245</v>
      </c>
      <c r="E2537" s="6" t="s">
        <v>46</v>
      </c>
      <c r="F2537" s="6" t="s">
        <v>94</v>
      </c>
      <c r="G2537" s="6" t="s">
        <v>95</v>
      </c>
      <c r="H2537" s="6" t="s">
        <v>22</v>
      </c>
      <c r="I2537" s="8">
        <v>0.25</v>
      </c>
      <c r="J2537" s="9">
        <v>5000</v>
      </c>
      <c r="K2537" s="10">
        <f t="shared" si="18"/>
        <v>1250</v>
      </c>
      <c r="L2537" s="10">
        <f t="shared" si="19"/>
        <v>625</v>
      </c>
      <c r="M2537" s="11">
        <v>0.5</v>
      </c>
      <c r="O2537" s="16"/>
      <c r="P2537" s="14"/>
      <c r="Q2537" s="12"/>
      <c r="R2537" s="13"/>
    </row>
    <row r="2538" spans="1:18" ht="15.75" customHeight="1" x14ac:dyDescent="0.3">
      <c r="A2538" s="1"/>
      <c r="B2538" s="6" t="s">
        <v>14</v>
      </c>
      <c r="C2538" s="6">
        <v>1185732</v>
      </c>
      <c r="D2538" s="7">
        <v>44271</v>
      </c>
      <c r="E2538" s="6" t="s">
        <v>46</v>
      </c>
      <c r="F2538" s="6" t="s">
        <v>94</v>
      </c>
      <c r="G2538" s="6" t="s">
        <v>95</v>
      </c>
      <c r="H2538" s="6" t="s">
        <v>17</v>
      </c>
      <c r="I2538" s="8">
        <v>0.25</v>
      </c>
      <c r="J2538" s="9">
        <v>7200</v>
      </c>
      <c r="K2538" s="10">
        <f t="shared" si="18"/>
        <v>1800</v>
      </c>
      <c r="L2538" s="10">
        <f t="shared" si="19"/>
        <v>720</v>
      </c>
      <c r="M2538" s="11">
        <v>0.4</v>
      </c>
      <c r="O2538" s="16"/>
      <c r="P2538" s="14"/>
      <c r="Q2538" s="12"/>
      <c r="R2538" s="13"/>
    </row>
    <row r="2539" spans="1:18" ht="15.75" customHeight="1" x14ac:dyDescent="0.3">
      <c r="A2539" s="1"/>
      <c r="B2539" s="6" t="s">
        <v>14</v>
      </c>
      <c r="C2539" s="6">
        <v>1185732</v>
      </c>
      <c r="D2539" s="7">
        <v>44271</v>
      </c>
      <c r="E2539" s="6" t="s">
        <v>46</v>
      </c>
      <c r="F2539" s="6" t="s">
        <v>94</v>
      </c>
      <c r="G2539" s="6" t="s">
        <v>95</v>
      </c>
      <c r="H2539" s="6" t="s">
        <v>18</v>
      </c>
      <c r="I2539" s="8">
        <v>0.25</v>
      </c>
      <c r="J2539" s="9">
        <v>4000</v>
      </c>
      <c r="K2539" s="10">
        <f t="shared" si="18"/>
        <v>1000</v>
      </c>
      <c r="L2539" s="10">
        <f t="shared" si="19"/>
        <v>350</v>
      </c>
      <c r="M2539" s="11">
        <v>0.35</v>
      </c>
      <c r="O2539" s="16"/>
      <c r="P2539" s="14"/>
      <c r="Q2539" s="12"/>
      <c r="R2539" s="13"/>
    </row>
    <row r="2540" spans="1:18" ht="15.75" customHeight="1" x14ac:dyDescent="0.3">
      <c r="A2540" s="1"/>
      <c r="B2540" s="6" t="s">
        <v>14</v>
      </c>
      <c r="C2540" s="6">
        <v>1185732</v>
      </c>
      <c r="D2540" s="7">
        <v>44271</v>
      </c>
      <c r="E2540" s="6" t="s">
        <v>46</v>
      </c>
      <c r="F2540" s="6" t="s">
        <v>94</v>
      </c>
      <c r="G2540" s="6" t="s">
        <v>95</v>
      </c>
      <c r="H2540" s="6" t="s">
        <v>19</v>
      </c>
      <c r="I2540" s="8">
        <v>0.15000000000000002</v>
      </c>
      <c r="J2540" s="9">
        <v>4250</v>
      </c>
      <c r="K2540" s="10">
        <f t="shared" si="18"/>
        <v>637.50000000000011</v>
      </c>
      <c r="L2540" s="10">
        <f t="shared" si="19"/>
        <v>255.00000000000006</v>
      </c>
      <c r="M2540" s="11">
        <v>0.4</v>
      </c>
      <c r="O2540" s="16"/>
      <c r="P2540" s="14"/>
      <c r="Q2540" s="12"/>
      <c r="R2540" s="13"/>
    </row>
    <row r="2541" spans="1:18" ht="15.75" customHeight="1" x14ac:dyDescent="0.3">
      <c r="A2541" s="1"/>
      <c r="B2541" s="6" t="s">
        <v>14</v>
      </c>
      <c r="C2541" s="6">
        <v>1185732</v>
      </c>
      <c r="D2541" s="7">
        <v>44271</v>
      </c>
      <c r="E2541" s="6" t="s">
        <v>46</v>
      </c>
      <c r="F2541" s="6" t="s">
        <v>94</v>
      </c>
      <c r="G2541" s="6" t="s">
        <v>95</v>
      </c>
      <c r="H2541" s="6" t="s">
        <v>20</v>
      </c>
      <c r="I2541" s="8">
        <v>0.19999999999999996</v>
      </c>
      <c r="J2541" s="9">
        <v>2750</v>
      </c>
      <c r="K2541" s="10">
        <f t="shared" si="18"/>
        <v>549.99999999999989</v>
      </c>
      <c r="L2541" s="10">
        <f t="shared" si="19"/>
        <v>219.99999999999997</v>
      </c>
      <c r="M2541" s="11">
        <v>0.4</v>
      </c>
      <c r="O2541" s="16"/>
      <c r="P2541" s="14"/>
      <c r="Q2541" s="12"/>
      <c r="R2541" s="13"/>
    </row>
    <row r="2542" spans="1:18" ht="15.75" customHeight="1" x14ac:dyDescent="0.3">
      <c r="A2542" s="1"/>
      <c r="B2542" s="6" t="s">
        <v>14</v>
      </c>
      <c r="C2542" s="6">
        <v>1185732</v>
      </c>
      <c r="D2542" s="7">
        <v>44271</v>
      </c>
      <c r="E2542" s="6" t="s">
        <v>46</v>
      </c>
      <c r="F2542" s="6" t="s">
        <v>94</v>
      </c>
      <c r="G2542" s="6" t="s">
        <v>95</v>
      </c>
      <c r="H2542" s="6" t="s">
        <v>21</v>
      </c>
      <c r="I2542" s="8">
        <v>0.35000000000000009</v>
      </c>
      <c r="J2542" s="9">
        <v>3250</v>
      </c>
      <c r="K2542" s="10">
        <f t="shared" si="18"/>
        <v>1137.5000000000002</v>
      </c>
      <c r="L2542" s="10">
        <f t="shared" si="19"/>
        <v>398.12500000000006</v>
      </c>
      <c r="M2542" s="11">
        <v>0.35</v>
      </c>
      <c r="O2542" s="16"/>
      <c r="P2542" s="14"/>
      <c r="Q2542" s="12"/>
      <c r="R2542" s="13"/>
    </row>
    <row r="2543" spans="1:18" ht="15.75" customHeight="1" x14ac:dyDescent="0.3">
      <c r="A2543" s="1"/>
      <c r="B2543" s="6" t="s">
        <v>14</v>
      </c>
      <c r="C2543" s="6">
        <v>1185732</v>
      </c>
      <c r="D2543" s="7">
        <v>44271</v>
      </c>
      <c r="E2543" s="6" t="s">
        <v>46</v>
      </c>
      <c r="F2543" s="6" t="s">
        <v>94</v>
      </c>
      <c r="G2543" s="6" t="s">
        <v>95</v>
      </c>
      <c r="H2543" s="6" t="s">
        <v>22</v>
      </c>
      <c r="I2543" s="8">
        <v>0.25</v>
      </c>
      <c r="J2543" s="9">
        <v>4250</v>
      </c>
      <c r="K2543" s="10">
        <f t="shared" si="18"/>
        <v>1062.5</v>
      </c>
      <c r="L2543" s="10">
        <f t="shared" si="19"/>
        <v>531.25</v>
      </c>
      <c r="M2543" s="11">
        <v>0.5</v>
      </c>
      <c r="O2543" s="16"/>
      <c r="P2543" s="14"/>
      <c r="Q2543" s="12"/>
      <c r="R2543" s="13"/>
    </row>
    <row r="2544" spans="1:18" ht="15.75" customHeight="1" x14ac:dyDescent="0.3">
      <c r="A2544" s="1"/>
      <c r="B2544" s="6" t="s">
        <v>14</v>
      </c>
      <c r="C2544" s="6">
        <v>1185732</v>
      </c>
      <c r="D2544" s="7">
        <v>44303</v>
      </c>
      <c r="E2544" s="6" t="s">
        <v>46</v>
      </c>
      <c r="F2544" s="6" t="s">
        <v>94</v>
      </c>
      <c r="G2544" s="6" t="s">
        <v>95</v>
      </c>
      <c r="H2544" s="6" t="s">
        <v>17</v>
      </c>
      <c r="I2544" s="8">
        <v>0.25</v>
      </c>
      <c r="J2544" s="9">
        <v>6750</v>
      </c>
      <c r="K2544" s="10">
        <f t="shared" si="18"/>
        <v>1687.5</v>
      </c>
      <c r="L2544" s="10">
        <f t="shared" si="19"/>
        <v>675</v>
      </c>
      <c r="M2544" s="11">
        <v>0.4</v>
      </c>
      <c r="O2544" s="16"/>
      <c r="P2544" s="14"/>
      <c r="Q2544" s="12"/>
      <c r="R2544" s="13"/>
    </row>
    <row r="2545" spans="1:18" ht="15.75" customHeight="1" x14ac:dyDescent="0.3">
      <c r="A2545" s="1"/>
      <c r="B2545" s="6" t="s">
        <v>14</v>
      </c>
      <c r="C2545" s="6">
        <v>1185732</v>
      </c>
      <c r="D2545" s="7">
        <v>44303</v>
      </c>
      <c r="E2545" s="6" t="s">
        <v>46</v>
      </c>
      <c r="F2545" s="6" t="s">
        <v>94</v>
      </c>
      <c r="G2545" s="6" t="s">
        <v>95</v>
      </c>
      <c r="H2545" s="6" t="s">
        <v>18</v>
      </c>
      <c r="I2545" s="8">
        <v>0.25</v>
      </c>
      <c r="J2545" s="9">
        <v>3750</v>
      </c>
      <c r="K2545" s="10">
        <f t="shared" si="18"/>
        <v>937.5</v>
      </c>
      <c r="L2545" s="10">
        <f t="shared" si="19"/>
        <v>328.125</v>
      </c>
      <c r="M2545" s="11">
        <v>0.35</v>
      </c>
      <c r="O2545" s="16"/>
      <c r="P2545" s="14"/>
      <c r="Q2545" s="12"/>
      <c r="R2545" s="13"/>
    </row>
    <row r="2546" spans="1:18" ht="15.75" customHeight="1" x14ac:dyDescent="0.3">
      <c r="A2546" s="1"/>
      <c r="B2546" s="6" t="s">
        <v>14</v>
      </c>
      <c r="C2546" s="6">
        <v>1185732</v>
      </c>
      <c r="D2546" s="7">
        <v>44303</v>
      </c>
      <c r="E2546" s="6" t="s">
        <v>46</v>
      </c>
      <c r="F2546" s="6" t="s">
        <v>94</v>
      </c>
      <c r="G2546" s="6" t="s">
        <v>95</v>
      </c>
      <c r="H2546" s="6" t="s">
        <v>19</v>
      </c>
      <c r="I2546" s="8">
        <v>0.15000000000000002</v>
      </c>
      <c r="J2546" s="9">
        <v>3750</v>
      </c>
      <c r="K2546" s="10">
        <f t="shared" si="18"/>
        <v>562.50000000000011</v>
      </c>
      <c r="L2546" s="10">
        <f t="shared" si="19"/>
        <v>225.00000000000006</v>
      </c>
      <c r="M2546" s="11">
        <v>0.4</v>
      </c>
      <c r="O2546" s="16"/>
      <c r="P2546" s="14"/>
      <c r="Q2546" s="12"/>
      <c r="R2546" s="13"/>
    </row>
    <row r="2547" spans="1:18" ht="15.75" customHeight="1" x14ac:dyDescent="0.3">
      <c r="A2547" s="1"/>
      <c r="B2547" s="6" t="s">
        <v>14</v>
      </c>
      <c r="C2547" s="6">
        <v>1185732</v>
      </c>
      <c r="D2547" s="7">
        <v>44303</v>
      </c>
      <c r="E2547" s="6" t="s">
        <v>46</v>
      </c>
      <c r="F2547" s="6" t="s">
        <v>94</v>
      </c>
      <c r="G2547" s="6" t="s">
        <v>95</v>
      </c>
      <c r="H2547" s="6" t="s">
        <v>20</v>
      </c>
      <c r="I2547" s="8">
        <v>0.19999999999999996</v>
      </c>
      <c r="J2547" s="9">
        <v>3000</v>
      </c>
      <c r="K2547" s="10">
        <f t="shared" si="18"/>
        <v>599.99999999999989</v>
      </c>
      <c r="L2547" s="10">
        <f t="shared" si="19"/>
        <v>239.99999999999997</v>
      </c>
      <c r="M2547" s="11">
        <v>0.4</v>
      </c>
      <c r="O2547" s="16"/>
      <c r="P2547" s="14"/>
      <c r="Q2547" s="12"/>
      <c r="R2547" s="13"/>
    </row>
    <row r="2548" spans="1:18" ht="15.75" customHeight="1" x14ac:dyDescent="0.3">
      <c r="A2548" s="1"/>
      <c r="B2548" s="6" t="s">
        <v>14</v>
      </c>
      <c r="C2548" s="6">
        <v>1185732</v>
      </c>
      <c r="D2548" s="7">
        <v>44303</v>
      </c>
      <c r="E2548" s="6" t="s">
        <v>46</v>
      </c>
      <c r="F2548" s="6" t="s">
        <v>94</v>
      </c>
      <c r="G2548" s="6" t="s">
        <v>95</v>
      </c>
      <c r="H2548" s="6" t="s">
        <v>21</v>
      </c>
      <c r="I2548" s="8">
        <v>0.4</v>
      </c>
      <c r="J2548" s="9">
        <v>3250</v>
      </c>
      <c r="K2548" s="10">
        <f t="shared" si="18"/>
        <v>1300</v>
      </c>
      <c r="L2548" s="10">
        <f t="shared" si="19"/>
        <v>454.99999999999994</v>
      </c>
      <c r="M2548" s="11">
        <v>0.35</v>
      </c>
      <c r="O2548" s="16"/>
      <c r="P2548" s="14"/>
      <c r="Q2548" s="12"/>
      <c r="R2548" s="13"/>
    </row>
    <row r="2549" spans="1:18" ht="15.75" customHeight="1" x14ac:dyDescent="0.3">
      <c r="A2549" s="1"/>
      <c r="B2549" s="6" t="s">
        <v>14</v>
      </c>
      <c r="C2549" s="6">
        <v>1185732</v>
      </c>
      <c r="D2549" s="7">
        <v>44303</v>
      </c>
      <c r="E2549" s="6" t="s">
        <v>46</v>
      </c>
      <c r="F2549" s="6" t="s">
        <v>94</v>
      </c>
      <c r="G2549" s="6" t="s">
        <v>95</v>
      </c>
      <c r="H2549" s="6" t="s">
        <v>22</v>
      </c>
      <c r="I2549" s="8">
        <v>0.30000000000000004</v>
      </c>
      <c r="J2549" s="9">
        <v>4750</v>
      </c>
      <c r="K2549" s="10">
        <f t="shared" si="18"/>
        <v>1425.0000000000002</v>
      </c>
      <c r="L2549" s="10">
        <f t="shared" si="19"/>
        <v>712.50000000000011</v>
      </c>
      <c r="M2549" s="11">
        <v>0.5</v>
      </c>
      <c r="O2549" s="16"/>
      <c r="P2549" s="14"/>
      <c r="Q2549" s="12"/>
      <c r="R2549" s="13"/>
    </row>
    <row r="2550" spans="1:18" ht="15.75" customHeight="1" x14ac:dyDescent="0.3">
      <c r="A2550" s="1"/>
      <c r="B2550" s="6" t="s">
        <v>14</v>
      </c>
      <c r="C2550" s="6">
        <v>1185732</v>
      </c>
      <c r="D2550" s="7">
        <v>44332</v>
      </c>
      <c r="E2550" s="6" t="s">
        <v>46</v>
      </c>
      <c r="F2550" s="6" t="s">
        <v>94</v>
      </c>
      <c r="G2550" s="6" t="s">
        <v>95</v>
      </c>
      <c r="H2550" s="6" t="s">
        <v>17</v>
      </c>
      <c r="I2550" s="8">
        <v>0.4</v>
      </c>
      <c r="J2550" s="9">
        <v>7450</v>
      </c>
      <c r="K2550" s="10">
        <f t="shared" si="18"/>
        <v>2980</v>
      </c>
      <c r="L2550" s="10">
        <f t="shared" si="19"/>
        <v>1192</v>
      </c>
      <c r="M2550" s="11">
        <v>0.4</v>
      </c>
      <c r="O2550" s="16"/>
      <c r="P2550" s="14"/>
      <c r="Q2550" s="12"/>
      <c r="R2550" s="13"/>
    </row>
    <row r="2551" spans="1:18" ht="15.75" customHeight="1" x14ac:dyDescent="0.3">
      <c r="A2551" s="1"/>
      <c r="B2551" s="6" t="s">
        <v>14</v>
      </c>
      <c r="C2551" s="6">
        <v>1185732</v>
      </c>
      <c r="D2551" s="7">
        <v>44332</v>
      </c>
      <c r="E2551" s="6" t="s">
        <v>46</v>
      </c>
      <c r="F2551" s="6" t="s">
        <v>94</v>
      </c>
      <c r="G2551" s="6" t="s">
        <v>95</v>
      </c>
      <c r="H2551" s="6" t="s">
        <v>18</v>
      </c>
      <c r="I2551" s="8">
        <v>0.4</v>
      </c>
      <c r="J2551" s="9">
        <v>4500</v>
      </c>
      <c r="K2551" s="10">
        <f t="shared" si="18"/>
        <v>1800</v>
      </c>
      <c r="L2551" s="10">
        <f t="shared" si="19"/>
        <v>630</v>
      </c>
      <c r="M2551" s="11">
        <v>0.35</v>
      </c>
      <c r="O2551" s="16"/>
      <c r="P2551" s="14"/>
      <c r="Q2551" s="12"/>
      <c r="R2551" s="13"/>
    </row>
    <row r="2552" spans="1:18" ht="15.75" customHeight="1" x14ac:dyDescent="0.3">
      <c r="A2552" s="1"/>
      <c r="B2552" s="6" t="s">
        <v>14</v>
      </c>
      <c r="C2552" s="6">
        <v>1185732</v>
      </c>
      <c r="D2552" s="7">
        <v>44332</v>
      </c>
      <c r="E2552" s="6" t="s">
        <v>46</v>
      </c>
      <c r="F2552" s="6" t="s">
        <v>94</v>
      </c>
      <c r="G2552" s="6" t="s">
        <v>95</v>
      </c>
      <c r="H2552" s="6" t="s">
        <v>19</v>
      </c>
      <c r="I2552" s="8">
        <v>0.35000000000000003</v>
      </c>
      <c r="J2552" s="9">
        <v>4250</v>
      </c>
      <c r="K2552" s="10">
        <f t="shared" si="18"/>
        <v>1487.5000000000002</v>
      </c>
      <c r="L2552" s="10">
        <f t="shared" si="19"/>
        <v>595.00000000000011</v>
      </c>
      <c r="M2552" s="11">
        <v>0.4</v>
      </c>
      <c r="O2552" s="16"/>
      <c r="P2552" s="14"/>
      <c r="Q2552" s="12"/>
      <c r="R2552" s="13"/>
    </row>
    <row r="2553" spans="1:18" ht="15.75" customHeight="1" x14ac:dyDescent="0.3">
      <c r="A2553" s="1"/>
      <c r="B2553" s="6" t="s">
        <v>14</v>
      </c>
      <c r="C2553" s="6">
        <v>1185732</v>
      </c>
      <c r="D2553" s="7">
        <v>44332</v>
      </c>
      <c r="E2553" s="6" t="s">
        <v>46</v>
      </c>
      <c r="F2553" s="6" t="s">
        <v>94</v>
      </c>
      <c r="G2553" s="6" t="s">
        <v>95</v>
      </c>
      <c r="H2553" s="6" t="s">
        <v>20</v>
      </c>
      <c r="I2553" s="8">
        <v>0.35000000000000003</v>
      </c>
      <c r="J2553" s="9">
        <v>3750</v>
      </c>
      <c r="K2553" s="10">
        <f t="shared" si="18"/>
        <v>1312.5000000000002</v>
      </c>
      <c r="L2553" s="10">
        <f t="shared" si="19"/>
        <v>525.00000000000011</v>
      </c>
      <c r="M2553" s="11">
        <v>0.4</v>
      </c>
      <c r="O2553" s="16"/>
      <c r="P2553" s="14"/>
      <c r="Q2553" s="12"/>
      <c r="R2553" s="13"/>
    </row>
    <row r="2554" spans="1:18" ht="15.75" customHeight="1" x14ac:dyDescent="0.3">
      <c r="A2554" s="1"/>
      <c r="B2554" s="6" t="s">
        <v>14</v>
      </c>
      <c r="C2554" s="6">
        <v>1185732</v>
      </c>
      <c r="D2554" s="7">
        <v>44332</v>
      </c>
      <c r="E2554" s="6" t="s">
        <v>46</v>
      </c>
      <c r="F2554" s="6" t="s">
        <v>94</v>
      </c>
      <c r="G2554" s="6" t="s">
        <v>95</v>
      </c>
      <c r="H2554" s="6" t="s">
        <v>21</v>
      </c>
      <c r="I2554" s="8">
        <v>0.44999999999999996</v>
      </c>
      <c r="J2554" s="9">
        <v>4000</v>
      </c>
      <c r="K2554" s="10">
        <f t="shared" si="18"/>
        <v>1799.9999999999998</v>
      </c>
      <c r="L2554" s="10">
        <f t="shared" si="19"/>
        <v>629.99999999999989</v>
      </c>
      <c r="M2554" s="11">
        <v>0.35</v>
      </c>
      <c r="O2554" s="16"/>
      <c r="P2554" s="14"/>
      <c r="Q2554" s="12"/>
      <c r="R2554" s="13"/>
    </row>
    <row r="2555" spans="1:18" ht="15.75" customHeight="1" x14ac:dyDescent="0.3">
      <c r="A2555" s="1"/>
      <c r="B2555" s="6" t="s">
        <v>14</v>
      </c>
      <c r="C2555" s="6">
        <v>1185732</v>
      </c>
      <c r="D2555" s="7">
        <v>44332</v>
      </c>
      <c r="E2555" s="6" t="s">
        <v>46</v>
      </c>
      <c r="F2555" s="6" t="s">
        <v>94</v>
      </c>
      <c r="G2555" s="6" t="s">
        <v>95</v>
      </c>
      <c r="H2555" s="6" t="s">
        <v>22</v>
      </c>
      <c r="I2555" s="8">
        <v>0.49999999999999994</v>
      </c>
      <c r="J2555" s="9">
        <v>5000</v>
      </c>
      <c r="K2555" s="10">
        <f t="shared" si="18"/>
        <v>2499.9999999999995</v>
      </c>
      <c r="L2555" s="10">
        <f t="shared" si="19"/>
        <v>1249.9999999999998</v>
      </c>
      <c r="M2555" s="11">
        <v>0.5</v>
      </c>
      <c r="O2555" s="16"/>
      <c r="P2555" s="14"/>
      <c r="Q2555" s="12"/>
      <c r="R2555" s="13"/>
    </row>
    <row r="2556" spans="1:18" ht="15.75" customHeight="1" x14ac:dyDescent="0.3">
      <c r="A2556" s="1"/>
      <c r="B2556" s="6" t="s">
        <v>14</v>
      </c>
      <c r="C2556" s="6">
        <v>1185732</v>
      </c>
      <c r="D2556" s="7">
        <v>44365</v>
      </c>
      <c r="E2556" s="6" t="s">
        <v>46</v>
      </c>
      <c r="F2556" s="6" t="s">
        <v>94</v>
      </c>
      <c r="G2556" s="6" t="s">
        <v>95</v>
      </c>
      <c r="H2556" s="6" t="s">
        <v>17</v>
      </c>
      <c r="I2556" s="8">
        <v>0.44999999999999996</v>
      </c>
      <c r="J2556" s="9">
        <v>7500</v>
      </c>
      <c r="K2556" s="10">
        <f t="shared" ref="K2556:K2810" si="20">I2556*J2556</f>
        <v>3374.9999999999995</v>
      </c>
      <c r="L2556" s="10">
        <f t="shared" ref="L2556:L2810" si="21">K2556*M2556</f>
        <v>1350</v>
      </c>
      <c r="M2556" s="11">
        <v>0.4</v>
      </c>
      <c r="O2556" s="16"/>
      <c r="P2556" s="14"/>
      <c r="Q2556" s="12"/>
      <c r="R2556" s="13"/>
    </row>
    <row r="2557" spans="1:18" ht="15.75" customHeight="1" x14ac:dyDescent="0.3">
      <c r="A2557" s="1"/>
      <c r="B2557" s="6" t="s">
        <v>14</v>
      </c>
      <c r="C2557" s="6">
        <v>1185732</v>
      </c>
      <c r="D2557" s="7">
        <v>44365</v>
      </c>
      <c r="E2557" s="6" t="s">
        <v>46</v>
      </c>
      <c r="F2557" s="6" t="s">
        <v>94</v>
      </c>
      <c r="G2557" s="6" t="s">
        <v>95</v>
      </c>
      <c r="H2557" s="6" t="s">
        <v>18</v>
      </c>
      <c r="I2557" s="8">
        <v>0.4</v>
      </c>
      <c r="J2557" s="9">
        <v>5000</v>
      </c>
      <c r="K2557" s="10">
        <f t="shared" si="20"/>
        <v>2000</v>
      </c>
      <c r="L2557" s="10">
        <f t="shared" si="21"/>
        <v>700</v>
      </c>
      <c r="M2557" s="11">
        <v>0.35</v>
      </c>
      <c r="O2557" s="16"/>
      <c r="P2557" s="14"/>
      <c r="Q2557" s="12"/>
      <c r="R2557" s="13"/>
    </row>
    <row r="2558" spans="1:18" ht="15.75" customHeight="1" x14ac:dyDescent="0.3">
      <c r="A2558" s="1"/>
      <c r="B2558" s="6" t="s">
        <v>14</v>
      </c>
      <c r="C2558" s="6">
        <v>1185732</v>
      </c>
      <c r="D2558" s="7">
        <v>44365</v>
      </c>
      <c r="E2558" s="6" t="s">
        <v>46</v>
      </c>
      <c r="F2558" s="6" t="s">
        <v>94</v>
      </c>
      <c r="G2558" s="6" t="s">
        <v>95</v>
      </c>
      <c r="H2558" s="6" t="s">
        <v>19</v>
      </c>
      <c r="I2558" s="8">
        <v>0.45</v>
      </c>
      <c r="J2558" s="9">
        <v>4750</v>
      </c>
      <c r="K2558" s="10">
        <f t="shared" si="20"/>
        <v>2137.5</v>
      </c>
      <c r="L2558" s="10">
        <f t="shared" si="21"/>
        <v>855</v>
      </c>
      <c r="M2558" s="11">
        <v>0.4</v>
      </c>
      <c r="O2558" s="16"/>
      <c r="P2558" s="14"/>
      <c r="Q2558" s="12"/>
      <c r="R2558" s="13"/>
    </row>
    <row r="2559" spans="1:18" ht="15.75" customHeight="1" x14ac:dyDescent="0.3">
      <c r="A2559" s="1"/>
      <c r="B2559" s="6" t="s">
        <v>14</v>
      </c>
      <c r="C2559" s="6">
        <v>1185732</v>
      </c>
      <c r="D2559" s="7">
        <v>44365</v>
      </c>
      <c r="E2559" s="6" t="s">
        <v>46</v>
      </c>
      <c r="F2559" s="6" t="s">
        <v>94</v>
      </c>
      <c r="G2559" s="6" t="s">
        <v>95</v>
      </c>
      <c r="H2559" s="6" t="s">
        <v>20</v>
      </c>
      <c r="I2559" s="8">
        <v>0.45</v>
      </c>
      <c r="J2559" s="9">
        <v>4500</v>
      </c>
      <c r="K2559" s="10">
        <f t="shared" si="20"/>
        <v>2025</v>
      </c>
      <c r="L2559" s="10">
        <f t="shared" si="21"/>
        <v>810</v>
      </c>
      <c r="M2559" s="11">
        <v>0.4</v>
      </c>
      <c r="O2559" s="16"/>
      <c r="P2559" s="14"/>
      <c r="Q2559" s="12"/>
      <c r="R2559" s="13"/>
    </row>
    <row r="2560" spans="1:18" ht="15.75" customHeight="1" x14ac:dyDescent="0.3">
      <c r="A2560" s="1"/>
      <c r="B2560" s="6" t="s">
        <v>14</v>
      </c>
      <c r="C2560" s="6">
        <v>1185732</v>
      </c>
      <c r="D2560" s="7">
        <v>44365</v>
      </c>
      <c r="E2560" s="6" t="s">
        <v>46</v>
      </c>
      <c r="F2560" s="6" t="s">
        <v>94</v>
      </c>
      <c r="G2560" s="6" t="s">
        <v>95</v>
      </c>
      <c r="H2560" s="6" t="s">
        <v>21</v>
      </c>
      <c r="I2560" s="8">
        <v>0.6</v>
      </c>
      <c r="J2560" s="9">
        <v>4500</v>
      </c>
      <c r="K2560" s="10">
        <f t="shared" si="20"/>
        <v>2700</v>
      </c>
      <c r="L2560" s="10">
        <f t="shared" si="21"/>
        <v>944.99999999999989</v>
      </c>
      <c r="M2560" s="11">
        <v>0.35</v>
      </c>
      <c r="O2560" s="16"/>
      <c r="P2560" s="14"/>
      <c r="Q2560" s="12"/>
      <c r="R2560" s="13"/>
    </row>
    <row r="2561" spans="1:18" ht="15.75" customHeight="1" x14ac:dyDescent="0.3">
      <c r="A2561" s="1"/>
      <c r="B2561" s="6" t="s">
        <v>14</v>
      </c>
      <c r="C2561" s="6">
        <v>1185732</v>
      </c>
      <c r="D2561" s="7">
        <v>44365</v>
      </c>
      <c r="E2561" s="6" t="s">
        <v>46</v>
      </c>
      <c r="F2561" s="6" t="s">
        <v>94</v>
      </c>
      <c r="G2561" s="6" t="s">
        <v>95</v>
      </c>
      <c r="H2561" s="6" t="s">
        <v>22</v>
      </c>
      <c r="I2561" s="8">
        <v>0.65</v>
      </c>
      <c r="J2561" s="9">
        <v>6250</v>
      </c>
      <c r="K2561" s="10">
        <f t="shared" si="20"/>
        <v>4062.5</v>
      </c>
      <c r="L2561" s="10">
        <f t="shared" si="21"/>
        <v>2031.25</v>
      </c>
      <c r="M2561" s="11">
        <v>0.5</v>
      </c>
      <c r="O2561" s="16"/>
      <c r="P2561" s="14"/>
      <c r="Q2561" s="12"/>
      <c r="R2561" s="13"/>
    </row>
    <row r="2562" spans="1:18" ht="15.75" customHeight="1" x14ac:dyDescent="0.3">
      <c r="A2562" s="1"/>
      <c r="B2562" s="6" t="s">
        <v>14</v>
      </c>
      <c r="C2562" s="6">
        <v>1185732</v>
      </c>
      <c r="D2562" s="7">
        <v>44393</v>
      </c>
      <c r="E2562" s="6" t="s">
        <v>46</v>
      </c>
      <c r="F2562" s="6" t="s">
        <v>94</v>
      </c>
      <c r="G2562" s="6" t="s">
        <v>95</v>
      </c>
      <c r="H2562" s="6" t="s">
        <v>17</v>
      </c>
      <c r="I2562" s="8">
        <v>0.6</v>
      </c>
      <c r="J2562" s="9">
        <v>8500</v>
      </c>
      <c r="K2562" s="10">
        <f t="shared" si="20"/>
        <v>5100</v>
      </c>
      <c r="L2562" s="10">
        <f t="shared" si="21"/>
        <v>2040</v>
      </c>
      <c r="M2562" s="11">
        <v>0.4</v>
      </c>
      <c r="O2562" s="16"/>
      <c r="P2562" s="14"/>
      <c r="Q2562" s="12"/>
      <c r="R2562" s="13"/>
    </row>
    <row r="2563" spans="1:18" ht="15.75" customHeight="1" x14ac:dyDescent="0.3">
      <c r="A2563" s="1"/>
      <c r="B2563" s="6" t="s">
        <v>14</v>
      </c>
      <c r="C2563" s="6">
        <v>1185732</v>
      </c>
      <c r="D2563" s="7">
        <v>44393</v>
      </c>
      <c r="E2563" s="6" t="s">
        <v>46</v>
      </c>
      <c r="F2563" s="6" t="s">
        <v>94</v>
      </c>
      <c r="G2563" s="6" t="s">
        <v>95</v>
      </c>
      <c r="H2563" s="6" t="s">
        <v>18</v>
      </c>
      <c r="I2563" s="8">
        <v>0.55000000000000004</v>
      </c>
      <c r="J2563" s="9">
        <v>6000</v>
      </c>
      <c r="K2563" s="10">
        <f t="shared" si="20"/>
        <v>3300.0000000000005</v>
      </c>
      <c r="L2563" s="10">
        <f t="shared" si="21"/>
        <v>1155</v>
      </c>
      <c r="M2563" s="11">
        <v>0.35</v>
      </c>
      <c r="O2563" s="16"/>
      <c r="P2563" s="14"/>
      <c r="Q2563" s="12"/>
      <c r="R2563" s="13"/>
    </row>
    <row r="2564" spans="1:18" ht="15.75" customHeight="1" x14ac:dyDescent="0.3">
      <c r="A2564" s="1"/>
      <c r="B2564" s="6" t="s">
        <v>14</v>
      </c>
      <c r="C2564" s="6">
        <v>1185732</v>
      </c>
      <c r="D2564" s="7">
        <v>44393</v>
      </c>
      <c r="E2564" s="6" t="s">
        <v>46</v>
      </c>
      <c r="F2564" s="6" t="s">
        <v>94</v>
      </c>
      <c r="G2564" s="6" t="s">
        <v>95</v>
      </c>
      <c r="H2564" s="6" t="s">
        <v>19</v>
      </c>
      <c r="I2564" s="8">
        <v>0.5</v>
      </c>
      <c r="J2564" s="9">
        <v>5250</v>
      </c>
      <c r="K2564" s="10">
        <f t="shared" si="20"/>
        <v>2625</v>
      </c>
      <c r="L2564" s="10">
        <f t="shared" si="21"/>
        <v>1050</v>
      </c>
      <c r="M2564" s="11">
        <v>0.4</v>
      </c>
      <c r="O2564" s="16"/>
      <c r="P2564" s="14"/>
      <c r="Q2564" s="12"/>
      <c r="R2564" s="13"/>
    </row>
    <row r="2565" spans="1:18" ht="15.75" customHeight="1" x14ac:dyDescent="0.3">
      <c r="A2565" s="1"/>
      <c r="B2565" s="6" t="s">
        <v>14</v>
      </c>
      <c r="C2565" s="6">
        <v>1185732</v>
      </c>
      <c r="D2565" s="7">
        <v>44393</v>
      </c>
      <c r="E2565" s="6" t="s">
        <v>46</v>
      </c>
      <c r="F2565" s="6" t="s">
        <v>94</v>
      </c>
      <c r="G2565" s="6" t="s">
        <v>95</v>
      </c>
      <c r="H2565" s="6" t="s">
        <v>20</v>
      </c>
      <c r="I2565" s="8">
        <v>0.5</v>
      </c>
      <c r="J2565" s="9">
        <v>4750</v>
      </c>
      <c r="K2565" s="10">
        <f t="shared" si="20"/>
        <v>2375</v>
      </c>
      <c r="L2565" s="10">
        <f t="shared" si="21"/>
        <v>950</v>
      </c>
      <c r="M2565" s="11">
        <v>0.4</v>
      </c>
      <c r="O2565" s="16"/>
      <c r="P2565" s="14"/>
      <c r="Q2565" s="12"/>
      <c r="R2565" s="13"/>
    </row>
    <row r="2566" spans="1:18" ht="15.75" customHeight="1" x14ac:dyDescent="0.3">
      <c r="A2566" s="1"/>
      <c r="B2566" s="6" t="s">
        <v>14</v>
      </c>
      <c r="C2566" s="6">
        <v>1185732</v>
      </c>
      <c r="D2566" s="7">
        <v>44393</v>
      </c>
      <c r="E2566" s="6" t="s">
        <v>46</v>
      </c>
      <c r="F2566" s="6" t="s">
        <v>94</v>
      </c>
      <c r="G2566" s="6" t="s">
        <v>95</v>
      </c>
      <c r="H2566" s="6" t="s">
        <v>21</v>
      </c>
      <c r="I2566" s="8">
        <v>0.6</v>
      </c>
      <c r="J2566" s="9">
        <v>5000</v>
      </c>
      <c r="K2566" s="10">
        <f t="shared" si="20"/>
        <v>3000</v>
      </c>
      <c r="L2566" s="10">
        <f t="shared" si="21"/>
        <v>1050</v>
      </c>
      <c r="M2566" s="11">
        <v>0.35</v>
      </c>
      <c r="O2566" s="16"/>
      <c r="P2566" s="14"/>
      <c r="Q2566" s="12"/>
      <c r="R2566" s="13"/>
    </row>
    <row r="2567" spans="1:18" ht="15.75" customHeight="1" x14ac:dyDescent="0.3">
      <c r="A2567" s="1"/>
      <c r="B2567" s="6" t="s">
        <v>14</v>
      </c>
      <c r="C2567" s="6">
        <v>1185732</v>
      </c>
      <c r="D2567" s="7">
        <v>44393</v>
      </c>
      <c r="E2567" s="6" t="s">
        <v>46</v>
      </c>
      <c r="F2567" s="6" t="s">
        <v>94</v>
      </c>
      <c r="G2567" s="6" t="s">
        <v>95</v>
      </c>
      <c r="H2567" s="6" t="s">
        <v>22</v>
      </c>
      <c r="I2567" s="8">
        <v>0.65</v>
      </c>
      <c r="J2567" s="9">
        <v>6750</v>
      </c>
      <c r="K2567" s="10">
        <f t="shared" si="20"/>
        <v>4387.5</v>
      </c>
      <c r="L2567" s="10">
        <f t="shared" si="21"/>
        <v>2193.75</v>
      </c>
      <c r="M2567" s="11">
        <v>0.5</v>
      </c>
      <c r="O2567" s="16"/>
      <c r="P2567" s="14"/>
      <c r="Q2567" s="12"/>
      <c r="R2567" s="13"/>
    </row>
    <row r="2568" spans="1:18" ht="15.75" customHeight="1" x14ac:dyDescent="0.3">
      <c r="A2568" s="1"/>
      <c r="B2568" s="6" t="s">
        <v>14</v>
      </c>
      <c r="C2568" s="6">
        <v>1185732</v>
      </c>
      <c r="D2568" s="7">
        <v>44425</v>
      </c>
      <c r="E2568" s="6" t="s">
        <v>46</v>
      </c>
      <c r="F2568" s="6" t="s">
        <v>94</v>
      </c>
      <c r="G2568" s="6" t="s">
        <v>95</v>
      </c>
      <c r="H2568" s="6" t="s">
        <v>17</v>
      </c>
      <c r="I2568" s="8">
        <v>0.6</v>
      </c>
      <c r="J2568" s="9">
        <v>8250</v>
      </c>
      <c r="K2568" s="10">
        <f t="shared" si="20"/>
        <v>4950</v>
      </c>
      <c r="L2568" s="10">
        <f t="shared" si="21"/>
        <v>1980</v>
      </c>
      <c r="M2568" s="11">
        <v>0.4</v>
      </c>
      <c r="O2568" s="16"/>
      <c r="P2568" s="14"/>
      <c r="Q2568" s="12"/>
      <c r="R2568" s="13"/>
    </row>
    <row r="2569" spans="1:18" ht="15.75" customHeight="1" x14ac:dyDescent="0.3">
      <c r="A2569" s="1"/>
      <c r="B2569" s="6" t="s">
        <v>14</v>
      </c>
      <c r="C2569" s="6">
        <v>1185732</v>
      </c>
      <c r="D2569" s="7">
        <v>44425</v>
      </c>
      <c r="E2569" s="6" t="s">
        <v>46</v>
      </c>
      <c r="F2569" s="6" t="s">
        <v>94</v>
      </c>
      <c r="G2569" s="6" t="s">
        <v>95</v>
      </c>
      <c r="H2569" s="6" t="s">
        <v>18</v>
      </c>
      <c r="I2569" s="8">
        <v>0.55000000000000004</v>
      </c>
      <c r="J2569" s="9">
        <v>6000</v>
      </c>
      <c r="K2569" s="10">
        <f t="shared" si="20"/>
        <v>3300.0000000000005</v>
      </c>
      <c r="L2569" s="10">
        <f t="shared" si="21"/>
        <v>1155</v>
      </c>
      <c r="M2569" s="11">
        <v>0.35</v>
      </c>
      <c r="O2569" s="16"/>
      <c r="P2569" s="14"/>
      <c r="Q2569" s="12"/>
      <c r="R2569" s="13"/>
    </row>
    <row r="2570" spans="1:18" ht="15.75" customHeight="1" x14ac:dyDescent="0.3">
      <c r="A2570" s="1"/>
      <c r="B2570" s="6" t="s">
        <v>14</v>
      </c>
      <c r="C2570" s="6">
        <v>1185732</v>
      </c>
      <c r="D2570" s="7">
        <v>44425</v>
      </c>
      <c r="E2570" s="6" t="s">
        <v>46</v>
      </c>
      <c r="F2570" s="6" t="s">
        <v>94</v>
      </c>
      <c r="G2570" s="6" t="s">
        <v>95</v>
      </c>
      <c r="H2570" s="6" t="s">
        <v>19</v>
      </c>
      <c r="I2570" s="8">
        <v>0.5</v>
      </c>
      <c r="J2570" s="9">
        <v>5250</v>
      </c>
      <c r="K2570" s="10">
        <f t="shared" si="20"/>
        <v>2625</v>
      </c>
      <c r="L2570" s="10">
        <f t="shared" si="21"/>
        <v>1050</v>
      </c>
      <c r="M2570" s="11">
        <v>0.4</v>
      </c>
      <c r="O2570" s="16"/>
      <c r="P2570" s="14"/>
      <c r="Q2570" s="12"/>
      <c r="R2570" s="13"/>
    </row>
    <row r="2571" spans="1:18" ht="15.75" customHeight="1" x14ac:dyDescent="0.3">
      <c r="A2571" s="1"/>
      <c r="B2571" s="6" t="s">
        <v>14</v>
      </c>
      <c r="C2571" s="6">
        <v>1185732</v>
      </c>
      <c r="D2571" s="7">
        <v>44425</v>
      </c>
      <c r="E2571" s="6" t="s">
        <v>46</v>
      </c>
      <c r="F2571" s="6" t="s">
        <v>94</v>
      </c>
      <c r="G2571" s="6" t="s">
        <v>95</v>
      </c>
      <c r="H2571" s="6" t="s">
        <v>20</v>
      </c>
      <c r="I2571" s="8">
        <v>0.4</v>
      </c>
      <c r="J2571" s="9">
        <v>4750</v>
      </c>
      <c r="K2571" s="10">
        <f t="shared" si="20"/>
        <v>1900</v>
      </c>
      <c r="L2571" s="10">
        <f t="shared" si="21"/>
        <v>760</v>
      </c>
      <c r="M2571" s="11">
        <v>0.4</v>
      </c>
      <c r="O2571" s="16"/>
      <c r="P2571" s="14"/>
      <c r="Q2571" s="12"/>
      <c r="R2571" s="13"/>
    </row>
    <row r="2572" spans="1:18" ht="15.75" customHeight="1" x14ac:dyDescent="0.3">
      <c r="A2572" s="1"/>
      <c r="B2572" s="6" t="s">
        <v>14</v>
      </c>
      <c r="C2572" s="6">
        <v>1185732</v>
      </c>
      <c r="D2572" s="7">
        <v>44425</v>
      </c>
      <c r="E2572" s="6" t="s">
        <v>46</v>
      </c>
      <c r="F2572" s="6" t="s">
        <v>94</v>
      </c>
      <c r="G2572" s="6" t="s">
        <v>95</v>
      </c>
      <c r="H2572" s="6" t="s">
        <v>21</v>
      </c>
      <c r="I2572" s="8">
        <v>0.5</v>
      </c>
      <c r="J2572" s="9">
        <v>4500</v>
      </c>
      <c r="K2572" s="10">
        <f t="shared" si="20"/>
        <v>2250</v>
      </c>
      <c r="L2572" s="10">
        <f t="shared" si="21"/>
        <v>787.5</v>
      </c>
      <c r="M2572" s="11">
        <v>0.35</v>
      </c>
      <c r="O2572" s="16"/>
      <c r="P2572" s="14"/>
      <c r="Q2572" s="12"/>
      <c r="R2572" s="13"/>
    </row>
    <row r="2573" spans="1:18" ht="15.75" customHeight="1" x14ac:dyDescent="0.3">
      <c r="A2573" s="1"/>
      <c r="B2573" s="6" t="s">
        <v>14</v>
      </c>
      <c r="C2573" s="6">
        <v>1185732</v>
      </c>
      <c r="D2573" s="7">
        <v>44425</v>
      </c>
      <c r="E2573" s="6" t="s">
        <v>46</v>
      </c>
      <c r="F2573" s="6" t="s">
        <v>94</v>
      </c>
      <c r="G2573" s="6" t="s">
        <v>95</v>
      </c>
      <c r="H2573" s="6" t="s">
        <v>22</v>
      </c>
      <c r="I2573" s="8">
        <v>0.55000000000000004</v>
      </c>
      <c r="J2573" s="9">
        <v>6250</v>
      </c>
      <c r="K2573" s="10">
        <f t="shared" si="20"/>
        <v>3437.5000000000005</v>
      </c>
      <c r="L2573" s="10">
        <f t="shared" si="21"/>
        <v>1718.7500000000002</v>
      </c>
      <c r="M2573" s="11">
        <v>0.5</v>
      </c>
      <c r="O2573" s="16"/>
      <c r="P2573" s="14"/>
      <c r="Q2573" s="12"/>
      <c r="R2573" s="13"/>
    </row>
    <row r="2574" spans="1:18" ht="15.75" customHeight="1" x14ac:dyDescent="0.3">
      <c r="A2574" s="1"/>
      <c r="B2574" s="6" t="s">
        <v>14</v>
      </c>
      <c r="C2574" s="6">
        <v>1185732</v>
      </c>
      <c r="D2574" s="7">
        <v>44455</v>
      </c>
      <c r="E2574" s="6" t="s">
        <v>46</v>
      </c>
      <c r="F2574" s="6" t="s">
        <v>94</v>
      </c>
      <c r="G2574" s="6" t="s">
        <v>95</v>
      </c>
      <c r="H2574" s="6" t="s">
        <v>17</v>
      </c>
      <c r="I2574" s="8">
        <v>0.5</v>
      </c>
      <c r="J2574" s="9">
        <v>7250</v>
      </c>
      <c r="K2574" s="10">
        <f t="shared" si="20"/>
        <v>3625</v>
      </c>
      <c r="L2574" s="10">
        <f t="shared" si="21"/>
        <v>1450</v>
      </c>
      <c r="M2574" s="11">
        <v>0.4</v>
      </c>
      <c r="O2574" s="16"/>
      <c r="P2574" s="14"/>
      <c r="Q2574" s="12"/>
      <c r="R2574" s="13"/>
    </row>
    <row r="2575" spans="1:18" ht="15.75" customHeight="1" x14ac:dyDescent="0.3">
      <c r="A2575" s="1"/>
      <c r="B2575" s="6" t="s">
        <v>14</v>
      </c>
      <c r="C2575" s="6">
        <v>1185732</v>
      </c>
      <c r="D2575" s="7">
        <v>44455</v>
      </c>
      <c r="E2575" s="6" t="s">
        <v>46</v>
      </c>
      <c r="F2575" s="6" t="s">
        <v>94</v>
      </c>
      <c r="G2575" s="6" t="s">
        <v>95</v>
      </c>
      <c r="H2575" s="6" t="s">
        <v>18</v>
      </c>
      <c r="I2575" s="8">
        <v>0.45000000000000012</v>
      </c>
      <c r="J2575" s="9">
        <v>5250</v>
      </c>
      <c r="K2575" s="10">
        <f t="shared" si="20"/>
        <v>2362.5000000000005</v>
      </c>
      <c r="L2575" s="10">
        <f t="shared" si="21"/>
        <v>826.87500000000011</v>
      </c>
      <c r="M2575" s="11">
        <v>0.35</v>
      </c>
      <c r="O2575" s="16"/>
      <c r="P2575" s="14"/>
      <c r="Q2575" s="12"/>
      <c r="R2575" s="13"/>
    </row>
    <row r="2576" spans="1:18" ht="15.75" customHeight="1" x14ac:dyDescent="0.3">
      <c r="A2576" s="1"/>
      <c r="B2576" s="6" t="s">
        <v>14</v>
      </c>
      <c r="C2576" s="6">
        <v>1185732</v>
      </c>
      <c r="D2576" s="7">
        <v>44455</v>
      </c>
      <c r="E2576" s="6" t="s">
        <v>46</v>
      </c>
      <c r="F2576" s="6" t="s">
        <v>94</v>
      </c>
      <c r="G2576" s="6" t="s">
        <v>95</v>
      </c>
      <c r="H2576" s="6" t="s">
        <v>19</v>
      </c>
      <c r="I2576" s="8">
        <v>0.20000000000000007</v>
      </c>
      <c r="J2576" s="9">
        <v>4250</v>
      </c>
      <c r="K2576" s="10">
        <f t="shared" si="20"/>
        <v>850.00000000000023</v>
      </c>
      <c r="L2576" s="10">
        <f t="shared" si="21"/>
        <v>340.00000000000011</v>
      </c>
      <c r="M2576" s="11">
        <v>0.4</v>
      </c>
      <c r="O2576" s="16"/>
      <c r="P2576" s="14"/>
      <c r="Q2576" s="12"/>
      <c r="R2576" s="13"/>
    </row>
    <row r="2577" spans="1:18" ht="15.75" customHeight="1" x14ac:dyDescent="0.3">
      <c r="A2577" s="1"/>
      <c r="B2577" s="6" t="s">
        <v>14</v>
      </c>
      <c r="C2577" s="6">
        <v>1185732</v>
      </c>
      <c r="D2577" s="7">
        <v>44455</v>
      </c>
      <c r="E2577" s="6" t="s">
        <v>46</v>
      </c>
      <c r="F2577" s="6" t="s">
        <v>94</v>
      </c>
      <c r="G2577" s="6" t="s">
        <v>95</v>
      </c>
      <c r="H2577" s="6" t="s">
        <v>20</v>
      </c>
      <c r="I2577" s="8">
        <v>0.20000000000000007</v>
      </c>
      <c r="J2577" s="9">
        <v>4000</v>
      </c>
      <c r="K2577" s="10">
        <f t="shared" si="20"/>
        <v>800.00000000000023</v>
      </c>
      <c r="L2577" s="10">
        <f t="shared" si="21"/>
        <v>320.00000000000011</v>
      </c>
      <c r="M2577" s="11">
        <v>0.4</v>
      </c>
      <c r="O2577" s="16"/>
      <c r="P2577" s="14"/>
      <c r="Q2577" s="12"/>
      <c r="R2577" s="13"/>
    </row>
    <row r="2578" spans="1:18" ht="15.75" customHeight="1" x14ac:dyDescent="0.3">
      <c r="A2578" s="1"/>
      <c r="B2578" s="6" t="s">
        <v>14</v>
      </c>
      <c r="C2578" s="6">
        <v>1185732</v>
      </c>
      <c r="D2578" s="7">
        <v>44455</v>
      </c>
      <c r="E2578" s="6" t="s">
        <v>46</v>
      </c>
      <c r="F2578" s="6" t="s">
        <v>94</v>
      </c>
      <c r="G2578" s="6" t="s">
        <v>95</v>
      </c>
      <c r="H2578" s="6" t="s">
        <v>21</v>
      </c>
      <c r="I2578" s="8">
        <v>0.30000000000000004</v>
      </c>
      <c r="J2578" s="9">
        <v>4000</v>
      </c>
      <c r="K2578" s="10">
        <f t="shared" si="20"/>
        <v>1200.0000000000002</v>
      </c>
      <c r="L2578" s="10">
        <f t="shared" si="21"/>
        <v>420.00000000000006</v>
      </c>
      <c r="M2578" s="11">
        <v>0.35</v>
      </c>
      <c r="O2578" s="16"/>
      <c r="P2578" s="14"/>
      <c r="Q2578" s="12"/>
      <c r="R2578" s="13"/>
    </row>
    <row r="2579" spans="1:18" ht="15.75" customHeight="1" x14ac:dyDescent="0.3">
      <c r="A2579" s="1"/>
      <c r="B2579" s="6" t="s">
        <v>14</v>
      </c>
      <c r="C2579" s="6">
        <v>1185732</v>
      </c>
      <c r="D2579" s="7">
        <v>44455</v>
      </c>
      <c r="E2579" s="6" t="s">
        <v>46</v>
      </c>
      <c r="F2579" s="6" t="s">
        <v>94</v>
      </c>
      <c r="G2579" s="6" t="s">
        <v>95</v>
      </c>
      <c r="H2579" s="6" t="s">
        <v>22</v>
      </c>
      <c r="I2579" s="8">
        <v>0.35000000000000009</v>
      </c>
      <c r="J2579" s="9">
        <v>5000</v>
      </c>
      <c r="K2579" s="10">
        <f t="shared" si="20"/>
        <v>1750.0000000000005</v>
      </c>
      <c r="L2579" s="10">
        <f t="shared" si="21"/>
        <v>875.00000000000023</v>
      </c>
      <c r="M2579" s="11">
        <v>0.5</v>
      </c>
      <c r="O2579" s="16"/>
      <c r="P2579" s="14"/>
      <c r="Q2579" s="12"/>
      <c r="R2579" s="13"/>
    </row>
    <row r="2580" spans="1:18" ht="15.75" customHeight="1" x14ac:dyDescent="0.3">
      <c r="A2580" s="1"/>
      <c r="B2580" s="6" t="s">
        <v>14</v>
      </c>
      <c r="C2580" s="6">
        <v>1185732</v>
      </c>
      <c r="D2580" s="7">
        <v>44487</v>
      </c>
      <c r="E2580" s="6" t="s">
        <v>46</v>
      </c>
      <c r="F2580" s="6" t="s">
        <v>94</v>
      </c>
      <c r="G2580" s="6" t="s">
        <v>95</v>
      </c>
      <c r="H2580" s="6" t="s">
        <v>17</v>
      </c>
      <c r="I2580" s="8">
        <v>0.35000000000000009</v>
      </c>
      <c r="J2580" s="9">
        <v>6750</v>
      </c>
      <c r="K2580" s="10">
        <f t="shared" si="20"/>
        <v>2362.5000000000005</v>
      </c>
      <c r="L2580" s="10">
        <f t="shared" si="21"/>
        <v>945.00000000000023</v>
      </c>
      <c r="M2580" s="11">
        <v>0.4</v>
      </c>
      <c r="O2580" s="16"/>
      <c r="P2580" s="14"/>
      <c r="Q2580" s="12"/>
      <c r="R2580" s="13"/>
    </row>
    <row r="2581" spans="1:18" ht="15.75" customHeight="1" x14ac:dyDescent="0.3">
      <c r="A2581" s="1"/>
      <c r="B2581" s="6" t="s">
        <v>14</v>
      </c>
      <c r="C2581" s="6">
        <v>1185732</v>
      </c>
      <c r="D2581" s="7">
        <v>44487</v>
      </c>
      <c r="E2581" s="6" t="s">
        <v>46</v>
      </c>
      <c r="F2581" s="6" t="s">
        <v>94</v>
      </c>
      <c r="G2581" s="6" t="s">
        <v>95</v>
      </c>
      <c r="H2581" s="6" t="s">
        <v>18</v>
      </c>
      <c r="I2581" s="8">
        <v>0.25000000000000011</v>
      </c>
      <c r="J2581" s="9">
        <v>5000</v>
      </c>
      <c r="K2581" s="10">
        <f t="shared" si="20"/>
        <v>1250.0000000000005</v>
      </c>
      <c r="L2581" s="10">
        <f t="shared" si="21"/>
        <v>437.50000000000011</v>
      </c>
      <c r="M2581" s="11">
        <v>0.35</v>
      </c>
      <c r="O2581" s="16"/>
      <c r="P2581" s="14"/>
      <c r="Q2581" s="12"/>
      <c r="R2581" s="13"/>
    </row>
    <row r="2582" spans="1:18" ht="15.75" customHeight="1" x14ac:dyDescent="0.3">
      <c r="A2582" s="1"/>
      <c r="B2582" s="6" t="s">
        <v>14</v>
      </c>
      <c r="C2582" s="6">
        <v>1185732</v>
      </c>
      <c r="D2582" s="7">
        <v>44487</v>
      </c>
      <c r="E2582" s="6" t="s">
        <v>46</v>
      </c>
      <c r="F2582" s="6" t="s">
        <v>94</v>
      </c>
      <c r="G2582" s="6" t="s">
        <v>95</v>
      </c>
      <c r="H2582" s="6" t="s">
        <v>19</v>
      </c>
      <c r="I2582" s="8">
        <v>0.25000000000000011</v>
      </c>
      <c r="J2582" s="9">
        <v>3750</v>
      </c>
      <c r="K2582" s="10">
        <f t="shared" si="20"/>
        <v>937.50000000000045</v>
      </c>
      <c r="L2582" s="10">
        <f t="shared" si="21"/>
        <v>375.00000000000023</v>
      </c>
      <c r="M2582" s="11">
        <v>0.4</v>
      </c>
      <c r="O2582" s="16"/>
      <c r="P2582" s="14"/>
      <c r="Q2582" s="12"/>
      <c r="R2582" s="13"/>
    </row>
    <row r="2583" spans="1:18" ht="15.75" customHeight="1" x14ac:dyDescent="0.3">
      <c r="A2583" s="1"/>
      <c r="B2583" s="6" t="s">
        <v>14</v>
      </c>
      <c r="C2583" s="6">
        <v>1185732</v>
      </c>
      <c r="D2583" s="7">
        <v>44487</v>
      </c>
      <c r="E2583" s="6" t="s">
        <v>46</v>
      </c>
      <c r="F2583" s="6" t="s">
        <v>94</v>
      </c>
      <c r="G2583" s="6" t="s">
        <v>95</v>
      </c>
      <c r="H2583" s="6" t="s">
        <v>20</v>
      </c>
      <c r="I2583" s="8">
        <v>0.25000000000000011</v>
      </c>
      <c r="J2583" s="9">
        <v>3500</v>
      </c>
      <c r="K2583" s="10">
        <f t="shared" si="20"/>
        <v>875.00000000000034</v>
      </c>
      <c r="L2583" s="10">
        <f t="shared" si="21"/>
        <v>350.00000000000017</v>
      </c>
      <c r="M2583" s="11">
        <v>0.4</v>
      </c>
      <c r="O2583" s="16"/>
      <c r="P2583" s="14"/>
      <c r="Q2583" s="12"/>
      <c r="R2583" s="13"/>
    </row>
    <row r="2584" spans="1:18" ht="15.75" customHeight="1" x14ac:dyDescent="0.3">
      <c r="A2584" s="1"/>
      <c r="B2584" s="6" t="s">
        <v>14</v>
      </c>
      <c r="C2584" s="6">
        <v>1185732</v>
      </c>
      <c r="D2584" s="7">
        <v>44487</v>
      </c>
      <c r="E2584" s="6" t="s">
        <v>46</v>
      </c>
      <c r="F2584" s="6" t="s">
        <v>94</v>
      </c>
      <c r="G2584" s="6" t="s">
        <v>95</v>
      </c>
      <c r="H2584" s="6" t="s">
        <v>21</v>
      </c>
      <c r="I2584" s="8">
        <v>0.35000000000000009</v>
      </c>
      <c r="J2584" s="9">
        <v>3500</v>
      </c>
      <c r="K2584" s="10">
        <f t="shared" si="20"/>
        <v>1225.0000000000002</v>
      </c>
      <c r="L2584" s="10">
        <f t="shared" si="21"/>
        <v>428.75000000000006</v>
      </c>
      <c r="M2584" s="11">
        <v>0.35</v>
      </c>
      <c r="O2584" s="16"/>
      <c r="P2584" s="14"/>
      <c r="Q2584" s="12"/>
      <c r="R2584" s="13"/>
    </row>
    <row r="2585" spans="1:18" ht="15.75" customHeight="1" x14ac:dyDescent="0.3">
      <c r="A2585" s="1"/>
      <c r="B2585" s="6" t="s">
        <v>14</v>
      </c>
      <c r="C2585" s="6">
        <v>1185732</v>
      </c>
      <c r="D2585" s="7">
        <v>44487</v>
      </c>
      <c r="E2585" s="6" t="s">
        <v>46</v>
      </c>
      <c r="F2585" s="6" t="s">
        <v>94</v>
      </c>
      <c r="G2585" s="6" t="s">
        <v>95</v>
      </c>
      <c r="H2585" s="6" t="s">
        <v>22</v>
      </c>
      <c r="I2585" s="8">
        <v>0.35000000000000003</v>
      </c>
      <c r="J2585" s="9">
        <v>4750</v>
      </c>
      <c r="K2585" s="10">
        <f t="shared" si="20"/>
        <v>1662.5000000000002</v>
      </c>
      <c r="L2585" s="10">
        <f t="shared" si="21"/>
        <v>831.25000000000011</v>
      </c>
      <c r="M2585" s="11">
        <v>0.5</v>
      </c>
      <c r="O2585" s="16"/>
      <c r="P2585" s="14"/>
      <c r="Q2585" s="12"/>
      <c r="R2585" s="13"/>
    </row>
    <row r="2586" spans="1:18" ht="15.75" customHeight="1" x14ac:dyDescent="0.3">
      <c r="A2586" s="1"/>
      <c r="B2586" s="6" t="s">
        <v>14</v>
      </c>
      <c r="C2586" s="6">
        <v>1185732</v>
      </c>
      <c r="D2586" s="7">
        <v>44517</v>
      </c>
      <c r="E2586" s="6" t="s">
        <v>46</v>
      </c>
      <c r="F2586" s="6" t="s">
        <v>94</v>
      </c>
      <c r="G2586" s="6" t="s">
        <v>95</v>
      </c>
      <c r="H2586" s="6" t="s">
        <v>17</v>
      </c>
      <c r="I2586" s="8">
        <v>0.3000000000000001</v>
      </c>
      <c r="J2586" s="9">
        <v>6250</v>
      </c>
      <c r="K2586" s="10">
        <f t="shared" si="20"/>
        <v>1875.0000000000007</v>
      </c>
      <c r="L2586" s="10">
        <f t="shared" si="21"/>
        <v>750.00000000000034</v>
      </c>
      <c r="M2586" s="11">
        <v>0.4</v>
      </c>
      <c r="O2586" s="16"/>
      <c r="P2586" s="14"/>
      <c r="Q2586" s="12"/>
      <c r="R2586" s="13"/>
    </row>
    <row r="2587" spans="1:18" ht="15.75" customHeight="1" x14ac:dyDescent="0.3">
      <c r="A2587" s="1"/>
      <c r="B2587" s="6" t="s">
        <v>14</v>
      </c>
      <c r="C2587" s="6">
        <v>1185732</v>
      </c>
      <c r="D2587" s="7">
        <v>44517</v>
      </c>
      <c r="E2587" s="6" t="s">
        <v>46</v>
      </c>
      <c r="F2587" s="6" t="s">
        <v>94</v>
      </c>
      <c r="G2587" s="6" t="s">
        <v>95</v>
      </c>
      <c r="H2587" s="6" t="s">
        <v>18</v>
      </c>
      <c r="I2587" s="8">
        <v>0.20000000000000012</v>
      </c>
      <c r="J2587" s="9">
        <v>4500</v>
      </c>
      <c r="K2587" s="10">
        <f t="shared" si="20"/>
        <v>900.00000000000057</v>
      </c>
      <c r="L2587" s="10">
        <f t="shared" si="21"/>
        <v>315.00000000000017</v>
      </c>
      <c r="M2587" s="11">
        <v>0.35</v>
      </c>
      <c r="O2587" s="16"/>
      <c r="P2587" s="14"/>
      <c r="Q2587" s="12"/>
      <c r="R2587" s="13"/>
    </row>
    <row r="2588" spans="1:18" ht="15.75" customHeight="1" x14ac:dyDescent="0.3">
      <c r="A2588" s="1"/>
      <c r="B2588" s="6" t="s">
        <v>14</v>
      </c>
      <c r="C2588" s="6">
        <v>1185732</v>
      </c>
      <c r="D2588" s="7">
        <v>44517</v>
      </c>
      <c r="E2588" s="6" t="s">
        <v>46</v>
      </c>
      <c r="F2588" s="6" t="s">
        <v>94</v>
      </c>
      <c r="G2588" s="6" t="s">
        <v>95</v>
      </c>
      <c r="H2588" s="6" t="s">
        <v>19</v>
      </c>
      <c r="I2588" s="8">
        <v>0.30000000000000016</v>
      </c>
      <c r="J2588" s="9">
        <v>3950</v>
      </c>
      <c r="K2588" s="10">
        <f t="shared" si="20"/>
        <v>1185.0000000000007</v>
      </c>
      <c r="L2588" s="10">
        <f t="shared" si="21"/>
        <v>474.00000000000028</v>
      </c>
      <c r="M2588" s="11">
        <v>0.4</v>
      </c>
      <c r="O2588" s="16"/>
      <c r="P2588" s="14"/>
      <c r="Q2588" s="12"/>
      <c r="R2588" s="13"/>
    </row>
    <row r="2589" spans="1:18" ht="15.75" customHeight="1" x14ac:dyDescent="0.3">
      <c r="A2589" s="1"/>
      <c r="B2589" s="6" t="s">
        <v>14</v>
      </c>
      <c r="C2589" s="6">
        <v>1185732</v>
      </c>
      <c r="D2589" s="7">
        <v>44517</v>
      </c>
      <c r="E2589" s="6" t="s">
        <v>46</v>
      </c>
      <c r="F2589" s="6" t="s">
        <v>94</v>
      </c>
      <c r="G2589" s="6" t="s">
        <v>95</v>
      </c>
      <c r="H2589" s="6" t="s">
        <v>20</v>
      </c>
      <c r="I2589" s="8">
        <v>0.6000000000000002</v>
      </c>
      <c r="J2589" s="9">
        <v>4500</v>
      </c>
      <c r="K2589" s="10">
        <f t="shared" si="20"/>
        <v>2700.0000000000009</v>
      </c>
      <c r="L2589" s="10">
        <f t="shared" si="21"/>
        <v>1080.0000000000005</v>
      </c>
      <c r="M2589" s="11">
        <v>0.4</v>
      </c>
      <c r="O2589" s="16"/>
      <c r="P2589" s="14"/>
      <c r="Q2589" s="12"/>
      <c r="R2589" s="13"/>
    </row>
    <row r="2590" spans="1:18" ht="15.75" customHeight="1" x14ac:dyDescent="0.3">
      <c r="A2590" s="1"/>
      <c r="B2590" s="6" t="s">
        <v>14</v>
      </c>
      <c r="C2590" s="6">
        <v>1185732</v>
      </c>
      <c r="D2590" s="7">
        <v>44517</v>
      </c>
      <c r="E2590" s="6" t="s">
        <v>46</v>
      </c>
      <c r="F2590" s="6" t="s">
        <v>94</v>
      </c>
      <c r="G2590" s="6" t="s">
        <v>95</v>
      </c>
      <c r="H2590" s="6" t="s">
        <v>21</v>
      </c>
      <c r="I2590" s="8">
        <v>0.75000000000000011</v>
      </c>
      <c r="J2590" s="9">
        <v>4250</v>
      </c>
      <c r="K2590" s="10">
        <f t="shared" si="20"/>
        <v>3187.5000000000005</v>
      </c>
      <c r="L2590" s="10">
        <f t="shared" si="21"/>
        <v>1115.625</v>
      </c>
      <c r="M2590" s="11">
        <v>0.35</v>
      </c>
      <c r="O2590" s="16"/>
      <c r="P2590" s="14"/>
      <c r="Q2590" s="12"/>
      <c r="R2590" s="13"/>
    </row>
    <row r="2591" spans="1:18" ht="15.75" customHeight="1" x14ac:dyDescent="0.3">
      <c r="A2591" s="1"/>
      <c r="B2591" s="6" t="s">
        <v>14</v>
      </c>
      <c r="C2591" s="6">
        <v>1185732</v>
      </c>
      <c r="D2591" s="7">
        <v>44517</v>
      </c>
      <c r="E2591" s="6" t="s">
        <v>46</v>
      </c>
      <c r="F2591" s="6" t="s">
        <v>94</v>
      </c>
      <c r="G2591" s="6" t="s">
        <v>95</v>
      </c>
      <c r="H2591" s="6" t="s">
        <v>22</v>
      </c>
      <c r="I2591" s="8">
        <v>0.75</v>
      </c>
      <c r="J2591" s="9">
        <v>5250</v>
      </c>
      <c r="K2591" s="10">
        <f t="shared" si="20"/>
        <v>3937.5</v>
      </c>
      <c r="L2591" s="10">
        <f t="shared" si="21"/>
        <v>1968.75</v>
      </c>
      <c r="M2591" s="11">
        <v>0.5</v>
      </c>
      <c r="O2591" s="16"/>
      <c r="P2591" s="14"/>
      <c r="Q2591" s="12"/>
      <c r="R2591" s="13"/>
    </row>
    <row r="2592" spans="1:18" ht="15.75" customHeight="1" x14ac:dyDescent="0.3">
      <c r="A2592" s="1"/>
      <c r="B2592" s="6" t="s">
        <v>14</v>
      </c>
      <c r="C2592" s="6">
        <v>1185732</v>
      </c>
      <c r="D2592" s="7">
        <v>44546</v>
      </c>
      <c r="E2592" s="6" t="s">
        <v>46</v>
      </c>
      <c r="F2592" s="6" t="s">
        <v>94</v>
      </c>
      <c r="G2592" s="6" t="s">
        <v>95</v>
      </c>
      <c r="H2592" s="6" t="s">
        <v>17</v>
      </c>
      <c r="I2592" s="8">
        <v>0.70000000000000007</v>
      </c>
      <c r="J2592" s="9">
        <v>7750</v>
      </c>
      <c r="K2592" s="10">
        <f t="shared" si="20"/>
        <v>5425.0000000000009</v>
      </c>
      <c r="L2592" s="10">
        <f t="shared" si="21"/>
        <v>2170.0000000000005</v>
      </c>
      <c r="M2592" s="11">
        <v>0.4</v>
      </c>
      <c r="O2592" s="16"/>
      <c r="P2592" s="14"/>
      <c r="Q2592" s="12"/>
      <c r="R2592" s="13"/>
    </row>
    <row r="2593" spans="1:18" ht="15.75" customHeight="1" x14ac:dyDescent="0.3">
      <c r="A2593" s="1"/>
      <c r="B2593" s="6" t="s">
        <v>14</v>
      </c>
      <c r="C2593" s="6">
        <v>1185732</v>
      </c>
      <c r="D2593" s="7">
        <v>44546</v>
      </c>
      <c r="E2593" s="6" t="s">
        <v>46</v>
      </c>
      <c r="F2593" s="6" t="s">
        <v>94</v>
      </c>
      <c r="G2593" s="6" t="s">
        <v>95</v>
      </c>
      <c r="H2593" s="6" t="s">
        <v>18</v>
      </c>
      <c r="I2593" s="8">
        <v>0.60000000000000009</v>
      </c>
      <c r="J2593" s="9">
        <v>5750</v>
      </c>
      <c r="K2593" s="10">
        <f t="shared" si="20"/>
        <v>3450.0000000000005</v>
      </c>
      <c r="L2593" s="10">
        <f t="shared" si="21"/>
        <v>1207.5</v>
      </c>
      <c r="M2593" s="11">
        <v>0.35</v>
      </c>
      <c r="O2593" s="16"/>
      <c r="P2593" s="14"/>
      <c r="Q2593" s="12"/>
      <c r="R2593" s="13"/>
    </row>
    <row r="2594" spans="1:18" ht="15.75" customHeight="1" x14ac:dyDescent="0.3">
      <c r="A2594" s="1"/>
      <c r="B2594" s="6" t="s">
        <v>14</v>
      </c>
      <c r="C2594" s="6">
        <v>1185732</v>
      </c>
      <c r="D2594" s="7">
        <v>44546</v>
      </c>
      <c r="E2594" s="6" t="s">
        <v>46</v>
      </c>
      <c r="F2594" s="6" t="s">
        <v>94</v>
      </c>
      <c r="G2594" s="6" t="s">
        <v>95</v>
      </c>
      <c r="H2594" s="6" t="s">
        <v>19</v>
      </c>
      <c r="I2594" s="8">
        <v>0.60000000000000009</v>
      </c>
      <c r="J2594" s="9">
        <v>5250</v>
      </c>
      <c r="K2594" s="10">
        <f t="shared" si="20"/>
        <v>3150.0000000000005</v>
      </c>
      <c r="L2594" s="10">
        <f t="shared" si="21"/>
        <v>1260.0000000000002</v>
      </c>
      <c r="M2594" s="11">
        <v>0.4</v>
      </c>
      <c r="O2594" s="16"/>
      <c r="P2594" s="14"/>
      <c r="Q2594" s="12"/>
      <c r="R2594" s="13"/>
    </row>
    <row r="2595" spans="1:18" ht="15.75" customHeight="1" x14ac:dyDescent="0.3">
      <c r="A2595" s="1"/>
      <c r="B2595" s="6" t="s">
        <v>14</v>
      </c>
      <c r="C2595" s="6">
        <v>1185732</v>
      </c>
      <c r="D2595" s="7">
        <v>44546</v>
      </c>
      <c r="E2595" s="6" t="s">
        <v>46</v>
      </c>
      <c r="F2595" s="6" t="s">
        <v>94</v>
      </c>
      <c r="G2595" s="6" t="s">
        <v>95</v>
      </c>
      <c r="H2595" s="6" t="s">
        <v>20</v>
      </c>
      <c r="I2595" s="8">
        <v>0.60000000000000009</v>
      </c>
      <c r="J2595" s="9">
        <v>4750</v>
      </c>
      <c r="K2595" s="10">
        <f t="shared" si="20"/>
        <v>2850.0000000000005</v>
      </c>
      <c r="L2595" s="10">
        <f t="shared" si="21"/>
        <v>1140.0000000000002</v>
      </c>
      <c r="M2595" s="11">
        <v>0.4</v>
      </c>
      <c r="O2595" s="16"/>
      <c r="P2595" s="14"/>
      <c r="Q2595" s="12"/>
      <c r="R2595" s="13"/>
    </row>
    <row r="2596" spans="1:18" ht="15.75" customHeight="1" x14ac:dyDescent="0.3">
      <c r="A2596" s="1"/>
      <c r="B2596" s="6" t="s">
        <v>14</v>
      </c>
      <c r="C2596" s="6">
        <v>1185732</v>
      </c>
      <c r="D2596" s="7">
        <v>44546</v>
      </c>
      <c r="E2596" s="6" t="s">
        <v>46</v>
      </c>
      <c r="F2596" s="6" t="s">
        <v>94</v>
      </c>
      <c r="G2596" s="6" t="s">
        <v>95</v>
      </c>
      <c r="H2596" s="6" t="s">
        <v>21</v>
      </c>
      <c r="I2596" s="8">
        <v>0.70000000000000007</v>
      </c>
      <c r="J2596" s="9">
        <v>4750</v>
      </c>
      <c r="K2596" s="10">
        <f t="shared" si="20"/>
        <v>3325.0000000000005</v>
      </c>
      <c r="L2596" s="10">
        <f t="shared" si="21"/>
        <v>1163.75</v>
      </c>
      <c r="M2596" s="11">
        <v>0.35</v>
      </c>
      <c r="O2596" s="16"/>
      <c r="P2596" s="14"/>
      <c r="Q2596" s="12"/>
      <c r="R2596" s="13"/>
    </row>
    <row r="2597" spans="1:18" ht="15.75" customHeight="1" x14ac:dyDescent="0.3">
      <c r="A2597" s="1"/>
      <c r="B2597" s="6" t="s">
        <v>14</v>
      </c>
      <c r="C2597" s="6">
        <v>1185732</v>
      </c>
      <c r="D2597" s="7">
        <v>44546</v>
      </c>
      <c r="E2597" s="6" t="s">
        <v>46</v>
      </c>
      <c r="F2597" s="6" t="s">
        <v>94</v>
      </c>
      <c r="G2597" s="6" t="s">
        <v>95</v>
      </c>
      <c r="H2597" s="6" t="s">
        <v>22</v>
      </c>
      <c r="I2597" s="8">
        <v>0.75</v>
      </c>
      <c r="J2597" s="9">
        <v>5750</v>
      </c>
      <c r="K2597" s="10">
        <f t="shared" si="20"/>
        <v>4312.5</v>
      </c>
      <c r="L2597" s="10">
        <f t="shared" si="21"/>
        <v>2156.25</v>
      </c>
      <c r="M2597" s="11">
        <v>0.5</v>
      </c>
      <c r="O2597" s="16"/>
      <c r="P2597" s="14"/>
      <c r="Q2597" s="12"/>
      <c r="R2597" s="13"/>
    </row>
    <row r="2598" spans="1:18" ht="15.75" customHeight="1" x14ac:dyDescent="0.3">
      <c r="A2598" s="1" t="s">
        <v>39</v>
      </c>
      <c r="B2598" s="6" t="s">
        <v>23</v>
      </c>
      <c r="C2598" s="6">
        <v>1197831</v>
      </c>
      <c r="D2598" s="7">
        <v>44219</v>
      </c>
      <c r="E2598" s="6" t="s">
        <v>24</v>
      </c>
      <c r="F2598" s="6" t="s">
        <v>96</v>
      </c>
      <c r="G2598" s="6" t="s">
        <v>97</v>
      </c>
      <c r="H2598" s="6" t="s">
        <v>17</v>
      </c>
      <c r="I2598" s="8">
        <v>0.25000000000000006</v>
      </c>
      <c r="J2598" s="9">
        <v>6500</v>
      </c>
      <c r="K2598" s="10">
        <f t="shared" si="20"/>
        <v>1625.0000000000005</v>
      </c>
      <c r="L2598" s="10">
        <f t="shared" si="21"/>
        <v>650.00000000000023</v>
      </c>
      <c r="M2598" s="11">
        <v>0.4</v>
      </c>
      <c r="O2598" s="16"/>
      <c r="P2598" s="14"/>
      <c r="Q2598" s="12"/>
      <c r="R2598" s="13"/>
    </row>
    <row r="2599" spans="1:18" ht="15.75" customHeight="1" x14ac:dyDescent="0.3">
      <c r="A2599" s="1"/>
      <c r="B2599" s="6" t="s">
        <v>23</v>
      </c>
      <c r="C2599" s="6">
        <v>1197831</v>
      </c>
      <c r="D2599" s="7">
        <v>44219</v>
      </c>
      <c r="E2599" s="6" t="s">
        <v>24</v>
      </c>
      <c r="F2599" s="6" t="s">
        <v>96</v>
      </c>
      <c r="G2599" s="6" t="s">
        <v>97</v>
      </c>
      <c r="H2599" s="6" t="s">
        <v>18</v>
      </c>
      <c r="I2599" s="8">
        <v>0.25000000000000006</v>
      </c>
      <c r="J2599" s="9">
        <v>4500</v>
      </c>
      <c r="K2599" s="10">
        <f t="shared" si="20"/>
        <v>1125.0000000000002</v>
      </c>
      <c r="L2599" s="10">
        <f t="shared" si="21"/>
        <v>393.75000000000006</v>
      </c>
      <c r="M2599" s="11">
        <v>0.35</v>
      </c>
      <c r="O2599" s="16"/>
      <c r="P2599" s="14"/>
      <c r="Q2599" s="12"/>
      <c r="R2599" s="13"/>
    </row>
    <row r="2600" spans="1:18" ht="15.75" customHeight="1" x14ac:dyDescent="0.3">
      <c r="A2600" s="1"/>
      <c r="B2600" s="6" t="s">
        <v>23</v>
      </c>
      <c r="C2600" s="6">
        <v>1197831</v>
      </c>
      <c r="D2600" s="7">
        <v>44219</v>
      </c>
      <c r="E2600" s="6" t="s">
        <v>24</v>
      </c>
      <c r="F2600" s="6" t="s">
        <v>96</v>
      </c>
      <c r="G2600" s="6" t="s">
        <v>97</v>
      </c>
      <c r="H2600" s="6" t="s">
        <v>19</v>
      </c>
      <c r="I2600" s="8">
        <v>0.15000000000000008</v>
      </c>
      <c r="J2600" s="9">
        <v>4500</v>
      </c>
      <c r="K2600" s="10">
        <f t="shared" si="20"/>
        <v>675.00000000000034</v>
      </c>
      <c r="L2600" s="10">
        <f t="shared" si="21"/>
        <v>270.00000000000017</v>
      </c>
      <c r="M2600" s="11">
        <v>0.4</v>
      </c>
      <c r="O2600" s="16"/>
      <c r="P2600" s="14"/>
      <c r="Q2600" s="12"/>
      <c r="R2600" s="13"/>
    </row>
    <row r="2601" spans="1:18" ht="15.75" customHeight="1" x14ac:dyDescent="0.3">
      <c r="A2601" s="1"/>
      <c r="B2601" s="6" t="s">
        <v>23</v>
      </c>
      <c r="C2601" s="6">
        <v>1197831</v>
      </c>
      <c r="D2601" s="7">
        <v>44219</v>
      </c>
      <c r="E2601" s="6" t="s">
        <v>24</v>
      </c>
      <c r="F2601" s="6" t="s">
        <v>96</v>
      </c>
      <c r="G2601" s="6" t="s">
        <v>97</v>
      </c>
      <c r="H2601" s="6" t="s">
        <v>20</v>
      </c>
      <c r="I2601" s="8">
        <v>0.2</v>
      </c>
      <c r="J2601" s="9">
        <v>3000</v>
      </c>
      <c r="K2601" s="10">
        <f t="shared" si="20"/>
        <v>600</v>
      </c>
      <c r="L2601" s="10">
        <f t="shared" si="21"/>
        <v>240</v>
      </c>
      <c r="M2601" s="11">
        <v>0.4</v>
      </c>
      <c r="O2601" s="16"/>
      <c r="P2601" s="14"/>
      <c r="Q2601" s="12"/>
      <c r="R2601" s="13"/>
    </row>
    <row r="2602" spans="1:18" ht="15.75" customHeight="1" x14ac:dyDescent="0.3">
      <c r="A2602" s="1"/>
      <c r="B2602" s="6" t="s">
        <v>23</v>
      </c>
      <c r="C2602" s="6">
        <v>1197831</v>
      </c>
      <c r="D2602" s="7">
        <v>44219</v>
      </c>
      <c r="E2602" s="6" t="s">
        <v>24</v>
      </c>
      <c r="F2602" s="6" t="s">
        <v>96</v>
      </c>
      <c r="G2602" s="6" t="s">
        <v>97</v>
      </c>
      <c r="H2602" s="6" t="s">
        <v>21</v>
      </c>
      <c r="I2602" s="8">
        <v>0.35000000000000003</v>
      </c>
      <c r="J2602" s="9">
        <v>3500</v>
      </c>
      <c r="K2602" s="10">
        <f t="shared" si="20"/>
        <v>1225.0000000000002</v>
      </c>
      <c r="L2602" s="10">
        <f t="shared" si="21"/>
        <v>428.75000000000006</v>
      </c>
      <c r="M2602" s="11">
        <v>0.35</v>
      </c>
      <c r="O2602" s="16"/>
      <c r="P2602" s="14"/>
      <c r="Q2602" s="12"/>
      <c r="R2602" s="13"/>
    </row>
    <row r="2603" spans="1:18" ht="15.75" customHeight="1" x14ac:dyDescent="0.3">
      <c r="A2603" s="1"/>
      <c r="B2603" s="6" t="s">
        <v>23</v>
      </c>
      <c r="C2603" s="6">
        <v>1197831</v>
      </c>
      <c r="D2603" s="7">
        <v>44219</v>
      </c>
      <c r="E2603" s="6" t="s">
        <v>24</v>
      </c>
      <c r="F2603" s="6" t="s">
        <v>96</v>
      </c>
      <c r="G2603" s="6" t="s">
        <v>97</v>
      </c>
      <c r="H2603" s="6" t="s">
        <v>22</v>
      </c>
      <c r="I2603" s="8">
        <v>0.25000000000000006</v>
      </c>
      <c r="J2603" s="9">
        <v>4500</v>
      </c>
      <c r="K2603" s="10">
        <f t="shared" si="20"/>
        <v>1125.0000000000002</v>
      </c>
      <c r="L2603" s="10">
        <f t="shared" si="21"/>
        <v>450.00000000000011</v>
      </c>
      <c r="M2603" s="11">
        <v>0.4</v>
      </c>
      <c r="O2603" s="16"/>
      <c r="P2603" s="14"/>
      <c r="Q2603" s="12"/>
      <c r="R2603" s="13"/>
    </row>
    <row r="2604" spans="1:18" ht="15.75" customHeight="1" x14ac:dyDescent="0.3">
      <c r="A2604" s="1"/>
      <c r="B2604" s="6" t="s">
        <v>23</v>
      </c>
      <c r="C2604" s="6">
        <v>1197831</v>
      </c>
      <c r="D2604" s="7">
        <v>44248</v>
      </c>
      <c r="E2604" s="6" t="s">
        <v>24</v>
      </c>
      <c r="F2604" s="6" t="s">
        <v>96</v>
      </c>
      <c r="G2604" s="6" t="s">
        <v>97</v>
      </c>
      <c r="H2604" s="6" t="s">
        <v>17</v>
      </c>
      <c r="I2604" s="8">
        <v>0.25000000000000006</v>
      </c>
      <c r="J2604" s="9">
        <v>7000</v>
      </c>
      <c r="K2604" s="10">
        <f t="shared" si="20"/>
        <v>1750.0000000000005</v>
      </c>
      <c r="L2604" s="10">
        <f t="shared" si="21"/>
        <v>700.00000000000023</v>
      </c>
      <c r="M2604" s="11">
        <v>0.4</v>
      </c>
      <c r="O2604" s="16"/>
      <c r="P2604" s="14"/>
      <c r="Q2604" s="12"/>
      <c r="R2604" s="13"/>
    </row>
    <row r="2605" spans="1:18" ht="15.75" customHeight="1" x14ac:dyDescent="0.3">
      <c r="A2605" s="1"/>
      <c r="B2605" s="6" t="s">
        <v>23</v>
      </c>
      <c r="C2605" s="6">
        <v>1197831</v>
      </c>
      <c r="D2605" s="7">
        <v>44248</v>
      </c>
      <c r="E2605" s="6" t="s">
        <v>24</v>
      </c>
      <c r="F2605" s="6" t="s">
        <v>96</v>
      </c>
      <c r="G2605" s="6" t="s">
        <v>97</v>
      </c>
      <c r="H2605" s="6" t="s">
        <v>18</v>
      </c>
      <c r="I2605" s="8">
        <v>0.25000000000000006</v>
      </c>
      <c r="J2605" s="9">
        <v>3500</v>
      </c>
      <c r="K2605" s="10">
        <f t="shared" si="20"/>
        <v>875.00000000000023</v>
      </c>
      <c r="L2605" s="10">
        <f t="shared" si="21"/>
        <v>306.25000000000006</v>
      </c>
      <c r="M2605" s="11">
        <v>0.35</v>
      </c>
      <c r="O2605" s="16"/>
      <c r="P2605" s="14"/>
      <c r="Q2605" s="12"/>
      <c r="R2605" s="13"/>
    </row>
    <row r="2606" spans="1:18" ht="15.75" customHeight="1" x14ac:dyDescent="0.3">
      <c r="A2606" s="1"/>
      <c r="B2606" s="6" t="s">
        <v>23</v>
      </c>
      <c r="C2606" s="6">
        <v>1197831</v>
      </c>
      <c r="D2606" s="7">
        <v>44248</v>
      </c>
      <c r="E2606" s="6" t="s">
        <v>24</v>
      </c>
      <c r="F2606" s="6" t="s">
        <v>96</v>
      </c>
      <c r="G2606" s="6" t="s">
        <v>97</v>
      </c>
      <c r="H2606" s="6" t="s">
        <v>19</v>
      </c>
      <c r="I2606" s="8">
        <v>0.15000000000000008</v>
      </c>
      <c r="J2606" s="9">
        <v>4000</v>
      </c>
      <c r="K2606" s="10">
        <f t="shared" si="20"/>
        <v>600.00000000000034</v>
      </c>
      <c r="L2606" s="10">
        <f t="shared" si="21"/>
        <v>240.00000000000014</v>
      </c>
      <c r="M2606" s="11">
        <v>0.4</v>
      </c>
      <c r="O2606" s="16"/>
      <c r="P2606" s="14"/>
      <c r="Q2606" s="12"/>
      <c r="R2606" s="13"/>
    </row>
    <row r="2607" spans="1:18" ht="15.75" customHeight="1" x14ac:dyDescent="0.3">
      <c r="A2607" s="1"/>
      <c r="B2607" s="6" t="s">
        <v>23</v>
      </c>
      <c r="C2607" s="6">
        <v>1197831</v>
      </c>
      <c r="D2607" s="7">
        <v>44248</v>
      </c>
      <c r="E2607" s="6" t="s">
        <v>24</v>
      </c>
      <c r="F2607" s="6" t="s">
        <v>96</v>
      </c>
      <c r="G2607" s="6" t="s">
        <v>97</v>
      </c>
      <c r="H2607" s="6" t="s">
        <v>20</v>
      </c>
      <c r="I2607" s="8">
        <v>0.2</v>
      </c>
      <c r="J2607" s="9">
        <v>2500</v>
      </c>
      <c r="K2607" s="10">
        <f t="shared" si="20"/>
        <v>500</v>
      </c>
      <c r="L2607" s="10">
        <f t="shared" si="21"/>
        <v>200</v>
      </c>
      <c r="M2607" s="11">
        <v>0.4</v>
      </c>
      <c r="O2607" s="16"/>
      <c r="P2607" s="14"/>
      <c r="Q2607" s="12"/>
      <c r="R2607" s="13"/>
    </row>
    <row r="2608" spans="1:18" ht="15.75" customHeight="1" x14ac:dyDescent="0.3">
      <c r="A2608" s="1"/>
      <c r="B2608" s="6" t="s">
        <v>23</v>
      </c>
      <c r="C2608" s="6">
        <v>1197831</v>
      </c>
      <c r="D2608" s="7">
        <v>44248</v>
      </c>
      <c r="E2608" s="6" t="s">
        <v>24</v>
      </c>
      <c r="F2608" s="6" t="s">
        <v>96</v>
      </c>
      <c r="G2608" s="6" t="s">
        <v>97</v>
      </c>
      <c r="H2608" s="6" t="s">
        <v>21</v>
      </c>
      <c r="I2608" s="8">
        <v>0.35000000000000003</v>
      </c>
      <c r="J2608" s="9">
        <v>3250</v>
      </c>
      <c r="K2608" s="10">
        <f t="shared" si="20"/>
        <v>1137.5</v>
      </c>
      <c r="L2608" s="10">
        <f t="shared" si="21"/>
        <v>398.125</v>
      </c>
      <c r="M2608" s="11">
        <v>0.35</v>
      </c>
      <c r="O2608" s="16"/>
      <c r="P2608" s="14"/>
      <c r="Q2608" s="12"/>
      <c r="R2608" s="13"/>
    </row>
    <row r="2609" spans="1:18" ht="15.75" customHeight="1" x14ac:dyDescent="0.3">
      <c r="A2609" s="1"/>
      <c r="B2609" s="6" t="s">
        <v>23</v>
      </c>
      <c r="C2609" s="6">
        <v>1197831</v>
      </c>
      <c r="D2609" s="7">
        <v>44248</v>
      </c>
      <c r="E2609" s="6" t="s">
        <v>24</v>
      </c>
      <c r="F2609" s="6" t="s">
        <v>96</v>
      </c>
      <c r="G2609" s="6" t="s">
        <v>97</v>
      </c>
      <c r="H2609" s="6" t="s">
        <v>22</v>
      </c>
      <c r="I2609" s="8">
        <v>0.2</v>
      </c>
      <c r="J2609" s="9">
        <v>4250</v>
      </c>
      <c r="K2609" s="10">
        <f t="shared" si="20"/>
        <v>850</v>
      </c>
      <c r="L2609" s="10">
        <f t="shared" si="21"/>
        <v>340</v>
      </c>
      <c r="M2609" s="11">
        <v>0.4</v>
      </c>
      <c r="O2609" s="16"/>
      <c r="P2609" s="14"/>
      <c r="Q2609" s="12"/>
      <c r="R2609" s="13"/>
    </row>
    <row r="2610" spans="1:18" ht="15.75" customHeight="1" x14ac:dyDescent="0.3">
      <c r="A2610" s="1"/>
      <c r="B2610" s="6" t="s">
        <v>23</v>
      </c>
      <c r="C2610" s="6">
        <v>1197831</v>
      </c>
      <c r="D2610" s="7">
        <v>44274</v>
      </c>
      <c r="E2610" s="6" t="s">
        <v>24</v>
      </c>
      <c r="F2610" s="6" t="s">
        <v>96</v>
      </c>
      <c r="G2610" s="6" t="s">
        <v>97</v>
      </c>
      <c r="H2610" s="6" t="s">
        <v>17</v>
      </c>
      <c r="I2610" s="8">
        <v>0.2</v>
      </c>
      <c r="J2610" s="9">
        <v>6450</v>
      </c>
      <c r="K2610" s="10">
        <f t="shared" si="20"/>
        <v>1290</v>
      </c>
      <c r="L2610" s="10">
        <f t="shared" si="21"/>
        <v>516</v>
      </c>
      <c r="M2610" s="11">
        <v>0.4</v>
      </c>
      <c r="O2610" s="16"/>
      <c r="P2610" s="14"/>
      <c r="Q2610" s="12"/>
      <c r="R2610" s="13"/>
    </row>
    <row r="2611" spans="1:18" ht="15.75" customHeight="1" x14ac:dyDescent="0.3">
      <c r="A2611" s="1"/>
      <c r="B2611" s="6" t="s">
        <v>23</v>
      </c>
      <c r="C2611" s="6">
        <v>1197831</v>
      </c>
      <c r="D2611" s="7">
        <v>44274</v>
      </c>
      <c r="E2611" s="6" t="s">
        <v>24</v>
      </c>
      <c r="F2611" s="6" t="s">
        <v>96</v>
      </c>
      <c r="G2611" s="6" t="s">
        <v>97</v>
      </c>
      <c r="H2611" s="6" t="s">
        <v>18</v>
      </c>
      <c r="I2611" s="8">
        <v>0.2</v>
      </c>
      <c r="J2611" s="9">
        <v>3250</v>
      </c>
      <c r="K2611" s="10">
        <f t="shared" si="20"/>
        <v>650</v>
      </c>
      <c r="L2611" s="10">
        <f t="shared" si="21"/>
        <v>227.49999999999997</v>
      </c>
      <c r="M2611" s="11">
        <v>0.35</v>
      </c>
      <c r="O2611" s="16"/>
      <c r="P2611" s="14"/>
      <c r="Q2611" s="12"/>
      <c r="R2611" s="13"/>
    </row>
    <row r="2612" spans="1:18" ht="15.75" customHeight="1" x14ac:dyDescent="0.3">
      <c r="A2612" s="1"/>
      <c r="B2612" s="6" t="s">
        <v>23</v>
      </c>
      <c r="C2612" s="6">
        <v>1197831</v>
      </c>
      <c r="D2612" s="7">
        <v>44274</v>
      </c>
      <c r="E2612" s="6" t="s">
        <v>24</v>
      </c>
      <c r="F2612" s="6" t="s">
        <v>96</v>
      </c>
      <c r="G2612" s="6" t="s">
        <v>97</v>
      </c>
      <c r="H2612" s="6" t="s">
        <v>19</v>
      </c>
      <c r="I2612" s="8">
        <v>0.10000000000000002</v>
      </c>
      <c r="J2612" s="9">
        <v>3500</v>
      </c>
      <c r="K2612" s="10">
        <f t="shared" si="20"/>
        <v>350.00000000000006</v>
      </c>
      <c r="L2612" s="10">
        <f t="shared" si="21"/>
        <v>140.00000000000003</v>
      </c>
      <c r="M2612" s="11">
        <v>0.4</v>
      </c>
      <c r="O2612" s="16"/>
      <c r="P2612" s="14"/>
      <c r="Q2612" s="12"/>
      <c r="R2612" s="13"/>
    </row>
    <row r="2613" spans="1:18" ht="15.75" customHeight="1" x14ac:dyDescent="0.3">
      <c r="A2613" s="1"/>
      <c r="B2613" s="6" t="s">
        <v>23</v>
      </c>
      <c r="C2613" s="6">
        <v>1197831</v>
      </c>
      <c r="D2613" s="7">
        <v>44274</v>
      </c>
      <c r="E2613" s="6" t="s">
        <v>24</v>
      </c>
      <c r="F2613" s="6" t="s">
        <v>96</v>
      </c>
      <c r="G2613" s="6" t="s">
        <v>97</v>
      </c>
      <c r="H2613" s="6" t="s">
        <v>20</v>
      </c>
      <c r="I2613" s="8">
        <v>0.19999999999999996</v>
      </c>
      <c r="J2613" s="9">
        <v>2000</v>
      </c>
      <c r="K2613" s="10">
        <f t="shared" si="20"/>
        <v>399.99999999999989</v>
      </c>
      <c r="L2613" s="10">
        <f t="shared" si="21"/>
        <v>159.99999999999997</v>
      </c>
      <c r="M2613" s="11">
        <v>0.4</v>
      </c>
      <c r="O2613" s="16"/>
      <c r="P2613" s="14"/>
      <c r="Q2613" s="12"/>
      <c r="R2613" s="13"/>
    </row>
    <row r="2614" spans="1:18" ht="15.75" customHeight="1" x14ac:dyDescent="0.3">
      <c r="A2614" s="1"/>
      <c r="B2614" s="6" t="s">
        <v>23</v>
      </c>
      <c r="C2614" s="6">
        <v>1197831</v>
      </c>
      <c r="D2614" s="7">
        <v>44274</v>
      </c>
      <c r="E2614" s="6" t="s">
        <v>24</v>
      </c>
      <c r="F2614" s="6" t="s">
        <v>96</v>
      </c>
      <c r="G2614" s="6" t="s">
        <v>97</v>
      </c>
      <c r="H2614" s="6" t="s">
        <v>21</v>
      </c>
      <c r="I2614" s="8">
        <v>0.35000000000000009</v>
      </c>
      <c r="J2614" s="9">
        <v>2500</v>
      </c>
      <c r="K2614" s="10">
        <f t="shared" si="20"/>
        <v>875.00000000000023</v>
      </c>
      <c r="L2614" s="10">
        <f t="shared" si="21"/>
        <v>306.25000000000006</v>
      </c>
      <c r="M2614" s="11">
        <v>0.35</v>
      </c>
      <c r="O2614" s="16"/>
      <c r="P2614" s="14"/>
      <c r="Q2614" s="12"/>
      <c r="R2614" s="13"/>
    </row>
    <row r="2615" spans="1:18" ht="15.75" customHeight="1" x14ac:dyDescent="0.3">
      <c r="A2615" s="1"/>
      <c r="B2615" s="6" t="s">
        <v>23</v>
      </c>
      <c r="C2615" s="6">
        <v>1197831</v>
      </c>
      <c r="D2615" s="7">
        <v>44274</v>
      </c>
      <c r="E2615" s="6" t="s">
        <v>24</v>
      </c>
      <c r="F2615" s="6" t="s">
        <v>96</v>
      </c>
      <c r="G2615" s="6" t="s">
        <v>97</v>
      </c>
      <c r="H2615" s="6" t="s">
        <v>22</v>
      </c>
      <c r="I2615" s="8">
        <v>0.25</v>
      </c>
      <c r="J2615" s="9">
        <v>3500</v>
      </c>
      <c r="K2615" s="10">
        <f t="shared" si="20"/>
        <v>875</v>
      </c>
      <c r="L2615" s="10">
        <f t="shared" si="21"/>
        <v>350</v>
      </c>
      <c r="M2615" s="11">
        <v>0.4</v>
      </c>
      <c r="O2615" s="16"/>
      <c r="P2615" s="14"/>
      <c r="Q2615" s="12"/>
      <c r="R2615" s="13"/>
    </row>
    <row r="2616" spans="1:18" ht="15.75" customHeight="1" x14ac:dyDescent="0.3">
      <c r="A2616" s="1"/>
      <c r="B2616" s="6" t="s">
        <v>23</v>
      </c>
      <c r="C2616" s="6">
        <v>1197831</v>
      </c>
      <c r="D2616" s="7">
        <v>44306</v>
      </c>
      <c r="E2616" s="6" t="s">
        <v>24</v>
      </c>
      <c r="F2616" s="6" t="s">
        <v>96</v>
      </c>
      <c r="G2616" s="6" t="s">
        <v>97</v>
      </c>
      <c r="H2616" s="6" t="s">
        <v>17</v>
      </c>
      <c r="I2616" s="8">
        <v>0.25</v>
      </c>
      <c r="J2616" s="9">
        <v>6000</v>
      </c>
      <c r="K2616" s="10">
        <f t="shared" si="20"/>
        <v>1500</v>
      </c>
      <c r="L2616" s="10">
        <f t="shared" si="21"/>
        <v>600</v>
      </c>
      <c r="M2616" s="11">
        <v>0.4</v>
      </c>
      <c r="O2616" s="16"/>
      <c r="P2616" s="14"/>
      <c r="Q2616" s="12"/>
      <c r="R2616" s="13"/>
    </row>
    <row r="2617" spans="1:18" ht="15.75" customHeight="1" x14ac:dyDescent="0.3">
      <c r="A2617" s="1"/>
      <c r="B2617" s="6" t="s">
        <v>23</v>
      </c>
      <c r="C2617" s="6">
        <v>1197831</v>
      </c>
      <c r="D2617" s="7">
        <v>44306</v>
      </c>
      <c r="E2617" s="6" t="s">
        <v>24</v>
      </c>
      <c r="F2617" s="6" t="s">
        <v>96</v>
      </c>
      <c r="G2617" s="6" t="s">
        <v>97</v>
      </c>
      <c r="H2617" s="6" t="s">
        <v>18</v>
      </c>
      <c r="I2617" s="8">
        <v>0.25</v>
      </c>
      <c r="J2617" s="9">
        <v>3000</v>
      </c>
      <c r="K2617" s="10">
        <f t="shared" si="20"/>
        <v>750</v>
      </c>
      <c r="L2617" s="10">
        <f t="shared" si="21"/>
        <v>262.5</v>
      </c>
      <c r="M2617" s="11">
        <v>0.35</v>
      </c>
      <c r="O2617" s="16"/>
      <c r="P2617" s="14"/>
      <c r="Q2617" s="12"/>
      <c r="R2617" s="13"/>
    </row>
    <row r="2618" spans="1:18" ht="15.75" customHeight="1" x14ac:dyDescent="0.3">
      <c r="A2618" s="1"/>
      <c r="B2618" s="6" t="s">
        <v>23</v>
      </c>
      <c r="C2618" s="6">
        <v>1197831</v>
      </c>
      <c r="D2618" s="7">
        <v>44306</v>
      </c>
      <c r="E2618" s="6" t="s">
        <v>24</v>
      </c>
      <c r="F2618" s="6" t="s">
        <v>96</v>
      </c>
      <c r="G2618" s="6" t="s">
        <v>97</v>
      </c>
      <c r="H2618" s="6" t="s">
        <v>19</v>
      </c>
      <c r="I2618" s="8">
        <v>0.15000000000000002</v>
      </c>
      <c r="J2618" s="9">
        <v>3000</v>
      </c>
      <c r="K2618" s="10">
        <f t="shared" si="20"/>
        <v>450.00000000000006</v>
      </c>
      <c r="L2618" s="10">
        <f t="shared" si="21"/>
        <v>180.00000000000003</v>
      </c>
      <c r="M2618" s="11">
        <v>0.4</v>
      </c>
      <c r="O2618" s="16"/>
      <c r="P2618" s="14"/>
      <c r="Q2618" s="12"/>
      <c r="R2618" s="13"/>
    </row>
    <row r="2619" spans="1:18" ht="15.75" customHeight="1" x14ac:dyDescent="0.3">
      <c r="A2619" s="1"/>
      <c r="B2619" s="6" t="s">
        <v>23</v>
      </c>
      <c r="C2619" s="6">
        <v>1197831</v>
      </c>
      <c r="D2619" s="7">
        <v>44306</v>
      </c>
      <c r="E2619" s="6" t="s">
        <v>24</v>
      </c>
      <c r="F2619" s="6" t="s">
        <v>96</v>
      </c>
      <c r="G2619" s="6" t="s">
        <v>97</v>
      </c>
      <c r="H2619" s="6" t="s">
        <v>20</v>
      </c>
      <c r="I2619" s="8">
        <v>0.19999999999999996</v>
      </c>
      <c r="J2619" s="9">
        <v>2250</v>
      </c>
      <c r="K2619" s="10">
        <f t="shared" si="20"/>
        <v>449.99999999999989</v>
      </c>
      <c r="L2619" s="10">
        <f t="shared" si="21"/>
        <v>179.99999999999997</v>
      </c>
      <c r="M2619" s="11">
        <v>0.4</v>
      </c>
      <c r="O2619" s="16"/>
      <c r="P2619" s="14"/>
      <c r="Q2619" s="12"/>
      <c r="R2619" s="13"/>
    </row>
    <row r="2620" spans="1:18" ht="15.75" customHeight="1" x14ac:dyDescent="0.3">
      <c r="A2620" s="1"/>
      <c r="B2620" s="6" t="s">
        <v>23</v>
      </c>
      <c r="C2620" s="6">
        <v>1197831</v>
      </c>
      <c r="D2620" s="7">
        <v>44306</v>
      </c>
      <c r="E2620" s="6" t="s">
        <v>24</v>
      </c>
      <c r="F2620" s="6" t="s">
        <v>96</v>
      </c>
      <c r="G2620" s="6" t="s">
        <v>97</v>
      </c>
      <c r="H2620" s="6" t="s">
        <v>21</v>
      </c>
      <c r="I2620" s="8">
        <v>0.4</v>
      </c>
      <c r="J2620" s="9">
        <v>2500</v>
      </c>
      <c r="K2620" s="10">
        <f t="shared" si="20"/>
        <v>1000</v>
      </c>
      <c r="L2620" s="10">
        <f t="shared" si="21"/>
        <v>350</v>
      </c>
      <c r="M2620" s="11">
        <v>0.35</v>
      </c>
      <c r="O2620" s="16"/>
      <c r="P2620" s="14"/>
      <c r="Q2620" s="12"/>
      <c r="R2620" s="13"/>
    </row>
    <row r="2621" spans="1:18" ht="15.75" customHeight="1" x14ac:dyDescent="0.3">
      <c r="A2621" s="1"/>
      <c r="B2621" s="6" t="s">
        <v>23</v>
      </c>
      <c r="C2621" s="6">
        <v>1197831</v>
      </c>
      <c r="D2621" s="7">
        <v>44306</v>
      </c>
      <c r="E2621" s="6" t="s">
        <v>24</v>
      </c>
      <c r="F2621" s="6" t="s">
        <v>96</v>
      </c>
      <c r="G2621" s="6" t="s">
        <v>97</v>
      </c>
      <c r="H2621" s="6" t="s">
        <v>22</v>
      </c>
      <c r="I2621" s="8">
        <v>0.30000000000000004</v>
      </c>
      <c r="J2621" s="9">
        <v>4000</v>
      </c>
      <c r="K2621" s="10">
        <f t="shared" si="20"/>
        <v>1200.0000000000002</v>
      </c>
      <c r="L2621" s="10">
        <f t="shared" si="21"/>
        <v>480.00000000000011</v>
      </c>
      <c r="M2621" s="11">
        <v>0.4</v>
      </c>
      <c r="O2621" s="16"/>
      <c r="P2621" s="14"/>
      <c r="Q2621" s="12"/>
      <c r="R2621" s="13"/>
    </row>
    <row r="2622" spans="1:18" ht="15.75" customHeight="1" x14ac:dyDescent="0.3">
      <c r="A2622" s="1"/>
      <c r="B2622" s="6" t="s">
        <v>23</v>
      </c>
      <c r="C2622" s="6">
        <v>1197831</v>
      </c>
      <c r="D2622" s="7">
        <v>44335</v>
      </c>
      <c r="E2622" s="6" t="s">
        <v>24</v>
      </c>
      <c r="F2622" s="6" t="s">
        <v>96</v>
      </c>
      <c r="G2622" s="6" t="s">
        <v>97</v>
      </c>
      <c r="H2622" s="6" t="s">
        <v>17</v>
      </c>
      <c r="I2622" s="8">
        <v>0.4</v>
      </c>
      <c r="J2622" s="9">
        <v>6700</v>
      </c>
      <c r="K2622" s="10">
        <f t="shared" si="20"/>
        <v>2680</v>
      </c>
      <c r="L2622" s="10">
        <f t="shared" si="21"/>
        <v>1072</v>
      </c>
      <c r="M2622" s="11">
        <v>0.4</v>
      </c>
      <c r="O2622" s="16"/>
      <c r="P2622" s="14"/>
      <c r="Q2622" s="12"/>
      <c r="R2622" s="13"/>
    </row>
    <row r="2623" spans="1:18" ht="15.75" customHeight="1" x14ac:dyDescent="0.3">
      <c r="A2623" s="1"/>
      <c r="B2623" s="6" t="s">
        <v>23</v>
      </c>
      <c r="C2623" s="6">
        <v>1197831</v>
      </c>
      <c r="D2623" s="7">
        <v>44335</v>
      </c>
      <c r="E2623" s="6" t="s">
        <v>24</v>
      </c>
      <c r="F2623" s="6" t="s">
        <v>96</v>
      </c>
      <c r="G2623" s="6" t="s">
        <v>97</v>
      </c>
      <c r="H2623" s="6" t="s">
        <v>18</v>
      </c>
      <c r="I2623" s="8">
        <v>0.4</v>
      </c>
      <c r="J2623" s="9">
        <v>3750</v>
      </c>
      <c r="K2623" s="10">
        <f t="shared" si="20"/>
        <v>1500</v>
      </c>
      <c r="L2623" s="10">
        <f t="shared" si="21"/>
        <v>525</v>
      </c>
      <c r="M2623" s="11">
        <v>0.35</v>
      </c>
      <c r="O2623" s="16"/>
      <c r="P2623" s="14"/>
      <c r="Q2623" s="12"/>
      <c r="R2623" s="13"/>
    </row>
    <row r="2624" spans="1:18" ht="15.75" customHeight="1" x14ac:dyDescent="0.3">
      <c r="A2624" s="1"/>
      <c r="B2624" s="6" t="s">
        <v>23</v>
      </c>
      <c r="C2624" s="6">
        <v>1197831</v>
      </c>
      <c r="D2624" s="7">
        <v>44335</v>
      </c>
      <c r="E2624" s="6" t="s">
        <v>24</v>
      </c>
      <c r="F2624" s="6" t="s">
        <v>96</v>
      </c>
      <c r="G2624" s="6" t="s">
        <v>97</v>
      </c>
      <c r="H2624" s="6" t="s">
        <v>19</v>
      </c>
      <c r="I2624" s="8">
        <v>0.35000000000000003</v>
      </c>
      <c r="J2624" s="9">
        <v>3500</v>
      </c>
      <c r="K2624" s="10">
        <f t="shared" si="20"/>
        <v>1225.0000000000002</v>
      </c>
      <c r="L2624" s="10">
        <f t="shared" si="21"/>
        <v>490.00000000000011</v>
      </c>
      <c r="M2624" s="11">
        <v>0.4</v>
      </c>
      <c r="O2624" s="16"/>
      <c r="P2624" s="14"/>
      <c r="Q2624" s="12"/>
      <c r="R2624" s="13"/>
    </row>
    <row r="2625" spans="1:18" ht="15.75" customHeight="1" x14ac:dyDescent="0.3">
      <c r="A2625" s="1"/>
      <c r="B2625" s="6" t="s">
        <v>23</v>
      </c>
      <c r="C2625" s="6">
        <v>1197831</v>
      </c>
      <c r="D2625" s="7">
        <v>44335</v>
      </c>
      <c r="E2625" s="6" t="s">
        <v>24</v>
      </c>
      <c r="F2625" s="6" t="s">
        <v>96</v>
      </c>
      <c r="G2625" s="6" t="s">
        <v>97</v>
      </c>
      <c r="H2625" s="6" t="s">
        <v>20</v>
      </c>
      <c r="I2625" s="8">
        <v>0.35000000000000003</v>
      </c>
      <c r="J2625" s="9">
        <v>3000</v>
      </c>
      <c r="K2625" s="10">
        <f t="shared" si="20"/>
        <v>1050</v>
      </c>
      <c r="L2625" s="10">
        <f t="shared" si="21"/>
        <v>420</v>
      </c>
      <c r="M2625" s="11">
        <v>0.4</v>
      </c>
      <c r="O2625" s="16"/>
      <c r="P2625" s="14"/>
      <c r="Q2625" s="12"/>
      <c r="R2625" s="13"/>
    </row>
    <row r="2626" spans="1:18" ht="15.75" customHeight="1" x14ac:dyDescent="0.3">
      <c r="A2626" s="1"/>
      <c r="B2626" s="6" t="s">
        <v>23</v>
      </c>
      <c r="C2626" s="6">
        <v>1197831</v>
      </c>
      <c r="D2626" s="7">
        <v>44335</v>
      </c>
      <c r="E2626" s="6" t="s">
        <v>24</v>
      </c>
      <c r="F2626" s="6" t="s">
        <v>96</v>
      </c>
      <c r="G2626" s="6" t="s">
        <v>97</v>
      </c>
      <c r="H2626" s="6" t="s">
        <v>21</v>
      </c>
      <c r="I2626" s="8">
        <v>0.44999999999999996</v>
      </c>
      <c r="J2626" s="9">
        <v>3250</v>
      </c>
      <c r="K2626" s="10">
        <f t="shared" si="20"/>
        <v>1462.4999999999998</v>
      </c>
      <c r="L2626" s="10">
        <f t="shared" si="21"/>
        <v>511.87499999999989</v>
      </c>
      <c r="M2626" s="11">
        <v>0.35</v>
      </c>
      <c r="O2626" s="16"/>
      <c r="P2626" s="14"/>
      <c r="Q2626" s="12"/>
      <c r="R2626" s="13"/>
    </row>
    <row r="2627" spans="1:18" ht="15.75" customHeight="1" x14ac:dyDescent="0.3">
      <c r="A2627" s="1"/>
      <c r="B2627" s="6" t="s">
        <v>23</v>
      </c>
      <c r="C2627" s="6">
        <v>1197831</v>
      </c>
      <c r="D2627" s="7">
        <v>44335</v>
      </c>
      <c r="E2627" s="6" t="s">
        <v>24</v>
      </c>
      <c r="F2627" s="6" t="s">
        <v>96</v>
      </c>
      <c r="G2627" s="6" t="s">
        <v>97</v>
      </c>
      <c r="H2627" s="6" t="s">
        <v>22</v>
      </c>
      <c r="I2627" s="8">
        <v>0.44999999999999996</v>
      </c>
      <c r="J2627" s="9">
        <v>4250</v>
      </c>
      <c r="K2627" s="10">
        <f t="shared" si="20"/>
        <v>1912.4999999999998</v>
      </c>
      <c r="L2627" s="10">
        <f t="shared" si="21"/>
        <v>765</v>
      </c>
      <c r="M2627" s="11">
        <v>0.4</v>
      </c>
      <c r="O2627" s="16"/>
      <c r="P2627" s="14"/>
      <c r="Q2627" s="12"/>
      <c r="R2627" s="13"/>
    </row>
    <row r="2628" spans="1:18" ht="15.75" customHeight="1" x14ac:dyDescent="0.3">
      <c r="A2628" s="1"/>
      <c r="B2628" s="6" t="s">
        <v>23</v>
      </c>
      <c r="C2628" s="6">
        <v>1197831</v>
      </c>
      <c r="D2628" s="7">
        <v>44368</v>
      </c>
      <c r="E2628" s="6" t="s">
        <v>24</v>
      </c>
      <c r="F2628" s="6" t="s">
        <v>96</v>
      </c>
      <c r="G2628" s="6" t="s">
        <v>97</v>
      </c>
      <c r="H2628" s="6" t="s">
        <v>17</v>
      </c>
      <c r="I2628" s="8">
        <v>0.39999999999999997</v>
      </c>
      <c r="J2628" s="9">
        <v>6750</v>
      </c>
      <c r="K2628" s="10">
        <f t="shared" si="20"/>
        <v>2700</v>
      </c>
      <c r="L2628" s="10">
        <f t="shared" si="21"/>
        <v>1080</v>
      </c>
      <c r="M2628" s="11">
        <v>0.4</v>
      </c>
      <c r="O2628" s="16"/>
      <c r="P2628" s="14"/>
      <c r="Q2628" s="12"/>
      <c r="R2628" s="13"/>
    </row>
    <row r="2629" spans="1:18" ht="15.75" customHeight="1" x14ac:dyDescent="0.3">
      <c r="A2629" s="1"/>
      <c r="B2629" s="6" t="s">
        <v>23</v>
      </c>
      <c r="C2629" s="6">
        <v>1197831</v>
      </c>
      <c r="D2629" s="7">
        <v>44368</v>
      </c>
      <c r="E2629" s="6" t="s">
        <v>24</v>
      </c>
      <c r="F2629" s="6" t="s">
        <v>96</v>
      </c>
      <c r="G2629" s="6" t="s">
        <v>97</v>
      </c>
      <c r="H2629" s="6" t="s">
        <v>18</v>
      </c>
      <c r="I2629" s="8">
        <v>0.35000000000000003</v>
      </c>
      <c r="J2629" s="9">
        <v>4250</v>
      </c>
      <c r="K2629" s="10">
        <f t="shared" si="20"/>
        <v>1487.5000000000002</v>
      </c>
      <c r="L2629" s="10">
        <f t="shared" si="21"/>
        <v>520.625</v>
      </c>
      <c r="M2629" s="11">
        <v>0.35</v>
      </c>
      <c r="O2629" s="16"/>
      <c r="P2629" s="14"/>
      <c r="Q2629" s="12"/>
      <c r="R2629" s="13"/>
    </row>
    <row r="2630" spans="1:18" ht="15.75" customHeight="1" x14ac:dyDescent="0.3">
      <c r="A2630" s="1"/>
      <c r="B2630" s="6" t="s">
        <v>23</v>
      </c>
      <c r="C2630" s="6">
        <v>1197831</v>
      </c>
      <c r="D2630" s="7">
        <v>44368</v>
      </c>
      <c r="E2630" s="6" t="s">
        <v>24</v>
      </c>
      <c r="F2630" s="6" t="s">
        <v>96</v>
      </c>
      <c r="G2630" s="6" t="s">
        <v>97</v>
      </c>
      <c r="H2630" s="6" t="s">
        <v>19</v>
      </c>
      <c r="I2630" s="8">
        <v>0.4</v>
      </c>
      <c r="J2630" s="9">
        <v>4000</v>
      </c>
      <c r="K2630" s="10">
        <f t="shared" si="20"/>
        <v>1600</v>
      </c>
      <c r="L2630" s="10">
        <f t="shared" si="21"/>
        <v>640</v>
      </c>
      <c r="M2630" s="11">
        <v>0.4</v>
      </c>
      <c r="O2630" s="16"/>
      <c r="P2630" s="14"/>
      <c r="Q2630" s="12"/>
      <c r="R2630" s="13"/>
    </row>
    <row r="2631" spans="1:18" ht="15.75" customHeight="1" x14ac:dyDescent="0.3">
      <c r="A2631" s="1"/>
      <c r="B2631" s="6" t="s">
        <v>23</v>
      </c>
      <c r="C2631" s="6">
        <v>1197831</v>
      </c>
      <c r="D2631" s="7">
        <v>44368</v>
      </c>
      <c r="E2631" s="6" t="s">
        <v>24</v>
      </c>
      <c r="F2631" s="6" t="s">
        <v>96</v>
      </c>
      <c r="G2631" s="6" t="s">
        <v>97</v>
      </c>
      <c r="H2631" s="6" t="s">
        <v>20</v>
      </c>
      <c r="I2631" s="8">
        <v>0.4</v>
      </c>
      <c r="J2631" s="9">
        <v>3750</v>
      </c>
      <c r="K2631" s="10">
        <f t="shared" si="20"/>
        <v>1500</v>
      </c>
      <c r="L2631" s="10">
        <f t="shared" si="21"/>
        <v>600</v>
      </c>
      <c r="M2631" s="11">
        <v>0.4</v>
      </c>
      <c r="O2631" s="16"/>
      <c r="P2631" s="14"/>
      <c r="Q2631" s="12"/>
      <c r="R2631" s="13"/>
    </row>
    <row r="2632" spans="1:18" ht="15.75" customHeight="1" x14ac:dyDescent="0.3">
      <c r="A2632" s="1"/>
      <c r="B2632" s="6" t="s">
        <v>23</v>
      </c>
      <c r="C2632" s="6">
        <v>1197831</v>
      </c>
      <c r="D2632" s="7">
        <v>44368</v>
      </c>
      <c r="E2632" s="6" t="s">
        <v>24</v>
      </c>
      <c r="F2632" s="6" t="s">
        <v>96</v>
      </c>
      <c r="G2632" s="6" t="s">
        <v>97</v>
      </c>
      <c r="H2632" s="6" t="s">
        <v>21</v>
      </c>
      <c r="I2632" s="8">
        <v>0.54999999999999993</v>
      </c>
      <c r="J2632" s="9">
        <v>3750</v>
      </c>
      <c r="K2632" s="10">
        <f t="shared" si="20"/>
        <v>2062.4999999999995</v>
      </c>
      <c r="L2632" s="10">
        <f t="shared" si="21"/>
        <v>721.87499999999977</v>
      </c>
      <c r="M2632" s="11">
        <v>0.35</v>
      </c>
      <c r="O2632" s="16"/>
      <c r="P2632" s="14"/>
      <c r="Q2632" s="12"/>
      <c r="R2632" s="13"/>
    </row>
    <row r="2633" spans="1:18" ht="15.75" customHeight="1" x14ac:dyDescent="0.3">
      <c r="A2633" s="1"/>
      <c r="B2633" s="6" t="s">
        <v>23</v>
      </c>
      <c r="C2633" s="6">
        <v>1197831</v>
      </c>
      <c r="D2633" s="7">
        <v>44368</v>
      </c>
      <c r="E2633" s="6" t="s">
        <v>24</v>
      </c>
      <c r="F2633" s="6" t="s">
        <v>96</v>
      </c>
      <c r="G2633" s="6" t="s">
        <v>97</v>
      </c>
      <c r="H2633" s="6" t="s">
        <v>22</v>
      </c>
      <c r="I2633" s="8">
        <v>0.6</v>
      </c>
      <c r="J2633" s="9">
        <v>5500</v>
      </c>
      <c r="K2633" s="10">
        <f t="shared" si="20"/>
        <v>3300</v>
      </c>
      <c r="L2633" s="10">
        <f t="shared" si="21"/>
        <v>1320</v>
      </c>
      <c r="M2633" s="11">
        <v>0.4</v>
      </c>
      <c r="O2633" s="16"/>
      <c r="P2633" s="14"/>
      <c r="Q2633" s="12"/>
      <c r="R2633" s="13"/>
    </row>
    <row r="2634" spans="1:18" ht="15.75" customHeight="1" x14ac:dyDescent="0.3">
      <c r="A2634" s="1"/>
      <c r="B2634" s="6" t="s">
        <v>23</v>
      </c>
      <c r="C2634" s="6">
        <v>1197831</v>
      </c>
      <c r="D2634" s="7">
        <v>44396</v>
      </c>
      <c r="E2634" s="6" t="s">
        <v>24</v>
      </c>
      <c r="F2634" s="6" t="s">
        <v>96</v>
      </c>
      <c r="G2634" s="6" t="s">
        <v>97</v>
      </c>
      <c r="H2634" s="6" t="s">
        <v>17</v>
      </c>
      <c r="I2634" s="8">
        <v>0.54999999999999993</v>
      </c>
      <c r="J2634" s="9">
        <v>7750</v>
      </c>
      <c r="K2634" s="10">
        <f t="shared" si="20"/>
        <v>4262.4999999999991</v>
      </c>
      <c r="L2634" s="10">
        <f t="shared" si="21"/>
        <v>1704.9999999999998</v>
      </c>
      <c r="M2634" s="11">
        <v>0.4</v>
      </c>
      <c r="O2634" s="16"/>
      <c r="P2634" s="14"/>
      <c r="Q2634" s="12"/>
      <c r="R2634" s="13"/>
    </row>
    <row r="2635" spans="1:18" ht="15.75" customHeight="1" x14ac:dyDescent="0.3">
      <c r="A2635" s="1"/>
      <c r="B2635" s="6" t="s">
        <v>23</v>
      </c>
      <c r="C2635" s="6">
        <v>1197831</v>
      </c>
      <c r="D2635" s="7">
        <v>44396</v>
      </c>
      <c r="E2635" s="6" t="s">
        <v>24</v>
      </c>
      <c r="F2635" s="6" t="s">
        <v>96</v>
      </c>
      <c r="G2635" s="6" t="s">
        <v>97</v>
      </c>
      <c r="H2635" s="6" t="s">
        <v>18</v>
      </c>
      <c r="I2635" s="8">
        <v>0.5</v>
      </c>
      <c r="J2635" s="9">
        <v>5250</v>
      </c>
      <c r="K2635" s="10">
        <f t="shared" si="20"/>
        <v>2625</v>
      </c>
      <c r="L2635" s="10">
        <f t="shared" si="21"/>
        <v>918.74999999999989</v>
      </c>
      <c r="M2635" s="11">
        <v>0.35</v>
      </c>
      <c r="O2635" s="16"/>
      <c r="P2635" s="14"/>
      <c r="Q2635" s="12"/>
      <c r="R2635" s="13"/>
    </row>
    <row r="2636" spans="1:18" ht="15.75" customHeight="1" x14ac:dyDescent="0.3">
      <c r="A2636" s="1"/>
      <c r="B2636" s="6" t="s">
        <v>23</v>
      </c>
      <c r="C2636" s="6">
        <v>1197831</v>
      </c>
      <c r="D2636" s="7">
        <v>44396</v>
      </c>
      <c r="E2636" s="6" t="s">
        <v>24</v>
      </c>
      <c r="F2636" s="6" t="s">
        <v>96</v>
      </c>
      <c r="G2636" s="6" t="s">
        <v>97</v>
      </c>
      <c r="H2636" s="6" t="s">
        <v>19</v>
      </c>
      <c r="I2636" s="8">
        <v>0.45</v>
      </c>
      <c r="J2636" s="9">
        <v>4500</v>
      </c>
      <c r="K2636" s="10">
        <f t="shared" si="20"/>
        <v>2025</v>
      </c>
      <c r="L2636" s="10">
        <f t="shared" si="21"/>
        <v>810</v>
      </c>
      <c r="M2636" s="11">
        <v>0.4</v>
      </c>
      <c r="O2636" s="16"/>
      <c r="P2636" s="14"/>
      <c r="Q2636" s="12"/>
      <c r="R2636" s="13"/>
    </row>
    <row r="2637" spans="1:18" ht="15.75" customHeight="1" x14ac:dyDescent="0.3">
      <c r="A2637" s="1"/>
      <c r="B2637" s="6" t="s">
        <v>23</v>
      </c>
      <c r="C2637" s="6">
        <v>1197831</v>
      </c>
      <c r="D2637" s="7">
        <v>44396</v>
      </c>
      <c r="E2637" s="6" t="s">
        <v>24</v>
      </c>
      <c r="F2637" s="6" t="s">
        <v>96</v>
      </c>
      <c r="G2637" s="6" t="s">
        <v>97</v>
      </c>
      <c r="H2637" s="6" t="s">
        <v>20</v>
      </c>
      <c r="I2637" s="8">
        <v>0.45</v>
      </c>
      <c r="J2637" s="9">
        <v>4000</v>
      </c>
      <c r="K2637" s="10">
        <f t="shared" si="20"/>
        <v>1800</v>
      </c>
      <c r="L2637" s="10">
        <f t="shared" si="21"/>
        <v>720</v>
      </c>
      <c r="M2637" s="11">
        <v>0.4</v>
      </c>
      <c r="O2637" s="16"/>
      <c r="P2637" s="14"/>
      <c r="Q2637" s="12"/>
      <c r="R2637" s="13"/>
    </row>
    <row r="2638" spans="1:18" ht="15.75" customHeight="1" x14ac:dyDescent="0.3">
      <c r="A2638" s="1"/>
      <c r="B2638" s="6" t="s">
        <v>23</v>
      </c>
      <c r="C2638" s="6">
        <v>1197831</v>
      </c>
      <c r="D2638" s="7">
        <v>44396</v>
      </c>
      <c r="E2638" s="6" t="s">
        <v>24</v>
      </c>
      <c r="F2638" s="6" t="s">
        <v>96</v>
      </c>
      <c r="G2638" s="6" t="s">
        <v>97</v>
      </c>
      <c r="H2638" s="6" t="s">
        <v>21</v>
      </c>
      <c r="I2638" s="8">
        <v>0.6</v>
      </c>
      <c r="J2638" s="9">
        <v>4250</v>
      </c>
      <c r="K2638" s="10">
        <f t="shared" si="20"/>
        <v>2550</v>
      </c>
      <c r="L2638" s="10">
        <f t="shared" si="21"/>
        <v>892.5</v>
      </c>
      <c r="M2638" s="11">
        <v>0.35</v>
      </c>
      <c r="O2638" s="16"/>
      <c r="P2638" s="14"/>
      <c r="Q2638" s="12"/>
      <c r="R2638" s="13"/>
    </row>
    <row r="2639" spans="1:18" ht="15.75" customHeight="1" x14ac:dyDescent="0.3">
      <c r="A2639" s="1"/>
      <c r="B2639" s="6" t="s">
        <v>23</v>
      </c>
      <c r="C2639" s="6">
        <v>1197831</v>
      </c>
      <c r="D2639" s="7">
        <v>44396</v>
      </c>
      <c r="E2639" s="6" t="s">
        <v>24</v>
      </c>
      <c r="F2639" s="6" t="s">
        <v>96</v>
      </c>
      <c r="G2639" s="6" t="s">
        <v>97</v>
      </c>
      <c r="H2639" s="6" t="s">
        <v>22</v>
      </c>
      <c r="I2639" s="8">
        <v>0.65</v>
      </c>
      <c r="J2639" s="9">
        <v>6000</v>
      </c>
      <c r="K2639" s="10">
        <f t="shared" si="20"/>
        <v>3900</v>
      </c>
      <c r="L2639" s="10">
        <f t="shared" si="21"/>
        <v>1560</v>
      </c>
      <c r="M2639" s="11">
        <v>0.4</v>
      </c>
      <c r="O2639" s="16"/>
      <c r="P2639" s="14"/>
      <c r="Q2639" s="12"/>
      <c r="R2639" s="13"/>
    </row>
    <row r="2640" spans="1:18" ht="15.75" customHeight="1" x14ac:dyDescent="0.3">
      <c r="A2640" s="1"/>
      <c r="B2640" s="6" t="s">
        <v>23</v>
      </c>
      <c r="C2640" s="6">
        <v>1197831</v>
      </c>
      <c r="D2640" s="7">
        <v>44428</v>
      </c>
      <c r="E2640" s="6" t="s">
        <v>24</v>
      </c>
      <c r="F2640" s="6" t="s">
        <v>96</v>
      </c>
      <c r="G2640" s="6" t="s">
        <v>97</v>
      </c>
      <c r="H2640" s="6" t="s">
        <v>17</v>
      </c>
      <c r="I2640" s="8">
        <v>0.6</v>
      </c>
      <c r="J2640" s="9">
        <v>7500</v>
      </c>
      <c r="K2640" s="10">
        <f t="shared" si="20"/>
        <v>4500</v>
      </c>
      <c r="L2640" s="10">
        <f t="shared" si="21"/>
        <v>1800</v>
      </c>
      <c r="M2640" s="11">
        <v>0.4</v>
      </c>
      <c r="O2640" s="16"/>
      <c r="P2640" s="14"/>
      <c r="Q2640" s="12"/>
      <c r="R2640" s="13"/>
    </row>
    <row r="2641" spans="1:18" ht="15.75" customHeight="1" x14ac:dyDescent="0.3">
      <c r="A2641" s="1"/>
      <c r="B2641" s="6" t="s">
        <v>23</v>
      </c>
      <c r="C2641" s="6">
        <v>1197831</v>
      </c>
      <c r="D2641" s="7">
        <v>44428</v>
      </c>
      <c r="E2641" s="6" t="s">
        <v>24</v>
      </c>
      <c r="F2641" s="6" t="s">
        <v>96</v>
      </c>
      <c r="G2641" s="6" t="s">
        <v>97</v>
      </c>
      <c r="H2641" s="6" t="s">
        <v>18</v>
      </c>
      <c r="I2641" s="8">
        <v>0.55000000000000004</v>
      </c>
      <c r="J2641" s="9">
        <v>5250</v>
      </c>
      <c r="K2641" s="10">
        <f t="shared" si="20"/>
        <v>2887.5000000000005</v>
      </c>
      <c r="L2641" s="10">
        <f t="shared" si="21"/>
        <v>1010.6250000000001</v>
      </c>
      <c r="M2641" s="11">
        <v>0.35</v>
      </c>
      <c r="O2641" s="16"/>
      <c r="P2641" s="14"/>
      <c r="Q2641" s="12"/>
      <c r="R2641" s="13"/>
    </row>
    <row r="2642" spans="1:18" ht="15.75" customHeight="1" x14ac:dyDescent="0.3">
      <c r="A2642" s="1"/>
      <c r="B2642" s="6" t="s">
        <v>23</v>
      </c>
      <c r="C2642" s="6">
        <v>1197831</v>
      </c>
      <c r="D2642" s="7">
        <v>44428</v>
      </c>
      <c r="E2642" s="6" t="s">
        <v>24</v>
      </c>
      <c r="F2642" s="6" t="s">
        <v>96</v>
      </c>
      <c r="G2642" s="6" t="s">
        <v>97</v>
      </c>
      <c r="H2642" s="6" t="s">
        <v>19</v>
      </c>
      <c r="I2642" s="8">
        <v>0.5</v>
      </c>
      <c r="J2642" s="9">
        <v>4500</v>
      </c>
      <c r="K2642" s="10">
        <f t="shared" si="20"/>
        <v>2250</v>
      </c>
      <c r="L2642" s="10">
        <f t="shared" si="21"/>
        <v>900</v>
      </c>
      <c r="M2642" s="11">
        <v>0.4</v>
      </c>
      <c r="O2642" s="16"/>
      <c r="P2642" s="14"/>
      <c r="Q2642" s="12"/>
      <c r="R2642" s="13"/>
    </row>
    <row r="2643" spans="1:18" ht="15.75" customHeight="1" x14ac:dyDescent="0.3">
      <c r="A2643" s="1"/>
      <c r="B2643" s="6" t="s">
        <v>23</v>
      </c>
      <c r="C2643" s="6">
        <v>1197831</v>
      </c>
      <c r="D2643" s="7">
        <v>44428</v>
      </c>
      <c r="E2643" s="6" t="s">
        <v>24</v>
      </c>
      <c r="F2643" s="6" t="s">
        <v>96</v>
      </c>
      <c r="G2643" s="6" t="s">
        <v>97</v>
      </c>
      <c r="H2643" s="6" t="s">
        <v>20</v>
      </c>
      <c r="I2643" s="8">
        <v>0.4</v>
      </c>
      <c r="J2643" s="9">
        <v>4000</v>
      </c>
      <c r="K2643" s="10">
        <f t="shared" si="20"/>
        <v>1600</v>
      </c>
      <c r="L2643" s="10">
        <f t="shared" si="21"/>
        <v>640</v>
      </c>
      <c r="M2643" s="11">
        <v>0.4</v>
      </c>
      <c r="O2643" s="16"/>
      <c r="P2643" s="14"/>
      <c r="Q2643" s="12"/>
      <c r="R2643" s="13"/>
    </row>
    <row r="2644" spans="1:18" ht="15.75" customHeight="1" x14ac:dyDescent="0.3">
      <c r="A2644" s="1"/>
      <c r="B2644" s="6" t="s">
        <v>23</v>
      </c>
      <c r="C2644" s="6">
        <v>1197831</v>
      </c>
      <c r="D2644" s="7">
        <v>44428</v>
      </c>
      <c r="E2644" s="6" t="s">
        <v>24</v>
      </c>
      <c r="F2644" s="6" t="s">
        <v>96</v>
      </c>
      <c r="G2644" s="6" t="s">
        <v>97</v>
      </c>
      <c r="H2644" s="6" t="s">
        <v>21</v>
      </c>
      <c r="I2644" s="8">
        <v>0.5</v>
      </c>
      <c r="J2644" s="9">
        <v>3750</v>
      </c>
      <c r="K2644" s="10">
        <f t="shared" si="20"/>
        <v>1875</v>
      </c>
      <c r="L2644" s="10">
        <f t="shared" si="21"/>
        <v>656.25</v>
      </c>
      <c r="M2644" s="11">
        <v>0.35</v>
      </c>
      <c r="O2644" s="16"/>
      <c r="P2644" s="14"/>
      <c r="Q2644" s="12"/>
      <c r="R2644" s="13"/>
    </row>
    <row r="2645" spans="1:18" ht="15.75" customHeight="1" x14ac:dyDescent="0.3">
      <c r="A2645" s="1"/>
      <c r="B2645" s="6" t="s">
        <v>23</v>
      </c>
      <c r="C2645" s="6">
        <v>1197831</v>
      </c>
      <c r="D2645" s="7">
        <v>44428</v>
      </c>
      <c r="E2645" s="6" t="s">
        <v>24</v>
      </c>
      <c r="F2645" s="6" t="s">
        <v>96</v>
      </c>
      <c r="G2645" s="6" t="s">
        <v>97</v>
      </c>
      <c r="H2645" s="6" t="s">
        <v>22</v>
      </c>
      <c r="I2645" s="8">
        <v>0.55000000000000004</v>
      </c>
      <c r="J2645" s="9">
        <v>5500</v>
      </c>
      <c r="K2645" s="10">
        <f t="shared" si="20"/>
        <v>3025.0000000000005</v>
      </c>
      <c r="L2645" s="10">
        <f t="shared" si="21"/>
        <v>1210.0000000000002</v>
      </c>
      <c r="M2645" s="11">
        <v>0.4</v>
      </c>
      <c r="O2645" s="16"/>
      <c r="P2645" s="14"/>
      <c r="Q2645" s="12"/>
      <c r="R2645" s="13"/>
    </row>
    <row r="2646" spans="1:18" ht="15.75" customHeight="1" x14ac:dyDescent="0.3">
      <c r="A2646" s="1"/>
      <c r="B2646" s="6" t="s">
        <v>23</v>
      </c>
      <c r="C2646" s="6">
        <v>1197831</v>
      </c>
      <c r="D2646" s="7">
        <v>44458</v>
      </c>
      <c r="E2646" s="6" t="s">
        <v>24</v>
      </c>
      <c r="F2646" s="6" t="s">
        <v>96</v>
      </c>
      <c r="G2646" s="6" t="s">
        <v>97</v>
      </c>
      <c r="H2646" s="6" t="s">
        <v>17</v>
      </c>
      <c r="I2646" s="8">
        <v>0.5</v>
      </c>
      <c r="J2646" s="9">
        <v>6500</v>
      </c>
      <c r="K2646" s="10">
        <f t="shared" si="20"/>
        <v>3250</v>
      </c>
      <c r="L2646" s="10">
        <f t="shared" si="21"/>
        <v>1300</v>
      </c>
      <c r="M2646" s="11">
        <v>0.4</v>
      </c>
      <c r="O2646" s="16"/>
      <c r="P2646" s="14"/>
      <c r="Q2646" s="12"/>
      <c r="R2646" s="13"/>
    </row>
    <row r="2647" spans="1:18" ht="15.75" customHeight="1" x14ac:dyDescent="0.3">
      <c r="A2647" s="1"/>
      <c r="B2647" s="6" t="s">
        <v>23</v>
      </c>
      <c r="C2647" s="6">
        <v>1197831</v>
      </c>
      <c r="D2647" s="7">
        <v>44458</v>
      </c>
      <c r="E2647" s="6" t="s">
        <v>24</v>
      </c>
      <c r="F2647" s="6" t="s">
        <v>96</v>
      </c>
      <c r="G2647" s="6" t="s">
        <v>97</v>
      </c>
      <c r="H2647" s="6" t="s">
        <v>18</v>
      </c>
      <c r="I2647" s="8">
        <v>0.40000000000000013</v>
      </c>
      <c r="J2647" s="9">
        <v>4500</v>
      </c>
      <c r="K2647" s="10">
        <f t="shared" si="20"/>
        <v>1800.0000000000007</v>
      </c>
      <c r="L2647" s="10">
        <f t="shared" si="21"/>
        <v>630.00000000000023</v>
      </c>
      <c r="M2647" s="11">
        <v>0.35</v>
      </c>
      <c r="O2647" s="16"/>
      <c r="P2647" s="14"/>
      <c r="Q2647" s="12"/>
      <c r="R2647" s="13"/>
    </row>
    <row r="2648" spans="1:18" ht="15.75" customHeight="1" x14ac:dyDescent="0.3">
      <c r="A2648" s="1"/>
      <c r="B2648" s="6" t="s">
        <v>23</v>
      </c>
      <c r="C2648" s="6">
        <v>1197831</v>
      </c>
      <c r="D2648" s="7">
        <v>44458</v>
      </c>
      <c r="E2648" s="6" t="s">
        <v>24</v>
      </c>
      <c r="F2648" s="6" t="s">
        <v>96</v>
      </c>
      <c r="G2648" s="6" t="s">
        <v>97</v>
      </c>
      <c r="H2648" s="6" t="s">
        <v>19</v>
      </c>
      <c r="I2648" s="8">
        <v>0.15000000000000008</v>
      </c>
      <c r="J2648" s="9">
        <v>3500</v>
      </c>
      <c r="K2648" s="10">
        <f t="shared" si="20"/>
        <v>525.00000000000023</v>
      </c>
      <c r="L2648" s="10">
        <f t="shared" si="21"/>
        <v>210.00000000000011</v>
      </c>
      <c r="M2648" s="11">
        <v>0.4</v>
      </c>
      <c r="O2648" s="16"/>
      <c r="P2648" s="14"/>
      <c r="Q2648" s="12"/>
      <c r="R2648" s="13"/>
    </row>
    <row r="2649" spans="1:18" ht="15.75" customHeight="1" x14ac:dyDescent="0.3">
      <c r="A2649" s="1"/>
      <c r="B2649" s="6" t="s">
        <v>23</v>
      </c>
      <c r="C2649" s="6">
        <v>1197831</v>
      </c>
      <c r="D2649" s="7">
        <v>44458</v>
      </c>
      <c r="E2649" s="6" t="s">
        <v>24</v>
      </c>
      <c r="F2649" s="6" t="s">
        <v>96</v>
      </c>
      <c r="G2649" s="6" t="s">
        <v>97</v>
      </c>
      <c r="H2649" s="6" t="s">
        <v>20</v>
      </c>
      <c r="I2649" s="8">
        <v>0.15000000000000008</v>
      </c>
      <c r="J2649" s="9">
        <v>3250</v>
      </c>
      <c r="K2649" s="10">
        <f t="shared" si="20"/>
        <v>487.50000000000023</v>
      </c>
      <c r="L2649" s="10">
        <f t="shared" si="21"/>
        <v>195.00000000000011</v>
      </c>
      <c r="M2649" s="11">
        <v>0.4</v>
      </c>
      <c r="O2649" s="16"/>
      <c r="P2649" s="14"/>
      <c r="Q2649" s="12"/>
      <c r="R2649" s="13"/>
    </row>
    <row r="2650" spans="1:18" ht="15.75" customHeight="1" x14ac:dyDescent="0.3">
      <c r="A2650" s="1"/>
      <c r="B2650" s="6" t="s">
        <v>23</v>
      </c>
      <c r="C2650" s="6">
        <v>1197831</v>
      </c>
      <c r="D2650" s="7">
        <v>44458</v>
      </c>
      <c r="E2650" s="6" t="s">
        <v>24</v>
      </c>
      <c r="F2650" s="6" t="s">
        <v>96</v>
      </c>
      <c r="G2650" s="6" t="s">
        <v>97</v>
      </c>
      <c r="H2650" s="6" t="s">
        <v>21</v>
      </c>
      <c r="I2650" s="8">
        <v>0.25000000000000006</v>
      </c>
      <c r="J2650" s="9">
        <v>3250</v>
      </c>
      <c r="K2650" s="10">
        <f t="shared" si="20"/>
        <v>812.50000000000023</v>
      </c>
      <c r="L2650" s="10">
        <f t="shared" si="21"/>
        <v>284.37500000000006</v>
      </c>
      <c r="M2650" s="11">
        <v>0.35</v>
      </c>
      <c r="O2650" s="16"/>
      <c r="P2650" s="14"/>
      <c r="Q2650" s="12"/>
      <c r="R2650" s="13"/>
    </row>
    <row r="2651" spans="1:18" ht="15.75" customHeight="1" x14ac:dyDescent="0.3">
      <c r="A2651" s="1"/>
      <c r="B2651" s="6" t="s">
        <v>23</v>
      </c>
      <c r="C2651" s="6">
        <v>1197831</v>
      </c>
      <c r="D2651" s="7">
        <v>44458</v>
      </c>
      <c r="E2651" s="6" t="s">
        <v>24</v>
      </c>
      <c r="F2651" s="6" t="s">
        <v>96</v>
      </c>
      <c r="G2651" s="6" t="s">
        <v>97</v>
      </c>
      <c r="H2651" s="6" t="s">
        <v>22</v>
      </c>
      <c r="I2651" s="8">
        <v>0.3000000000000001</v>
      </c>
      <c r="J2651" s="9">
        <v>4250</v>
      </c>
      <c r="K2651" s="10">
        <f t="shared" si="20"/>
        <v>1275.0000000000005</v>
      </c>
      <c r="L2651" s="10">
        <f t="shared" si="21"/>
        <v>510.00000000000023</v>
      </c>
      <c r="M2651" s="11">
        <v>0.4</v>
      </c>
      <c r="O2651" s="16"/>
      <c r="P2651" s="14"/>
      <c r="Q2651" s="12"/>
      <c r="R2651" s="13"/>
    </row>
    <row r="2652" spans="1:18" ht="15.75" customHeight="1" x14ac:dyDescent="0.3">
      <c r="A2652" s="1"/>
      <c r="B2652" s="6" t="s">
        <v>23</v>
      </c>
      <c r="C2652" s="6">
        <v>1197831</v>
      </c>
      <c r="D2652" s="7">
        <v>44490</v>
      </c>
      <c r="E2652" s="6" t="s">
        <v>24</v>
      </c>
      <c r="F2652" s="6" t="s">
        <v>96</v>
      </c>
      <c r="G2652" s="6" t="s">
        <v>97</v>
      </c>
      <c r="H2652" s="6" t="s">
        <v>17</v>
      </c>
      <c r="I2652" s="8">
        <v>0.3000000000000001</v>
      </c>
      <c r="J2652" s="9">
        <v>6000</v>
      </c>
      <c r="K2652" s="10">
        <f t="shared" si="20"/>
        <v>1800.0000000000007</v>
      </c>
      <c r="L2652" s="10">
        <f t="shared" si="21"/>
        <v>720.00000000000034</v>
      </c>
      <c r="M2652" s="11">
        <v>0.4</v>
      </c>
      <c r="O2652" s="16"/>
      <c r="P2652" s="14"/>
      <c r="Q2652" s="12"/>
      <c r="R2652" s="13"/>
    </row>
    <row r="2653" spans="1:18" ht="15.75" customHeight="1" x14ac:dyDescent="0.3">
      <c r="A2653" s="1"/>
      <c r="B2653" s="6" t="s">
        <v>23</v>
      </c>
      <c r="C2653" s="6">
        <v>1197831</v>
      </c>
      <c r="D2653" s="7">
        <v>44490</v>
      </c>
      <c r="E2653" s="6" t="s">
        <v>24</v>
      </c>
      <c r="F2653" s="6" t="s">
        <v>96</v>
      </c>
      <c r="G2653" s="6" t="s">
        <v>97</v>
      </c>
      <c r="H2653" s="6" t="s">
        <v>18</v>
      </c>
      <c r="I2653" s="8">
        <v>0.20000000000000012</v>
      </c>
      <c r="J2653" s="9">
        <v>4250</v>
      </c>
      <c r="K2653" s="10">
        <f t="shared" si="20"/>
        <v>850.00000000000057</v>
      </c>
      <c r="L2653" s="10">
        <f t="shared" si="21"/>
        <v>297.50000000000017</v>
      </c>
      <c r="M2653" s="11">
        <v>0.35</v>
      </c>
      <c r="O2653" s="16"/>
      <c r="P2653" s="14"/>
      <c r="Q2653" s="12"/>
      <c r="R2653" s="13"/>
    </row>
    <row r="2654" spans="1:18" ht="15.75" customHeight="1" x14ac:dyDescent="0.3">
      <c r="A2654" s="1"/>
      <c r="B2654" s="6" t="s">
        <v>23</v>
      </c>
      <c r="C2654" s="6">
        <v>1197831</v>
      </c>
      <c r="D2654" s="7">
        <v>44490</v>
      </c>
      <c r="E2654" s="6" t="s">
        <v>24</v>
      </c>
      <c r="F2654" s="6" t="s">
        <v>96</v>
      </c>
      <c r="G2654" s="6" t="s">
        <v>97</v>
      </c>
      <c r="H2654" s="6" t="s">
        <v>19</v>
      </c>
      <c r="I2654" s="8">
        <v>0.20000000000000012</v>
      </c>
      <c r="J2654" s="9">
        <v>3000</v>
      </c>
      <c r="K2654" s="10">
        <f t="shared" si="20"/>
        <v>600.00000000000034</v>
      </c>
      <c r="L2654" s="10">
        <f t="shared" si="21"/>
        <v>240.00000000000014</v>
      </c>
      <c r="M2654" s="11">
        <v>0.4</v>
      </c>
      <c r="O2654" s="16"/>
      <c r="P2654" s="14"/>
      <c r="Q2654" s="12"/>
      <c r="R2654" s="13"/>
    </row>
    <row r="2655" spans="1:18" ht="15.75" customHeight="1" x14ac:dyDescent="0.3">
      <c r="A2655" s="1"/>
      <c r="B2655" s="6" t="s">
        <v>23</v>
      </c>
      <c r="C2655" s="6">
        <v>1197831</v>
      </c>
      <c r="D2655" s="7">
        <v>44490</v>
      </c>
      <c r="E2655" s="6" t="s">
        <v>24</v>
      </c>
      <c r="F2655" s="6" t="s">
        <v>96</v>
      </c>
      <c r="G2655" s="6" t="s">
        <v>97</v>
      </c>
      <c r="H2655" s="6" t="s">
        <v>20</v>
      </c>
      <c r="I2655" s="8">
        <v>0.20000000000000012</v>
      </c>
      <c r="J2655" s="9">
        <v>2750</v>
      </c>
      <c r="K2655" s="10">
        <f t="shared" si="20"/>
        <v>550.00000000000034</v>
      </c>
      <c r="L2655" s="10">
        <f t="shared" si="21"/>
        <v>220.00000000000014</v>
      </c>
      <c r="M2655" s="11">
        <v>0.4</v>
      </c>
      <c r="O2655" s="16"/>
      <c r="P2655" s="14"/>
      <c r="Q2655" s="12"/>
      <c r="R2655" s="13"/>
    </row>
    <row r="2656" spans="1:18" ht="15.75" customHeight="1" x14ac:dyDescent="0.3">
      <c r="A2656" s="1"/>
      <c r="B2656" s="6" t="s">
        <v>23</v>
      </c>
      <c r="C2656" s="6">
        <v>1197831</v>
      </c>
      <c r="D2656" s="7">
        <v>44490</v>
      </c>
      <c r="E2656" s="6" t="s">
        <v>24</v>
      </c>
      <c r="F2656" s="6" t="s">
        <v>96</v>
      </c>
      <c r="G2656" s="6" t="s">
        <v>97</v>
      </c>
      <c r="H2656" s="6" t="s">
        <v>21</v>
      </c>
      <c r="I2656" s="8">
        <v>0.3000000000000001</v>
      </c>
      <c r="J2656" s="9">
        <v>2750</v>
      </c>
      <c r="K2656" s="10">
        <f t="shared" si="20"/>
        <v>825.00000000000023</v>
      </c>
      <c r="L2656" s="10">
        <f t="shared" si="21"/>
        <v>288.75000000000006</v>
      </c>
      <c r="M2656" s="11">
        <v>0.35</v>
      </c>
      <c r="O2656" s="16"/>
      <c r="P2656" s="14"/>
      <c r="Q2656" s="12"/>
      <c r="R2656" s="13"/>
    </row>
    <row r="2657" spans="1:18" ht="15.75" customHeight="1" x14ac:dyDescent="0.3">
      <c r="A2657" s="1"/>
      <c r="B2657" s="6" t="s">
        <v>23</v>
      </c>
      <c r="C2657" s="6">
        <v>1197831</v>
      </c>
      <c r="D2657" s="7">
        <v>44490</v>
      </c>
      <c r="E2657" s="6" t="s">
        <v>24</v>
      </c>
      <c r="F2657" s="6" t="s">
        <v>96</v>
      </c>
      <c r="G2657" s="6" t="s">
        <v>97</v>
      </c>
      <c r="H2657" s="6" t="s">
        <v>22</v>
      </c>
      <c r="I2657" s="8">
        <v>0.30000000000000004</v>
      </c>
      <c r="J2657" s="9">
        <v>4000</v>
      </c>
      <c r="K2657" s="10">
        <f t="shared" si="20"/>
        <v>1200.0000000000002</v>
      </c>
      <c r="L2657" s="10">
        <f t="shared" si="21"/>
        <v>480.00000000000011</v>
      </c>
      <c r="M2657" s="11">
        <v>0.4</v>
      </c>
      <c r="O2657" s="16"/>
      <c r="P2657" s="14"/>
      <c r="Q2657" s="12"/>
      <c r="R2657" s="13"/>
    </row>
    <row r="2658" spans="1:18" ht="15.75" customHeight="1" x14ac:dyDescent="0.3">
      <c r="A2658" s="1"/>
      <c r="B2658" s="6" t="s">
        <v>23</v>
      </c>
      <c r="C2658" s="6">
        <v>1197831</v>
      </c>
      <c r="D2658" s="7">
        <v>44520</v>
      </c>
      <c r="E2658" s="6" t="s">
        <v>24</v>
      </c>
      <c r="F2658" s="6" t="s">
        <v>96</v>
      </c>
      <c r="G2658" s="6" t="s">
        <v>97</v>
      </c>
      <c r="H2658" s="6" t="s">
        <v>17</v>
      </c>
      <c r="I2658" s="8">
        <v>0.25000000000000011</v>
      </c>
      <c r="J2658" s="9">
        <v>5500</v>
      </c>
      <c r="K2658" s="10">
        <f t="shared" si="20"/>
        <v>1375.0000000000007</v>
      </c>
      <c r="L2658" s="10">
        <f t="shared" si="21"/>
        <v>550.00000000000034</v>
      </c>
      <c r="M2658" s="11">
        <v>0.4</v>
      </c>
      <c r="O2658" s="16"/>
      <c r="P2658" s="14"/>
      <c r="Q2658" s="12"/>
      <c r="R2658" s="13"/>
    </row>
    <row r="2659" spans="1:18" ht="15.75" customHeight="1" x14ac:dyDescent="0.3">
      <c r="A2659" s="1"/>
      <c r="B2659" s="6" t="s">
        <v>23</v>
      </c>
      <c r="C2659" s="6">
        <v>1197831</v>
      </c>
      <c r="D2659" s="7">
        <v>44520</v>
      </c>
      <c r="E2659" s="6" t="s">
        <v>24</v>
      </c>
      <c r="F2659" s="6" t="s">
        <v>96</v>
      </c>
      <c r="G2659" s="6" t="s">
        <v>97</v>
      </c>
      <c r="H2659" s="6" t="s">
        <v>18</v>
      </c>
      <c r="I2659" s="8">
        <v>0.15000000000000013</v>
      </c>
      <c r="J2659" s="9">
        <v>3750</v>
      </c>
      <c r="K2659" s="10">
        <f t="shared" si="20"/>
        <v>562.50000000000045</v>
      </c>
      <c r="L2659" s="10">
        <f t="shared" si="21"/>
        <v>196.87500000000014</v>
      </c>
      <c r="M2659" s="11">
        <v>0.35</v>
      </c>
      <c r="O2659" s="16"/>
      <c r="P2659" s="14"/>
      <c r="Q2659" s="12"/>
      <c r="R2659" s="13"/>
    </row>
    <row r="2660" spans="1:18" ht="15.75" customHeight="1" x14ac:dyDescent="0.3">
      <c r="A2660" s="1"/>
      <c r="B2660" s="6" t="s">
        <v>23</v>
      </c>
      <c r="C2660" s="6">
        <v>1197831</v>
      </c>
      <c r="D2660" s="7">
        <v>44520</v>
      </c>
      <c r="E2660" s="6" t="s">
        <v>24</v>
      </c>
      <c r="F2660" s="6" t="s">
        <v>96</v>
      </c>
      <c r="G2660" s="6" t="s">
        <v>97</v>
      </c>
      <c r="H2660" s="6" t="s">
        <v>19</v>
      </c>
      <c r="I2660" s="8">
        <v>0.25000000000000017</v>
      </c>
      <c r="J2660" s="9">
        <v>3200</v>
      </c>
      <c r="K2660" s="10">
        <f t="shared" si="20"/>
        <v>800.00000000000057</v>
      </c>
      <c r="L2660" s="10">
        <f t="shared" si="21"/>
        <v>320.00000000000023</v>
      </c>
      <c r="M2660" s="11">
        <v>0.4</v>
      </c>
      <c r="O2660" s="16"/>
      <c r="P2660" s="14"/>
      <c r="Q2660" s="12"/>
      <c r="R2660" s="13"/>
    </row>
    <row r="2661" spans="1:18" ht="15.75" customHeight="1" x14ac:dyDescent="0.3">
      <c r="A2661" s="1"/>
      <c r="B2661" s="6" t="s">
        <v>23</v>
      </c>
      <c r="C2661" s="6">
        <v>1197831</v>
      </c>
      <c r="D2661" s="7">
        <v>44520</v>
      </c>
      <c r="E2661" s="6" t="s">
        <v>24</v>
      </c>
      <c r="F2661" s="6" t="s">
        <v>96</v>
      </c>
      <c r="G2661" s="6" t="s">
        <v>97</v>
      </c>
      <c r="H2661" s="6" t="s">
        <v>20</v>
      </c>
      <c r="I2661" s="8">
        <v>0.55000000000000016</v>
      </c>
      <c r="J2661" s="9">
        <v>3750</v>
      </c>
      <c r="K2661" s="10">
        <f t="shared" si="20"/>
        <v>2062.5000000000005</v>
      </c>
      <c r="L2661" s="10">
        <f t="shared" si="21"/>
        <v>825.00000000000023</v>
      </c>
      <c r="M2661" s="11">
        <v>0.4</v>
      </c>
      <c r="O2661" s="16"/>
      <c r="P2661" s="14"/>
      <c r="Q2661" s="12"/>
      <c r="R2661" s="13"/>
    </row>
    <row r="2662" spans="1:18" ht="15.75" customHeight="1" x14ac:dyDescent="0.3">
      <c r="A2662" s="1"/>
      <c r="B2662" s="6" t="s">
        <v>23</v>
      </c>
      <c r="C2662" s="6">
        <v>1197831</v>
      </c>
      <c r="D2662" s="7">
        <v>44520</v>
      </c>
      <c r="E2662" s="6" t="s">
        <v>24</v>
      </c>
      <c r="F2662" s="6" t="s">
        <v>96</v>
      </c>
      <c r="G2662" s="6" t="s">
        <v>97</v>
      </c>
      <c r="H2662" s="6" t="s">
        <v>21</v>
      </c>
      <c r="I2662" s="8">
        <v>0.75000000000000011</v>
      </c>
      <c r="J2662" s="9">
        <v>3500</v>
      </c>
      <c r="K2662" s="10">
        <f t="shared" si="20"/>
        <v>2625.0000000000005</v>
      </c>
      <c r="L2662" s="10">
        <f t="shared" si="21"/>
        <v>918.75000000000011</v>
      </c>
      <c r="M2662" s="11">
        <v>0.35</v>
      </c>
      <c r="O2662" s="16"/>
      <c r="P2662" s="14"/>
      <c r="Q2662" s="12"/>
      <c r="R2662" s="13"/>
    </row>
    <row r="2663" spans="1:18" ht="15.75" customHeight="1" x14ac:dyDescent="0.3">
      <c r="A2663" s="1"/>
      <c r="B2663" s="6" t="s">
        <v>23</v>
      </c>
      <c r="C2663" s="6">
        <v>1197831</v>
      </c>
      <c r="D2663" s="7">
        <v>44520</v>
      </c>
      <c r="E2663" s="6" t="s">
        <v>24</v>
      </c>
      <c r="F2663" s="6" t="s">
        <v>96</v>
      </c>
      <c r="G2663" s="6" t="s">
        <v>97</v>
      </c>
      <c r="H2663" s="6" t="s">
        <v>22</v>
      </c>
      <c r="I2663" s="8">
        <v>0.75</v>
      </c>
      <c r="J2663" s="9">
        <v>4500</v>
      </c>
      <c r="K2663" s="10">
        <f t="shared" si="20"/>
        <v>3375</v>
      </c>
      <c r="L2663" s="10">
        <f t="shared" si="21"/>
        <v>1350</v>
      </c>
      <c r="M2663" s="11">
        <v>0.4</v>
      </c>
      <c r="O2663" s="16"/>
      <c r="P2663" s="14"/>
      <c r="Q2663" s="12"/>
      <c r="R2663" s="13"/>
    </row>
    <row r="2664" spans="1:18" ht="15.75" customHeight="1" x14ac:dyDescent="0.3">
      <c r="A2664" s="1"/>
      <c r="B2664" s="6" t="s">
        <v>23</v>
      </c>
      <c r="C2664" s="6">
        <v>1197831</v>
      </c>
      <c r="D2664" s="7">
        <v>44549</v>
      </c>
      <c r="E2664" s="6" t="s">
        <v>24</v>
      </c>
      <c r="F2664" s="6" t="s">
        <v>96</v>
      </c>
      <c r="G2664" s="6" t="s">
        <v>97</v>
      </c>
      <c r="H2664" s="6" t="s">
        <v>17</v>
      </c>
      <c r="I2664" s="8">
        <v>0.70000000000000007</v>
      </c>
      <c r="J2664" s="9">
        <v>7000</v>
      </c>
      <c r="K2664" s="10">
        <f t="shared" si="20"/>
        <v>4900.0000000000009</v>
      </c>
      <c r="L2664" s="10">
        <f t="shared" si="21"/>
        <v>1960.0000000000005</v>
      </c>
      <c r="M2664" s="11">
        <v>0.4</v>
      </c>
      <c r="O2664" s="16"/>
      <c r="P2664" s="14"/>
      <c r="Q2664" s="12"/>
      <c r="R2664" s="13"/>
    </row>
    <row r="2665" spans="1:18" ht="15.75" customHeight="1" x14ac:dyDescent="0.3">
      <c r="A2665" s="1"/>
      <c r="B2665" s="6" t="s">
        <v>23</v>
      </c>
      <c r="C2665" s="6">
        <v>1197831</v>
      </c>
      <c r="D2665" s="7">
        <v>44549</v>
      </c>
      <c r="E2665" s="6" t="s">
        <v>24</v>
      </c>
      <c r="F2665" s="6" t="s">
        <v>96</v>
      </c>
      <c r="G2665" s="6" t="s">
        <v>97</v>
      </c>
      <c r="H2665" s="6" t="s">
        <v>18</v>
      </c>
      <c r="I2665" s="8">
        <v>0.60000000000000009</v>
      </c>
      <c r="J2665" s="9">
        <v>5000</v>
      </c>
      <c r="K2665" s="10">
        <f t="shared" si="20"/>
        <v>3000.0000000000005</v>
      </c>
      <c r="L2665" s="10">
        <f t="shared" si="21"/>
        <v>1050</v>
      </c>
      <c r="M2665" s="11">
        <v>0.35</v>
      </c>
      <c r="O2665" s="16"/>
      <c r="P2665" s="14"/>
      <c r="Q2665" s="12"/>
      <c r="R2665" s="13"/>
    </row>
    <row r="2666" spans="1:18" ht="15.75" customHeight="1" x14ac:dyDescent="0.3">
      <c r="A2666" s="1"/>
      <c r="B2666" s="6" t="s">
        <v>23</v>
      </c>
      <c r="C2666" s="6">
        <v>1197831</v>
      </c>
      <c r="D2666" s="7">
        <v>44549</v>
      </c>
      <c r="E2666" s="6" t="s">
        <v>24</v>
      </c>
      <c r="F2666" s="6" t="s">
        <v>96</v>
      </c>
      <c r="G2666" s="6" t="s">
        <v>97</v>
      </c>
      <c r="H2666" s="6" t="s">
        <v>19</v>
      </c>
      <c r="I2666" s="8">
        <v>0.60000000000000009</v>
      </c>
      <c r="J2666" s="9">
        <v>4500</v>
      </c>
      <c r="K2666" s="10">
        <f t="shared" si="20"/>
        <v>2700.0000000000005</v>
      </c>
      <c r="L2666" s="10">
        <f t="shared" si="21"/>
        <v>1080.0000000000002</v>
      </c>
      <c r="M2666" s="11">
        <v>0.4</v>
      </c>
      <c r="O2666" s="16"/>
      <c r="P2666" s="14"/>
      <c r="Q2666" s="12"/>
      <c r="R2666" s="13"/>
    </row>
    <row r="2667" spans="1:18" ht="15.75" customHeight="1" x14ac:dyDescent="0.3">
      <c r="A2667" s="1"/>
      <c r="B2667" s="6" t="s">
        <v>23</v>
      </c>
      <c r="C2667" s="6">
        <v>1197831</v>
      </c>
      <c r="D2667" s="7">
        <v>44549</v>
      </c>
      <c r="E2667" s="6" t="s">
        <v>24</v>
      </c>
      <c r="F2667" s="6" t="s">
        <v>96</v>
      </c>
      <c r="G2667" s="6" t="s">
        <v>97</v>
      </c>
      <c r="H2667" s="6" t="s">
        <v>20</v>
      </c>
      <c r="I2667" s="8">
        <v>0.60000000000000009</v>
      </c>
      <c r="J2667" s="9">
        <v>4000</v>
      </c>
      <c r="K2667" s="10">
        <f t="shared" si="20"/>
        <v>2400.0000000000005</v>
      </c>
      <c r="L2667" s="10">
        <f t="shared" si="21"/>
        <v>960.00000000000023</v>
      </c>
      <c r="M2667" s="11">
        <v>0.4</v>
      </c>
      <c r="O2667" s="16"/>
      <c r="P2667" s="14"/>
      <c r="Q2667" s="12"/>
      <c r="R2667" s="13"/>
    </row>
    <row r="2668" spans="1:18" ht="15.75" customHeight="1" x14ac:dyDescent="0.3">
      <c r="A2668" s="1"/>
      <c r="B2668" s="6" t="s">
        <v>23</v>
      </c>
      <c r="C2668" s="6">
        <v>1197831</v>
      </c>
      <c r="D2668" s="7">
        <v>44549</v>
      </c>
      <c r="E2668" s="6" t="s">
        <v>24</v>
      </c>
      <c r="F2668" s="6" t="s">
        <v>96</v>
      </c>
      <c r="G2668" s="6" t="s">
        <v>97</v>
      </c>
      <c r="H2668" s="6" t="s">
        <v>21</v>
      </c>
      <c r="I2668" s="8">
        <v>0.70000000000000007</v>
      </c>
      <c r="J2668" s="9">
        <v>4000</v>
      </c>
      <c r="K2668" s="10">
        <f t="shared" si="20"/>
        <v>2800.0000000000005</v>
      </c>
      <c r="L2668" s="10">
        <f t="shared" si="21"/>
        <v>980.00000000000011</v>
      </c>
      <c r="M2668" s="11">
        <v>0.35</v>
      </c>
      <c r="O2668" s="16"/>
      <c r="P2668" s="14"/>
      <c r="Q2668" s="12"/>
      <c r="R2668" s="13"/>
    </row>
    <row r="2669" spans="1:18" ht="15.75" customHeight="1" x14ac:dyDescent="0.3">
      <c r="A2669" s="1"/>
      <c r="B2669" s="6" t="s">
        <v>23</v>
      </c>
      <c r="C2669" s="6">
        <v>1197831</v>
      </c>
      <c r="D2669" s="7">
        <v>44549</v>
      </c>
      <c r="E2669" s="6" t="s">
        <v>24</v>
      </c>
      <c r="F2669" s="6" t="s">
        <v>96</v>
      </c>
      <c r="G2669" s="6" t="s">
        <v>97</v>
      </c>
      <c r="H2669" s="6" t="s">
        <v>22</v>
      </c>
      <c r="I2669" s="8">
        <v>0.75</v>
      </c>
      <c r="J2669" s="9">
        <v>5000</v>
      </c>
      <c r="K2669" s="10">
        <f t="shared" si="20"/>
        <v>3750</v>
      </c>
      <c r="L2669" s="10">
        <f t="shared" si="21"/>
        <v>1500</v>
      </c>
      <c r="M2669" s="11">
        <v>0.4</v>
      </c>
      <c r="O2669" s="16"/>
      <c r="P2669" s="14"/>
      <c r="Q2669" s="12"/>
      <c r="R2669" s="13"/>
    </row>
    <row r="2670" spans="1:18" ht="15.75" customHeight="1" x14ac:dyDescent="0.3">
      <c r="A2670" s="1" t="s">
        <v>39</v>
      </c>
      <c r="B2670" s="6" t="s">
        <v>23</v>
      </c>
      <c r="C2670" s="6">
        <v>1197831</v>
      </c>
      <c r="D2670" s="7">
        <v>44219</v>
      </c>
      <c r="E2670" s="6" t="s">
        <v>24</v>
      </c>
      <c r="F2670" s="6" t="s">
        <v>98</v>
      </c>
      <c r="G2670" s="6" t="s">
        <v>99</v>
      </c>
      <c r="H2670" s="6" t="s">
        <v>17</v>
      </c>
      <c r="I2670" s="8">
        <v>0.25000000000000006</v>
      </c>
      <c r="J2670" s="9">
        <v>5750</v>
      </c>
      <c r="K2670" s="10">
        <f t="shared" si="20"/>
        <v>1437.5000000000002</v>
      </c>
      <c r="L2670" s="10">
        <f t="shared" si="21"/>
        <v>575.00000000000011</v>
      </c>
      <c r="M2670" s="11">
        <v>0.4</v>
      </c>
      <c r="O2670" s="16"/>
      <c r="P2670" s="14"/>
      <c r="Q2670" s="12"/>
      <c r="R2670" s="13"/>
    </row>
    <row r="2671" spans="1:18" ht="15.75" customHeight="1" x14ac:dyDescent="0.3">
      <c r="A2671" s="1"/>
      <c r="B2671" s="6" t="s">
        <v>23</v>
      </c>
      <c r="C2671" s="6">
        <v>1197831</v>
      </c>
      <c r="D2671" s="7">
        <v>44219</v>
      </c>
      <c r="E2671" s="6" t="s">
        <v>24</v>
      </c>
      <c r="F2671" s="6" t="s">
        <v>98</v>
      </c>
      <c r="G2671" s="6" t="s">
        <v>99</v>
      </c>
      <c r="H2671" s="6" t="s">
        <v>18</v>
      </c>
      <c r="I2671" s="8">
        <v>0.25000000000000006</v>
      </c>
      <c r="J2671" s="9">
        <v>3750</v>
      </c>
      <c r="K2671" s="10">
        <f t="shared" si="20"/>
        <v>937.50000000000023</v>
      </c>
      <c r="L2671" s="10">
        <f t="shared" si="21"/>
        <v>328.12500000000006</v>
      </c>
      <c r="M2671" s="11">
        <v>0.35</v>
      </c>
      <c r="O2671" s="16"/>
      <c r="P2671" s="14"/>
      <c r="Q2671" s="12"/>
      <c r="R2671" s="13"/>
    </row>
    <row r="2672" spans="1:18" ht="15.75" customHeight="1" x14ac:dyDescent="0.3">
      <c r="A2672" s="1"/>
      <c r="B2672" s="6" t="s">
        <v>23</v>
      </c>
      <c r="C2672" s="6">
        <v>1197831</v>
      </c>
      <c r="D2672" s="7">
        <v>44219</v>
      </c>
      <c r="E2672" s="6" t="s">
        <v>24</v>
      </c>
      <c r="F2672" s="6" t="s">
        <v>98</v>
      </c>
      <c r="G2672" s="6" t="s">
        <v>99</v>
      </c>
      <c r="H2672" s="6" t="s">
        <v>19</v>
      </c>
      <c r="I2672" s="8">
        <v>0.15000000000000008</v>
      </c>
      <c r="J2672" s="9">
        <v>3750</v>
      </c>
      <c r="K2672" s="10">
        <f t="shared" si="20"/>
        <v>562.50000000000034</v>
      </c>
      <c r="L2672" s="10">
        <f t="shared" si="21"/>
        <v>225.00000000000014</v>
      </c>
      <c r="M2672" s="11">
        <v>0.4</v>
      </c>
      <c r="O2672" s="16"/>
      <c r="P2672" s="14"/>
      <c r="Q2672" s="12"/>
      <c r="R2672" s="13"/>
    </row>
    <row r="2673" spans="1:18" ht="15.75" customHeight="1" x14ac:dyDescent="0.3">
      <c r="A2673" s="1"/>
      <c r="B2673" s="6" t="s">
        <v>23</v>
      </c>
      <c r="C2673" s="6">
        <v>1197831</v>
      </c>
      <c r="D2673" s="7">
        <v>44219</v>
      </c>
      <c r="E2673" s="6" t="s">
        <v>24</v>
      </c>
      <c r="F2673" s="6" t="s">
        <v>98</v>
      </c>
      <c r="G2673" s="6" t="s">
        <v>99</v>
      </c>
      <c r="H2673" s="6" t="s">
        <v>20</v>
      </c>
      <c r="I2673" s="8">
        <v>0.2</v>
      </c>
      <c r="J2673" s="9">
        <v>2250</v>
      </c>
      <c r="K2673" s="10">
        <f t="shared" si="20"/>
        <v>450</v>
      </c>
      <c r="L2673" s="10">
        <f t="shared" si="21"/>
        <v>180</v>
      </c>
      <c r="M2673" s="11">
        <v>0.4</v>
      </c>
      <c r="O2673" s="16"/>
      <c r="P2673" s="14"/>
      <c r="Q2673" s="12"/>
      <c r="R2673" s="13"/>
    </row>
    <row r="2674" spans="1:18" ht="15.75" customHeight="1" x14ac:dyDescent="0.3">
      <c r="A2674" s="1"/>
      <c r="B2674" s="6" t="s">
        <v>23</v>
      </c>
      <c r="C2674" s="6">
        <v>1197831</v>
      </c>
      <c r="D2674" s="7">
        <v>44219</v>
      </c>
      <c r="E2674" s="6" t="s">
        <v>24</v>
      </c>
      <c r="F2674" s="6" t="s">
        <v>98</v>
      </c>
      <c r="G2674" s="6" t="s">
        <v>99</v>
      </c>
      <c r="H2674" s="6" t="s">
        <v>21</v>
      </c>
      <c r="I2674" s="8">
        <v>0.35000000000000003</v>
      </c>
      <c r="J2674" s="9">
        <v>2750</v>
      </c>
      <c r="K2674" s="10">
        <f t="shared" si="20"/>
        <v>962.50000000000011</v>
      </c>
      <c r="L2674" s="10">
        <f t="shared" si="21"/>
        <v>336.875</v>
      </c>
      <c r="M2674" s="11">
        <v>0.35</v>
      </c>
      <c r="O2674" s="16"/>
      <c r="P2674" s="14"/>
      <c r="Q2674" s="12"/>
      <c r="R2674" s="13"/>
    </row>
    <row r="2675" spans="1:18" ht="15.75" customHeight="1" x14ac:dyDescent="0.3">
      <c r="A2675" s="1"/>
      <c r="B2675" s="6" t="s">
        <v>23</v>
      </c>
      <c r="C2675" s="6">
        <v>1197831</v>
      </c>
      <c r="D2675" s="7">
        <v>44219</v>
      </c>
      <c r="E2675" s="6" t="s">
        <v>24</v>
      </c>
      <c r="F2675" s="6" t="s">
        <v>98</v>
      </c>
      <c r="G2675" s="6" t="s">
        <v>99</v>
      </c>
      <c r="H2675" s="6" t="s">
        <v>22</v>
      </c>
      <c r="I2675" s="8">
        <v>0.25000000000000006</v>
      </c>
      <c r="J2675" s="9">
        <v>3750</v>
      </c>
      <c r="K2675" s="10">
        <f t="shared" si="20"/>
        <v>937.50000000000023</v>
      </c>
      <c r="L2675" s="10">
        <f t="shared" si="21"/>
        <v>375.00000000000011</v>
      </c>
      <c r="M2675" s="11">
        <v>0.4</v>
      </c>
      <c r="O2675" s="16"/>
      <c r="P2675" s="14"/>
      <c r="Q2675" s="12"/>
      <c r="R2675" s="13"/>
    </row>
    <row r="2676" spans="1:18" ht="15.75" customHeight="1" x14ac:dyDescent="0.3">
      <c r="A2676" s="1"/>
      <c r="B2676" s="6" t="s">
        <v>23</v>
      </c>
      <c r="C2676" s="6">
        <v>1197831</v>
      </c>
      <c r="D2676" s="7">
        <v>44248</v>
      </c>
      <c r="E2676" s="6" t="s">
        <v>24</v>
      </c>
      <c r="F2676" s="6" t="s">
        <v>98</v>
      </c>
      <c r="G2676" s="6" t="s">
        <v>99</v>
      </c>
      <c r="H2676" s="6" t="s">
        <v>17</v>
      </c>
      <c r="I2676" s="8">
        <v>0.25000000000000006</v>
      </c>
      <c r="J2676" s="9">
        <v>6250</v>
      </c>
      <c r="K2676" s="10">
        <f t="shared" si="20"/>
        <v>1562.5000000000005</v>
      </c>
      <c r="L2676" s="10">
        <f t="shared" si="21"/>
        <v>625.00000000000023</v>
      </c>
      <c r="M2676" s="11">
        <v>0.4</v>
      </c>
      <c r="O2676" s="16"/>
      <c r="P2676" s="14"/>
      <c r="Q2676" s="12"/>
      <c r="R2676" s="13"/>
    </row>
    <row r="2677" spans="1:18" ht="15.75" customHeight="1" x14ac:dyDescent="0.3">
      <c r="A2677" s="1"/>
      <c r="B2677" s="6" t="s">
        <v>23</v>
      </c>
      <c r="C2677" s="6">
        <v>1197831</v>
      </c>
      <c r="D2677" s="7">
        <v>44248</v>
      </c>
      <c r="E2677" s="6" t="s">
        <v>24</v>
      </c>
      <c r="F2677" s="6" t="s">
        <v>98</v>
      </c>
      <c r="G2677" s="6" t="s">
        <v>99</v>
      </c>
      <c r="H2677" s="6" t="s">
        <v>18</v>
      </c>
      <c r="I2677" s="8">
        <v>0.25000000000000006</v>
      </c>
      <c r="J2677" s="9">
        <v>2750</v>
      </c>
      <c r="K2677" s="10">
        <f t="shared" si="20"/>
        <v>687.50000000000011</v>
      </c>
      <c r="L2677" s="10">
        <f t="shared" si="21"/>
        <v>240.62500000000003</v>
      </c>
      <c r="M2677" s="11">
        <v>0.35</v>
      </c>
      <c r="O2677" s="16"/>
      <c r="P2677" s="14"/>
      <c r="Q2677" s="12"/>
      <c r="R2677" s="13"/>
    </row>
    <row r="2678" spans="1:18" ht="15.75" customHeight="1" x14ac:dyDescent="0.3">
      <c r="A2678" s="1"/>
      <c r="B2678" s="6" t="s">
        <v>23</v>
      </c>
      <c r="C2678" s="6">
        <v>1197831</v>
      </c>
      <c r="D2678" s="7">
        <v>44248</v>
      </c>
      <c r="E2678" s="6" t="s">
        <v>24</v>
      </c>
      <c r="F2678" s="6" t="s">
        <v>98</v>
      </c>
      <c r="G2678" s="6" t="s">
        <v>99</v>
      </c>
      <c r="H2678" s="6" t="s">
        <v>19</v>
      </c>
      <c r="I2678" s="8">
        <v>0.15000000000000008</v>
      </c>
      <c r="J2678" s="9">
        <v>3250</v>
      </c>
      <c r="K2678" s="10">
        <f t="shared" si="20"/>
        <v>487.50000000000023</v>
      </c>
      <c r="L2678" s="10">
        <f t="shared" si="21"/>
        <v>195.00000000000011</v>
      </c>
      <c r="M2678" s="11">
        <v>0.4</v>
      </c>
      <c r="O2678" s="16"/>
      <c r="P2678" s="14"/>
      <c r="Q2678" s="12"/>
      <c r="R2678" s="13"/>
    </row>
    <row r="2679" spans="1:18" ht="15.75" customHeight="1" x14ac:dyDescent="0.3">
      <c r="A2679" s="1"/>
      <c r="B2679" s="6" t="s">
        <v>23</v>
      </c>
      <c r="C2679" s="6">
        <v>1197831</v>
      </c>
      <c r="D2679" s="7">
        <v>44248</v>
      </c>
      <c r="E2679" s="6" t="s">
        <v>24</v>
      </c>
      <c r="F2679" s="6" t="s">
        <v>98</v>
      </c>
      <c r="G2679" s="6" t="s">
        <v>99</v>
      </c>
      <c r="H2679" s="6" t="s">
        <v>20</v>
      </c>
      <c r="I2679" s="8">
        <v>0.2</v>
      </c>
      <c r="J2679" s="9">
        <v>1750</v>
      </c>
      <c r="K2679" s="10">
        <f t="shared" si="20"/>
        <v>350</v>
      </c>
      <c r="L2679" s="10">
        <f t="shared" si="21"/>
        <v>140</v>
      </c>
      <c r="M2679" s="11">
        <v>0.4</v>
      </c>
      <c r="O2679" s="16"/>
      <c r="P2679" s="14"/>
      <c r="Q2679" s="12"/>
      <c r="R2679" s="13"/>
    </row>
    <row r="2680" spans="1:18" ht="15.75" customHeight="1" x14ac:dyDescent="0.3">
      <c r="A2680" s="1"/>
      <c r="B2680" s="6" t="s">
        <v>23</v>
      </c>
      <c r="C2680" s="6">
        <v>1197831</v>
      </c>
      <c r="D2680" s="7">
        <v>44248</v>
      </c>
      <c r="E2680" s="6" t="s">
        <v>24</v>
      </c>
      <c r="F2680" s="6" t="s">
        <v>98</v>
      </c>
      <c r="G2680" s="6" t="s">
        <v>99</v>
      </c>
      <c r="H2680" s="6" t="s">
        <v>21</v>
      </c>
      <c r="I2680" s="8">
        <v>0.35000000000000003</v>
      </c>
      <c r="J2680" s="9">
        <v>2500</v>
      </c>
      <c r="K2680" s="10">
        <f t="shared" si="20"/>
        <v>875.00000000000011</v>
      </c>
      <c r="L2680" s="10">
        <f t="shared" si="21"/>
        <v>306.25</v>
      </c>
      <c r="M2680" s="11">
        <v>0.35</v>
      </c>
      <c r="O2680" s="16"/>
      <c r="P2680" s="14"/>
      <c r="Q2680" s="12"/>
      <c r="R2680" s="13"/>
    </row>
    <row r="2681" spans="1:18" ht="15.75" customHeight="1" x14ac:dyDescent="0.3">
      <c r="A2681" s="1"/>
      <c r="B2681" s="6" t="s">
        <v>23</v>
      </c>
      <c r="C2681" s="6">
        <v>1197831</v>
      </c>
      <c r="D2681" s="7">
        <v>44248</v>
      </c>
      <c r="E2681" s="6" t="s">
        <v>24</v>
      </c>
      <c r="F2681" s="6" t="s">
        <v>98</v>
      </c>
      <c r="G2681" s="6" t="s">
        <v>99</v>
      </c>
      <c r="H2681" s="6" t="s">
        <v>22</v>
      </c>
      <c r="I2681" s="8">
        <v>0.2</v>
      </c>
      <c r="J2681" s="9">
        <v>3500</v>
      </c>
      <c r="K2681" s="10">
        <f t="shared" si="20"/>
        <v>700</v>
      </c>
      <c r="L2681" s="10">
        <f t="shared" si="21"/>
        <v>280</v>
      </c>
      <c r="M2681" s="11">
        <v>0.4</v>
      </c>
      <c r="O2681" s="16"/>
      <c r="P2681" s="14"/>
      <c r="Q2681" s="12"/>
      <c r="R2681" s="13"/>
    </row>
    <row r="2682" spans="1:18" ht="15.75" customHeight="1" x14ac:dyDescent="0.3">
      <c r="A2682" s="1"/>
      <c r="B2682" s="6" t="s">
        <v>23</v>
      </c>
      <c r="C2682" s="6">
        <v>1197831</v>
      </c>
      <c r="D2682" s="7">
        <v>44274</v>
      </c>
      <c r="E2682" s="6" t="s">
        <v>24</v>
      </c>
      <c r="F2682" s="6" t="s">
        <v>98</v>
      </c>
      <c r="G2682" s="6" t="s">
        <v>99</v>
      </c>
      <c r="H2682" s="6" t="s">
        <v>17</v>
      </c>
      <c r="I2682" s="8">
        <v>0.2</v>
      </c>
      <c r="J2682" s="9">
        <v>5700</v>
      </c>
      <c r="K2682" s="10">
        <f t="shared" si="20"/>
        <v>1140</v>
      </c>
      <c r="L2682" s="10">
        <f t="shared" si="21"/>
        <v>456</v>
      </c>
      <c r="M2682" s="11">
        <v>0.4</v>
      </c>
      <c r="O2682" s="16"/>
      <c r="P2682" s="14"/>
      <c r="Q2682" s="12"/>
      <c r="R2682" s="13"/>
    </row>
    <row r="2683" spans="1:18" ht="15.75" customHeight="1" x14ac:dyDescent="0.3">
      <c r="A2683" s="1"/>
      <c r="B2683" s="6" t="s">
        <v>23</v>
      </c>
      <c r="C2683" s="6">
        <v>1197831</v>
      </c>
      <c r="D2683" s="7">
        <v>44274</v>
      </c>
      <c r="E2683" s="6" t="s">
        <v>24</v>
      </c>
      <c r="F2683" s="6" t="s">
        <v>98</v>
      </c>
      <c r="G2683" s="6" t="s">
        <v>99</v>
      </c>
      <c r="H2683" s="6" t="s">
        <v>18</v>
      </c>
      <c r="I2683" s="8">
        <v>0.2</v>
      </c>
      <c r="J2683" s="9">
        <v>2500</v>
      </c>
      <c r="K2683" s="10">
        <f t="shared" si="20"/>
        <v>500</v>
      </c>
      <c r="L2683" s="10">
        <f t="shared" si="21"/>
        <v>175</v>
      </c>
      <c r="M2683" s="11">
        <v>0.35</v>
      </c>
      <c r="O2683" s="16"/>
      <c r="P2683" s="14"/>
      <c r="Q2683" s="12"/>
      <c r="R2683" s="13"/>
    </row>
    <row r="2684" spans="1:18" ht="15.75" customHeight="1" x14ac:dyDescent="0.3">
      <c r="A2684" s="1"/>
      <c r="B2684" s="6" t="s">
        <v>23</v>
      </c>
      <c r="C2684" s="6">
        <v>1197831</v>
      </c>
      <c r="D2684" s="7">
        <v>44274</v>
      </c>
      <c r="E2684" s="6" t="s">
        <v>24</v>
      </c>
      <c r="F2684" s="6" t="s">
        <v>98</v>
      </c>
      <c r="G2684" s="6" t="s">
        <v>99</v>
      </c>
      <c r="H2684" s="6" t="s">
        <v>19</v>
      </c>
      <c r="I2684" s="8">
        <v>0.10000000000000002</v>
      </c>
      <c r="J2684" s="9">
        <v>2750</v>
      </c>
      <c r="K2684" s="10">
        <f t="shared" si="20"/>
        <v>275.00000000000006</v>
      </c>
      <c r="L2684" s="10">
        <f t="shared" si="21"/>
        <v>110.00000000000003</v>
      </c>
      <c r="M2684" s="11">
        <v>0.4</v>
      </c>
      <c r="O2684" s="16"/>
      <c r="P2684" s="14"/>
      <c r="Q2684" s="12"/>
      <c r="R2684" s="13"/>
    </row>
    <row r="2685" spans="1:18" ht="15.75" customHeight="1" x14ac:dyDescent="0.3">
      <c r="A2685" s="1"/>
      <c r="B2685" s="6" t="s">
        <v>23</v>
      </c>
      <c r="C2685" s="6">
        <v>1197831</v>
      </c>
      <c r="D2685" s="7">
        <v>44274</v>
      </c>
      <c r="E2685" s="6" t="s">
        <v>24</v>
      </c>
      <c r="F2685" s="6" t="s">
        <v>98</v>
      </c>
      <c r="G2685" s="6" t="s">
        <v>99</v>
      </c>
      <c r="H2685" s="6" t="s">
        <v>20</v>
      </c>
      <c r="I2685" s="8">
        <v>0.19999999999999996</v>
      </c>
      <c r="J2685" s="9">
        <v>1250</v>
      </c>
      <c r="K2685" s="10">
        <f t="shared" si="20"/>
        <v>249.99999999999994</v>
      </c>
      <c r="L2685" s="10">
        <f t="shared" si="21"/>
        <v>99.999999999999986</v>
      </c>
      <c r="M2685" s="11">
        <v>0.4</v>
      </c>
      <c r="O2685" s="16"/>
      <c r="P2685" s="14"/>
      <c r="Q2685" s="12"/>
      <c r="R2685" s="13"/>
    </row>
    <row r="2686" spans="1:18" ht="15.75" customHeight="1" x14ac:dyDescent="0.3">
      <c r="A2686" s="1"/>
      <c r="B2686" s="6" t="s">
        <v>23</v>
      </c>
      <c r="C2686" s="6">
        <v>1197831</v>
      </c>
      <c r="D2686" s="7">
        <v>44274</v>
      </c>
      <c r="E2686" s="6" t="s">
        <v>24</v>
      </c>
      <c r="F2686" s="6" t="s">
        <v>98</v>
      </c>
      <c r="G2686" s="6" t="s">
        <v>99</v>
      </c>
      <c r="H2686" s="6" t="s">
        <v>21</v>
      </c>
      <c r="I2686" s="8">
        <v>0.35000000000000009</v>
      </c>
      <c r="J2686" s="9">
        <v>1750</v>
      </c>
      <c r="K2686" s="10">
        <f t="shared" si="20"/>
        <v>612.50000000000011</v>
      </c>
      <c r="L2686" s="10">
        <f t="shared" si="21"/>
        <v>214.37500000000003</v>
      </c>
      <c r="M2686" s="11">
        <v>0.35</v>
      </c>
      <c r="O2686" s="16"/>
      <c r="P2686" s="14"/>
      <c r="Q2686" s="12"/>
      <c r="R2686" s="13"/>
    </row>
    <row r="2687" spans="1:18" ht="15.75" customHeight="1" x14ac:dyDescent="0.3">
      <c r="A2687" s="1"/>
      <c r="B2687" s="6" t="s">
        <v>23</v>
      </c>
      <c r="C2687" s="6">
        <v>1197831</v>
      </c>
      <c r="D2687" s="7">
        <v>44274</v>
      </c>
      <c r="E2687" s="6" t="s">
        <v>24</v>
      </c>
      <c r="F2687" s="6" t="s">
        <v>98</v>
      </c>
      <c r="G2687" s="6" t="s">
        <v>99</v>
      </c>
      <c r="H2687" s="6" t="s">
        <v>22</v>
      </c>
      <c r="I2687" s="8">
        <v>0.25</v>
      </c>
      <c r="J2687" s="9">
        <v>2750</v>
      </c>
      <c r="K2687" s="10">
        <f t="shared" si="20"/>
        <v>687.5</v>
      </c>
      <c r="L2687" s="10">
        <f t="shared" si="21"/>
        <v>275</v>
      </c>
      <c r="M2687" s="11">
        <v>0.4</v>
      </c>
      <c r="O2687" s="16"/>
      <c r="P2687" s="14"/>
      <c r="Q2687" s="12"/>
      <c r="R2687" s="13"/>
    </row>
    <row r="2688" spans="1:18" ht="15.75" customHeight="1" x14ac:dyDescent="0.3">
      <c r="A2688" s="1"/>
      <c r="B2688" s="6" t="s">
        <v>23</v>
      </c>
      <c r="C2688" s="6">
        <v>1197831</v>
      </c>
      <c r="D2688" s="7">
        <v>44306</v>
      </c>
      <c r="E2688" s="6" t="s">
        <v>24</v>
      </c>
      <c r="F2688" s="6" t="s">
        <v>98</v>
      </c>
      <c r="G2688" s="6" t="s">
        <v>99</v>
      </c>
      <c r="H2688" s="6" t="s">
        <v>17</v>
      </c>
      <c r="I2688" s="8">
        <v>0.25</v>
      </c>
      <c r="J2688" s="9">
        <v>5250</v>
      </c>
      <c r="K2688" s="10">
        <f t="shared" si="20"/>
        <v>1312.5</v>
      </c>
      <c r="L2688" s="10">
        <f t="shared" si="21"/>
        <v>525</v>
      </c>
      <c r="M2688" s="11">
        <v>0.4</v>
      </c>
      <c r="O2688" s="16"/>
      <c r="P2688" s="14"/>
      <c r="Q2688" s="12"/>
      <c r="R2688" s="13"/>
    </row>
    <row r="2689" spans="1:18" ht="15.75" customHeight="1" x14ac:dyDescent="0.3">
      <c r="A2689" s="1"/>
      <c r="B2689" s="6" t="s">
        <v>23</v>
      </c>
      <c r="C2689" s="6">
        <v>1197831</v>
      </c>
      <c r="D2689" s="7">
        <v>44306</v>
      </c>
      <c r="E2689" s="6" t="s">
        <v>24</v>
      </c>
      <c r="F2689" s="6" t="s">
        <v>98</v>
      </c>
      <c r="G2689" s="6" t="s">
        <v>99</v>
      </c>
      <c r="H2689" s="6" t="s">
        <v>18</v>
      </c>
      <c r="I2689" s="8">
        <v>0.25</v>
      </c>
      <c r="J2689" s="9">
        <v>2250</v>
      </c>
      <c r="K2689" s="10">
        <f t="shared" si="20"/>
        <v>562.5</v>
      </c>
      <c r="L2689" s="10">
        <f t="shared" si="21"/>
        <v>196.875</v>
      </c>
      <c r="M2689" s="11">
        <v>0.35</v>
      </c>
      <c r="O2689" s="16"/>
      <c r="P2689" s="14"/>
      <c r="Q2689" s="12"/>
      <c r="R2689" s="13"/>
    </row>
    <row r="2690" spans="1:18" ht="15.75" customHeight="1" x14ac:dyDescent="0.3">
      <c r="A2690" s="1"/>
      <c r="B2690" s="6" t="s">
        <v>23</v>
      </c>
      <c r="C2690" s="6">
        <v>1197831</v>
      </c>
      <c r="D2690" s="7">
        <v>44306</v>
      </c>
      <c r="E2690" s="6" t="s">
        <v>24</v>
      </c>
      <c r="F2690" s="6" t="s">
        <v>98</v>
      </c>
      <c r="G2690" s="6" t="s">
        <v>99</v>
      </c>
      <c r="H2690" s="6" t="s">
        <v>19</v>
      </c>
      <c r="I2690" s="8">
        <v>0.15000000000000002</v>
      </c>
      <c r="J2690" s="9">
        <v>2250</v>
      </c>
      <c r="K2690" s="10">
        <f t="shared" si="20"/>
        <v>337.50000000000006</v>
      </c>
      <c r="L2690" s="10">
        <f t="shared" si="21"/>
        <v>135.00000000000003</v>
      </c>
      <c r="M2690" s="11">
        <v>0.4</v>
      </c>
      <c r="O2690" s="16"/>
      <c r="P2690" s="14"/>
      <c r="Q2690" s="12"/>
      <c r="R2690" s="13"/>
    </row>
    <row r="2691" spans="1:18" ht="15.75" customHeight="1" x14ac:dyDescent="0.3">
      <c r="A2691" s="1"/>
      <c r="B2691" s="6" t="s">
        <v>23</v>
      </c>
      <c r="C2691" s="6">
        <v>1197831</v>
      </c>
      <c r="D2691" s="7">
        <v>44306</v>
      </c>
      <c r="E2691" s="6" t="s">
        <v>24</v>
      </c>
      <c r="F2691" s="6" t="s">
        <v>98</v>
      </c>
      <c r="G2691" s="6" t="s">
        <v>99</v>
      </c>
      <c r="H2691" s="6" t="s">
        <v>20</v>
      </c>
      <c r="I2691" s="8">
        <v>0.19999999999999996</v>
      </c>
      <c r="J2691" s="9">
        <v>1500</v>
      </c>
      <c r="K2691" s="10">
        <f t="shared" si="20"/>
        <v>299.99999999999994</v>
      </c>
      <c r="L2691" s="10">
        <f t="shared" si="21"/>
        <v>119.99999999999999</v>
      </c>
      <c r="M2691" s="11">
        <v>0.4</v>
      </c>
      <c r="O2691" s="16"/>
      <c r="P2691" s="14"/>
      <c r="Q2691" s="12"/>
      <c r="R2691" s="13"/>
    </row>
    <row r="2692" spans="1:18" ht="15.75" customHeight="1" x14ac:dyDescent="0.3">
      <c r="A2692" s="1"/>
      <c r="B2692" s="6" t="s">
        <v>23</v>
      </c>
      <c r="C2692" s="6">
        <v>1197831</v>
      </c>
      <c r="D2692" s="7">
        <v>44306</v>
      </c>
      <c r="E2692" s="6" t="s">
        <v>24</v>
      </c>
      <c r="F2692" s="6" t="s">
        <v>98</v>
      </c>
      <c r="G2692" s="6" t="s">
        <v>99</v>
      </c>
      <c r="H2692" s="6" t="s">
        <v>21</v>
      </c>
      <c r="I2692" s="8">
        <v>0.4</v>
      </c>
      <c r="J2692" s="9">
        <v>1750</v>
      </c>
      <c r="K2692" s="10">
        <f t="shared" si="20"/>
        <v>700</v>
      </c>
      <c r="L2692" s="10">
        <f t="shared" si="21"/>
        <v>244.99999999999997</v>
      </c>
      <c r="M2692" s="11">
        <v>0.35</v>
      </c>
      <c r="O2692" s="16"/>
      <c r="P2692" s="14"/>
      <c r="Q2692" s="12"/>
      <c r="R2692" s="13"/>
    </row>
    <row r="2693" spans="1:18" ht="15.75" customHeight="1" x14ac:dyDescent="0.3">
      <c r="A2693" s="1"/>
      <c r="B2693" s="6" t="s">
        <v>23</v>
      </c>
      <c r="C2693" s="6">
        <v>1197831</v>
      </c>
      <c r="D2693" s="7">
        <v>44306</v>
      </c>
      <c r="E2693" s="6" t="s">
        <v>24</v>
      </c>
      <c r="F2693" s="6" t="s">
        <v>98</v>
      </c>
      <c r="G2693" s="6" t="s">
        <v>99</v>
      </c>
      <c r="H2693" s="6" t="s">
        <v>22</v>
      </c>
      <c r="I2693" s="8">
        <v>0.30000000000000004</v>
      </c>
      <c r="J2693" s="9">
        <v>3250</v>
      </c>
      <c r="K2693" s="10">
        <f t="shared" si="20"/>
        <v>975.00000000000011</v>
      </c>
      <c r="L2693" s="10">
        <f t="shared" si="21"/>
        <v>390.00000000000006</v>
      </c>
      <c r="M2693" s="11">
        <v>0.4</v>
      </c>
      <c r="O2693" s="16"/>
      <c r="P2693" s="14"/>
      <c r="Q2693" s="12"/>
      <c r="R2693" s="13"/>
    </row>
    <row r="2694" spans="1:18" ht="15.75" customHeight="1" x14ac:dyDescent="0.3">
      <c r="A2694" s="1"/>
      <c r="B2694" s="6" t="s">
        <v>23</v>
      </c>
      <c r="C2694" s="6">
        <v>1197831</v>
      </c>
      <c r="D2694" s="7">
        <v>44335</v>
      </c>
      <c r="E2694" s="6" t="s">
        <v>24</v>
      </c>
      <c r="F2694" s="6" t="s">
        <v>98</v>
      </c>
      <c r="G2694" s="6" t="s">
        <v>99</v>
      </c>
      <c r="H2694" s="6" t="s">
        <v>17</v>
      </c>
      <c r="I2694" s="8">
        <v>0.4</v>
      </c>
      <c r="J2694" s="9">
        <v>5950</v>
      </c>
      <c r="K2694" s="10">
        <f t="shared" si="20"/>
        <v>2380</v>
      </c>
      <c r="L2694" s="10">
        <f t="shared" si="21"/>
        <v>952</v>
      </c>
      <c r="M2694" s="11">
        <v>0.4</v>
      </c>
      <c r="O2694" s="16"/>
      <c r="P2694" s="14"/>
      <c r="Q2694" s="12"/>
      <c r="R2694" s="13"/>
    </row>
    <row r="2695" spans="1:18" ht="15.75" customHeight="1" x14ac:dyDescent="0.3">
      <c r="A2695" s="1"/>
      <c r="B2695" s="6" t="s">
        <v>23</v>
      </c>
      <c r="C2695" s="6">
        <v>1197831</v>
      </c>
      <c r="D2695" s="7">
        <v>44335</v>
      </c>
      <c r="E2695" s="6" t="s">
        <v>24</v>
      </c>
      <c r="F2695" s="6" t="s">
        <v>98</v>
      </c>
      <c r="G2695" s="6" t="s">
        <v>99</v>
      </c>
      <c r="H2695" s="6" t="s">
        <v>18</v>
      </c>
      <c r="I2695" s="8">
        <v>0.4</v>
      </c>
      <c r="J2695" s="9">
        <v>3000</v>
      </c>
      <c r="K2695" s="10">
        <f t="shared" si="20"/>
        <v>1200</v>
      </c>
      <c r="L2695" s="10">
        <f t="shared" si="21"/>
        <v>420</v>
      </c>
      <c r="M2695" s="11">
        <v>0.35</v>
      </c>
      <c r="O2695" s="16"/>
      <c r="P2695" s="14"/>
      <c r="Q2695" s="12"/>
      <c r="R2695" s="13"/>
    </row>
    <row r="2696" spans="1:18" ht="15.75" customHeight="1" x14ac:dyDescent="0.3">
      <c r="A2696" s="1"/>
      <c r="B2696" s="6" t="s">
        <v>23</v>
      </c>
      <c r="C2696" s="6">
        <v>1197831</v>
      </c>
      <c r="D2696" s="7">
        <v>44335</v>
      </c>
      <c r="E2696" s="6" t="s">
        <v>24</v>
      </c>
      <c r="F2696" s="6" t="s">
        <v>98</v>
      </c>
      <c r="G2696" s="6" t="s">
        <v>99</v>
      </c>
      <c r="H2696" s="6" t="s">
        <v>19</v>
      </c>
      <c r="I2696" s="8">
        <v>0.35000000000000003</v>
      </c>
      <c r="J2696" s="9">
        <v>2750</v>
      </c>
      <c r="K2696" s="10">
        <f t="shared" si="20"/>
        <v>962.50000000000011</v>
      </c>
      <c r="L2696" s="10">
        <f t="shared" si="21"/>
        <v>385.00000000000006</v>
      </c>
      <c r="M2696" s="11">
        <v>0.4</v>
      </c>
      <c r="O2696" s="16"/>
      <c r="P2696" s="14"/>
      <c r="Q2696" s="12"/>
      <c r="R2696" s="13"/>
    </row>
    <row r="2697" spans="1:18" ht="15.75" customHeight="1" x14ac:dyDescent="0.3">
      <c r="A2697" s="1"/>
      <c r="B2697" s="6" t="s">
        <v>23</v>
      </c>
      <c r="C2697" s="6">
        <v>1197831</v>
      </c>
      <c r="D2697" s="7">
        <v>44335</v>
      </c>
      <c r="E2697" s="6" t="s">
        <v>24</v>
      </c>
      <c r="F2697" s="6" t="s">
        <v>98</v>
      </c>
      <c r="G2697" s="6" t="s">
        <v>99</v>
      </c>
      <c r="H2697" s="6" t="s">
        <v>20</v>
      </c>
      <c r="I2697" s="8">
        <v>0.35000000000000003</v>
      </c>
      <c r="J2697" s="9">
        <v>2250</v>
      </c>
      <c r="K2697" s="10">
        <f t="shared" si="20"/>
        <v>787.50000000000011</v>
      </c>
      <c r="L2697" s="10">
        <f t="shared" si="21"/>
        <v>315.00000000000006</v>
      </c>
      <c r="M2697" s="11">
        <v>0.4</v>
      </c>
      <c r="O2697" s="16"/>
      <c r="P2697" s="14"/>
      <c r="Q2697" s="12"/>
      <c r="R2697" s="13"/>
    </row>
    <row r="2698" spans="1:18" ht="15.75" customHeight="1" x14ac:dyDescent="0.3">
      <c r="A2698" s="1"/>
      <c r="B2698" s="6" t="s">
        <v>23</v>
      </c>
      <c r="C2698" s="6">
        <v>1197831</v>
      </c>
      <c r="D2698" s="7">
        <v>44335</v>
      </c>
      <c r="E2698" s="6" t="s">
        <v>24</v>
      </c>
      <c r="F2698" s="6" t="s">
        <v>98</v>
      </c>
      <c r="G2698" s="6" t="s">
        <v>99</v>
      </c>
      <c r="H2698" s="6" t="s">
        <v>21</v>
      </c>
      <c r="I2698" s="8">
        <v>0.44999999999999996</v>
      </c>
      <c r="J2698" s="9">
        <v>2500</v>
      </c>
      <c r="K2698" s="10">
        <f t="shared" si="20"/>
        <v>1125</v>
      </c>
      <c r="L2698" s="10">
        <f t="shared" si="21"/>
        <v>393.75</v>
      </c>
      <c r="M2698" s="11">
        <v>0.35</v>
      </c>
      <c r="O2698" s="16"/>
      <c r="P2698" s="14"/>
      <c r="Q2698" s="12"/>
      <c r="R2698" s="13"/>
    </row>
    <row r="2699" spans="1:18" ht="15.75" customHeight="1" x14ac:dyDescent="0.3">
      <c r="A2699" s="1"/>
      <c r="B2699" s="6" t="s">
        <v>23</v>
      </c>
      <c r="C2699" s="6">
        <v>1197831</v>
      </c>
      <c r="D2699" s="7">
        <v>44335</v>
      </c>
      <c r="E2699" s="6" t="s">
        <v>24</v>
      </c>
      <c r="F2699" s="6" t="s">
        <v>98</v>
      </c>
      <c r="G2699" s="6" t="s">
        <v>99</v>
      </c>
      <c r="H2699" s="6" t="s">
        <v>22</v>
      </c>
      <c r="I2699" s="8">
        <v>0.44999999999999996</v>
      </c>
      <c r="J2699" s="9">
        <v>3500</v>
      </c>
      <c r="K2699" s="10">
        <f t="shared" si="20"/>
        <v>1574.9999999999998</v>
      </c>
      <c r="L2699" s="10">
        <f t="shared" si="21"/>
        <v>630</v>
      </c>
      <c r="M2699" s="11">
        <v>0.4</v>
      </c>
      <c r="O2699" s="16"/>
      <c r="P2699" s="14"/>
      <c r="Q2699" s="12"/>
      <c r="R2699" s="13"/>
    </row>
    <row r="2700" spans="1:18" ht="15.75" customHeight="1" x14ac:dyDescent="0.3">
      <c r="A2700" s="1"/>
      <c r="B2700" s="6" t="s">
        <v>23</v>
      </c>
      <c r="C2700" s="6">
        <v>1197831</v>
      </c>
      <c r="D2700" s="7">
        <v>44368</v>
      </c>
      <c r="E2700" s="6" t="s">
        <v>24</v>
      </c>
      <c r="F2700" s="6" t="s">
        <v>98</v>
      </c>
      <c r="G2700" s="6" t="s">
        <v>99</v>
      </c>
      <c r="H2700" s="6" t="s">
        <v>17</v>
      </c>
      <c r="I2700" s="8">
        <v>0.39999999999999997</v>
      </c>
      <c r="J2700" s="9">
        <v>6000</v>
      </c>
      <c r="K2700" s="10">
        <f t="shared" si="20"/>
        <v>2400</v>
      </c>
      <c r="L2700" s="10">
        <f t="shared" si="21"/>
        <v>960</v>
      </c>
      <c r="M2700" s="11">
        <v>0.4</v>
      </c>
      <c r="O2700" s="16"/>
      <c r="P2700" s="14"/>
      <c r="Q2700" s="12"/>
      <c r="R2700" s="13"/>
    </row>
    <row r="2701" spans="1:18" ht="15.75" customHeight="1" x14ac:dyDescent="0.3">
      <c r="A2701" s="1"/>
      <c r="B2701" s="6" t="s">
        <v>23</v>
      </c>
      <c r="C2701" s="6">
        <v>1197831</v>
      </c>
      <c r="D2701" s="7">
        <v>44368</v>
      </c>
      <c r="E2701" s="6" t="s">
        <v>24</v>
      </c>
      <c r="F2701" s="6" t="s">
        <v>98</v>
      </c>
      <c r="G2701" s="6" t="s">
        <v>99</v>
      </c>
      <c r="H2701" s="6" t="s">
        <v>18</v>
      </c>
      <c r="I2701" s="8">
        <v>0.35000000000000003</v>
      </c>
      <c r="J2701" s="9">
        <v>3500</v>
      </c>
      <c r="K2701" s="10">
        <f t="shared" si="20"/>
        <v>1225.0000000000002</v>
      </c>
      <c r="L2701" s="10">
        <f t="shared" si="21"/>
        <v>428.75000000000006</v>
      </c>
      <c r="M2701" s="11">
        <v>0.35</v>
      </c>
      <c r="O2701" s="16"/>
      <c r="P2701" s="14"/>
      <c r="Q2701" s="12"/>
      <c r="R2701" s="13"/>
    </row>
    <row r="2702" spans="1:18" ht="15.75" customHeight="1" x14ac:dyDescent="0.3">
      <c r="A2702" s="1"/>
      <c r="B2702" s="6" t="s">
        <v>23</v>
      </c>
      <c r="C2702" s="6">
        <v>1197831</v>
      </c>
      <c r="D2702" s="7">
        <v>44368</v>
      </c>
      <c r="E2702" s="6" t="s">
        <v>24</v>
      </c>
      <c r="F2702" s="6" t="s">
        <v>98</v>
      </c>
      <c r="G2702" s="6" t="s">
        <v>99</v>
      </c>
      <c r="H2702" s="6" t="s">
        <v>19</v>
      </c>
      <c r="I2702" s="8">
        <v>0.4</v>
      </c>
      <c r="J2702" s="9">
        <v>3250</v>
      </c>
      <c r="K2702" s="10">
        <f t="shared" si="20"/>
        <v>1300</v>
      </c>
      <c r="L2702" s="10">
        <f t="shared" si="21"/>
        <v>520</v>
      </c>
      <c r="M2702" s="11">
        <v>0.4</v>
      </c>
      <c r="O2702" s="16"/>
      <c r="P2702" s="14"/>
      <c r="Q2702" s="12"/>
      <c r="R2702" s="13"/>
    </row>
    <row r="2703" spans="1:18" ht="15.75" customHeight="1" x14ac:dyDescent="0.3">
      <c r="A2703" s="1"/>
      <c r="B2703" s="6" t="s">
        <v>23</v>
      </c>
      <c r="C2703" s="6">
        <v>1197831</v>
      </c>
      <c r="D2703" s="7">
        <v>44368</v>
      </c>
      <c r="E2703" s="6" t="s">
        <v>24</v>
      </c>
      <c r="F2703" s="6" t="s">
        <v>98</v>
      </c>
      <c r="G2703" s="6" t="s">
        <v>99</v>
      </c>
      <c r="H2703" s="6" t="s">
        <v>20</v>
      </c>
      <c r="I2703" s="8">
        <v>0.4</v>
      </c>
      <c r="J2703" s="9">
        <v>3000</v>
      </c>
      <c r="K2703" s="10">
        <f t="shared" si="20"/>
        <v>1200</v>
      </c>
      <c r="L2703" s="10">
        <f t="shared" si="21"/>
        <v>480</v>
      </c>
      <c r="M2703" s="11">
        <v>0.4</v>
      </c>
      <c r="O2703" s="16"/>
      <c r="P2703" s="14"/>
      <c r="Q2703" s="12"/>
      <c r="R2703" s="13"/>
    </row>
    <row r="2704" spans="1:18" ht="15.75" customHeight="1" x14ac:dyDescent="0.3">
      <c r="A2704" s="1"/>
      <c r="B2704" s="6" t="s">
        <v>23</v>
      </c>
      <c r="C2704" s="6">
        <v>1197831</v>
      </c>
      <c r="D2704" s="7">
        <v>44368</v>
      </c>
      <c r="E2704" s="6" t="s">
        <v>24</v>
      </c>
      <c r="F2704" s="6" t="s">
        <v>98</v>
      </c>
      <c r="G2704" s="6" t="s">
        <v>99</v>
      </c>
      <c r="H2704" s="6" t="s">
        <v>21</v>
      </c>
      <c r="I2704" s="8">
        <v>0.54999999999999993</v>
      </c>
      <c r="J2704" s="9">
        <v>3000</v>
      </c>
      <c r="K2704" s="10">
        <f t="shared" si="20"/>
        <v>1649.9999999999998</v>
      </c>
      <c r="L2704" s="10">
        <f t="shared" si="21"/>
        <v>577.49999999999989</v>
      </c>
      <c r="M2704" s="11">
        <v>0.35</v>
      </c>
      <c r="O2704" s="16"/>
      <c r="P2704" s="14"/>
      <c r="Q2704" s="12"/>
      <c r="R2704" s="13"/>
    </row>
    <row r="2705" spans="1:18" ht="15.75" customHeight="1" x14ac:dyDescent="0.3">
      <c r="A2705" s="1"/>
      <c r="B2705" s="6" t="s">
        <v>23</v>
      </c>
      <c r="C2705" s="6">
        <v>1197831</v>
      </c>
      <c r="D2705" s="7">
        <v>44368</v>
      </c>
      <c r="E2705" s="6" t="s">
        <v>24</v>
      </c>
      <c r="F2705" s="6" t="s">
        <v>98</v>
      </c>
      <c r="G2705" s="6" t="s">
        <v>99</v>
      </c>
      <c r="H2705" s="6" t="s">
        <v>22</v>
      </c>
      <c r="I2705" s="8">
        <v>0.6</v>
      </c>
      <c r="J2705" s="9">
        <v>4750</v>
      </c>
      <c r="K2705" s="10">
        <f t="shared" si="20"/>
        <v>2850</v>
      </c>
      <c r="L2705" s="10">
        <f t="shared" si="21"/>
        <v>1140</v>
      </c>
      <c r="M2705" s="11">
        <v>0.4</v>
      </c>
      <c r="O2705" s="16"/>
      <c r="P2705" s="14"/>
      <c r="Q2705" s="12"/>
      <c r="R2705" s="13"/>
    </row>
    <row r="2706" spans="1:18" ht="15.75" customHeight="1" x14ac:dyDescent="0.3">
      <c r="A2706" s="1"/>
      <c r="B2706" s="6" t="s">
        <v>23</v>
      </c>
      <c r="C2706" s="6">
        <v>1197831</v>
      </c>
      <c r="D2706" s="7">
        <v>44396</v>
      </c>
      <c r="E2706" s="6" t="s">
        <v>24</v>
      </c>
      <c r="F2706" s="6" t="s">
        <v>98</v>
      </c>
      <c r="G2706" s="6" t="s">
        <v>99</v>
      </c>
      <c r="H2706" s="6" t="s">
        <v>17</v>
      </c>
      <c r="I2706" s="8">
        <v>0.54999999999999993</v>
      </c>
      <c r="J2706" s="9">
        <v>7000</v>
      </c>
      <c r="K2706" s="10">
        <f t="shared" si="20"/>
        <v>3849.9999999999995</v>
      </c>
      <c r="L2706" s="10">
        <f t="shared" si="21"/>
        <v>1540</v>
      </c>
      <c r="M2706" s="11">
        <v>0.4</v>
      </c>
      <c r="O2706" s="16"/>
      <c r="P2706" s="14"/>
      <c r="Q2706" s="12"/>
      <c r="R2706" s="13"/>
    </row>
    <row r="2707" spans="1:18" ht="15.75" customHeight="1" x14ac:dyDescent="0.3">
      <c r="A2707" s="1"/>
      <c r="B2707" s="6" t="s">
        <v>23</v>
      </c>
      <c r="C2707" s="6">
        <v>1197831</v>
      </c>
      <c r="D2707" s="7">
        <v>44396</v>
      </c>
      <c r="E2707" s="6" t="s">
        <v>24</v>
      </c>
      <c r="F2707" s="6" t="s">
        <v>98</v>
      </c>
      <c r="G2707" s="6" t="s">
        <v>99</v>
      </c>
      <c r="H2707" s="6" t="s">
        <v>18</v>
      </c>
      <c r="I2707" s="8">
        <v>0.5</v>
      </c>
      <c r="J2707" s="9">
        <v>4500</v>
      </c>
      <c r="K2707" s="10">
        <f t="shared" si="20"/>
        <v>2250</v>
      </c>
      <c r="L2707" s="10">
        <f t="shared" si="21"/>
        <v>787.5</v>
      </c>
      <c r="M2707" s="11">
        <v>0.35</v>
      </c>
      <c r="O2707" s="16"/>
      <c r="P2707" s="14"/>
      <c r="Q2707" s="12"/>
      <c r="R2707" s="13"/>
    </row>
    <row r="2708" spans="1:18" ht="15.75" customHeight="1" x14ac:dyDescent="0.3">
      <c r="A2708" s="1"/>
      <c r="B2708" s="6" t="s">
        <v>23</v>
      </c>
      <c r="C2708" s="6">
        <v>1197831</v>
      </c>
      <c r="D2708" s="7">
        <v>44396</v>
      </c>
      <c r="E2708" s="6" t="s">
        <v>24</v>
      </c>
      <c r="F2708" s="6" t="s">
        <v>98</v>
      </c>
      <c r="G2708" s="6" t="s">
        <v>99</v>
      </c>
      <c r="H2708" s="6" t="s">
        <v>19</v>
      </c>
      <c r="I2708" s="8">
        <v>0.45</v>
      </c>
      <c r="J2708" s="9">
        <v>3750</v>
      </c>
      <c r="K2708" s="10">
        <f t="shared" si="20"/>
        <v>1687.5</v>
      </c>
      <c r="L2708" s="10">
        <f t="shared" si="21"/>
        <v>675</v>
      </c>
      <c r="M2708" s="11">
        <v>0.4</v>
      </c>
      <c r="O2708" s="16"/>
      <c r="P2708" s="14"/>
      <c r="Q2708" s="12"/>
      <c r="R2708" s="13"/>
    </row>
    <row r="2709" spans="1:18" ht="15.75" customHeight="1" x14ac:dyDescent="0.3">
      <c r="A2709" s="1"/>
      <c r="B2709" s="6" t="s">
        <v>23</v>
      </c>
      <c r="C2709" s="6">
        <v>1197831</v>
      </c>
      <c r="D2709" s="7">
        <v>44396</v>
      </c>
      <c r="E2709" s="6" t="s">
        <v>24</v>
      </c>
      <c r="F2709" s="6" t="s">
        <v>98</v>
      </c>
      <c r="G2709" s="6" t="s">
        <v>99</v>
      </c>
      <c r="H2709" s="6" t="s">
        <v>20</v>
      </c>
      <c r="I2709" s="8">
        <v>0.45</v>
      </c>
      <c r="J2709" s="9">
        <v>3250</v>
      </c>
      <c r="K2709" s="10">
        <f t="shared" si="20"/>
        <v>1462.5</v>
      </c>
      <c r="L2709" s="10">
        <f t="shared" si="21"/>
        <v>585</v>
      </c>
      <c r="M2709" s="11">
        <v>0.4</v>
      </c>
      <c r="O2709" s="16"/>
      <c r="P2709" s="14"/>
      <c r="Q2709" s="12"/>
      <c r="R2709" s="13"/>
    </row>
    <row r="2710" spans="1:18" ht="15.75" customHeight="1" x14ac:dyDescent="0.3">
      <c r="A2710" s="1"/>
      <c r="B2710" s="6" t="s">
        <v>23</v>
      </c>
      <c r="C2710" s="6">
        <v>1197831</v>
      </c>
      <c r="D2710" s="7">
        <v>44396</v>
      </c>
      <c r="E2710" s="6" t="s">
        <v>24</v>
      </c>
      <c r="F2710" s="6" t="s">
        <v>98</v>
      </c>
      <c r="G2710" s="6" t="s">
        <v>99</v>
      </c>
      <c r="H2710" s="6" t="s">
        <v>21</v>
      </c>
      <c r="I2710" s="8">
        <v>0.6</v>
      </c>
      <c r="J2710" s="9">
        <v>3500</v>
      </c>
      <c r="K2710" s="10">
        <f t="shared" si="20"/>
        <v>2100</v>
      </c>
      <c r="L2710" s="10">
        <f t="shared" si="21"/>
        <v>735</v>
      </c>
      <c r="M2710" s="11">
        <v>0.35</v>
      </c>
      <c r="O2710" s="16"/>
      <c r="P2710" s="14"/>
      <c r="Q2710" s="12"/>
      <c r="R2710" s="13"/>
    </row>
    <row r="2711" spans="1:18" ht="15.75" customHeight="1" x14ac:dyDescent="0.3">
      <c r="A2711" s="1"/>
      <c r="B2711" s="6" t="s">
        <v>23</v>
      </c>
      <c r="C2711" s="6">
        <v>1197831</v>
      </c>
      <c r="D2711" s="7">
        <v>44396</v>
      </c>
      <c r="E2711" s="6" t="s">
        <v>24</v>
      </c>
      <c r="F2711" s="6" t="s">
        <v>98</v>
      </c>
      <c r="G2711" s="6" t="s">
        <v>99</v>
      </c>
      <c r="H2711" s="6" t="s">
        <v>22</v>
      </c>
      <c r="I2711" s="8">
        <v>0.65</v>
      </c>
      <c r="J2711" s="9">
        <v>5250</v>
      </c>
      <c r="K2711" s="10">
        <f t="shared" si="20"/>
        <v>3412.5</v>
      </c>
      <c r="L2711" s="10">
        <f t="shared" si="21"/>
        <v>1365</v>
      </c>
      <c r="M2711" s="11">
        <v>0.4</v>
      </c>
      <c r="O2711" s="16"/>
      <c r="P2711" s="14"/>
      <c r="Q2711" s="12"/>
      <c r="R2711" s="13"/>
    </row>
    <row r="2712" spans="1:18" ht="15.75" customHeight="1" x14ac:dyDescent="0.3">
      <c r="A2712" s="1"/>
      <c r="B2712" s="6" t="s">
        <v>23</v>
      </c>
      <c r="C2712" s="6">
        <v>1197831</v>
      </c>
      <c r="D2712" s="7">
        <v>44428</v>
      </c>
      <c r="E2712" s="6" t="s">
        <v>24</v>
      </c>
      <c r="F2712" s="6" t="s">
        <v>98</v>
      </c>
      <c r="G2712" s="6" t="s">
        <v>99</v>
      </c>
      <c r="H2712" s="6" t="s">
        <v>17</v>
      </c>
      <c r="I2712" s="8">
        <v>0.6</v>
      </c>
      <c r="J2712" s="9">
        <v>6750</v>
      </c>
      <c r="K2712" s="10">
        <f t="shared" si="20"/>
        <v>4050</v>
      </c>
      <c r="L2712" s="10">
        <f t="shared" si="21"/>
        <v>1620</v>
      </c>
      <c r="M2712" s="11">
        <v>0.4</v>
      </c>
      <c r="O2712" s="16"/>
      <c r="P2712" s="14"/>
      <c r="Q2712" s="12"/>
      <c r="R2712" s="13"/>
    </row>
    <row r="2713" spans="1:18" ht="15.75" customHeight="1" x14ac:dyDescent="0.3">
      <c r="A2713" s="1"/>
      <c r="B2713" s="6" t="s">
        <v>23</v>
      </c>
      <c r="C2713" s="6">
        <v>1197831</v>
      </c>
      <c r="D2713" s="7">
        <v>44428</v>
      </c>
      <c r="E2713" s="6" t="s">
        <v>24</v>
      </c>
      <c r="F2713" s="6" t="s">
        <v>98</v>
      </c>
      <c r="G2713" s="6" t="s">
        <v>99</v>
      </c>
      <c r="H2713" s="6" t="s">
        <v>18</v>
      </c>
      <c r="I2713" s="8">
        <v>0.55000000000000004</v>
      </c>
      <c r="J2713" s="9">
        <v>4500</v>
      </c>
      <c r="K2713" s="10">
        <f t="shared" si="20"/>
        <v>2475</v>
      </c>
      <c r="L2713" s="10">
        <f t="shared" si="21"/>
        <v>866.25</v>
      </c>
      <c r="M2713" s="11">
        <v>0.35</v>
      </c>
      <c r="O2713" s="16"/>
      <c r="P2713" s="14"/>
      <c r="Q2713" s="12"/>
      <c r="R2713" s="13"/>
    </row>
    <row r="2714" spans="1:18" ht="15.75" customHeight="1" x14ac:dyDescent="0.3">
      <c r="A2714" s="1"/>
      <c r="B2714" s="6" t="s">
        <v>23</v>
      </c>
      <c r="C2714" s="6">
        <v>1197831</v>
      </c>
      <c r="D2714" s="7">
        <v>44428</v>
      </c>
      <c r="E2714" s="6" t="s">
        <v>24</v>
      </c>
      <c r="F2714" s="6" t="s">
        <v>98</v>
      </c>
      <c r="G2714" s="6" t="s">
        <v>99</v>
      </c>
      <c r="H2714" s="6" t="s">
        <v>19</v>
      </c>
      <c r="I2714" s="8">
        <v>0.5</v>
      </c>
      <c r="J2714" s="9">
        <v>3750</v>
      </c>
      <c r="K2714" s="10">
        <f t="shared" si="20"/>
        <v>1875</v>
      </c>
      <c r="L2714" s="10">
        <f t="shared" si="21"/>
        <v>750</v>
      </c>
      <c r="M2714" s="11">
        <v>0.4</v>
      </c>
      <c r="O2714" s="16"/>
      <c r="P2714" s="14"/>
      <c r="Q2714" s="12"/>
      <c r="R2714" s="13"/>
    </row>
    <row r="2715" spans="1:18" ht="15.75" customHeight="1" x14ac:dyDescent="0.3">
      <c r="A2715" s="1"/>
      <c r="B2715" s="6" t="s">
        <v>23</v>
      </c>
      <c r="C2715" s="6">
        <v>1197831</v>
      </c>
      <c r="D2715" s="7">
        <v>44428</v>
      </c>
      <c r="E2715" s="6" t="s">
        <v>24</v>
      </c>
      <c r="F2715" s="6" t="s">
        <v>98</v>
      </c>
      <c r="G2715" s="6" t="s">
        <v>99</v>
      </c>
      <c r="H2715" s="6" t="s">
        <v>20</v>
      </c>
      <c r="I2715" s="8">
        <v>0.4</v>
      </c>
      <c r="J2715" s="9">
        <v>3250</v>
      </c>
      <c r="K2715" s="10">
        <f t="shared" si="20"/>
        <v>1300</v>
      </c>
      <c r="L2715" s="10">
        <f t="shared" si="21"/>
        <v>520</v>
      </c>
      <c r="M2715" s="11">
        <v>0.4</v>
      </c>
      <c r="O2715" s="16"/>
      <c r="P2715" s="14"/>
      <c r="Q2715" s="12"/>
      <c r="R2715" s="13"/>
    </row>
    <row r="2716" spans="1:18" ht="15.75" customHeight="1" x14ac:dyDescent="0.3">
      <c r="A2716" s="1"/>
      <c r="B2716" s="6" t="s">
        <v>23</v>
      </c>
      <c r="C2716" s="6">
        <v>1197831</v>
      </c>
      <c r="D2716" s="7">
        <v>44428</v>
      </c>
      <c r="E2716" s="6" t="s">
        <v>24</v>
      </c>
      <c r="F2716" s="6" t="s">
        <v>98</v>
      </c>
      <c r="G2716" s="6" t="s">
        <v>99</v>
      </c>
      <c r="H2716" s="6" t="s">
        <v>21</v>
      </c>
      <c r="I2716" s="8">
        <v>0.5</v>
      </c>
      <c r="J2716" s="9">
        <v>3000</v>
      </c>
      <c r="K2716" s="10">
        <f t="shared" si="20"/>
        <v>1500</v>
      </c>
      <c r="L2716" s="10">
        <f t="shared" si="21"/>
        <v>525</v>
      </c>
      <c r="M2716" s="11">
        <v>0.35</v>
      </c>
      <c r="O2716" s="16"/>
      <c r="P2716" s="14"/>
      <c r="Q2716" s="12"/>
      <c r="R2716" s="13"/>
    </row>
    <row r="2717" spans="1:18" ht="15.75" customHeight="1" x14ac:dyDescent="0.3">
      <c r="A2717" s="1"/>
      <c r="B2717" s="6" t="s">
        <v>23</v>
      </c>
      <c r="C2717" s="6">
        <v>1197831</v>
      </c>
      <c r="D2717" s="7">
        <v>44428</v>
      </c>
      <c r="E2717" s="6" t="s">
        <v>24</v>
      </c>
      <c r="F2717" s="6" t="s">
        <v>98</v>
      </c>
      <c r="G2717" s="6" t="s">
        <v>99</v>
      </c>
      <c r="H2717" s="6" t="s">
        <v>22</v>
      </c>
      <c r="I2717" s="8">
        <v>0.55000000000000004</v>
      </c>
      <c r="J2717" s="9">
        <v>4750</v>
      </c>
      <c r="K2717" s="10">
        <f t="shared" si="20"/>
        <v>2612.5</v>
      </c>
      <c r="L2717" s="10">
        <f t="shared" si="21"/>
        <v>1045</v>
      </c>
      <c r="M2717" s="11">
        <v>0.4</v>
      </c>
      <c r="O2717" s="16"/>
      <c r="P2717" s="14"/>
      <c r="Q2717" s="12"/>
      <c r="R2717" s="13"/>
    </row>
    <row r="2718" spans="1:18" ht="15.75" customHeight="1" x14ac:dyDescent="0.3">
      <c r="A2718" s="1"/>
      <c r="B2718" s="6" t="s">
        <v>23</v>
      </c>
      <c r="C2718" s="6">
        <v>1197831</v>
      </c>
      <c r="D2718" s="7">
        <v>44458</v>
      </c>
      <c r="E2718" s="6" t="s">
        <v>24</v>
      </c>
      <c r="F2718" s="6" t="s">
        <v>98</v>
      </c>
      <c r="G2718" s="6" t="s">
        <v>99</v>
      </c>
      <c r="H2718" s="6" t="s">
        <v>17</v>
      </c>
      <c r="I2718" s="8">
        <v>0.5</v>
      </c>
      <c r="J2718" s="9">
        <v>5750</v>
      </c>
      <c r="K2718" s="10">
        <f t="shared" si="20"/>
        <v>2875</v>
      </c>
      <c r="L2718" s="10">
        <f t="shared" si="21"/>
        <v>1150</v>
      </c>
      <c r="M2718" s="11">
        <v>0.4</v>
      </c>
      <c r="O2718" s="16"/>
      <c r="P2718" s="14"/>
      <c r="Q2718" s="12"/>
      <c r="R2718" s="13"/>
    </row>
    <row r="2719" spans="1:18" ht="15.75" customHeight="1" x14ac:dyDescent="0.3">
      <c r="A2719" s="1"/>
      <c r="B2719" s="6" t="s">
        <v>23</v>
      </c>
      <c r="C2719" s="6">
        <v>1197831</v>
      </c>
      <c r="D2719" s="7">
        <v>44458</v>
      </c>
      <c r="E2719" s="6" t="s">
        <v>24</v>
      </c>
      <c r="F2719" s="6" t="s">
        <v>98</v>
      </c>
      <c r="G2719" s="6" t="s">
        <v>99</v>
      </c>
      <c r="H2719" s="6" t="s">
        <v>18</v>
      </c>
      <c r="I2719" s="8">
        <v>0.40000000000000013</v>
      </c>
      <c r="J2719" s="9">
        <v>3750</v>
      </c>
      <c r="K2719" s="10">
        <f t="shared" si="20"/>
        <v>1500.0000000000005</v>
      </c>
      <c r="L2719" s="10">
        <f t="shared" si="21"/>
        <v>525.00000000000011</v>
      </c>
      <c r="M2719" s="11">
        <v>0.35</v>
      </c>
      <c r="O2719" s="16"/>
      <c r="P2719" s="14"/>
      <c r="Q2719" s="12"/>
      <c r="R2719" s="13"/>
    </row>
    <row r="2720" spans="1:18" ht="15.75" customHeight="1" x14ac:dyDescent="0.3">
      <c r="A2720" s="1"/>
      <c r="B2720" s="6" t="s">
        <v>23</v>
      </c>
      <c r="C2720" s="6">
        <v>1197831</v>
      </c>
      <c r="D2720" s="7">
        <v>44458</v>
      </c>
      <c r="E2720" s="6" t="s">
        <v>24</v>
      </c>
      <c r="F2720" s="6" t="s">
        <v>98</v>
      </c>
      <c r="G2720" s="6" t="s">
        <v>99</v>
      </c>
      <c r="H2720" s="6" t="s">
        <v>19</v>
      </c>
      <c r="I2720" s="8">
        <v>0.15000000000000008</v>
      </c>
      <c r="J2720" s="9">
        <v>2750</v>
      </c>
      <c r="K2720" s="10">
        <f t="shared" si="20"/>
        <v>412.50000000000023</v>
      </c>
      <c r="L2720" s="10">
        <f t="shared" si="21"/>
        <v>165.00000000000011</v>
      </c>
      <c r="M2720" s="11">
        <v>0.4</v>
      </c>
      <c r="O2720" s="16"/>
      <c r="P2720" s="14"/>
      <c r="Q2720" s="12"/>
      <c r="R2720" s="13"/>
    </row>
    <row r="2721" spans="1:18" ht="15.75" customHeight="1" x14ac:dyDescent="0.3">
      <c r="A2721" s="1"/>
      <c r="B2721" s="6" t="s">
        <v>23</v>
      </c>
      <c r="C2721" s="6">
        <v>1197831</v>
      </c>
      <c r="D2721" s="7">
        <v>44458</v>
      </c>
      <c r="E2721" s="6" t="s">
        <v>24</v>
      </c>
      <c r="F2721" s="6" t="s">
        <v>98</v>
      </c>
      <c r="G2721" s="6" t="s">
        <v>99</v>
      </c>
      <c r="H2721" s="6" t="s">
        <v>20</v>
      </c>
      <c r="I2721" s="8">
        <v>0.15000000000000008</v>
      </c>
      <c r="J2721" s="9">
        <v>2500</v>
      </c>
      <c r="K2721" s="10">
        <f t="shared" si="20"/>
        <v>375.00000000000017</v>
      </c>
      <c r="L2721" s="10">
        <f t="shared" si="21"/>
        <v>150.00000000000009</v>
      </c>
      <c r="M2721" s="11">
        <v>0.4</v>
      </c>
      <c r="O2721" s="16"/>
      <c r="P2721" s="14"/>
      <c r="Q2721" s="12"/>
      <c r="R2721" s="13"/>
    </row>
    <row r="2722" spans="1:18" ht="15.75" customHeight="1" x14ac:dyDescent="0.3">
      <c r="A2722" s="1"/>
      <c r="B2722" s="6" t="s">
        <v>23</v>
      </c>
      <c r="C2722" s="6">
        <v>1197831</v>
      </c>
      <c r="D2722" s="7">
        <v>44458</v>
      </c>
      <c r="E2722" s="6" t="s">
        <v>24</v>
      </c>
      <c r="F2722" s="6" t="s">
        <v>98</v>
      </c>
      <c r="G2722" s="6" t="s">
        <v>99</v>
      </c>
      <c r="H2722" s="6" t="s">
        <v>21</v>
      </c>
      <c r="I2722" s="8">
        <v>0.25000000000000006</v>
      </c>
      <c r="J2722" s="9">
        <v>2500</v>
      </c>
      <c r="K2722" s="10">
        <f t="shared" si="20"/>
        <v>625.00000000000011</v>
      </c>
      <c r="L2722" s="10">
        <f t="shared" si="21"/>
        <v>218.75000000000003</v>
      </c>
      <c r="M2722" s="11">
        <v>0.35</v>
      </c>
      <c r="O2722" s="16"/>
      <c r="P2722" s="14"/>
      <c r="Q2722" s="12"/>
      <c r="R2722" s="13"/>
    </row>
    <row r="2723" spans="1:18" ht="15.75" customHeight="1" x14ac:dyDescent="0.3">
      <c r="A2723" s="1"/>
      <c r="B2723" s="6" t="s">
        <v>23</v>
      </c>
      <c r="C2723" s="6">
        <v>1197831</v>
      </c>
      <c r="D2723" s="7">
        <v>44458</v>
      </c>
      <c r="E2723" s="6" t="s">
        <v>24</v>
      </c>
      <c r="F2723" s="6" t="s">
        <v>98</v>
      </c>
      <c r="G2723" s="6" t="s">
        <v>99</v>
      </c>
      <c r="H2723" s="6" t="s">
        <v>22</v>
      </c>
      <c r="I2723" s="8">
        <v>0.3000000000000001</v>
      </c>
      <c r="J2723" s="9">
        <v>3500</v>
      </c>
      <c r="K2723" s="10">
        <f t="shared" si="20"/>
        <v>1050.0000000000005</v>
      </c>
      <c r="L2723" s="10">
        <f t="shared" si="21"/>
        <v>420.00000000000023</v>
      </c>
      <c r="M2723" s="11">
        <v>0.4</v>
      </c>
      <c r="O2723" s="16"/>
      <c r="P2723" s="14"/>
      <c r="Q2723" s="12"/>
      <c r="R2723" s="13"/>
    </row>
    <row r="2724" spans="1:18" ht="15.75" customHeight="1" x14ac:dyDescent="0.3">
      <c r="A2724" s="1"/>
      <c r="B2724" s="6" t="s">
        <v>23</v>
      </c>
      <c r="C2724" s="6">
        <v>1197831</v>
      </c>
      <c r="D2724" s="7">
        <v>44490</v>
      </c>
      <c r="E2724" s="6" t="s">
        <v>24</v>
      </c>
      <c r="F2724" s="6" t="s">
        <v>98</v>
      </c>
      <c r="G2724" s="6" t="s">
        <v>99</v>
      </c>
      <c r="H2724" s="6" t="s">
        <v>17</v>
      </c>
      <c r="I2724" s="8">
        <v>0.3000000000000001</v>
      </c>
      <c r="J2724" s="9">
        <v>5250</v>
      </c>
      <c r="K2724" s="10">
        <f t="shared" si="20"/>
        <v>1575.0000000000005</v>
      </c>
      <c r="L2724" s="10">
        <f t="shared" si="21"/>
        <v>630.00000000000023</v>
      </c>
      <c r="M2724" s="11">
        <v>0.4</v>
      </c>
      <c r="O2724" s="16"/>
      <c r="P2724" s="14"/>
      <c r="Q2724" s="12"/>
      <c r="R2724" s="13"/>
    </row>
    <row r="2725" spans="1:18" ht="15.75" customHeight="1" x14ac:dyDescent="0.3">
      <c r="A2725" s="1"/>
      <c r="B2725" s="6" t="s">
        <v>23</v>
      </c>
      <c r="C2725" s="6">
        <v>1197831</v>
      </c>
      <c r="D2725" s="7">
        <v>44490</v>
      </c>
      <c r="E2725" s="6" t="s">
        <v>24</v>
      </c>
      <c r="F2725" s="6" t="s">
        <v>98</v>
      </c>
      <c r="G2725" s="6" t="s">
        <v>99</v>
      </c>
      <c r="H2725" s="6" t="s">
        <v>18</v>
      </c>
      <c r="I2725" s="8">
        <v>0.20000000000000012</v>
      </c>
      <c r="J2725" s="9">
        <v>3500</v>
      </c>
      <c r="K2725" s="10">
        <f t="shared" si="20"/>
        <v>700.00000000000045</v>
      </c>
      <c r="L2725" s="10">
        <f t="shared" si="21"/>
        <v>245.00000000000014</v>
      </c>
      <c r="M2725" s="11">
        <v>0.35</v>
      </c>
      <c r="O2725" s="16"/>
      <c r="P2725" s="14"/>
      <c r="Q2725" s="12"/>
      <c r="R2725" s="13"/>
    </row>
    <row r="2726" spans="1:18" ht="15.75" customHeight="1" x14ac:dyDescent="0.3">
      <c r="A2726" s="1"/>
      <c r="B2726" s="6" t="s">
        <v>23</v>
      </c>
      <c r="C2726" s="6">
        <v>1197831</v>
      </c>
      <c r="D2726" s="7">
        <v>44490</v>
      </c>
      <c r="E2726" s="6" t="s">
        <v>24</v>
      </c>
      <c r="F2726" s="6" t="s">
        <v>98</v>
      </c>
      <c r="G2726" s="6" t="s">
        <v>99</v>
      </c>
      <c r="H2726" s="6" t="s">
        <v>19</v>
      </c>
      <c r="I2726" s="8">
        <v>0.20000000000000012</v>
      </c>
      <c r="J2726" s="9">
        <v>2250</v>
      </c>
      <c r="K2726" s="10">
        <f t="shared" si="20"/>
        <v>450.00000000000028</v>
      </c>
      <c r="L2726" s="10">
        <f t="shared" si="21"/>
        <v>180.00000000000011</v>
      </c>
      <c r="M2726" s="11">
        <v>0.4</v>
      </c>
      <c r="O2726" s="16"/>
      <c r="P2726" s="14"/>
      <c r="Q2726" s="12"/>
      <c r="R2726" s="13"/>
    </row>
    <row r="2727" spans="1:18" ht="15.75" customHeight="1" x14ac:dyDescent="0.3">
      <c r="A2727" s="1"/>
      <c r="B2727" s="6" t="s">
        <v>23</v>
      </c>
      <c r="C2727" s="6">
        <v>1197831</v>
      </c>
      <c r="D2727" s="7">
        <v>44490</v>
      </c>
      <c r="E2727" s="6" t="s">
        <v>24</v>
      </c>
      <c r="F2727" s="6" t="s">
        <v>98</v>
      </c>
      <c r="G2727" s="6" t="s">
        <v>99</v>
      </c>
      <c r="H2727" s="6" t="s">
        <v>20</v>
      </c>
      <c r="I2727" s="8">
        <v>0.20000000000000012</v>
      </c>
      <c r="J2727" s="9">
        <v>2000</v>
      </c>
      <c r="K2727" s="10">
        <f t="shared" si="20"/>
        <v>400.00000000000023</v>
      </c>
      <c r="L2727" s="10">
        <f t="shared" si="21"/>
        <v>160.00000000000011</v>
      </c>
      <c r="M2727" s="11">
        <v>0.4</v>
      </c>
      <c r="O2727" s="16"/>
      <c r="P2727" s="14"/>
      <c r="Q2727" s="12"/>
      <c r="R2727" s="13"/>
    </row>
    <row r="2728" spans="1:18" ht="15.75" customHeight="1" x14ac:dyDescent="0.3">
      <c r="A2728" s="1"/>
      <c r="B2728" s="6" t="s">
        <v>23</v>
      </c>
      <c r="C2728" s="6">
        <v>1197831</v>
      </c>
      <c r="D2728" s="7">
        <v>44490</v>
      </c>
      <c r="E2728" s="6" t="s">
        <v>24</v>
      </c>
      <c r="F2728" s="6" t="s">
        <v>98</v>
      </c>
      <c r="G2728" s="6" t="s">
        <v>99</v>
      </c>
      <c r="H2728" s="6" t="s">
        <v>21</v>
      </c>
      <c r="I2728" s="8">
        <v>0.3000000000000001</v>
      </c>
      <c r="J2728" s="9">
        <v>2000</v>
      </c>
      <c r="K2728" s="10">
        <f t="shared" si="20"/>
        <v>600.00000000000023</v>
      </c>
      <c r="L2728" s="10">
        <f t="shared" si="21"/>
        <v>210.00000000000006</v>
      </c>
      <c r="M2728" s="11">
        <v>0.35</v>
      </c>
      <c r="O2728" s="16"/>
      <c r="P2728" s="14"/>
      <c r="Q2728" s="12"/>
      <c r="R2728" s="13"/>
    </row>
    <row r="2729" spans="1:18" ht="15.75" customHeight="1" x14ac:dyDescent="0.3">
      <c r="A2729" s="1"/>
      <c r="B2729" s="6" t="s">
        <v>23</v>
      </c>
      <c r="C2729" s="6">
        <v>1197831</v>
      </c>
      <c r="D2729" s="7">
        <v>44490</v>
      </c>
      <c r="E2729" s="6" t="s">
        <v>24</v>
      </c>
      <c r="F2729" s="6" t="s">
        <v>98</v>
      </c>
      <c r="G2729" s="6" t="s">
        <v>99</v>
      </c>
      <c r="H2729" s="6" t="s">
        <v>22</v>
      </c>
      <c r="I2729" s="8">
        <v>0.30000000000000004</v>
      </c>
      <c r="J2729" s="9">
        <v>3250</v>
      </c>
      <c r="K2729" s="10">
        <f t="shared" si="20"/>
        <v>975.00000000000011</v>
      </c>
      <c r="L2729" s="10">
        <f t="shared" si="21"/>
        <v>390.00000000000006</v>
      </c>
      <c r="M2729" s="11">
        <v>0.4</v>
      </c>
      <c r="O2729" s="16"/>
      <c r="P2729" s="14"/>
      <c r="Q2729" s="12"/>
      <c r="R2729" s="13"/>
    </row>
    <row r="2730" spans="1:18" ht="15.75" customHeight="1" x14ac:dyDescent="0.3">
      <c r="A2730" s="1"/>
      <c r="B2730" s="6" t="s">
        <v>23</v>
      </c>
      <c r="C2730" s="6">
        <v>1197831</v>
      </c>
      <c r="D2730" s="7">
        <v>44520</v>
      </c>
      <c r="E2730" s="6" t="s">
        <v>24</v>
      </c>
      <c r="F2730" s="6" t="s">
        <v>98</v>
      </c>
      <c r="G2730" s="6" t="s">
        <v>99</v>
      </c>
      <c r="H2730" s="6" t="s">
        <v>17</v>
      </c>
      <c r="I2730" s="8">
        <v>0.25000000000000011</v>
      </c>
      <c r="J2730" s="9">
        <v>4750</v>
      </c>
      <c r="K2730" s="10">
        <f t="shared" si="20"/>
        <v>1187.5000000000005</v>
      </c>
      <c r="L2730" s="10">
        <f t="shared" si="21"/>
        <v>475.00000000000023</v>
      </c>
      <c r="M2730" s="11">
        <v>0.4</v>
      </c>
      <c r="O2730" s="16"/>
      <c r="P2730" s="14"/>
      <c r="Q2730" s="12"/>
      <c r="R2730" s="13"/>
    </row>
    <row r="2731" spans="1:18" ht="15.75" customHeight="1" x14ac:dyDescent="0.3">
      <c r="A2731" s="1"/>
      <c r="B2731" s="6" t="s">
        <v>23</v>
      </c>
      <c r="C2731" s="6">
        <v>1197831</v>
      </c>
      <c r="D2731" s="7">
        <v>44520</v>
      </c>
      <c r="E2731" s="6" t="s">
        <v>24</v>
      </c>
      <c r="F2731" s="6" t="s">
        <v>98</v>
      </c>
      <c r="G2731" s="6" t="s">
        <v>99</v>
      </c>
      <c r="H2731" s="6" t="s">
        <v>18</v>
      </c>
      <c r="I2731" s="8">
        <v>0.15000000000000013</v>
      </c>
      <c r="J2731" s="9">
        <v>3000</v>
      </c>
      <c r="K2731" s="10">
        <f t="shared" si="20"/>
        <v>450.0000000000004</v>
      </c>
      <c r="L2731" s="10">
        <f t="shared" si="21"/>
        <v>157.50000000000014</v>
      </c>
      <c r="M2731" s="11">
        <v>0.35</v>
      </c>
      <c r="O2731" s="16"/>
      <c r="P2731" s="14"/>
      <c r="Q2731" s="12"/>
      <c r="R2731" s="13"/>
    </row>
    <row r="2732" spans="1:18" ht="15.75" customHeight="1" x14ac:dyDescent="0.3">
      <c r="A2732" s="1"/>
      <c r="B2732" s="6" t="s">
        <v>23</v>
      </c>
      <c r="C2732" s="6">
        <v>1197831</v>
      </c>
      <c r="D2732" s="7">
        <v>44520</v>
      </c>
      <c r="E2732" s="6" t="s">
        <v>24</v>
      </c>
      <c r="F2732" s="6" t="s">
        <v>98</v>
      </c>
      <c r="G2732" s="6" t="s">
        <v>99</v>
      </c>
      <c r="H2732" s="6" t="s">
        <v>19</v>
      </c>
      <c r="I2732" s="8">
        <v>0.25000000000000017</v>
      </c>
      <c r="J2732" s="9">
        <v>2450</v>
      </c>
      <c r="K2732" s="10">
        <f t="shared" si="20"/>
        <v>612.50000000000045</v>
      </c>
      <c r="L2732" s="10">
        <f t="shared" si="21"/>
        <v>245.0000000000002</v>
      </c>
      <c r="M2732" s="11">
        <v>0.4</v>
      </c>
      <c r="O2732" s="16"/>
      <c r="P2732" s="14"/>
      <c r="Q2732" s="12"/>
      <c r="R2732" s="13"/>
    </row>
    <row r="2733" spans="1:18" ht="15.75" customHeight="1" x14ac:dyDescent="0.3">
      <c r="A2733" s="1"/>
      <c r="B2733" s="6" t="s">
        <v>23</v>
      </c>
      <c r="C2733" s="6">
        <v>1197831</v>
      </c>
      <c r="D2733" s="7">
        <v>44520</v>
      </c>
      <c r="E2733" s="6" t="s">
        <v>24</v>
      </c>
      <c r="F2733" s="6" t="s">
        <v>98</v>
      </c>
      <c r="G2733" s="6" t="s">
        <v>99</v>
      </c>
      <c r="H2733" s="6" t="s">
        <v>20</v>
      </c>
      <c r="I2733" s="8">
        <v>0.55000000000000016</v>
      </c>
      <c r="J2733" s="9">
        <v>3000</v>
      </c>
      <c r="K2733" s="10">
        <f t="shared" si="20"/>
        <v>1650.0000000000005</v>
      </c>
      <c r="L2733" s="10">
        <f t="shared" si="21"/>
        <v>660.00000000000023</v>
      </c>
      <c r="M2733" s="11">
        <v>0.4</v>
      </c>
      <c r="O2733" s="16"/>
      <c r="P2733" s="14"/>
      <c r="Q2733" s="12"/>
      <c r="R2733" s="13"/>
    </row>
    <row r="2734" spans="1:18" ht="15.75" customHeight="1" x14ac:dyDescent="0.3">
      <c r="A2734" s="1"/>
      <c r="B2734" s="6" t="s">
        <v>23</v>
      </c>
      <c r="C2734" s="6">
        <v>1197831</v>
      </c>
      <c r="D2734" s="7">
        <v>44520</v>
      </c>
      <c r="E2734" s="6" t="s">
        <v>24</v>
      </c>
      <c r="F2734" s="6" t="s">
        <v>98</v>
      </c>
      <c r="G2734" s="6" t="s">
        <v>99</v>
      </c>
      <c r="H2734" s="6" t="s">
        <v>21</v>
      </c>
      <c r="I2734" s="8">
        <v>0.75000000000000011</v>
      </c>
      <c r="J2734" s="9">
        <v>2750</v>
      </c>
      <c r="K2734" s="10">
        <f t="shared" si="20"/>
        <v>2062.5000000000005</v>
      </c>
      <c r="L2734" s="10">
        <f t="shared" si="21"/>
        <v>721.87500000000011</v>
      </c>
      <c r="M2734" s="11">
        <v>0.35</v>
      </c>
      <c r="O2734" s="16"/>
      <c r="P2734" s="14"/>
      <c r="Q2734" s="12"/>
      <c r="R2734" s="13"/>
    </row>
    <row r="2735" spans="1:18" ht="15.75" customHeight="1" x14ac:dyDescent="0.3">
      <c r="A2735" s="1"/>
      <c r="B2735" s="6" t="s">
        <v>23</v>
      </c>
      <c r="C2735" s="6">
        <v>1197831</v>
      </c>
      <c r="D2735" s="7">
        <v>44520</v>
      </c>
      <c r="E2735" s="6" t="s">
        <v>24</v>
      </c>
      <c r="F2735" s="6" t="s">
        <v>98</v>
      </c>
      <c r="G2735" s="6" t="s">
        <v>99</v>
      </c>
      <c r="H2735" s="6" t="s">
        <v>22</v>
      </c>
      <c r="I2735" s="8">
        <v>0.75</v>
      </c>
      <c r="J2735" s="9">
        <v>3750</v>
      </c>
      <c r="K2735" s="10">
        <f t="shared" si="20"/>
        <v>2812.5</v>
      </c>
      <c r="L2735" s="10">
        <f t="shared" si="21"/>
        <v>1125</v>
      </c>
      <c r="M2735" s="11">
        <v>0.4</v>
      </c>
      <c r="O2735" s="16"/>
      <c r="P2735" s="14"/>
      <c r="Q2735" s="12"/>
      <c r="R2735" s="13"/>
    </row>
    <row r="2736" spans="1:18" ht="15.75" customHeight="1" x14ac:dyDescent="0.3">
      <c r="A2736" s="1"/>
      <c r="B2736" s="6" t="s">
        <v>23</v>
      </c>
      <c r="C2736" s="6">
        <v>1197831</v>
      </c>
      <c r="D2736" s="7">
        <v>44549</v>
      </c>
      <c r="E2736" s="6" t="s">
        <v>24</v>
      </c>
      <c r="F2736" s="6" t="s">
        <v>98</v>
      </c>
      <c r="G2736" s="6" t="s">
        <v>99</v>
      </c>
      <c r="H2736" s="6" t="s">
        <v>17</v>
      </c>
      <c r="I2736" s="8">
        <v>0.70000000000000007</v>
      </c>
      <c r="J2736" s="9">
        <v>6250</v>
      </c>
      <c r="K2736" s="10">
        <f t="shared" si="20"/>
        <v>4375</v>
      </c>
      <c r="L2736" s="10">
        <f t="shared" si="21"/>
        <v>1750</v>
      </c>
      <c r="M2736" s="11">
        <v>0.4</v>
      </c>
      <c r="O2736" s="16"/>
      <c r="P2736" s="14"/>
      <c r="Q2736" s="12"/>
      <c r="R2736" s="13"/>
    </row>
    <row r="2737" spans="1:18" ht="15.75" customHeight="1" x14ac:dyDescent="0.3">
      <c r="A2737" s="1"/>
      <c r="B2737" s="6" t="s">
        <v>23</v>
      </c>
      <c r="C2737" s="6">
        <v>1197831</v>
      </c>
      <c r="D2737" s="7">
        <v>44549</v>
      </c>
      <c r="E2737" s="6" t="s">
        <v>24</v>
      </c>
      <c r="F2737" s="6" t="s">
        <v>98</v>
      </c>
      <c r="G2737" s="6" t="s">
        <v>99</v>
      </c>
      <c r="H2737" s="6" t="s">
        <v>18</v>
      </c>
      <c r="I2737" s="8">
        <v>0.60000000000000009</v>
      </c>
      <c r="J2737" s="9">
        <v>4250</v>
      </c>
      <c r="K2737" s="10">
        <f t="shared" si="20"/>
        <v>2550.0000000000005</v>
      </c>
      <c r="L2737" s="10">
        <f t="shared" si="21"/>
        <v>892.50000000000011</v>
      </c>
      <c r="M2737" s="11">
        <v>0.35</v>
      </c>
      <c r="O2737" s="16"/>
      <c r="P2737" s="14"/>
      <c r="Q2737" s="12"/>
      <c r="R2737" s="13"/>
    </row>
    <row r="2738" spans="1:18" ht="15.75" customHeight="1" x14ac:dyDescent="0.3">
      <c r="A2738" s="1"/>
      <c r="B2738" s="6" t="s">
        <v>23</v>
      </c>
      <c r="C2738" s="6">
        <v>1197831</v>
      </c>
      <c r="D2738" s="7">
        <v>44549</v>
      </c>
      <c r="E2738" s="6" t="s">
        <v>24</v>
      </c>
      <c r="F2738" s="6" t="s">
        <v>98</v>
      </c>
      <c r="G2738" s="6" t="s">
        <v>99</v>
      </c>
      <c r="H2738" s="6" t="s">
        <v>19</v>
      </c>
      <c r="I2738" s="8">
        <v>0.60000000000000009</v>
      </c>
      <c r="J2738" s="9">
        <v>3750</v>
      </c>
      <c r="K2738" s="10">
        <f t="shared" si="20"/>
        <v>2250.0000000000005</v>
      </c>
      <c r="L2738" s="10">
        <f t="shared" si="21"/>
        <v>900.00000000000023</v>
      </c>
      <c r="M2738" s="11">
        <v>0.4</v>
      </c>
      <c r="O2738" s="16"/>
      <c r="P2738" s="14"/>
      <c r="Q2738" s="12"/>
      <c r="R2738" s="13"/>
    </row>
    <row r="2739" spans="1:18" ht="15.75" customHeight="1" x14ac:dyDescent="0.3">
      <c r="A2739" s="1"/>
      <c r="B2739" s="6" t="s">
        <v>23</v>
      </c>
      <c r="C2739" s="6">
        <v>1197831</v>
      </c>
      <c r="D2739" s="7">
        <v>44549</v>
      </c>
      <c r="E2739" s="6" t="s">
        <v>24</v>
      </c>
      <c r="F2739" s="6" t="s">
        <v>98</v>
      </c>
      <c r="G2739" s="6" t="s">
        <v>99</v>
      </c>
      <c r="H2739" s="6" t="s">
        <v>20</v>
      </c>
      <c r="I2739" s="8">
        <v>0.60000000000000009</v>
      </c>
      <c r="J2739" s="9">
        <v>3250</v>
      </c>
      <c r="K2739" s="10">
        <f t="shared" si="20"/>
        <v>1950.0000000000002</v>
      </c>
      <c r="L2739" s="10">
        <f t="shared" si="21"/>
        <v>780.00000000000011</v>
      </c>
      <c r="M2739" s="11">
        <v>0.4</v>
      </c>
      <c r="O2739" s="16"/>
      <c r="P2739" s="14"/>
      <c r="Q2739" s="12"/>
      <c r="R2739" s="13"/>
    </row>
    <row r="2740" spans="1:18" ht="15.75" customHeight="1" x14ac:dyDescent="0.3">
      <c r="A2740" s="1"/>
      <c r="B2740" s="6" t="s">
        <v>23</v>
      </c>
      <c r="C2740" s="6">
        <v>1197831</v>
      </c>
      <c r="D2740" s="7">
        <v>44549</v>
      </c>
      <c r="E2740" s="6" t="s">
        <v>24</v>
      </c>
      <c r="F2740" s="6" t="s">
        <v>98</v>
      </c>
      <c r="G2740" s="6" t="s">
        <v>99</v>
      </c>
      <c r="H2740" s="6" t="s">
        <v>21</v>
      </c>
      <c r="I2740" s="8">
        <v>0.70000000000000007</v>
      </c>
      <c r="J2740" s="9">
        <v>3250</v>
      </c>
      <c r="K2740" s="10">
        <f t="shared" si="20"/>
        <v>2275</v>
      </c>
      <c r="L2740" s="10">
        <f t="shared" si="21"/>
        <v>796.25</v>
      </c>
      <c r="M2740" s="11">
        <v>0.35</v>
      </c>
      <c r="O2740" s="16"/>
      <c r="P2740" s="14"/>
      <c r="Q2740" s="12"/>
      <c r="R2740" s="13"/>
    </row>
    <row r="2741" spans="1:18" ht="15.75" customHeight="1" x14ac:dyDescent="0.3">
      <c r="A2741" s="1"/>
      <c r="B2741" s="6" t="s">
        <v>23</v>
      </c>
      <c r="C2741" s="6">
        <v>1197831</v>
      </c>
      <c r="D2741" s="7">
        <v>44549</v>
      </c>
      <c r="E2741" s="6" t="s">
        <v>24</v>
      </c>
      <c r="F2741" s="6" t="s">
        <v>98</v>
      </c>
      <c r="G2741" s="6" t="s">
        <v>99</v>
      </c>
      <c r="H2741" s="6" t="s">
        <v>22</v>
      </c>
      <c r="I2741" s="8">
        <v>0.75</v>
      </c>
      <c r="J2741" s="9">
        <v>4250</v>
      </c>
      <c r="K2741" s="10">
        <f t="shared" si="20"/>
        <v>3187.5</v>
      </c>
      <c r="L2741" s="10">
        <f t="shared" si="21"/>
        <v>1275</v>
      </c>
      <c r="M2741" s="11">
        <v>0.4</v>
      </c>
      <c r="O2741" s="16"/>
      <c r="P2741" s="14"/>
      <c r="Q2741" s="12"/>
      <c r="R2741" s="13"/>
    </row>
    <row r="2742" spans="1:18" ht="15.75" customHeight="1" x14ac:dyDescent="0.3">
      <c r="A2742" s="1" t="s">
        <v>39</v>
      </c>
      <c r="B2742" s="6" t="s">
        <v>23</v>
      </c>
      <c r="C2742" s="6">
        <v>1197831</v>
      </c>
      <c r="D2742" s="7">
        <v>44212</v>
      </c>
      <c r="E2742" s="6" t="s">
        <v>24</v>
      </c>
      <c r="F2742" s="6" t="s">
        <v>100</v>
      </c>
      <c r="G2742" s="6" t="s">
        <v>101</v>
      </c>
      <c r="H2742" s="6" t="s">
        <v>17</v>
      </c>
      <c r="I2742" s="8">
        <v>0.25000000000000006</v>
      </c>
      <c r="J2742" s="9">
        <v>5500</v>
      </c>
      <c r="K2742" s="10">
        <f t="shared" si="20"/>
        <v>1375.0000000000002</v>
      </c>
      <c r="L2742" s="10">
        <f t="shared" si="21"/>
        <v>481.25000000000006</v>
      </c>
      <c r="M2742" s="11">
        <v>0.35</v>
      </c>
      <c r="O2742" s="16"/>
      <c r="P2742" s="14"/>
      <c r="Q2742" s="12"/>
      <c r="R2742" s="13"/>
    </row>
    <row r="2743" spans="1:18" ht="15.75" customHeight="1" x14ac:dyDescent="0.3">
      <c r="A2743" s="1"/>
      <c r="B2743" s="6" t="s">
        <v>23</v>
      </c>
      <c r="C2743" s="6">
        <v>1197831</v>
      </c>
      <c r="D2743" s="7">
        <v>44212</v>
      </c>
      <c r="E2743" s="6" t="s">
        <v>24</v>
      </c>
      <c r="F2743" s="6" t="s">
        <v>100</v>
      </c>
      <c r="G2743" s="6" t="s">
        <v>101</v>
      </c>
      <c r="H2743" s="6" t="s">
        <v>18</v>
      </c>
      <c r="I2743" s="8">
        <v>0.25000000000000006</v>
      </c>
      <c r="J2743" s="9">
        <v>3500</v>
      </c>
      <c r="K2743" s="10">
        <f t="shared" si="20"/>
        <v>875.00000000000023</v>
      </c>
      <c r="L2743" s="10">
        <f t="shared" si="21"/>
        <v>306.25000000000006</v>
      </c>
      <c r="M2743" s="11">
        <v>0.35</v>
      </c>
      <c r="O2743" s="16"/>
      <c r="P2743" s="14"/>
      <c r="Q2743" s="12"/>
      <c r="R2743" s="13"/>
    </row>
    <row r="2744" spans="1:18" ht="15.75" customHeight="1" x14ac:dyDescent="0.3">
      <c r="A2744" s="1"/>
      <c r="B2744" s="6" t="s">
        <v>23</v>
      </c>
      <c r="C2744" s="6">
        <v>1197831</v>
      </c>
      <c r="D2744" s="7">
        <v>44212</v>
      </c>
      <c r="E2744" s="6" t="s">
        <v>24</v>
      </c>
      <c r="F2744" s="6" t="s">
        <v>100</v>
      </c>
      <c r="G2744" s="6" t="s">
        <v>101</v>
      </c>
      <c r="H2744" s="6" t="s">
        <v>19</v>
      </c>
      <c r="I2744" s="8">
        <v>0.15000000000000008</v>
      </c>
      <c r="J2744" s="9">
        <v>3500</v>
      </c>
      <c r="K2744" s="10">
        <f t="shared" si="20"/>
        <v>525.00000000000023</v>
      </c>
      <c r="L2744" s="10">
        <f t="shared" si="21"/>
        <v>183.75000000000006</v>
      </c>
      <c r="M2744" s="11">
        <v>0.35</v>
      </c>
      <c r="O2744" s="16"/>
      <c r="P2744" s="14"/>
      <c r="Q2744" s="12"/>
      <c r="R2744" s="13"/>
    </row>
    <row r="2745" spans="1:18" ht="15.75" customHeight="1" x14ac:dyDescent="0.3">
      <c r="A2745" s="1"/>
      <c r="B2745" s="6" t="s">
        <v>23</v>
      </c>
      <c r="C2745" s="6">
        <v>1197831</v>
      </c>
      <c r="D2745" s="7">
        <v>44212</v>
      </c>
      <c r="E2745" s="6" t="s">
        <v>24</v>
      </c>
      <c r="F2745" s="6" t="s">
        <v>100</v>
      </c>
      <c r="G2745" s="6" t="s">
        <v>101</v>
      </c>
      <c r="H2745" s="6" t="s">
        <v>20</v>
      </c>
      <c r="I2745" s="8">
        <v>0.2</v>
      </c>
      <c r="J2745" s="9">
        <v>2000</v>
      </c>
      <c r="K2745" s="10">
        <f t="shared" si="20"/>
        <v>400</v>
      </c>
      <c r="L2745" s="10">
        <f t="shared" si="21"/>
        <v>140</v>
      </c>
      <c r="M2745" s="11">
        <v>0.35</v>
      </c>
      <c r="O2745" s="16"/>
      <c r="P2745" s="14"/>
      <c r="Q2745" s="12"/>
      <c r="R2745" s="13"/>
    </row>
    <row r="2746" spans="1:18" ht="15.75" customHeight="1" x14ac:dyDescent="0.3">
      <c r="A2746" s="1"/>
      <c r="B2746" s="6" t="s">
        <v>23</v>
      </c>
      <c r="C2746" s="6">
        <v>1197831</v>
      </c>
      <c r="D2746" s="7">
        <v>44212</v>
      </c>
      <c r="E2746" s="6" t="s">
        <v>24</v>
      </c>
      <c r="F2746" s="6" t="s">
        <v>100</v>
      </c>
      <c r="G2746" s="6" t="s">
        <v>101</v>
      </c>
      <c r="H2746" s="6" t="s">
        <v>21</v>
      </c>
      <c r="I2746" s="8">
        <v>0.35000000000000003</v>
      </c>
      <c r="J2746" s="9">
        <v>2500</v>
      </c>
      <c r="K2746" s="10">
        <f t="shared" si="20"/>
        <v>875.00000000000011</v>
      </c>
      <c r="L2746" s="10">
        <f t="shared" si="21"/>
        <v>306.25</v>
      </c>
      <c r="M2746" s="11">
        <v>0.35</v>
      </c>
      <c r="O2746" s="16"/>
      <c r="P2746" s="14"/>
      <c r="Q2746" s="12"/>
      <c r="R2746" s="13"/>
    </row>
    <row r="2747" spans="1:18" ht="15.75" customHeight="1" x14ac:dyDescent="0.3">
      <c r="A2747" s="1"/>
      <c r="B2747" s="6" t="s">
        <v>23</v>
      </c>
      <c r="C2747" s="6">
        <v>1197831</v>
      </c>
      <c r="D2747" s="7">
        <v>44212</v>
      </c>
      <c r="E2747" s="6" t="s">
        <v>24</v>
      </c>
      <c r="F2747" s="6" t="s">
        <v>100</v>
      </c>
      <c r="G2747" s="6" t="s">
        <v>101</v>
      </c>
      <c r="H2747" s="6" t="s">
        <v>22</v>
      </c>
      <c r="I2747" s="8">
        <v>0.25000000000000006</v>
      </c>
      <c r="J2747" s="9">
        <v>3500</v>
      </c>
      <c r="K2747" s="10">
        <f t="shared" si="20"/>
        <v>875.00000000000023</v>
      </c>
      <c r="L2747" s="10">
        <f t="shared" si="21"/>
        <v>306.25000000000006</v>
      </c>
      <c r="M2747" s="11">
        <v>0.35</v>
      </c>
      <c r="O2747" s="16"/>
      <c r="P2747" s="14"/>
      <c r="Q2747" s="12"/>
      <c r="R2747" s="13"/>
    </row>
    <row r="2748" spans="1:18" ht="15.75" customHeight="1" x14ac:dyDescent="0.3">
      <c r="A2748" s="1"/>
      <c r="B2748" s="6" t="s">
        <v>23</v>
      </c>
      <c r="C2748" s="6">
        <v>1197831</v>
      </c>
      <c r="D2748" s="7">
        <v>44241</v>
      </c>
      <c r="E2748" s="6" t="s">
        <v>24</v>
      </c>
      <c r="F2748" s="6" t="s">
        <v>100</v>
      </c>
      <c r="G2748" s="6" t="s">
        <v>101</v>
      </c>
      <c r="H2748" s="6" t="s">
        <v>17</v>
      </c>
      <c r="I2748" s="8">
        <v>0.25000000000000006</v>
      </c>
      <c r="J2748" s="9">
        <v>6000</v>
      </c>
      <c r="K2748" s="10">
        <f t="shared" si="20"/>
        <v>1500.0000000000002</v>
      </c>
      <c r="L2748" s="10">
        <f t="shared" si="21"/>
        <v>525</v>
      </c>
      <c r="M2748" s="11">
        <v>0.35</v>
      </c>
      <c r="O2748" s="16"/>
      <c r="P2748" s="14"/>
      <c r="Q2748" s="12"/>
      <c r="R2748" s="13"/>
    </row>
    <row r="2749" spans="1:18" ht="15.75" customHeight="1" x14ac:dyDescent="0.3">
      <c r="A2749" s="1"/>
      <c r="B2749" s="6" t="s">
        <v>23</v>
      </c>
      <c r="C2749" s="6">
        <v>1197831</v>
      </c>
      <c r="D2749" s="7">
        <v>44241</v>
      </c>
      <c r="E2749" s="6" t="s">
        <v>24</v>
      </c>
      <c r="F2749" s="6" t="s">
        <v>100</v>
      </c>
      <c r="G2749" s="6" t="s">
        <v>101</v>
      </c>
      <c r="H2749" s="6" t="s">
        <v>18</v>
      </c>
      <c r="I2749" s="8">
        <v>0.25000000000000006</v>
      </c>
      <c r="J2749" s="9">
        <v>2500</v>
      </c>
      <c r="K2749" s="10">
        <f t="shared" si="20"/>
        <v>625.00000000000011</v>
      </c>
      <c r="L2749" s="10">
        <f t="shared" si="21"/>
        <v>218.75000000000003</v>
      </c>
      <c r="M2749" s="11">
        <v>0.35</v>
      </c>
      <c r="O2749" s="16"/>
      <c r="P2749" s="14"/>
      <c r="Q2749" s="12"/>
      <c r="R2749" s="13"/>
    </row>
    <row r="2750" spans="1:18" ht="15.75" customHeight="1" x14ac:dyDescent="0.3">
      <c r="A2750" s="1"/>
      <c r="B2750" s="6" t="s">
        <v>23</v>
      </c>
      <c r="C2750" s="6">
        <v>1197831</v>
      </c>
      <c r="D2750" s="7">
        <v>44241</v>
      </c>
      <c r="E2750" s="6" t="s">
        <v>24</v>
      </c>
      <c r="F2750" s="6" t="s">
        <v>100</v>
      </c>
      <c r="G2750" s="6" t="s">
        <v>101</v>
      </c>
      <c r="H2750" s="6" t="s">
        <v>19</v>
      </c>
      <c r="I2750" s="8">
        <v>0.15000000000000008</v>
      </c>
      <c r="J2750" s="9">
        <v>3000</v>
      </c>
      <c r="K2750" s="10">
        <f t="shared" si="20"/>
        <v>450.00000000000023</v>
      </c>
      <c r="L2750" s="10">
        <f t="shared" si="21"/>
        <v>157.50000000000006</v>
      </c>
      <c r="M2750" s="11">
        <v>0.35</v>
      </c>
      <c r="O2750" s="16"/>
      <c r="P2750" s="14"/>
      <c r="Q2750" s="12"/>
      <c r="R2750" s="13"/>
    </row>
    <row r="2751" spans="1:18" ht="15.75" customHeight="1" x14ac:dyDescent="0.3">
      <c r="A2751" s="1"/>
      <c r="B2751" s="6" t="s">
        <v>23</v>
      </c>
      <c r="C2751" s="6">
        <v>1197831</v>
      </c>
      <c r="D2751" s="7">
        <v>44241</v>
      </c>
      <c r="E2751" s="6" t="s">
        <v>24</v>
      </c>
      <c r="F2751" s="6" t="s">
        <v>100</v>
      </c>
      <c r="G2751" s="6" t="s">
        <v>101</v>
      </c>
      <c r="H2751" s="6" t="s">
        <v>20</v>
      </c>
      <c r="I2751" s="8">
        <v>0.2</v>
      </c>
      <c r="J2751" s="9">
        <v>1500</v>
      </c>
      <c r="K2751" s="10">
        <f t="shared" si="20"/>
        <v>300</v>
      </c>
      <c r="L2751" s="10">
        <f t="shared" si="21"/>
        <v>105</v>
      </c>
      <c r="M2751" s="11">
        <v>0.35</v>
      </c>
      <c r="O2751" s="16"/>
      <c r="P2751" s="14"/>
      <c r="Q2751" s="12"/>
      <c r="R2751" s="13"/>
    </row>
    <row r="2752" spans="1:18" ht="15.75" customHeight="1" x14ac:dyDescent="0.3">
      <c r="A2752" s="1"/>
      <c r="B2752" s="6" t="s">
        <v>23</v>
      </c>
      <c r="C2752" s="6">
        <v>1197831</v>
      </c>
      <c r="D2752" s="7">
        <v>44241</v>
      </c>
      <c r="E2752" s="6" t="s">
        <v>24</v>
      </c>
      <c r="F2752" s="6" t="s">
        <v>100</v>
      </c>
      <c r="G2752" s="6" t="s">
        <v>101</v>
      </c>
      <c r="H2752" s="6" t="s">
        <v>21</v>
      </c>
      <c r="I2752" s="8">
        <v>0.35000000000000003</v>
      </c>
      <c r="J2752" s="9">
        <v>2250</v>
      </c>
      <c r="K2752" s="10">
        <f t="shared" si="20"/>
        <v>787.50000000000011</v>
      </c>
      <c r="L2752" s="10">
        <f t="shared" si="21"/>
        <v>275.625</v>
      </c>
      <c r="M2752" s="11">
        <v>0.35</v>
      </c>
      <c r="O2752" s="16"/>
      <c r="P2752" s="14"/>
      <c r="Q2752" s="12"/>
      <c r="R2752" s="13"/>
    </row>
    <row r="2753" spans="1:18" ht="15.75" customHeight="1" x14ac:dyDescent="0.3">
      <c r="A2753" s="1"/>
      <c r="B2753" s="6" t="s">
        <v>23</v>
      </c>
      <c r="C2753" s="6">
        <v>1197831</v>
      </c>
      <c r="D2753" s="7">
        <v>44241</v>
      </c>
      <c r="E2753" s="6" t="s">
        <v>24</v>
      </c>
      <c r="F2753" s="6" t="s">
        <v>100</v>
      </c>
      <c r="G2753" s="6" t="s">
        <v>101</v>
      </c>
      <c r="H2753" s="6" t="s">
        <v>22</v>
      </c>
      <c r="I2753" s="8">
        <v>0.2</v>
      </c>
      <c r="J2753" s="9">
        <v>3250</v>
      </c>
      <c r="K2753" s="10">
        <f t="shared" si="20"/>
        <v>650</v>
      </c>
      <c r="L2753" s="10">
        <f t="shared" si="21"/>
        <v>227.49999999999997</v>
      </c>
      <c r="M2753" s="11">
        <v>0.35</v>
      </c>
      <c r="O2753" s="16"/>
      <c r="P2753" s="14"/>
      <c r="Q2753" s="12"/>
      <c r="R2753" s="13"/>
    </row>
    <row r="2754" spans="1:18" ht="15.75" customHeight="1" x14ac:dyDescent="0.3">
      <c r="A2754" s="1"/>
      <c r="B2754" s="6" t="s">
        <v>23</v>
      </c>
      <c r="C2754" s="6">
        <v>1197831</v>
      </c>
      <c r="D2754" s="7">
        <v>44267</v>
      </c>
      <c r="E2754" s="6" t="s">
        <v>24</v>
      </c>
      <c r="F2754" s="6" t="s">
        <v>100</v>
      </c>
      <c r="G2754" s="6" t="s">
        <v>101</v>
      </c>
      <c r="H2754" s="6" t="s">
        <v>17</v>
      </c>
      <c r="I2754" s="8">
        <v>0.2</v>
      </c>
      <c r="J2754" s="9">
        <v>5450</v>
      </c>
      <c r="K2754" s="10">
        <f t="shared" si="20"/>
        <v>1090</v>
      </c>
      <c r="L2754" s="10">
        <f t="shared" si="21"/>
        <v>381.5</v>
      </c>
      <c r="M2754" s="11">
        <v>0.35</v>
      </c>
      <c r="O2754" s="16"/>
      <c r="P2754" s="14"/>
      <c r="Q2754" s="12"/>
      <c r="R2754" s="13"/>
    </row>
    <row r="2755" spans="1:18" ht="15.75" customHeight="1" x14ac:dyDescent="0.3">
      <c r="A2755" s="1"/>
      <c r="B2755" s="6" t="s">
        <v>23</v>
      </c>
      <c r="C2755" s="6">
        <v>1197831</v>
      </c>
      <c r="D2755" s="7">
        <v>44267</v>
      </c>
      <c r="E2755" s="6" t="s">
        <v>24</v>
      </c>
      <c r="F2755" s="6" t="s">
        <v>100</v>
      </c>
      <c r="G2755" s="6" t="s">
        <v>101</v>
      </c>
      <c r="H2755" s="6" t="s">
        <v>18</v>
      </c>
      <c r="I2755" s="8">
        <v>0.2</v>
      </c>
      <c r="J2755" s="9">
        <v>2250</v>
      </c>
      <c r="K2755" s="10">
        <f t="shared" si="20"/>
        <v>450</v>
      </c>
      <c r="L2755" s="10">
        <f t="shared" si="21"/>
        <v>157.5</v>
      </c>
      <c r="M2755" s="11">
        <v>0.35</v>
      </c>
      <c r="O2755" s="16"/>
      <c r="P2755" s="14"/>
      <c r="Q2755" s="12"/>
      <c r="R2755" s="13"/>
    </row>
    <row r="2756" spans="1:18" ht="15.75" customHeight="1" x14ac:dyDescent="0.3">
      <c r="A2756" s="1"/>
      <c r="B2756" s="6" t="s">
        <v>23</v>
      </c>
      <c r="C2756" s="6">
        <v>1197831</v>
      </c>
      <c r="D2756" s="7">
        <v>44267</v>
      </c>
      <c r="E2756" s="6" t="s">
        <v>24</v>
      </c>
      <c r="F2756" s="6" t="s">
        <v>100</v>
      </c>
      <c r="G2756" s="6" t="s">
        <v>101</v>
      </c>
      <c r="H2756" s="6" t="s">
        <v>19</v>
      </c>
      <c r="I2756" s="8">
        <v>0.10000000000000002</v>
      </c>
      <c r="J2756" s="9">
        <v>2500</v>
      </c>
      <c r="K2756" s="10">
        <f t="shared" si="20"/>
        <v>250.00000000000006</v>
      </c>
      <c r="L2756" s="10">
        <f t="shared" si="21"/>
        <v>87.500000000000014</v>
      </c>
      <c r="M2756" s="11">
        <v>0.35</v>
      </c>
      <c r="O2756" s="16"/>
      <c r="P2756" s="14"/>
      <c r="Q2756" s="12"/>
      <c r="R2756" s="13"/>
    </row>
    <row r="2757" spans="1:18" ht="15.75" customHeight="1" x14ac:dyDescent="0.3">
      <c r="A2757" s="1"/>
      <c r="B2757" s="6" t="s">
        <v>23</v>
      </c>
      <c r="C2757" s="6">
        <v>1197831</v>
      </c>
      <c r="D2757" s="7">
        <v>44267</v>
      </c>
      <c r="E2757" s="6" t="s">
        <v>24</v>
      </c>
      <c r="F2757" s="6" t="s">
        <v>100</v>
      </c>
      <c r="G2757" s="6" t="s">
        <v>101</v>
      </c>
      <c r="H2757" s="6" t="s">
        <v>20</v>
      </c>
      <c r="I2757" s="8">
        <v>0.19999999999999996</v>
      </c>
      <c r="J2757" s="9">
        <v>1000</v>
      </c>
      <c r="K2757" s="10">
        <f t="shared" si="20"/>
        <v>199.99999999999994</v>
      </c>
      <c r="L2757" s="10">
        <f t="shared" si="21"/>
        <v>69.999999999999972</v>
      </c>
      <c r="M2757" s="11">
        <v>0.35</v>
      </c>
      <c r="O2757" s="16"/>
      <c r="P2757" s="14"/>
      <c r="Q2757" s="12"/>
      <c r="R2757" s="13"/>
    </row>
    <row r="2758" spans="1:18" ht="15.75" customHeight="1" x14ac:dyDescent="0.3">
      <c r="A2758" s="1"/>
      <c r="B2758" s="6" t="s">
        <v>23</v>
      </c>
      <c r="C2758" s="6">
        <v>1197831</v>
      </c>
      <c r="D2758" s="7">
        <v>44267</v>
      </c>
      <c r="E2758" s="6" t="s">
        <v>24</v>
      </c>
      <c r="F2758" s="6" t="s">
        <v>100</v>
      </c>
      <c r="G2758" s="6" t="s">
        <v>101</v>
      </c>
      <c r="H2758" s="6" t="s">
        <v>21</v>
      </c>
      <c r="I2758" s="8">
        <v>0.35000000000000009</v>
      </c>
      <c r="J2758" s="9">
        <v>1500</v>
      </c>
      <c r="K2758" s="10">
        <f t="shared" si="20"/>
        <v>525.00000000000011</v>
      </c>
      <c r="L2758" s="10">
        <f t="shared" si="21"/>
        <v>183.75000000000003</v>
      </c>
      <c r="M2758" s="11">
        <v>0.35</v>
      </c>
      <c r="O2758" s="16"/>
      <c r="P2758" s="14"/>
      <c r="Q2758" s="12"/>
      <c r="R2758" s="13"/>
    </row>
    <row r="2759" spans="1:18" ht="15.75" customHeight="1" x14ac:dyDescent="0.3">
      <c r="A2759" s="1"/>
      <c r="B2759" s="6" t="s">
        <v>23</v>
      </c>
      <c r="C2759" s="6">
        <v>1197831</v>
      </c>
      <c r="D2759" s="7">
        <v>44267</v>
      </c>
      <c r="E2759" s="6" t="s">
        <v>24</v>
      </c>
      <c r="F2759" s="6" t="s">
        <v>100</v>
      </c>
      <c r="G2759" s="6" t="s">
        <v>101</v>
      </c>
      <c r="H2759" s="6" t="s">
        <v>22</v>
      </c>
      <c r="I2759" s="8">
        <v>0.25</v>
      </c>
      <c r="J2759" s="9">
        <v>2500</v>
      </c>
      <c r="K2759" s="10">
        <f t="shared" si="20"/>
        <v>625</v>
      </c>
      <c r="L2759" s="10">
        <f t="shared" si="21"/>
        <v>218.75</v>
      </c>
      <c r="M2759" s="11">
        <v>0.35</v>
      </c>
      <c r="O2759" s="16"/>
      <c r="P2759" s="14"/>
      <c r="Q2759" s="12"/>
      <c r="R2759" s="13"/>
    </row>
    <row r="2760" spans="1:18" ht="15.75" customHeight="1" x14ac:dyDescent="0.3">
      <c r="A2760" s="1"/>
      <c r="B2760" s="6" t="s">
        <v>23</v>
      </c>
      <c r="C2760" s="6">
        <v>1197831</v>
      </c>
      <c r="D2760" s="7">
        <v>44299</v>
      </c>
      <c r="E2760" s="6" t="s">
        <v>24</v>
      </c>
      <c r="F2760" s="6" t="s">
        <v>100</v>
      </c>
      <c r="G2760" s="6" t="s">
        <v>101</v>
      </c>
      <c r="H2760" s="6" t="s">
        <v>17</v>
      </c>
      <c r="I2760" s="8">
        <v>0.25</v>
      </c>
      <c r="J2760" s="9">
        <v>5000</v>
      </c>
      <c r="K2760" s="10">
        <f t="shared" si="20"/>
        <v>1250</v>
      </c>
      <c r="L2760" s="10">
        <f t="shared" si="21"/>
        <v>437.5</v>
      </c>
      <c r="M2760" s="11">
        <v>0.35</v>
      </c>
      <c r="O2760" s="16"/>
      <c r="P2760" s="14"/>
      <c r="Q2760" s="12"/>
      <c r="R2760" s="13"/>
    </row>
    <row r="2761" spans="1:18" ht="15.75" customHeight="1" x14ac:dyDescent="0.3">
      <c r="A2761" s="1"/>
      <c r="B2761" s="6" t="s">
        <v>23</v>
      </c>
      <c r="C2761" s="6">
        <v>1197831</v>
      </c>
      <c r="D2761" s="7">
        <v>44299</v>
      </c>
      <c r="E2761" s="6" t="s">
        <v>24</v>
      </c>
      <c r="F2761" s="6" t="s">
        <v>100</v>
      </c>
      <c r="G2761" s="6" t="s">
        <v>101</v>
      </c>
      <c r="H2761" s="6" t="s">
        <v>18</v>
      </c>
      <c r="I2761" s="8">
        <v>0.25</v>
      </c>
      <c r="J2761" s="9">
        <v>2000</v>
      </c>
      <c r="K2761" s="10">
        <f t="shared" si="20"/>
        <v>500</v>
      </c>
      <c r="L2761" s="10">
        <f t="shared" si="21"/>
        <v>175</v>
      </c>
      <c r="M2761" s="11">
        <v>0.35</v>
      </c>
      <c r="O2761" s="16"/>
      <c r="P2761" s="14"/>
      <c r="Q2761" s="12"/>
      <c r="R2761" s="13"/>
    </row>
    <row r="2762" spans="1:18" ht="15.75" customHeight="1" x14ac:dyDescent="0.3">
      <c r="A2762" s="1"/>
      <c r="B2762" s="6" t="s">
        <v>23</v>
      </c>
      <c r="C2762" s="6">
        <v>1197831</v>
      </c>
      <c r="D2762" s="7">
        <v>44299</v>
      </c>
      <c r="E2762" s="6" t="s">
        <v>24</v>
      </c>
      <c r="F2762" s="6" t="s">
        <v>100</v>
      </c>
      <c r="G2762" s="6" t="s">
        <v>101</v>
      </c>
      <c r="H2762" s="6" t="s">
        <v>19</v>
      </c>
      <c r="I2762" s="8">
        <v>0.15000000000000002</v>
      </c>
      <c r="J2762" s="9">
        <v>2000</v>
      </c>
      <c r="K2762" s="10">
        <f t="shared" si="20"/>
        <v>300.00000000000006</v>
      </c>
      <c r="L2762" s="10">
        <f t="shared" si="21"/>
        <v>105.00000000000001</v>
      </c>
      <c r="M2762" s="11">
        <v>0.35</v>
      </c>
      <c r="O2762" s="16"/>
      <c r="P2762" s="14"/>
      <c r="Q2762" s="12"/>
      <c r="R2762" s="13"/>
    </row>
    <row r="2763" spans="1:18" ht="15.75" customHeight="1" x14ac:dyDescent="0.3">
      <c r="A2763" s="1"/>
      <c r="B2763" s="6" t="s">
        <v>23</v>
      </c>
      <c r="C2763" s="6">
        <v>1197831</v>
      </c>
      <c r="D2763" s="7">
        <v>44299</v>
      </c>
      <c r="E2763" s="6" t="s">
        <v>24</v>
      </c>
      <c r="F2763" s="6" t="s">
        <v>100</v>
      </c>
      <c r="G2763" s="6" t="s">
        <v>101</v>
      </c>
      <c r="H2763" s="6" t="s">
        <v>20</v>
      </c>
      <c r="I2763" s="8">
        <v>0.19999999999999996</v>
      </c>
      <c r="J2763" s="9">
        <v>1250</v>
      </c>
      <c r="K2763" s="10">
        <f t="shared" si="20"/>
        <v>249.99999999999994</v>
      </c>
      <c r="L2763" s="10">
        <f t="shared" si="21"/>
        <v>87.499999999999972</v>
      </c>
      <c r="M2763" s="11">
        <v>0.35</v>
      </c>
      <c r="O2763" s="16"/>
      <c r="P2763" s="14"/>
      <c r="Q2763" s="12"/>
      <c r="R2763" s="13"/>
    </row>
    <row r="2764" spans="1:18" ht="15.75" customHeight="1" x14ac:dyDescent="0.3">
      <c r="A2764" s="1"/>
      <c r="B2764" s="6" t="s">
        <v>23</v>
      </c>
      <c r="C2764" s="6">
        <v>1197831</v>
      </c>
      <c r="D2764" s="7">
        <v>44299</v>
      </c>
      <c r="E2764" s="6" t="s">
        <v>24</v>
      </c>
      <c r="F2764" s="6" t="s">
        <v>100</v>
      </c>
      <c r="G2764" s="6" t="s">
        <v>101</v>
      </c>
      <c r="H2764" s="6" t="s">
        <v>21</v>
      </c>
      <c r="I2764" s="8">
        <v>0.4</v>
      </c>
      <c r="J2764" s="9">
        <v>1500</v>
      </c>
      <c r="K2764" s="10">
        <f t="shared" si="20"/>
        <v>600</v>
      </c>
      <c r="L2764" s="10">
        <f t="shared" si="21"/>
        <v>210</v>
      </c>
      <c r="M2764" s="11">
        <v>0.35</v>
      </c>
      <c r="O2764" s="16"/>
      <c r="P2764" s="14"/>
      <c r="Q2764" s="12"/>
      <c r="R2764" s="13"/>
    </row>
    <row r="2765" spans="1:18" ht="15.75" customHeight="1" x14ac:dyDescent="0.3">
      <c r="A2765" s="1"/>
      <c r="B2765" s="6" t="s">
        <v>23</v>
      </c>
      <c r="C2765" s="6">
        <v>1197831</v>
      </c>
      <c r="D2765" s="7">
        <v>44299</v>
      </c>
      <c r="E2765" s="6" t="s">
        <v>24</v>
      </c>
      <c r="F2765" s="6" t="s">
        <v>100</v>
      </c>
      <c r="G2765" s="6" t="s">
        <v>101</v>
      </c>
      <c r="H2765" s="6" t="s">
        <v>22</v>
      </c>
      <c r="I2765" s="8">
        <v>0.30000000000000004</v>
      </c>
      <c r="J2765" s="9">
        <v>3000</v>
      </c>
      <c r="K2765" s="10">
        <f t="shared" si="20"/>
        <v>900.00000000000011</v>
      </c>
      <c r="L2765" s="10">
        <f t="shared" si="21"/>
        <v>315</v>
      </c>
      <c r="M2765" s="11">
        <v>0.35</v>
      </c>
      <c r="O2765" s="16"/>
      <c r="P2765" s="14"/>
      <c r="Q2765" s="12"/>
      <c r="R2765" s="13"/>
    </row>
    <row r="2766" spans="1:18" ht="15.75" customHeight="1" x14ac:dyDescent="0.3">
      <c r="A2766" s="1"/>
      <c r="B2766" s="6" t="s">
        <v>23</v>
      </c>
      <c r="C2766" s="6">
        <v>1197831</v>
      </c>
      <c r="D2766" s="7">
        <v>44328</v>
      </c>
      <c r="E2766" s="6" t="s">
        <v>24</v>
      </c>
      <c r="F2766" s="6" t="s">
        <v>100</v>
      </c>
      <c r="G2766" s="6" t="s">
        <v>101</v>
      </c>
      <c r="H2766" s="6" t="s">
        <v>17</v>
      </c>
      <c r="I2766" s="8">
        <v>0.4</v>
      </c>
      <c r="J2766" s="9">
        <v>5700</v>
      </c>
      <c r="K2766" s="10">
        <f t="shared" si="20"/>
        <v>2280</v>
      </c>
      <c r="L2766" s="10">
        <f t="shared" si="21"/>
        <v>798</v>
      </c>
      <c r="M2766" s="11">
        <v>0.35</v>
      </c>
      <c r="O2766" s="16"/>
      <c r="P2766" s="14"/>
      <c r="Q2766" s="12"/>
      <c r="R2766" s="13"/>
    </row>
    <row r="2767" spans="1:18" ht="15.75" customHeight="1" x14ac:dyDescent="0.3">
      <c r="A2767" s="1"/>
      <c r="B2767" s="6" t="s">
        <v>23</v>
      </c>
      <c r="C2767" s="6">
        <v>1197831</v>
      </c>
      <c r="D2767" s="7">
        <v>44328</v>
      </c>
      <c r="E2767" s="6" t="s">
        <v>24</v>
      </c>
      <c r="F2767" s="6" t="s">
        <v>100</v>
      </c>
      <c r="G2767" s="6" t="s">
        <v>101</v>
      </c>
      <c r="H2767" s="6" t="s">
        <v>18</v>
      </c>
      <c r="I2767" s="8">
        <v>0.4</v>
      </c>
      <c r="J2767" s="9">
        <v>2750</v>
      </c>
      <c r="K2767" s="10">
        <f t="shared" si="20"/>
        <v>1100</v>
      </c>
      <c r="L2767" s="10">
        <f t="shared" si="21"/>
        <v>385</v>
      </c>
      <c r="M2767" s="11">
        <v>0.35</v>
      </c>
      <c r="O2767" s="16"/>
      <c r="P2767" s="14"/>
      <c r="Q2767" s="12"/>
      <c r="R2767" s="13"/>
    </row>
    <row r="2768" spans="1:18" ht="15.75" customHeight="1" x14ac:dyDescent="0.3">
      <c r="A2768" s="1"/>
      <c r="B2768" s="6" t="s">
        <v>23</v>
      </c>
      <c r="C2768" s="6">
        <v>1197831</v>
      </c>
      <c r="D2768" s="7">
        <v>44328</v>
      </c>
      <c r="E2768" s="6" t="s">
        <v>24</v>
      </c>
      <c r="F2768" s="6" t="s">
        <v>100</v>
      </c>
      <c r="G2768" s="6" t="s">
        <v>101</v>
      </c>
      <c r="H2768" s="6" t="s">
        <v>19</v>
      </c>
      <c r="I2768" s="8">
        <v>0.35000000000000003</v>
      </c>
      <c r="J2768" s="9">
        <v>2500</v>
      </c>
      <c r="K2768" s="10">
        <f t="shared" si="20"/>
        <v>875.00000000000011</v>
      </c>
      <c r="L2768" s="10">
        <f t="shared" si="21"/>
        <v>306.25</v>
      </c>
      <c r="M2768" s="11">
        <v>0.35</v>
      </c>
      <c r="O2768" s="16"/>
      <c r="P2768" s="14"/>
      <c r="Q2768" s="12"/>
      <c r="R2768" s="13"/>
    </row>
    <row r="2769" spans="1:18" ht="15.75" customHeight="1" x14ac:dyDescent="0.3">
      <c r="A2769" s="1"/>
      <c r="B2769" s="6" t="s">
        <v>23</v>
      </c>
      <c r="C2769" s="6">
        <v>1197831</v>
      </c>
      <c r="D2769" s="7">
        <v>44328</v>
      </c>
      <c r="E2769" s="6" t="s">
        <v>24</v>
      </c>
      <c r="F2769" s="6" t="s">
        <v>100</v>
      </c>
      <c r="G2769" s="6" t="s">
        <v>101</v>
      </c>
      <c r="H2769" s="6" t="s">
        <v>20</v>
      </c>
      <c r="I2769" s="8">
        <v>0.35000000000000003</v>
      </c>
      <c r="J2769" s="9">
        <v>2000</v>
      </c>
      <c r="K2769" s="10">
        <f t="shared" si="20"/>
        <v>700.00000000000011</v>
      </c>
      <c r="L2769" s="10">
        <f t="shared" si="21"/>
        <v>245.00000000000003</v>
      </c>
      <c r="M2769" s="11">
        <v>0.35</v>
      </c>
      <c r="O2769" s="16"/>
      <c r="P2769" s="14"/>
      <c r="Q2769" s="12"/>
      <c r="R2769" s="13"/>
    </row>
    <row r="2770" spans="1:18" ht="15.75" customHeight="1" x14ac:dyDescent="0.3">
      <c r="A2770" s="1"/>
      <c r="B2770" s="6" t="s">
        <v>23</v>
      </c>
      <c r="C2770" s="6">
        <v>1197831</v>
      </c>
      <c r="D2770" s="7">
        <v>44328</v>
      </c>
      <c r="E2770" s="6" t="s">
        <v>24</v>
      </c>
      <c r="F2770" s="6" t="s">
        <v>100</v>
      </c>
      <c r="G2770" s="6" t="s">
        <v>101</v>
      </c>
      <c r="H2770" s="6" t="s">
        <v>21</v>
      </c>
      <c r="I2770" s="8">
        <v>0.44999999999999996</v>
      </c>
      <c r="J2770" s="9">
        <v>2250</v>
      </c>
      <c r="K2770" s="10">
        <f t="shared" si="20"/>
        <v>1012.4999999999999</v>
      </c>
      <c r="L2770" s="10">
        <f t="shared" si="21"/>
        <v>354.37499999999994</v>
      </c>
      <c r="M2770" s="11">
        <v>0.35</v>
      </c>
      <c r="O2770" s="16"/>
      <c r="P2770" s="14"/>
      <c r="Q2770" s="12"/>
      <c r="R2770" s="13"/>
    </row>
    <row r="2771" spans="1:18" ht="15.75" customHeight="1" x14ac:dyDescent="0.3">
      <c r="A2771" s="1"/>
      <c r="B2771" s="6" t="s">
        <v>23</v>
      </c>
      <c r="C2771" s="6">
        <v>1197831</v>
      </c>
      <c r="D2771" s="7">
        <v>44328</v>
      </c>
      <c r="E2771" s="6" t="s">
        <v>24</v>
      </c>
      <c r="F2771" s="6" t="s">
        <v>100</v>
      </c>
      <c r="G2771" s="6" t="s">
        <v>101</v>
      </c>
      <c r="H2771" s="6" t="s">
        <v>22</v>
      </c>
      <c r="I2771" s="8">
        <v>0.44999999999999996</v>
      </c>
      <c r="J2771" s="9">
        <v>3250</v>
      </c>
      <c r="K2771" s="10">
        <f t="shared" si="20"/>
        <v>1462.4999999999998</v>
      </c>
      <c r="L2771" s="10">
        <f t="shared" si="21"/>
        <v>511.87499999999989</v>
      </c>
      <c r="M2771" s="11">
        <v>0.35</v>
      </c>
      <c r="O2771" s="16"/>
      <c r="P2771" s="14"/>
      <c r="Q2771" s="12"/>
      <c r="R2771" s="13"/>
    </row>
    <row r="2772" spans="1:18" ht="15.75" customHeight="1" x14ac:dyDescent="0.3">
      <c r="A2772" s="1"/>
      <c r="B2772" s="6" t="s">
        <v>23</v>
      </c>
      <c r="C2772" s="6">
        <v>1197831</v>
      </c>
      <c r="D2772" s="7">
        <v>44361</v>
      </c>
      <c r="E2772" s="6" t="s">
        <v>24</v>
      </c>
      <c r="F2772" s="6" t="s">
        <v>100</v>
      </c>
      <c r="G2772" s="6" t="s">
        <v>101</v>
      </c>
      <c r="H2772" s="6" t="s">
        <v>17</v>
      </c>
      <c r="I2772" s="8">
        <v>0.39999999999999997</v>
      </c>
      <c r="J2772" s="9">
        <v>5750</v>
      </c>
      <c r="K2772" s="10">
        <f t="shared" si="20"/>
        <v>2300</v>
      </c>
      <c r="L2772" s="10">
        <f t="shared" si="21"/>
        <v>805</v>
      </c>
      <c r="M2772" s="11">
        <v>0.35</v>
      </c>
      <c r="O2772" s="16"/>
      <c r="P2772" s="14"/>
      <c r="Q2772" s="12"/>
      <c r="R2772" s="13"/>
    </row>
    <row r="2773" spans="1:18" ht="15.75" customHeight="1" x14ac:dyDescent="0.3">
      <c r="A2773" s="1"/>
      <c r="B2773" s="6" t="s">
        <v>23</v>
      </c>
      <c r="C2773" s="6">
        <v>1197831</v>
      </c>
      <c r="D2773" s="7">
        <v>44361</v>
      </c>
      <c r="E2773" s="6" t="s">
        <v>24</v>
      </c>
      <c r="F2773" s="6" t="s">
        <v>100</v>
      </c>
      <c r="G2773" s="6" t="s">
        <v>101</v>
      </c>
      <c r="H2773" s="6" t="s">
        <v>18</v>
      </c>
      <c r="I2773" s="8">
        <v>0.35000000000000003</v>
      </c>
      <c r="J2773" s="9">
        <v>3250</v>
      </c>
      <c r="K2773" s="10">
        <f t="shared" si="20"/>
        <v>1137.5</v>
      </c>
      <c r="L2773" s="10">
        <f t="shared" si="21"/>
        <v>398.125</v>
      </c>
      <c r="M2773" s="11">
        <v>0.35</v>
      </c>
      <c r="O2773" s="16"/>
      <c r="P2773" s="14"/>
      <c r="Q2773" s="12"/>
      <c r="R2773" s="13"/>
    </row>
    <row r="2774" spans="1:18" ht="15.75" customHeight="1" x14ac:dyDescent="0.3">
      <c r="A2774" s="1"/>
      <c r="B2774" s="6" t="s">
        <v>23</v>
      </c>
      <c r="C2774" s="6">
        <v>1197831</v>
      </c>
      <c r="D2774" s="7">
        <v>44361</v>
      </c>
      <c r="E2774" s="6" t="s">
        <v>24</v>
      </c>
      <c r="F2774" s="6" t="s">
        <v>100</v>
      </c>
      <c r="G2774" s="6" t="s">
        <v>101</v>
      </c>
      <c r="H2774" s="6" t="s">
        <v>19</v>
      </c>
      <c r="I2774" s="8">
        <v>0.4</v>
      </c>
      <c r="J2774" s="9">
        <v>3000</v>
      </c>
      <c r="K2774" s="10">
        <f t="shared" si="20"/>
        <v>1200</v>
      </c>
      <c r="L2774" s="10">
        <f t="shared" si="21"/>
        <v>420</v>
      </c>
      <c r="M2774" s="11">
        <v>0.35</v>
      </c>
      <c r="O2774" s="16"/>
      <c r="P2774" s="14"/>
      <c r="Q2774" s="12"/>
      <c r="R2774" s="13"/>
    </row>
    <row r="2775" spans="1:18" ht="15.75" customHeight="1" x14ac:dyDescent="0.3">
      <c r="A2775" s="1"/>
      <c r="B2775" s="6" t="s">
        <v>23</v>
      </c>
      <c r="C2775" s="6">
        <v>1197831</v>
      </c>
      <c r="D2775" s="7">
        <v>44361</v>
      </c>
      <c r="E2775" s="6" t="s">
        <v>24</v>
      </c>
      <c r="F2775" s="6" t="s">
        <v>100</v>
      </c>
      <c r="G2775" s="6" t="s">
        <v>101</v>
      </c>
      <c r="H2775" s="6" t="s">
        <v>20</v>
      </c>
      <c r="I2775" s="8">
        <v>0.4</v>
      </c>
      <c r="J2775" s="9">
        <v>2750</v>
      </c>
      <c r="K2775" s="10">
        <f t="shared" si="20"/>
        <v>1100</v>
      </c>
      <c r="L2775" s="10">
        <f t="shared" si="21"/>
        <v>385</v>
      </c>
      <c r="M2775" s="11">
        <v>0.35</v>
      </c>
      <c r="O2775" s="16"/>
      <c r="P2775" s="14"/>
      <c r="Q2775" s="12"/>
      <c r="R2775" s="13"/>
    </row>
    <row r="2776" spans="1:18" ht="15.75" customHeight="1" x14ac:dyDescent="0.3">
      <c r="A2776" s="1"/>
      <c r="B2776" s="6" t="s">
        <v>23</v>
      </c>
      <c r="C2776" s="6">
        <v>1197831</v>
      </c>
      <c r="D2776" s="7">
        <v>44361</v>
      </c>
      <c r="E2776" s="6" t="s">
        <v>24</v>
      </c>
      <c r="F2776" s="6" t="s">
        <v>100</v>
      </c>
      <c r="G2776" s="6" t="s">
        <v>101</v>
      </c>
      <c r="H2776" s="6" t="s">
        <v>21</v>
      </c>
      <c r="I2776" s="8">
        <v>0.54999999999999993</v>
      </c>
      <c r="J2776" s="9">
        <v>2750</v>
      </c>
      <c r="K2776" s="10">
        <f t="shared" si="20"/>
        <v>1512.4999999999998</v>
      </c>
      <c r="L2776" s="10">
        <f t="shared" si="21"/>
        <v>529.37499999999989</v>
      </c>
      <c r="M2776" s="11">
        <v>0.35</v>
      </c>
      <c r="O2776" s="16"/>
      <c r="P2776" s="14"/>
      <c r="Q2776" s="12"/>
      <c r="R2776" s="13"/>
    </row>
    <row r="2777" spans="1:18" ht="15.75" customHeight="1" x14ac:dyDescent="0.3">
      <c r="A2777" s="1"/>
      <c r="B2777" s="6" t="s">
        <v>23</v>
      </c>
      <c r="C2777" s="6">
        <v>1197831</v>
      </c>
      <c r="D2777" s="7">
        <v>44361</v>
      </c>
      <c r="E2777" s="6" t="s">
        <v>24</v>
      </c>
      <c r="F2777" s="6" t="s">
        <v>100</v>
      </c>
      <c r="G2777" s="6" t="s">
        <v>101</v>
      </c>
      <c r="H2777" s="6" t="s">
        <v>22</v>
      </c>
      <c r="I2777" s="8">
        <v>0.6</v>
      </c>
      <c r="J2777" s="9">
        <v>4500</v>
      </c>
      <c r="K2777" s="10">
        <f t="shared" si="20"/>
        <v>2700</v>
      </c>
      <c r="L2777" s="10">
        <f t="shared" si="21"/>
        <v>944.99999999999989</v>
      </c>
      <c r="M2777" s="11">
        <v>0.35</v>
      </c>
      <c r="O2777" s="16"/>
      <c r="P2777" s="14"/>
      <c r="Q2777" s="12"/>
      <c r="R2777" s="13"/>
    </row>
    <row r="2778" spans="1:18" ht="15.75" customHeight="1" x14ac:dyDescent="0.3">
      <c r="A2778" s="1"/>
      <c r="B2778" s="6" t="s">
        <v>23</v>
      </c>
      <c r="C2778" s="6">
        <v>1197831</v>
      </c>
      <c r="D2778" s="7">
        <v>44389</v>
      </c>
      <c r="E2778" s="6" t="s">
        <v>24</v>
      </c>
      <c r="F2778" s="6" t="s">
        <v>100</v>
      </c>
      <c r="G2778" s="6" t="s">
        <v>101</v>
      </c>
      <c r="H2778" s="6" t="s">
        <v>17</v>
      </c>
      <c r="I2778" s="8">
        <v>0.54999999999999993</v>
      </c>
      <c r="J2778" s="9">
        <v>6750</v>
      </c>
      <c r="K2778" s="10">
        <f t="shared" si="20"/>
        <v>3712.4999999999995</v>
      </c>
      <c r="L2778" s="10">
        <f t="shared" si="21"/>
        <v>1299.3749999999998</v>
      </c>
      <c r="M2778" s="11">
        <v>0.35</v>
      </c>
      <c r="O2778" s="16"/>
      <c r="P2778" s="14"/>
      <c r="Q2778" s="12"/>
      <c r="R2778" s="13"/>
    </row>
    <row r="2779" spans="1:18" ht="15.75" customHeight="1" x14ac:dyDescent="0.3">
      <c r="A2779" s="1"/>
      <c r="B2779" s="6" t="s">
        <v>23</v>
      </c>
      <c r="C2779" s="6">
        <v>1197831</v>
      </c>
      <c r="D2779" s="7">
        <v>44389</v>
      </c>
      <c r="E2779" s="6" t="s">
        <v>24</v>
      </c>
      <c r="F2779" s="6" t="s">
        <v>100</v>
      </c>
      <c r="G2779" s="6" t="s">
        <v>101</v>
      </c>
      <c r="H2779" s="6" t="s">
        <v>18</v>
      </c>
      <c r="I2779" s="8">
        <v>0.5</v>
      </c>
      <c r="J2779" s="9">
        <v>4250</v>
      </c>
      <c r="K2779" s="10">
        <f t="shared" si="20"/>
        <v>2125</v>
      </c>
      <c r="L2779" s="10">
        <f t="shared" si="21"/>
        <v>743.75</v>
      </c>
      <c r="M2779" s="11">
        <v>0.35</v>
      </c>
      <c r="O2779" s="16"/>
      <c r="P2779" s="14"/>
      <c r="Q2779" s="12"/>
      <c r="R2779" s="13"/>
    </row>
    <row r="2780" spans="1:18" ht="15.75" customHeight="1" x14ac:dyDescent="0.3">
      <c r="A2780" s="1"/>
      <c r="B2780" s="6" t="s">
        <v>23</v>
      </c>
      <c r="C2780" s="6">
        <v>1197831</v>
      </c>
      <c r="D2780" s="7">
        <v>44389</v>
      </c>
      <c r="E2780" s="6" t="s">
        <v>24</v>
      </c>
      <c r="F2780" s="6" t="s">
        <v>100</v>
      </c>
      <c r="G2780" s="6" t="s">
        <v>101</v>
      </c>
      <c r="H2780" s="6" t="s">
        <v>19</v>
      </c>
      <c r="I2780" s="8">
        <v>0.45</v>
      </c>
      <c r="J2780" s="9">
        <v>3500</v>
      </c>
      <c r="K2780" s="10">
        <f t="shared" si="20"/>
        <v>1575</v>
      </c>
      <c r="L2780" s="10">
        <f t="shared" si="21"/>
        <v>551.25</v>
      </c>
      <c r="M2780" s="11">
        <v>0.35</v>
      </c>
      <c r="O2780" s="16"/>
      <c r="P2780" s="14"/>
      <c r="Q2780" s="12"/>
      <c r="R2780" s="13"/>
    </row>
    <row r="2781" spans="1:18" ht="15.75" customHeight="1" x14ac:dyDescent="0.3">
      <c r="A2781" s="1"/>
      <c r="B2781" s="6" t="s">
        <v>23</v>
      </c>
      <c r="C2781" s="6">
        <v>1197831</v>
      </c>
      <c r="D2781" s="7">
        <v>44389</v>
      </c>
      <c r="E2781" s="6" t="s">
        <v>24</v>
      </c>
      <c r="F2781" s="6" t="s">
        <v>100</v>
      </c>
      <c r="G2781" s="6" t="s">
        <v>101</v>
      </c>
      <c r="H2781" s="6" t="s">
        <v>20</v>
      </c>
      <c r="I2781" s="8">
        <v>0.45</v>
      </c>
      <c r="J2781" s="9">
        <v>3000</v>
      </c>
      <c r="K2781" s="10">
        <f t="shared" si="20"/>
        <v>1350</v>
      </c>
      <c r="L2781" s="10">
        <f t="shared" si="21"/>
        <v>472.49999999999994</v>
      </c>
      <c r="M2781" s="11">
        <v>0.35</v>
      </c>
      <c r="O2781" s="16"/>
      <c r="P2781" s="14"/>
      <c r="Q2781" s="12"/>
      <c r="R2781" s="13"/>
    </row>
    <row r="2782" spans="1:18" ht="15.75" customHeight="1" x14ac:dyDescent="0.3">
      <c r="A2782" s="1"/>
      <c r="B2782" s="6" t="s">
        <v>23</v>
      </c>
      <c r="C2782" s="6">
        <v>1197831</v>
      </c>
      <c r="D2782" s="7">
        <v>44389</v>
      </c>
      <c r="E2782" s="6" t="s">
        <v>24</v>
      </c>
      <c r="F2782" s="6" t="s">
        <v>100</v>
      </c>
      <c r="G2782" s="6" t="s">
        <v>101</v>
      </c>
      <c r="H2782" s="6" t="s">
        <v>21</v>
      </c>
      <c r="I2782" s="8">
        <v>0.6</v>
      </c>
      <c r="J2782" s="9">
        <v>3250</v>
      </c>
      <c r="K2782" s="10">
        <f t="shared" si="20"/>
        <v>1950</v>
      </c>
      <c r="L2782" s="10">
        <f t="shared" si="21"/>
        <v>682.5</v>
      </c>
      <c r="M2782" s="11">
        <v>0.35</v>
      </c>
      <c r="O2782" s="16"/>
      <c r="P2782" s="14"/>
      <c r="Q2782" s="12"/>
      <c r="R2782" s="13"/>
    </row>
    <row r="2783" spans="1:18" ht="15.75" customHeight="1" x14ac:dyDescent="0.3">
      <c r="A2783" s="1"/>
      <c r="B2783" s="6" t="s">
        <v>23</v>
      </c>
      <c r="C2783" s="6">
        <v>1197831</v>
      </c>
      <c r="D2783" s="7">
        <v>44389</v>
      </c>
      <c r="E2783" s="6" t="s">
        <v>24</v>
      </c>
      <c r="F2783" s="6" t="s">
        <v>100</v>
      </c>
      <c r="G2783" s="6" t="s">
        <v>101</v>
      </c>
      <c r="H2783" s="6" t="s">
        <v>22</v>
      </c>
      <c r="I2783" s="8">
        <v>0.65</v>
      </c>
      <c r="J2783" s="9">
        <v>5000</v>
      </c>
      <c r="K2783" s="10">
        <f t="shared" si="20"/>
        <v>3250</v>
      </c>
      <c r="L2783" s="10">
        <f t="shared" si="21"/>
        <v>1137.5</v>
      </c>
      <c r="M2783" s="11">
        <v>0.35</v>
      </c>
      <c r="O2783" s="16"/>
      <c r="P2783" s="14"/>
      <c r="Q2783" s="12"/>
      <c r="R2783" s="13"/>
    </row>
    <row r="2784" spans="1:18" ht="15.75" customHeight="1" x14ac:dyDescent="0.3">
      <c r="A2784" s="1"/>
      <c r="B2784" s="6" t="s">
        <v>23</v>
      </c>
      <c r="C2784" s="6">
        <v>1197831</v>
      </c>
      <c r="D2784" s="7">
        <v>44421</v>
      </c>
      <c r="E2784" s="6" t="s">
        <v>24</v>
      </c>
      <c r="F2784" s="6" t="s">
        <v>100</v>
      </c>
      <c r="G2784" s="6" t="s">
        <v>101</v>
      </c>
      <c r="H2784" s="6" t="s">
        <v>17</v>
      </c>
      <c r="I2784" s="8">
        <v>0.6</v>
      </c>
      <c r="J2784" s="9">
        <v>6500</v>
      </c>
      <c r="K2784" s="10">
        <f t="shared" si="20"/>
        <v>3900</v>
      </c>
      <c r="L2784" s="10">
        <f t="shared" si="21"/>
        <v>1365</v>
      </c>
      <c r="M2784" s="11">
        <v>0.35</v>
      </c>
      <c r="O2784" s="16"/>
      <c r="P2784" s="14"/>
      <c r="Q2784" s="12"/>
      <c r="R2784" s="13"/>
    </row>
    <row r="2785" spans="1:18" ht="15.75" customHeight="1" x14ac:dyDescent="0.3">
      <c r="A2785" s="1"/>
      <c r="B2785" s="6" t="s">
        <v>23</v>
      </c>
      <c r="C2785" s="6">
        <v>1197831</v>
      </c>
      <c r="D2785" s="7">
        <v>44421</v>
      </c>
      <c r="E2785" s="6" t="s">
        <v>24</v>
      </c>
      <c r="F2785" s="6" t="s">
        <v>100</v>
      </c>
      <c r="G2785" s="6" t="s">
        <v>101</v>
      </c>
      <c r="H2785" s="6" t="s">
        <v>18</v>
      </c>
      <c r="I2785" s="8">
        <v>0.55000000000000004</v>
      </c>
      <c r="J2785" s="9">
        <v>4250</v>
      </c>
      <c r="K2785" s="10">
        <f t="shared" si="20"/>
        <v>2337.5</v>
      </c>
      <c r="L2785" s="10">
        <f t="shared" si="21"/>
        <v>818.125</v>
      </c>
      <c r="M2785" s="11">
        <v>0.35</v>
      </c>
      <c r="O2785" s="16"/>
      <c r="P2785" s="14"/>
      <c r="Q2785" s="12"/>
      <c r="R2785" s="13"/>
    </row>
    <row r="2786" spans="1:18" ht="15.75" customHeight="1" x14ac:dyDescent="0.3">
      <c r="A2786" s="1"/>
      <c r="B2786" s="6" t="s">
        <v>23</v>
      </c>
      <c r="C2786" s="6">
        <v>1197831</v>
      </c>
      <c r="D2786" s="7">
        <v>44421</v>
      </c>
      <c r="E2786" s="6" t="s">
        <v>24</v>
      </c>
      <c r="F2786" s="6" t="s">
        <v>100</v>
      </c>
      <c r="G2786" s="6" t="s">
        <v>101</v>
      </c>
      <c r="H2786" s="6" t="s">
        <v>19</v>
      </c>
      <c r="I2786" s="8">
        <v>0.5</v>
      </c>
      <c r="J2786" s="9">
        <v>3500</v>
      </c>
      <c r="K2786" s="10">
        <f t="shared" si="20"/>
        <v>1750</v>
      </c>
      <c r="L2786" s="10">
        <f t="shared" si="21"/>
        <v>612.5</v>
      </c>
      <c r="M2786" s="11">
        <v>0.35</v>
      </c>
      <c r="O2786" s="16"/>
      <c r="P2786" s="14"/>
      <c r="Q2786" s="12"/>
      <c r="R2786" s="13"/>
    </row>
    <row r="2787" spans="1:18" ht="15.75" customHeight="1" x14ac:dyDescent="0.3">
      <c r="A2787" s="1"/>
      <c r="B2787" s="6" t="s">
        <v>23</v>
      </c>
      <c r="C2787" s="6">
        <v>1197831</v>
      </c>
      <c r="D2787" s="7">
        <v>44421</v>
      </c>
      <c r="E2787" s="6" t="s">
        <v>24</v>
      </c>
      <c r="F2787" s="6" t="s">
        <v>100</v>
      </c>
      <c r="G2787" s="6" t="s">
        <v>101</v>
      </c>
      <c r="H2787" s="6" t="s">
        <v>20</v>
      </c>
      <c r="I2787" s="8">
        <v>0.4</v>
      </c>
      <c r="J2787" s="9">
        <v>3000</v>
      </c>
      <c r="K2787" s="10">
        <f t="shared" si="20"/>
        <v>1200</v>
      </c>
      <c r="L2787" s="10">
        <f t="shared" si="21"/>
        <v>420</v>
      </c>
      <c r="M2787" s="11">
        <v>0.35</v>
      </c>
      <c r="O2787" s="16"/>
      <c r="P2787" s="14"/>
      <c r="Q2787" s="12"/>
      <c r="R2787" s="13"/>
    </row>
    <row r="2788" spans="1:18" ht="15.75" customHeight="1" x14ac:dyDescent="0.3">
      <c r="A2788" s="1"/>
      <c r="B2788" s="6" t="s">
        <v>23</v>
      </c>
      <c r="C2788" s="6">
        <v>1197831</v>
      </c>
      <c r="D2788" s="7">
        <v>44421</v>
      </c>
      <c r="E2788" s="6" t="s">
        <v>24</v>
      </c>
      <c r="F2788" s="6" t="s">
        <v>100</v>
      </c>
      <c r="G2788" s="6" t="s">
        <v>101</v>
      </c>
      <c r="H2788" s="6" t="s">
        <v>21</v>
      </c>
      <c r="I2788" s="8">
        <v>0.5</v>
      </c>
      <c r="J2788" s="9">
        <v>2750</v>
      </c>
      <c r="K2788" s="10">
        <f t="shared" si="20"/>
        <v>1375</v>
      </c>
      <c r="L2788" s="10">
        <f t="shared" si="21"/>
        <v>481.24999999999994</v>
      </c>
      <c r="M2788" s="11">
        <v>0.35</v>
      </c>
      <c r="O2788" s="16"/>
      <c r="P2788" s="14"/>
      <c r="Q2788" s="12"/>
      <c r="R2788" s="13"/>
    </row>
    <row r="2789" spans="1:18" ht="15.75" customHeight="1" x14ac:dyDescent="0.3">
      <c r="A2789" s="1"/>
      <c r="B2789" s="6" t="s">
        <v>23</v>
      </c>
      <c r="C2789" s="6">
        <v>1197831</v>
      </c>
      <c r="D2789" s="7">
        <v>44421</v>
      </c>
      <c r="E2789" s="6" t="s">
        <v>24</v>
      </c>
      <c r="F2789" s="6" t="s">
        <v>100</v>
      </c>
      <c r="G2789" s="6" t="s">
        <v>101</v>
      </c>
      <c r="H2789" s="6" t="s">
        <v>22</v>
      </c>
      <c r="I2789" s="8">
        <v>0.55000000000000004</v>
      </c>
      <c r="J2789" s="9">
        <v>4500</v>
      </c>
      <c r="K2789" s="10">
        <f t="shared" si="20"/>
        <v>2475</v>
      </c>
      <c r="L2789" s="10">
        <f t="shared" si="21"/>
        <v>866.25</v>
      </c>
      <c r="M2789" s="11">
        <v>0.35</v>
      </c>
      <c r="O2789" s="16"/>
      <c r="P2789" s="14"/>
      <c r="Q2789" s="12"/>
      <c r="R2789" s="13"/>
    </row>
    <row r="2790" spans="1:18" ht="15.75" customHeight="1" x14ac:dyDescent="0.3">
      <c r="A2790" s="1"/>
      <c r="B2790" s="6" t="s">
        <v>23</v>
      </c>
      <c r="C2790" s="6">
        <v>1197831</v>
      </c>
      <c r="D2790" s="7">
        <v>44451</v>
      </c>
      <c r="E2790" s="6" t="s">
        <v>24</v>
      </c>
      <c r="F2790" s="6" t="s">
        <v>100</v>
      </c>
      <c r="G2790" s="6" t="s">
        <v>101</v>
      </c>
      <c r="H2790" s="6" t="s">
        <v>17</v>
      </c>
      <c r="I2790" s="8">
        <v>0.5</v>
      </c>
      <c r="J2790" s="9">
        <v>5500</v>
      </c>
      <c r="K2790" s="10">
        <f t="shared" si="20"/>
        <v>2750</v>
      </c>
      <c r="L2790" s="10">
        <f t="shared" si="21"/>
        <v>962.49999999999989</v>
      </c>
      <c r="M2790" s="11">
        <v>0.35</v>
      </c>
      <c r="O2790" s="16"/>
      <c r="P2790" s="14"/>
      <c r="Q2790" s="12"/>
      <c r="R2790" s="13"/>
    </row>
    <row r="2791" spans="1:18" ht="15.75" customHeight="1" x14ac:dyDescent="0.3">
      <c r="A2791" s="1"/>
      <c r="B2791" s="6" t="s">
        <v>23</v>
      </c>
      <c r="C2791" s="6">
        <v>1197831</v>
      </c>
      <c r="D2791" s="7">
        <v>44451</v>
      </c>
      <c r="E2791" s="6" t="s">
        <v>24</v>
      </c>
      <c r="F2791" s="6" t="s">
        <v>100</v>
      </c>
      <c r="G2791" s="6" t="s">
        <v>101</v>
      </c>
      <c r="H2791" s="6" t="s">
        <v>18</v>
      </c>
      <c r="I2791" s="8">
        <v>0.40000000000000013</v>
      </c>
      <c r="J2791" s="9">
        <v>3500</v>
      </c>
      <c r="K2791" s="10">
        <f t="shared" si="20"/>
        <v>1400.0000000000005</v>
      </c>
      <c r="L2791" s="10">
        <f t="shared" si="21"/>
        <v>490.00000000000011</v>
      </c>
      <c r="M2791" s="11">
        <v>0.35</v>
      </c>
      <c r="O2791" s="16"/>
      <c r="P2791" s="14"/>
      <c r="Q2791" s="12"/>
      <c r="R2791" s="13"/>
    </row>
    <row r="2792" spans="1:18" ht="15.75" customHeight="1" x14ac:dyDescent="0.3">
      <c r="A2792" s="1"/>
      <c r="B2792" s="6" t="s">
        <v>23</v>
      </c>
      <c r="C2792" s="6">
        <v>1197831</v>
      </c>
      <c r="D2792" s="7">
        <v>44451</v>
      </c>
      <c r="E2792" s="6" t="s">
        <v>24</v>
      </c>
      <c r="F2792" s="6" t="s">
        <v>100</v>
      </c>
      <c r="G2792" s="6" t="s">
        <v>101</v>
      </c>
      <c r="H2792" s="6" t="s">
        <v>19</v>
      </c>
      <c r="I2792" s="8">
        <v>0.15000000000000008</v>
      </c>
      <c r="J2792" s="9">
        <v>2500</v>
      </c>
      <c r="K2792" s="10">
        <f t="shared" si="20"/>
        <v>375.00000000000017</v>
      </c>
      <c r="L2792" s="10">
        <f t="shared" si="21"/>
        <v>131.25000000000006</v>
      </c>
      <c r="M2792" s="11">
        <v>0.35</v>
      </c>
      <c r="O2792" s="16"/>
      <c r="P2792" s="14"/>
      <c r="Q2792" s="12"/>
      <c r="R2792" s="13"/>
    </row>
    <row r="2793" spans="1:18" ht="15.75" customHeight="1" x14ac:dyDescent="0.3">
      <c r="A2793" s="1"/>
      <c r="B2793" s="6" t="s">
        <v>23</v>
      </c>
      <c r="C2793" s="6">
        <v>1197831</v>
      </c>
      <c r="D2793" s="7">
        <v>44451</v>
      </c>
      <c r="E2793" s="6" t="s">
        <v>24</v>
      </c>
      <c r="F2793" s="6" t="s">
        <v>100</v>
      </c>
      <c r="G2793" s="6" t="s">
        <v>101</v>
      </c>
      <c r="H2793" s="6" t="s">
        <v>20</v>
      </c>
      <c r="I2793" s="8">
        <v>0.15000000000000008</v>
      </c>
      <c r="J2793" s="9">
        <v>2250</v>
      </c>
      <c r="K2793" s="10">
        <f t="shared" si="20"/>
        <v>337.50000000000017</v>
      </c>
      <c r="L2793" s="10">
        <f t="shared" si="21"/>
        <v>118.12500000000006</v>
      </c>
      <c r="M2793" s="11">
        <v>0.35</v>
      </c>
      <c r="O2793" s="16"/>
      <c r="P2793" s="14"/>
      <c r="Q2793" s="12"/>
      <c r="R2793" s="13"/>
    </row>
    <row r="2794" spans="1:18" ht="15.75" customHeight="1" x14ac:dyDescent="0.3">
      <c r="A2794" s="1"/>
      <c r="B2794" s="6" t="s">
        <v>23</v>
      </c>
      <c r="C2794" s="6">
        <v>1197831</v>
      </c>
      <c r="D2794" s="7">
        <v>44451</v>
      </c>
      <c r="E2794" s="6" t="s">
        <v>24</v>
      </c>
      <c r="F2794" s="6" t="s">
        <v>100</v>
      </c>
      <c r="G2794" s="6" t="s">
        <v>101</v>
      </c>
      <c r="H2794" s="6" t="s">
        <v>21</v>
      </c>
      <c r="I2794" s="8">
        <v>0.25000000000000006</v>
      </c>
      <c r="J2794" s="9">
        <v>2250</v>
      </c>
      <c r="K2794" s="10">
        <f t="shared" si="20"/>
        <v>562.50000000000011</v>
      </c>
      <c r="L2794" s="10">
        <f t="shared" si="21"/>
        <v>196.87500000000003</v>
      </c>
      <c r="M2794" s="11">
        <v>0.35</v>
      </c>
      <c r="O2794" s="16"/>
      <c r="P2794" s="14"/>
      <c r="Q2794" s="12"/>
      <c r="R2794" s="13"/>
    </row>
    <row r="2795" spans="1:18" ht="15.75" customHeight="1" x14ac:dyDescent="0.3">
      <c r="A2795" s="1"/>
      <c r="B2795" s="6" t="s">
        <v>23</v>
      </c>
      <c r="C2795" s="6">
        <v>1197831</v>
      </c>
      <c r="D2795" s="7">
        <v>44451</v>
      </c>
      <c r="E2795" s="6" t="s">
        <v>24</v>
      </c>
      <c r="F2795" s="6" t="s">
        <v>100</v>
      </c>
      <c r="G2795" s="6" t="s">
        <v>101</v>
      </c>
      <c r="H2795" s="6" t="s">
        <v>22</v>
      </c>
      <c r="I2795" s="8">
        <v>0.3000000000000001</v>
      </c>
      <c r="J2795" s="9">
        <v>3250</v>
      </c>
      <c r="K2795" s="10">
        <f t="shared" si="20"/>
        <v>975.00000000000034</v>
      </c>
      <c r="L2795" s="10">
        <f t="shared" si="21"/>
        <v>341.25000000000011</v>
      </c>
      <c r="M2795" s="11">
        <v>0.35</v>
      </c>
      <c r="O2795" s="16"/>
      <c r="P2795" s="14"/>
      <c r="Q2795" s="12"/>
      <c r="R2795" s="13"/>
    </row>
    <row r="2796" spans="1:18" ht="15.75" customHeight="1" x14ac:dyDescent="0.3">
      <c r="A2796" s="1"/>
      <c r="B2796" s="6" t="s">
        <v>23</v>
      </c>
      <c r="C2796" s="6">
        <v>1197831</v>
      </c>
      <c r="D2796" s="7">
        <v>44483</v>
      </c>
      <c r="E2796" s="6" t="s">
        <v>24</v>
      </c>
      <c r="F2796" s="6" t="s">
        <v>100</v>
      </c>
      <c r="G2796" s="6" t="s">
        <v>101</v>
      </c>
      <c r="H2796" s="6" t="s">
        <v>17</v>
      </c>
      <c r="I2796" s="8">
        <v>0.3000000000000001</v>
      </c>
      <c r="J2796" s="9">
        <v>5000</v>
      </c>
      <c r="K2796" s="10">
        <f t="shared" si="20"/>
        <v>1500.0000000000005</v>
      </c>
      <c r="L2796" s="10">
        <f t="shared" si="21"/>
        <v>525.00000000000011</v>
      </c>
      <c r="M2796" s="11">
        <v>0.35</v>
      </c>
      <c r="O2796" s="16"/>
      <c r="P2796" s="14"/>
      <c r="Q2796" s="12"/>
      <c r="R2796" s="13"/>
    </row>
    <row r="2797" spans="1:18" ht="15.75" customHeight="1" x14ac:dyDescent="0.3">
      <c r="A2797" s="1"/>
      <c r="B2797" s="6" t="s">
        <v>23</v>
      </c>
      <c r="C2797" s="6">
        <v>1197831</v>
      </c>
      <c r="D2797" s="7">
        <v>44483</v>
      </c>
      <c r="E2797" s="6" t="s">
        <v>24</v>
      </c>
      <c r="F2797" s="6" t="s">
        <v>100</v>
      </c>
      <c r="G2797" s="6" t="s">
        <v>101</v>
      </c>
      <c r="H2797" s="6" t="s">
        <v>18</v>
      </c>
      <c r="I2797" s="8">
        <v>0.20000000000000012</v>
      </c>
      <c r="J2797" s="9">
        <v>3250</v>
      </c>
      <c r="K2797" s="10">
        <f t="shared" si="20"/>
        <v>650.00000000000034</v>
      </c>
      <c r="L2797" s="10">
        <f t="shared" si="21"/>
        <v>227.50000000000011</v>
      </c>
      <c r="M2797" s="11">
        <v>0.35</v>
      </c>
      <c r="O2797" s="16"/>
      <c r="P2797" s="14"/>
      <c r="Q2797" s="12"/>
      <c r="R2797" s="13"/>
    </row>
    <row r="2798" spans="1:18" ht="15.75" customHeight="1" x14ac:dyDescent="0.3">
      <c r="A2798" s="1"/>
      <c r="B2798" s="6" t="s">
        <v>23</v>
      </c>
      <c r="C2798" s="6">
        <v>1197831</v>
      </c>
      <c r="D2798" s="7">
        <v>44483</v>
      </c>
      <c r="E2798" s="6" t="s">
        <v>24</v>
      </c>
      <c r="F2798" s="6" t="s">
        <v>100</v>
      </c>
      <c r="G2798" s="6" t="s">
        <v>101</v>
      </c>
      <c r="H2798" s="6" t="s">
        <v>19</v>
      </c>
      <c r="I2798" s="8">
        <v>0.20000000000000012</v>
      </c>
      <c r="J2798" s="9">
        <v>2000</v>
      </c>
      <c r="K2798" s="10">
        <f t="shared" si="20"/>
        <v>400.00000000000023</v>
      </c>
      <c r="L2798" s="10">
        <f t="shared" si="21"/>
        <v>140.00000000000006</v>
      </c>
      <c r="M2798" s="11">
        <v>0.35</v>
      </c>
      <c r="O2798" s="16"/>
      <c r="P2798" s="14"/>
      <c r="Q2798" s="12"/>
      <c r="R2798" s="13"/>
    </row>
    <row r="2799" spans="1:18" ht="15.75" customHeight="1" x14ac:dyDescent="0.3">
      <c r="A2799" s="1"/>
      <c r="B2799" s="6" t="s">
        <v>23</v>
      </c>
      <c r="C2799" s="6">
        <v>1197831</v>
      </c>
      <c r="D2799" s="7">
        <v>44483</v>
      </c>
      <c r="E2799" s="6" t="s">
        <v>24</v>
      </c>
      <c r="F2799" s="6" t="s">
        <v>100</v>
      </c>
      <c r="G2799" s="6" t="s">
        <v>101</v>
      </c>
      <c r="H2799" s="6" t="s">
        <v>20</v>
      </c>
      <c r="I2799" s="8">
        <v>0.20000000000000012</v>
      </c>
      <c r="J2799" s="9">
        <v>1750</v>
      </c>
      <c r="K2799" s="10">
        <f t="shared" si="20"/>
        <v>350.00000000000023</v>
      </c>
      <c r="L2799" s="10">
        <f t="shared" si="21"/>
        <v>122.50000000000007</v>
      </c>
      <c r="M2799" s="11">
        <v>0.35</v>
      </c>
      <c r="O2799" s="16"/>
      <c r="P2799" s="14"/>
      <c r="Q2799" s="12"/>
      <c r="R2799" s="13"/>
    </row>
    <row r="2800" spans="1:18" ht="15.75" customHeight="1" x14ac:dyDescent="0.3">
      <c r="A2800" s="1"/>
      <c r="B2800" s="6" t="s">
        <v>23</v>
      </c>
      <c r="C2800" s="6">
        <v>1197831</v>
      </c>
      <c r="D2800" s="7">
        <v>44483</v>
      </c>
      <c r="E2800" s="6" t="s">
        <v>24</v>
      </c>
      <c r="F2800" s="6" t="s">
        <v>100</v>
      </c>
      <c r="G2800" s="6" t="s">
        <v>101</v>
      </c>
      <c r="H2800" s="6" t="s">
        <v>21</v>
      </c>
      <c r="I2800" s="8">
        <v>0.3000000000000001</v>
      </c>
      <c r="J2800" s="9">
        <v>1750</v>
      </c>
      <c r="K2800" s="10">
        <f t="shared" si="20"/>
        <v>525.00000000000023</v>
      </c>
      <c r="L2800" s="10">
        <f t="shared" si="21"/>
        <v>183.75000000000006</v>
      </c>
      <c r="M2800" s="11">
        <v>0.35</v>
      </c>
      <c r="O2800" s="16"/>
      <c r="P2800" s="14"/>
      <c r="Q2800" s="12"/>
      <c r="R2800" s="13"/>
    </row>
    <row r="2801" spans="1:18" ht="15.75" customHeight="1" x14ac:dyDescent="0.3">
      <c r="A2801" s="1"/>
      <c r="B2801" s="6" t="s">
        <v>23</v>
      </c>
      <c r="C2801" s="6">
        <v>1197831</v>
      </c>
      <c r="D2801" s="7">
        <v>44483</v>
      </c>
      <c r="E2801" s="6" t="s">
        <v>24</v>
      </c>
      <c r="F2801" s="6" t="s">
        <v>100</v>
      </c>
      <c r="G2801" s="6" t="s">
        <v>101</v>
      </c>
      <c r="H2801" s="6" t="s">
        <v>22</v>
      </c>
      <c r="I2801" s="8">
        <v>0.30000000000000004</v>
      </c>
      <c r="J2801" s="9">
        <v>3000</v>
      </c>
      <c r="K2801" s="10">
        <f t="shared" si="20"/>
        <v>900.00000000000011</v>
      </c>
      <c r="L2801" s="10">
        <f t="shared" si="21"/>
        <v>315</v>
      </c>
      <c r="M2801" s="11">
        <v>0.35</v>
      </c>
      <c r="O2801" s="16"/>
      <c r="P2801" s="14"/>
      <c r="Q2801" s="12"/>
      <c r="R2801" s="13"/>
    </row>
    <row r="2802" spans="1:18" ht="15.75" customHeight="1" x14ac:dyDescent="0.3">
      <c r="A2802" s="1"/>
      <c r="B2802" s="6" t="s">
        <v>23</v>
      </c>
      <c r="C2802" s="6">
        <v>1197831</v>
      </c>
      <c r="D2802" s="7">
        <v>44513</v>
      </c>
      <c r="E2802" s="6" t="s">
        <v>24</v>
      </c>
      <c r="F2802" s="6" t="s">
        <v>100</v>
      </c>
      <c r="G2802" s="6" t="s">
        <v>101</v>
      </c>
      <c r="H2802" s="6" t="s">
        <v>17</v>
      </c>
      <c r="I2802" s="8">
        <v>0.25000000000000011</v>
      </c>
      <c r="J2802" s="9">
        <v>4500</v>
      </c>
      <c r="K2802" s="10">
        <f t="shared" si="20"/>
        <v>1125.0000000000005</v>
      </c>
      <c r="L2802" s="10">
        <f t="shared" si="21"/>
        <v>393.75000000000011</v>
      </c>
      <c r="M2802" s="11">
        <v>0.35</v>
      </c>
      <c r="O2802" s="16"/>
      <c r="P2802" s="14"/>
      <c r="Q2802" s="12"/>
      <c r="R2802" s="13"/>
    </row>
    <row r="2803" spans="1:18" ht="15.75" customHeight="1" x14ac:dyDescent="0.3">
      <c r="A2803" s="1"/>
      <c r="B2803" s="6" t="s">
        <v>23</v>
      </c>
      <c r="C2803" s="6">
        <v>1197831</v>
      </c>
      <c r="D2803" s="7">
        <v>44513</v>
      </c>
      <c r="E2803" s="6" t="s">
        <v>24</v>
      </c>
      <c r="F2803" s="6" t="s">
        <v>100</v>
      </c>
      <c r="G2803" s="6" t="s">
        <v>101</v>
      </c>
      <c r="H2803" s="6" t="s">
        <v>18</v>
      </c>
      <c r="I2803" s="8">
        <v>0.15000000000000013</v>
      </c>
      <c r="J2803" s="9">
        <v>2750</v>
      </c>
      <c r="K2803" s="10">
        <f t="shared" si="20"/>
        <v>412.50000000000034</v>
      </c>
      <c r="L2803" s="10">
        <f t="shared" si="21"/>
        <v>144.37500000000011</v>
      </c>
      <c r="M2803" s="11">
        <v>0.35</v>
      </c>
      <c r="O2803" s="16"/>
      <c r="P2803" s="14"/>
      <c r="Q2803" s="12"/>
      <c r="R2803" s="13"/>
    </row>
    <row r="2804" spans="1:18" ht="15.75" customHeight="1" x14ac:dyDescent="0.3">
      <c r="A2804" s="1"/>
      <c r="B2804" s="6" t="s">
        <v>23</v>
      </c>
      <c r="C2804" s="6">
        <v>1197831</v>
      </c>
      <c r="D2804" s="7">
        <v>44513</v>
      </c>
      <c r="E2804" s="6" t="s">
        <v>24</v>
      </c>
      <c r="F2804" s="6" t="s">
        <v>100</v>
      </c>
      <c r="G2804" s="6" t="s">
        <v>101</v>
      </c>
      <c r="H2804" s="6" t="s">
        <v>19</v>
      </c>
      <c r="I2804" s="8">
        <v>0.25000000000000017</v>
      </c>
      <c r="J2804" s="9">
        <v>2200</v>
      </c>
      <c r="K2804" s="10">
        <f t="shared" si="20"/>
        <v>550.00000000000034</v>
      </c>
      <c r="L2804" s="10">
        <f t="shared" si="21"/>
        <v>192.50000000000011</v>
      </c>
      <c r="M2804" s="11">
        <v>0.35</v>
      </c>
      <c r="O2804" s="16"/>
      <c r="P2804" s="14"/>
      <c r="Q2804" s="12"/>
      <c r="R2804" s="13"/>
    </row>
    <row r="2805" spans="1:18" ht="15.75" customHeight="1" x14ac:dyDescent="0.3">
      <c r="A2805" s="1"/>
      <c r="B2805" s="6" t="s">
        <v>23</v>
      </c>
      <c r="C2805" s="6">
        <v>1197831</v>
      </c>
      <c r="D2805" s="7">
        <v>44513</v>
      </c>
      <c r="E2805" s="6" t="s">
        <v>24</v>
      </c>
      <c r="F2805" s="6" t="s">
        <v>100</v>
      </c>
      <c r="G2805" s="6" t="s">
        <v>101</v>
      </c>
      <c r="H2805" s="6" t="s">
        <v>20</v>
      </c>
      <c r="I2805" s="8">
        <v>0.55000000000000016</v>
      </c>
      <c r="J2805" s="9">
        <v>2750</v>
      </c>
      <c r="K2805" s="10">
        <f t="shared" si="20"/>
        <v>1512.5000000000005</v>
      </c>
      <c r="L2805" s="10">
        <f t="shared" si="21"/>
        <v>529.37500000000011</v>
      </c>
      <c r="M2805" s="11">
        <v>0.35</v>
      </c>
      <c r="O2805" s="16"/>
      <c r="P2805" s="14"/>
      <c r="Q2805" s="12"/>
      <c r="R2805" s="13"/>
    </row>
    <row r="2806" spans="1:18" ht="15.75" customHeight="1" x14ac:dyDescent="0.3">
      <c r="A2806" s="1"/>
      <c r="B2806" s="6" t="s">
        <v>23</v>
      </c>
      <c r="C2806" s="6">
        <v>1197831</v>
      </c>
      <c r="D2806" s="7">
        <v>44513</v>
      </c>
      <c r="E2806" s="6" t="s">
        <v>24</v>
      </c>
      <c r="F2806" s="6" t="s">
        <v>100</v>
      </c>
      <c r="G2806" s="6" t="s">
        <v>101</v>
      </c>
      <c r="H2806" s="6" t="s">
        <v>21</v>
      </c>
      <c r="I2806" s="8">
        <v>0.75000000000000011</v>
      </c>
      <c r="J2806" s="9">
        <v>2500</v>
      </c>
      <c r="K2806" s="10">
        <f t="shared" si="20"/>
        <v>1875.0000000000002</v>
      </c>
      <c r="L2806" s="10">
        <f t="shared" si="21"/>
        <v>656.25</v>
      </c>
      <c r="M2806" s="11">
        <v>0.35</v>
      </c>
      <c r="O2806" s="16"/>
      <c r="P2806" s="14"/>
      <c r="Q2806" s="12"/>
      <c r="R2806" s="13"/>
    </row>
    <row r="2807" spans="1:18" ht="15.75" customHeight="1" x14ac:dyDescent="0.3">
      <c r="A2807" s="1"/>
      <c r="B2807" s="6" t="s">
        <v>23</v>
      </c>
      <c r="C2807" s="6">
        <v>1197831</v>
      </c>
      <c r="D2807" s="7">
        <v>44513</v>
      </c>
      <c r="E2807" s="6" t="s">
        <v>24</v>
      </c>
      <c r="F2807" s="6" t="s">
        <v>100</v>
      </c>
      <c r="G2807" s="6" t="s">
        <v>101</v>
      </c>
      <c r="H2807" s="6" t="s">
        <v>22</v>
      </c>
      <c r="I2807" s="8">
        <v>0.75</v>
      </c>
      <c r="J2807" s="9">
        <v>3500</v>
      </c>
      <c r="K2807" s="10">
        <f t="shared" si="20"/>
        <v>2625</v>
      </c>
      <c r="L2807" s="10">
        <f t="shared" si="21"/>
        <v>918.74999999999989</v>
      </c>
      <c r="M2807" s="11">
        <v>0.35</v>
      </c>
      <c r="O2807" s="16"/>
      <c r="P2807" s="14"/>
      <c r="Q2807" s="12"/>
      <c r="R2807" s="13"/>
    </row>
    <row r="2808" spans="1:18" ht="15.75" customHeight="1" x14ac:dyDescent="0.3">
      <c r="A2808" s="1"/>
      <c r="B2808" s="6" t="s">
        <v>23</v>
      </c>
      <c r="C2808" s="6">
        <v>1197831</v>
      </c>
      <c r="D2808" s="7">
        <v>44542</v>
      </c>
      <c r="E2808" s="6" t="s">
        <v>24</v>
      </c>
      <c r="F2808" s="6" t="s">
        <v>100</v>
      </c>
      <c r="G2808" s="6" t="s">
        <v>101</v>
      </c>
      <c r="H2808" s="6" t="s">
        <v>17</v>
      </c>
      <c r="I2808" s="8">
        <v>0.70000000000000007</v>
      </c>
      <c r="J2808" s="9">
        <v>6000</v>
      </c>
      <c r="K2808" s="10">
        <f t="shared" si="20"/>
        <v>4200</v>
      </c>
      <c r="L2808" s="10">
        <f t="shared" si="21"/>
        <v>1470</v>
      </c>
      <c r="M2808" s="11">
        <v>0.35</v>
      </c>
      <c r="O2808" s="16"/>
      <c r="P2808" s="14"/>
      <c r="Q2808" s="12"/>
      <c r="R2808" s="13"/>
    </row>
    <row r="2809" spans="1:18" ht="15.75" customHeight="1" x14ac:dyDescent="0.3">
      <c r="A2809" s="1"/>
      <c r="B2809" s="6" t="s">
        <v>23</v>
      </c>
      <c r="C2809" s="6">
        <v>1197831</v>
      </c>
      <c r="D2809" s="7">
        <v>44542</v>
      </c>
      <c r="E2809" s="6" t="s">
        <v>24</v>
      </c>
      <c r="F2809" s="6" t="s">
        <v>100</v>
      </c>
      <c r="G2809" s="6" t="s">
        <v>101</v>
      </c>
      <c r="H2809" s="6" t="s">
        <v>18</v>
      </c>
      <c r="I2809" s="8">
        <v>0.60000000000000009</v>
      </c>
      <c r="J2809" s="9">
        <v>4000</v>
      </c>
      <c r="K2809" s="10">
        <f t="shared" si="20"/>
        <v>2400.0000000000005</v>
      </c>
      <c r="L2809" s="10">
        <f t="shared" si="21"/>
        <v>840.00000000000011</v>
      </c>
      <c r="M2809" s="11">
        <v>0.35</v>
      </c>
      <c r="O2809" s="16"/>
      <c r="P2809" s="14"/>
      <c r="Q2809" s="12"/>
      <c r="R2809" s="13"/>
    </row>
    <row r="2810" spans="1:18" ht="15.75" customHeight="1" x14ac:dyDescent="0.3">
      <c r="A2810" s="1"/>
      <c r="B2810" s="6" t="s">
        <v>23</v>
      </c>
      <c r="C2810" s="6">
        <v>1197831</v>
      </c>
      <c r="D2810" s="7">
        <v>44542</v>
      </c>
      <c r="E2810" s="6" t="s">
        <v>24</v>
      </c>
      <c r="F2810" s="6" t="s">
        <v>100</v>
      </c>
      <c r="G2810" s="6" t="s">
        <v>101</v>
      </c>
      <c r="H2810" s="6" t="s">
        <v>19</v>
      </c>
      <c r="I2810" s="8">
        <v>0.60000000000000009</v>
      </c>
      <c r="J2810" s="9">
        <v>3500</v>
      </c>
      <c r="K2810" s="10">
        <f t="shared" si="20"/>
        <v>2100.0000000000005</v>
      </c>
      <c r="L2810" s="10">
        <f t="shared" si="21"/>
        <v>735.00000000000011</v>
      </c>
      <c r="M2810" s="11">
        <v>0.35</v>
      </c>
      <c r="O2810" s="16"/>
      <c r="P2810" s="14"/>
      <c r="Q2810" s="12"/>
      <c r="R2810" s="13"/>
    </row>
    <row r="2811" spans="1:18" ht="15.75" customHeight="1" x14ac:dyDescent="0.3">
      <c r="A2811" s="1"/>
      <c r="B2811" s="6" t="s">
        <v>23</v>
      </c>
      <c r="C2811" s="6">
        <v>1197831</v>
      </c>
      <c r="D2811" s="7">
        <v>44542</v>
      </c>
      <c r="E2811" s="6" t="s">
        <v>24</v>
      </c>
      <c r="F2811" s="6" t="s">
        <v>100</v>
      </c>
      <c r="G2811" s="6" t="s">
        <v>101</v>
      </c>
      <c r="H2811" s="6" t="s">
        <v>20</v>
      </c>
      <c r="I2811" s="8">
        <v>0.60000000000000009</v>
      </c>
      <c r="J2811" s="9">
        <v>3000</v>
      </c>
      <c r="K2811" s="10">
        <f t="shared" ref="K2811:K3065" si="22">I2811*J2811</f>
        <v>1800.0000000000002</v>
      </c>
      <c r="L2811" s="10">
        <f t="shared" ref="L2811:L3065" si="23">K2811*M2811</f>
        <v>630</v>
      </c>
      <c r="M2811" s="11">
        <v>0.35</v>
      </c>
      <c r="O2811" s="16"/>
      <c r="P2811" s="14"/>
      <c r="Q2811" s="12"/>
      <c r="R2811" s="13"/>
    </row>
    <row r="2812" spans="1:18" ht="15.75" customHeight="1" x14ac:dyDescent="0.3">
      <c r="A2812" s="1"/>
      <c r="B2812" s="6" t="s">
        <v>23</v>
      </c>
      <c r="C2812" s="6">
        <v>1197831</v>
      </c>
      <c r="D2812" s="7">
        <v>44542</v>
      </c>
      <c r="E2812" s="6" t="s">
        <v>24</v>
      </c>
      <c r="F2812" s="6" t="s">
        <v>100</v>
      </c>
      <c r="G2812" s="6" t="s">
        <v>101</v>
      </c>
      <c r="H2812" s="6" t="s">
        <v>21</v>
      </c>
      <c r="I2812" s="8">
        <v>0.70000000000000007</v>
      </c>
      <c r="J2812" s="9">
        <v>3000</v>
      </c>
      <c r="K2812" s="10">
        <f t="shared" si="22"/>
        <v>2100</v>
      </c>
      <c r="L2812" s="10">
        <f t="shared" si="23"/>
        <v>735</v>
      </c>
      <c r="M2812" s="11">
        <v>0.35</v>
      </c>
      <c r="O2812" s="16"/>
      <c r="P2812" s="14"/>
      <c r="Q2812" s="12"/>
      <c r="R2812" s="13"/>
    </row>
    <row r="2813" spans="1:18" ht="15.75" customHeight="1" x14ac:dyDescent="0.3">
      <c r="A2813" s="1"/>
      <c r="B2813" s="6" t="s">
        <v>23</v>
      </c>
      <c r="C2813" s="6">
        <v>1197831</v>
      </c>
      <c r="D2813" s="7">
        <v>44542</v>
      </c>
      <c r="E2813" s="6" t="s">
        <v>24</v>
      </c>
      <c r="F2813" s="6" t="s">
        <v>100</v>
      </c>
      <c r="G2813" s="6" t="s">
        <v>101</v>
      </c>
      <c r="H2813" s="6" t="s">
        <v>22</v>
      </c>
      <c r="I2813" s="8">
        <v>0.75</v>
      </c>
      <c r="J2813" s="9">
        <v>4000</v>
      </c>
      <c r="K2813" s="10">
        <f t="shared" si="22"/>
        <v>3000</v>
      </c>
      <c r="L2813" s="10">
        <f t="shared" si="23"/>
        <v>1050</v>
      </c>
      <c r="M2813" s="11">
        <v>0.35</v>
      </c>
      <c r="O2813" s="16"/>
      <c r="P2813" s="14"/>
      <c r="Q2813" s="12"/>
      <c r="R2813" s="13"/>
    </row>
    <row r="2814" spans="1:18" ht="15.75" customHeight="1" x14ac:dyDescent="0.3">
      <c r="A2814" s="1" t="s">
        <v>39</v>
      </c>
      <c r="B2814" s="6" t="s">
        <v>14</v>
      </c>
      <c r="C2814" s="6">
        <v>1185732</v>
      </c>
      <c r="D2814" s="7">
        <v>44208</v>
      </c>
      <c r="E2814" s="6" t="s">
        <v>33</v>
      </c>
      <c r="F2814" s="6" t="s">
        <v>102</v>
      </c>
      <c r="G2814" s="6" t="s">
        <v>103</v>
      </c>
      <c r="H2814" s="6" t="s">
        <v>17</v>
      </c>
      <c r="I2814" s="8">
        <v>0.4</v>
      </c>
      <c r="J2814" s="9">
        <v>4750</v>
      </c>
      <c r="K2814" s="10">
        <f t="shared" si="22"/>
        <v>1900</v>
      </c>
      <c r="L2814" s="10">
        <f t="shared" si="23"/>
        <v>665</v>
      </c>
      <c r="M2814" s="11">
        <v>0.35</v>
      </c>
      <c r="O2814" s="16"/>
      <c r="P2814" s="14"/>
      <c r="Q2814" s="12"/>
      <c r="R2814" s="13"/>
    </row>
    <row r="2815" spans="1:18" ht="15.75" customHeight="1" x14ac:dyDescent="0.3">
      <c r="A2815" s="1"/>
      <c r="B2815" s="6" t="s">
        <v>14</v>
      </c>
      <c r="C2815" s="6">
        <v>1185732</v>
      </c>
      <c r="D2815" s="7">
        <v>44208</v>
      </c>
      <c r="E2815" s="6" t="s">
        <v>33</v>
      </c>
      <c r="F2815" s="6" t="s">
        <v>102</v>
      </c>
      <c r="G2815" s="6" t="s">
        <v>103</v>
      </c>
      <c r="H2815" s="6" t="s">
        <v>18</v>
      </c>
      <c r="I2815" s="8">
        <v>0.4</v>
      </c>
      <c r="J2815" s="9">
        <v>2750</v>
      </c>
      <c r="K2815" s="10">
        <f t="shared" si="22"/>
        <v>1100</v>
      </c>
      <c r="L2815" s="10">
        <f t="shared" si="23"/>
        <v>330</v>
      </c>
      <c r="M2815" s="11">
        <v>0.3</v>
      </c>
      <c r="O2815" s="16"/>
      <c r="P2815" s="14"/>
      <c r="Q2815" s="12"/>
      <c r="R2815" s="13"/>
    </row>
    <row r="2816" spans="1:18" ht="15.75" customHeight="1" x14ac:dyDescent="0.3">
      <c r="A2816" s="1"/>
      <c r="B2816" s="6" t="s">
        <v>14</v>
      </c>
      <c r="C2816" s="6">
        <v>1185732</v>
      </c>
      <c r="D2816" s="7">
        <v>44208</v>
      </c>
      <c r="E2816" s="6" t="s">
        <v>33</v>
      </c>
      <c r="F2816" s="6" t="s">
        <v>102</v>
      </c>
      <c r="G2816" s="6" t="s">
        <v>103</v>
      </c>
      <c r="H2816" s="6" t="s">
        <v>19</v>
      </c>
      <c r="I2816" s="8">
        <v>0.30000000000000004</v>
      </c>
      <c r="J2816" s="9">
        <v>2750</v>
      </c>
      <c r="K2816" s="10">
        <f t="shared" si="22"/>
        <v>825.00000000000011</v>
      </c>
      <c r="L2816" s="10">
        <f t="shared" si="23"/>
        <v>247.50000000000003</v>
      </c>
      <c r="M2816" s="11">
        <v>0.3</v>
      </c>
      <c r="O2816" s="16"/>
      <c r="P2816" s="14"/>
      <c r="Q2816" s="12"/>
      <c r="R2816" s="13"/>
    </row>
    <row r="2817" spans="1:18" ht="15.75" customHeight="1" x14ac:dyDescent="0.3">
      <c r="A2817" s="1"/>
      <c r="B2817" s="6" t="s">
        <v>14</v>
      </c>
      <c r="C2817" s="6">
        <v>1185732</v>
      </c>
      <c r="D2817" s="7">
        <v>44208</v>
      </c>
      <c r="E2817" s="6" t="s">
        <v>33</v>
      </c>
      <c r="F2817" s="6" t="s">
        <v>102</v>
      </c>
      <c r="G2817" s="6" t="s">
        <v>103</v>
      </c>
      <c r="H2817" s="6" t="s">
        <v>20</v>
      </c>
      <c r="I2817" s="8">
        <v>0.35000000000000003</v>
      </c>
      <c r="J2817" s="9">
        <v>1250</v>
      </c>
      <c r="K2817" s="10">
        <f t="shared" si="22"/>
        <v>437.50000000000006</v>
      </c>
      <c r="L2817" s="10">
        <f t="shared" si="23"/>
        <v>131.25</v>
      </c>
      <c r="M2817" s="11">
        <v>0.3</v>
      </c>
      <c r="O2817" s="16"/>
      <c r="P2817" s="14"/>
      <c r="Q2817" s="12"/>
      <c r="R2817" s="13"/>
    </row>
    <row r="2818" spans="1:18" ht="15.75" customHeight="1" x14ac:dyDescent="0.3">
      <c r="A2818" s="1"/>
      <c r="B2818" s="6" t="s">
        <v>14</v>
      </c>
      <c r="C2818" s="6">
        <v>1185732</v>
      </c>
      <c r="D2818" s="7">
        <v>44208</v>
      </c>
      <c r="E2818" s="6" t="s">
        <v>33</v>
      </c>
      <c r="F2818" s="6" t="s">
        <v>102</v>
      </c>
      <c r="G2818" s="6" t="s">
        <v>103</v>
      </c>
      <c r="H2818" s="6" t="s">
        <v>21</v>
      </c>
      <c r="I2818" s="8">
        <v>0.49999999999999994</v>
      </c>
      <c r="J2818" s="9">
        <v>1750</v>
      </c>
      <c r="K2818" s="10">
        <f t="shared" si="22"/>
        <v>874.99999999999989</v>
      </c>
      <c r="L2818" s="10">
        <f t="shared" si="23"/>
        <v>306.24999999999994</v>
      </c>
      <c r="M2818" s="11">
        <v>0.35</v>
      </c>
      <c r="O2818" s="16"/>
      <c r="P2818" s="14"/>
      <c r="Q2818" s="12"/>
      <c r="R2818" s="13"/>
    </row>
    <row r="2819" spans="1:18" ht="15.75" customHeight="1" x14ac:dyDescent="0.3">
      <c r="A2819" s="1"/>
      <c r="B2819" s="6" t="s">
        <v>14</v>
      </c>
      <c r="C2819" s="6">
        <v>1185732</v>
      </c>
      <c r="D2819" s="7">
        <v>44208</v>
      </c>
      <c r="E2819" s="6" t="s">
        <v>33</v>
      </c>
      <c r="F2819" s="6" t="s">
        <v>102</v>
      </c>
      <c r="G2819" s="6" t="s">
        <v>103</v>
      </c>
      <c r="H2819" s="6" t="s">
        <v>22</v>
      </c>
      <c r="I2819" s="8">
        <v>0.4</v>
      </c>
      <c r="J2819" s="9">
        <v>2750</v>
      </c>
      <c r="K2819" s="10">
        <f t="shared" si="22"/>
        <v>1100</v>
      </c>
      <c r="L2819" s="10">
        <f t="shared" si="23"/>
        <v>440</v>
      </c>
      <c r="M2819" s="11">
        <v>0.4</v>
      </c>
      <c r="O2819" s="16"/>
      <c r="P2819" s="14"/>
      <c r="Q2819" s="12"/>
      <c r="R2819" s="13"/>
    </row>
    <row r="2820" spans="1:18" ht="15.75" customHeight="1" x14ac:dyDescent="0.3">
      <c r="A2820" s="1"/>
      <c r="B2820" s="6" t="s">
        <v>14</v>
      </c>
      <c r="C2820" s="6">
        <v>1185732</v>
      </c>
      <c r="D2820" s="7">
        <v>44239</v>
      </c>
      <c r="E2820" s="6" t="s">
        <v>33</v>
      </c>
      <c r="F2820" s="6" t="s">
        <v>102</v>
      </c>
      <c r="G2820" s="6" t="s">
        <v>103</v>
      </c>
      <c r="H2820" s="6" t="s">
        <v>17</v>
      </c>
      <c r="I2820" s="8">
        <v>0.4</v>
      </c>
      <c r="J2820" s="9">
        <v>5250</v>
      </c>
      <c r="K2820" s="10">
        <f t="shared" si="22"/>
        <v>2100</v>
      </c>
      <c r="L2820" s="10">
        <f t="shared" si="23"/>
        <v>735</v>
      </c>
      <c r="M2820" s="11">
        <v>0.35</v>
      </c>
      <c r="O2820" s="16"/>
      <c r="P2820" s="14"/>
      <c r="Q2820" s="12"/>
      <c r="R2820" s="13"/>
    </row>
    <row r="2821" spans="1:18" ht="15.75" customHeight="1" x14ac:dyDescent="0.3">
      <c r="A2821" s="1"/>
      <c r="B2821" s="6" t="s">
        <v>14</v>
      </c>
      <c r="C2821" s="6">
        <v>1185732</v>
      </c>
      <c r="D2821" s="7">
        <v>44239</v>
      </c>
      <c r="E2821" s="6" t="s">
        <v>33</v>
      </c>
      <c r="F2821" s="6" t="s">
        <v>102</v>
      </c>
      <c r="G2821" s="6" t="s">
        <v>103</v>
      </c>
      <c r="H2821" s="6" t="s">
        <v>18</v>
      </c>
      <c r="I2821" s="8">
        <v>0.4</v>
      </c>
      <c r="J2821" s="9">
        <v>1750</v>
      </c>
      <c r="K2821" s="10">
        <f t="shared" si="22"/>
        <v>700</v>
      </c>
      <c r="L2821" s="10">
        <f t="shared" si="23"/>
        <v>210</v>
      </c>
      <c r="M2821" s="11">
        <v>0.3</v>
      </c>
      <c r="O2821" s="16"/>
      <c r="P2821" s="14"/>
      <c r="Q2821" s="12"/>
      <c r="R2821" s="13"/>
    </row>
    <row r="2822" spans="1:18" ht="15.75" customHeight="1" x14ac:dyDescent="0.3">
      <c r="A2822" s="1"/>
      <c r="B2822" s="6" t="s">
        <v>14</v>
      </c>
      <c r="C2822" s="6">
        <v>1185732</v>
      </c>
      <c r="D2822" s="7">
        <v>44239</v>
      </c>
      <c r="E2822" s="6" t="s">
        <v>33</v>
      </c>
      <c r="F2822" s="6" t="s">
        <v>102</v>
      </c>
      <c r="G2822" s="6" t="s">
        <v>103</v>
      </c>
      <c r="H2822" s="6" t="s">
        <v>19</v>
      </c>
      <c r="I2822" s="8">
        <v>0.30000000000000004</v>
      </c>
      <c r="J2822" s="9">
        <v>2250</v>
      </c>
      <c r="K2822" s="10">
        <f t="shared" si="22"/>
        <v>675.00000000000011</v>
      </c>
      <c r="L2822" s="10">
        <f t="shared" si="23"/>
        <v>202.50000000000003</v>
      </c>
      <c r="M2822" s="11">
        <v>0.3</v>
      </c>
      <c r="O2822" s="16"/>
      <c r="P2822" s="14"/>
      <c r="Q2822" s="12"/>
      <c r="R2822" s="13"/>
    </row>
    <row r="2823" spans="1:18" ht="15.75" customHeight="1" x14ac:dyDescent="0.3">
      <c r="A2823" s="1"/>
      <c r="B2823" s="6" t="s">
        <v>14</v>
      </c>
      <c r="C2823" s="6">
        <v>1185732</v>
      </c>
      <c r="D2823" s="7">
        <v>44239</v>
      </c>
      <c r="E2823" s="6" t="s">
        <v>33</v>
      </c>
      <c r="F2823" s="6" t="s">
        <v>102</v>
      </c>
      <c r="G2823" s="6" t="s">
        <v>103</v>
      </c>
      <c r="H2823" s="6" t="s">
        <v>20</v>
      </c>
      <c r="I2823" s="8">
        <v>0.35000000000000003</v>
      </c>
      <c r="J2823" s="9">
        <v>1000</v>
      </c>
      <c r="K2823" s="10">
        <f t="shared" si="22"/>
        <v>350.00000000000006</v>
      </c>
      <c r="L2823" s="10">
        <f t="shared" si="23"/>
        <v>105.00000000000001</v>
      </c>
      <c r="M2823" s="11">
        <v>0.3</v>
      </c>
      <c r="O2823" s="16"/>
      <c r="P2823" s="14"/>
      <c r="Q2823" s="12"/>
      <c r="R2823" s="13"/>
    </row>
    <row r="2824" spans="1:18" ht="15.75" customHeight="1" x14ac:dyDescent="0.3">
      <c r="A2824" s="1"/>
      <c r="B2824" s="6" t="s">
        <v>14</v>
      </c>
      <c r="C2824" s="6">
        <v>1185732</v>
      </c>
      <c r="D2824" s="7">
        <v>44239</v>
      </c>
      <c r="E2824" s="6" t="s">
        <v>33</v>
      </c>
      <c r="F2824" s="6" t="s">
        <v>102</v>
      </c>
      <c r="G2824" s="6" t="s">
        <v>103</v>
      </c>
      <c r="H2824" s="6" t="s">
        <v>21</v>
      </c>
      <c r="I2824" s="8">
        <v>0.49999999999999994</v>
      </c>
      <c r="J2824" s="9">
        <v>1750</v>
      </c>
      <c r="K2824" s="10">
        <f t="shared" si="22"/>
        <v>874.99999999999989</v>
      </c>
      <c r="L2824" s="10">
        <f t="shared" si="23"/>
        <v>306.24999999999994</v>
      </c>
      <c r="M2824" s="11">
        <v>0.35</v>
      </c>
      <c r="O2824" s="16"/>
      <c r="P2824" s="14"/>
      <c r="Q2824" s="12"/>
      <c r="R2824" s="13"/>
    </row>
    <row r="2825" spans="1:18" ht="15.75" customHeight="1" x14ac:dyDescent="0.3">
      <c r="A2825" s="1"/>
      <c r="B2825" s="6" t="s">
        <v>14</v>
      </c>
      <c r="C2825" s="6">
        <v>1185732</v>
      </c>
      <c r="D2825" s="7">
        <v>44239</v>
      </c>
      <c r="E2825" s="6" t="s">
        <v>33</v>
      </c>
      <c r="F2825" s="6" t="s">
        <v>102</v>
      </c>
      <c r="G2825" s="6" t="s">
        <v>103</v>
      </c>
      <c r="H2825" s="6" t="s">
        <v>22</v>
      </c>
      <c r="I2825" s="8">
        <v>0.35</v>
      </c>
      <c r="J2825" s="9">
        <v>2750</v>
      </c>
      <c r="K2825" s="10">
        <f t="shared" si="22"/>
        <v>962.49999999999989</v>
      </c>
      <c r="L2825" s="10">
        <f t="shared" si="23"/>
        <v>385</v>
      </c>
      <c r="M2825" s="11">
        <v>0.4</v>
      </c>
      <c r="O2825" s="16"/>
      <c r="P2825" s="14"/>
      <c r="Q2825" s="12"/>
      <c r="R2825" s="13"/>
    </row>
    <row r="2826" spans="1:18" ht="15.75" customHeight="1" x14ac:dyDescent="0.3">
      <c r="A2826" s="1"/>
      <c r="B2826" s="6" t="s">
        <v>14</v>
      </c>
      <c r="C2826" s="6">
        <v>1185732</v>
      </c>
      <c r="D2826" s="7">
        <v>44266</v>
      </c>
      <c r="E2826" s="6" t="s">
        <v>33</v>
      </c>
      <c r="F2826" s="6" t="s">
        <v>102</v>
      </c>
      <c r="G2826" s="6" t="s">
        <v>103</v>
      </c>
      <c r="H2826" s="6" t="s">
        <v>17</v>
      </c>
      <c r="I2826" s="8">
        <v>0.4</v>
      </c>
      <c r="J2826" s="9">
        <v>4950</v>
      </c>
      <c r="K2826" s="10">
        <f t="shared" si="22"/>
        <v>1980</v>
      </c>
      <c r="L2826" s="10">
        <f t="shared" si="23"/>
        <v>693</v>
      </c>
      <c r="M2826" s="11">
        <v>0.35</v>
      </c>
      <c r="O2826" s="16"/>
      <c r="P2826" s="14"/>
      <c r="Q2826" s="12"/>
      <c r="R2826" s="13"/>
    </row>
    <row r="2827" spans="1:18" ht="15.75" customHeight="1" x14ac:dyDescent="0.3">
      <c r="A2827" s="1"/>
      <c r="B2827" s="6" t="s">
        <v>14</v>
      </c>
      <c r="C2827" s="6">
        <v>1185732</v>
      </c>
      <c r="D2827" s="7">
        <v>44266</v>
      </c>
      <c r="E2827" s="6" t="s">
        <v>33</v>
      </c>
      <c r="F2827" s="6" t="s">
        <v>102</v>
      </c>
      <c r="G2827" s="6" t="s">
        <v>103</v>
      </c>
      <c r="H2827" s="6" t="s">
        <v>18</v>
      </c>
      <c r="I2827" s="8">
        <v>0.4</v>
      </c>
      <c r="J2827" s="9">
        <v>2000</v>
      </c>
      <c r="K2827" s="10">
        <f t="shared" si="22"/>
        <v>800</v>
      </c>
      <c r="L2827" s="10">
        <f t="shared" si="23"/>
        <v>240</v>
      </c>
      <c r="M2827" s="11">
        <v>0.3</v>
      </c>
      <c r="O2827" s="16"/>
      <c r="P2827" s="14"/>
      <c r="Q2827" s="12"/>
      <c r="R2827" s="13"/>
    </row>
    <row r="2828" spans="1:18" ht="15.75" customHeight="1" x14ac:dyDescent="0.3">
      <c r="A2828" s="1"/>
      <c r="B2828" s="6" t="s">
        <v>14</v>
      </c>
      <c r="C2828" s="6">
        <v>1185732</v>
      </c>
      <c r="D2828" s="7">
        <v>44266</v>
      </c>
      <c r="E2828" s="6" t="s">
        <v>33</v>
      </c>
      <c r="F2828" s="6" t="s">
        <v>102</v>
      </c>
      <c r="G2828" s="6" t="s">
        <v>103</v>
      </c>
      <c r="H2828" s="6" t="s">
        <v>19</v>
      </c>
      <c r="I2828" s="8">
        <v>0.30000000000000004</v>
      </c>
      <c r="J2828" s="9">
        <v>2250</v>
      </c>
      <c r="K2828" s="10">
        <f t="shared" si="22"/>
        <v>675.00000000000011</v>
      </c>
      <c r="L2828" s="10">
        <f t="shared" si="23"/>
        <v>202.50000000000003</v>
      </c>
      <c r="M2828" s="11">
        <v>0.3</v>
      </c>
      <c r="O2828" s="16"/>
      <c r="P2828" s="14"/>
      <c r="Q2828" s="12"/>
      <c r="R2828" s="13"/>
    </row>
    <row r="2829" spans="1:18" ht="15.75" customHeight="1" x14ac:dyDescent="0.3">
      <c r="A2829" s="1"/>
      <c r="B2829" s="6" t="s">
        <v>14</v>
      </c>
      <c r="C2829" s="6">
        <v>1185732</v>
      </c>
      <c r="D2829" s="7">
        <v>44266</v>
      </c>
      <c r="E2829" s="6" t="s">
        <v>33</v>
      </c>
      <c r="F2829" s="6" t="s">
        <v>102</v>
      </c>
      <c r="G2829" s="6" t="s">
        <v>103</v>
      </c>
      <c r="H2829" s="6" t="s">
        <v>20</v>
      </c>
      <c r="I2829" s="8">
        <v>0.35</v>
      </c>
      <c r="J2829" s="9">
        <v>750</v>
      </c>
      <c r="K2829" s="10">
        <f t="shared" si="22"/>
        <v>262.5</v>
      </c>
      <c r="L2829" s="10">
        <f t="shared" si="23"/>
        <v>78.75</v>
      </c>
      <c r="M2829" s="11">
        <v>0.3</v>
      </c>
      <c r="O2829" s="16"/>
      <c r="P2829" s="14"/>
      <c r="Q2829" s="12"/>
      <c r="R2829" s="13"/>
    </row>
    <row r="2830" spans="1:18" ht="15.75" customHeight="1" x14ac:dyDescent="0.3">
      <c r="A2830" s="1"/>
      <c r="B2830" s="6" t="s">
        <v>14</v>
      </c>
      <c r="C2830" s="6">
        <v>1185732</v>
      </c>
      <c r="D2830" s="7">
        <v>44266</v>
      </c>
      <c r="E2830" s="6" t="s">
        <v>33</v>
      </c>
      <c r="F2830" s="6" t="s">
        <v>102</v>
      </c>
      <c r="G2830" s="6" t="s">
        <v>103</v>
      </c>
      <c r="H2830" s="6" t="s">
        <v>21</v>
      </c>
      <c r="I2830" s="8">
        <v>0.5</v>
      </c>
      <c r="J2830" s="9">
        <v>1250</v>
      </c>
      <c r="K2830" s="10">
        <f t="shared" si="22"/>
        <v>625</v>
      </c>
      <c r="L2830" s="10">
        <f t="shared" si="23"/>
        <v>218.75</v>
      </c>
      <c r="M2830" s="11">
        <v>0.35</v>
      </c>
      <c r="O2830" s="16"/>
      <c r="P2830" s="14"/>
      <c r="Q2830" s="12"/>
      <c r="R2830" s="13"/>
    </row>
    <row r="2831" spans="1:18" ht="15.75" customHeight="1" x14ac:dyDescent="0.3">
      <c r="A2831" s="1"/>
      <c r="B2831" s="6" t="s">
        <v>14</v>
      </c>
      <c r="C2831" s="6">
        <v>1185732</v>
      </c>
      <c r="D2831" s="7">
        <v>44266</v>
      </c>
      <c r="E2831" s="6" t="s">
        <v>33</v>
      </c>
      <c r="F2831" s="6" t="s">
        <v>102</v>
      </c>
      <c r="G2831" s="6" t="s">
        <v>103</v>
      </c>
      <c r="H2831" s="6" t="s">
        <v>22</v>
      </c>
      <c r="I2831" s="8">
        <v>0.4</v>
      </c>
      <c r="J2831" s="9">
        <v>2250</v>
      </c>
      <c r="K2831" s="10">
        <f t="shared" si="22"/>
        <v>900</v>
      </c>
      <c r="L2831" s="10">
        <f t="shared" si="23"/>
        <v>360</v>
      </c>
      <c r="M2831" s="11">
        <v>0.4</v>
      </c>
      <c r="O2831" s="16"/>
      <c r="P2831" s="14"/>
      <c r="Q2831" s="12"/>
      <c r="R2831" s="13"/>
    </row>
    <row r="2832" spans="1:18" ht="15.75" customHeight="1" x14ac:dyDescent="0.3">
      <c r="A2832" s="1"/>
      <c r="B2832" s="6" t="s">
        <v>14</v>
      </c>
      <c r="C2832" s="6">
        <v>1185732</v>
      </c>
      <c r="D2832" s="7">
        <v>44298</v>
      </c>
      <c r="E2832" s="6" t="s">
        <v>33</v>
      </c>
      <c r="F2832" s="6" t="s">
        <v>102</v>
      </c>
      <c r="G2832" s="6" t="s">
        <v>103</v>
      </c>
      <c r="H2832" s="6" t="s">
        <v>17</v>
      </c>
      <c r="I2832" s="8">
        <v>0.4</v>
      </c>
      <c r="J2832" s="9">
        <v>4500</v>
      </c>
      <c r="K2832" s="10">
        <f t="shared" si="22"/>
        <v>1800</v>
      </c>
      <c r="L2832" s="10">
        <f t="shared" si="23"/>
        <v>630</v>
      </c>
      <c r="M2832" s="11">
        <v>0.35</v>
      </c>
      <c r="O2832" s="16"/>
      <c r="P2832" s="14"/>
      <c r="Q2832" s="12"/>
      <c r="R2832" s="13"/>
    </row>
    <row r="2833" spans="1:18" ht="15.75" customHeight="1" x14ac:dyDescent="0.3">
      <c r="A2833" s="1"/>
      <c r="B2833" s="6" t="s">
        <v>14</v>
      </c>
      <c r="C2833" s="6">
        <v>1185732</v>
      </c>
      <c r="D2833" s="7">
        <v>44298</v>
      </c>
      <c r="E2833" s="6" t="s">
        <v>33</v>
      </c>
      <c r="F2833" s="6" t="s">
        <v>102</v>
      </c>
      <c r="G2833" s="6" t="s">
        <v>103</v>
      </c>
      <c r="H2833" s="6" t="s">
        <v>18</v>
      </c>
      <c r="I2833" s="8">
        <v>0.4</v>
      </c>
      <c r="J2833" s="9">
        <v>1500</v>
      </c>
      <c r="K2833" s="10">
        <f t="shared" si="22"/>
        <v>600</v>
      </c>
      <c r="L2833" s="10">
        <f t="shared" si="23"/>
        <v>180</v>
      </c>
      <c r="M2833" s="11">
        <v>0.3</v>
      </c>
      <c r="O2833" s="16"/>
      <c r="P2833" s="14"/>
      <c r="Q2833" s="12"/>
      <c r="R2833" s="13"/>
    </row>
    <row r="2834" spans="1:18" ht="15.75" customHeight="1" x14ac:dyDescent="0.3">
      <c r="A2834" s="1"/>
      <c r="B2834" s="6" t="s">
        <v>14</v>
      </c>
      <c r="C2834" s="6">
        <v>1185732</v>
      </c>
      <c r="D2834" s="7">
        <v>44298</v>
      </c>
      <c r="E2834" s="6" t="s">
        <v>33</v>
      </c>
      <c r="F2834" s="6" t="s">
        <v>102</v>
      </c>
      <c r="G2834" s="6" t="s">
        <v>103</v>
      </c>
      <c r="H2834" s="6" t="s">
        <v>19</v>
      </c>
      <c r="I2834" s="8">
        <v>0.30000000000000004</v>
      </c>
      <c r="J2834" s="9">
        <v>1500</v>
      </c>
      <c r="K2834" s="10">
        <f t="shared" si="22"/>
        <v>450.00000000000006</v>
      </c>
      <c r="L2834" s="10">
        <f t="shared" si="23"/>
        <v>135</v>
      </c>
      <c r="M2834" s="11">
        <v>0.3</v>
      </c>
      <c r="O2834" s="16"/>
      <c r="P2834" s="14"/>
      <c r="Q2834" s="12"/>
      <c r="R2834" s="13"/>
    </row>
    <row r="2835" spans="1:18" ht="15.75" customHeight="1" x14ac:dyDescent="0.3">
      <c r="A2835" s="1"/>
      <c r="B2835" s="6" t="s">
        <v>14</v>
      </c>
      <c r="C2835" s="6">
        <v>1185732</v>
      </c>
      <c r="D2835" s="7">
        <v>44298</v>
      </c>
      <c r="E2835" s="6" t="s">
        <v>33</v>
      </c>
      <c r="F2835" s="6" t="s">
        <v>102</v>
      </c>
      <c r="G2835" s="6" t="s">
        <v>103</v>
      </c>
      <c r="H2835" s="6" t="s">
        <v>20</v>
      </c>
      <c r="I2835" s="8">
        <v>0.35</v>
      </c>
      <c r="J2835" s="9">
        <v>750</v>
      </c>
      <c r="K2835" s="10">
        <f t="shared" si="22"/>
        <v>262.5</v>
      </c>
      <c r="L2835" s="10">
        <f t="shared" si="23"/>
        <v>78.75</v>
      </c>
      <c r="M2835" s="11">
        <v>0.3</v>
      </c>
      <c r="O2835" s="16"/>
      <c r="P2835" s="14"/>
      <c r="Q2835" s="12"/>
      <c r="R2835" s="13"/>
    </row>
    <row r="2836" spans="1:18" ht="15.75" customHeight="1" x14ac:dyDescent="0.3">
      <c r="A2836" s="1"/>
      <c r="B2836" s="6" t="s">
        <v>14</v>
      </c>
      <c r="C2836" s="6">
        <v>1185732</v>
      </c>
      <c r="D2836" s="7">
        <v>44298</v>
      </c>
      <c r="E2836" s="6" t="s">
        <v>33</v>
      </c>
      <c r="F2836" s="6" t="s">
        <v>102</v>
      </c>
      <c r="G2836" s="6" t="s">
        <v>103</v>
      </c>
      <c r="H2836" s="6" t="s">
        <v>21</v>
      </c>
      <c r="I2836" s="8">
        <v>0.6</v>
      </c>
      <c r="J2836" s="9">
        <v>1000</v>
      </c>
      <c r="K2836" s="10">
        <f t="shared" si="22"/>
        <v>600</v>
      </c>
      <c r="L2836" s="10">
        <f t="shared" si="23"/>
        <v>210</v>
      </c>
      <c r="M2836" s="11">
        <v>0.35</v>
      </c>
      <c r="O2836" s="16"/>
      <c r="P2836" s="14"/>
      <c r="Q2836" s="12"/>
      <c r="R2836" s="13"/>
    </row>
    <row r="2837" spans="1:18" ht="15.75" customHeight="1" x14ac:dyDescent="0.3">
      <c r="A2837" s="1"/>
      <c r="B2837" s="6" t="s">
        <v>14</v>
      </c>
      <c r="C2837" s="6">
        <v>1185732</v>
      </c>
      <c r="D2837" s="7">
        <v>44298</v>
      </c>
      <c r="E2837" s="6" t="s">
        <v>33</v>
      </c>
      <c r="F2837" s="6" t="s">
        <v>102</v>
      </c>
      <c r="G2837" s="6" t="s">
        <v>103</v>
      </c>
      <c r="H2837" s="6" t="s">
        <v>22</v>
      </c>
      <c r="I2837" s="8">
        <v>0.5</v>
      </c>
      <c r="J2837" s="9">
        <v>2250</v>
      </c>
      <c r="K2837" s="10">
        <f t="shared" si="22"/>
        <v>1125</v>
      </c>
      <c r="L2837" s="10">
        <f t="shared" si="23"/>
        <v>450</v>
      </c>
      <c r="M2837" s="11">
        <v>0.4</v>
      </c>
      <c r="O2837" s="16"/>
      <c r="P2837" s="14"/>
      <c r="Q2837" s="12"/>
      <c r="R2837" s="13"/>
    </row>
    <row r="2838" spans="1:18" ht="15.75" customHeight="1" x14ac:dyDescent="0.3">
      <c r="A2838" s="1"/>
      <c r="B2838" s="6" t="s">
        <v>14</v>
      </c>
      <c r="C2838" s="6">
        <v>1185732</v>
      </c>
      <c r="D2838" s="7">
        <v>44329</v>
      </c>
      <c r="E2838" s="6" t="s">
        <v>33</v>
      </c>
      <c r="F2838" s="6" t="s">
        <v>102</v>
      </c>
      <c r="G2838" s="6" t="s">
        <v>103</v>
      </c>
      <c r="H2838" s="6" t="s">
        <v>17</v>
      </c>
      <c r="I2838" s="8">
        <v>0.6</v>
      </c>
      <c r="J2838" s="9">
        <v>4950</v>
      </c>
      <c r="K2838" s="10">
        <f t="shared" si="22"/>
        <v>2970</v>
      </c>
      <c r="L2838" s="10">
        <f t="shared" si="23"/>
        <v>1039.5</v>
      </c>
      <c r="M2838" s="11">
        <v>0.35</v>
      </c>
      <c r="O2838" s="16"/>
      <c r="P2838" s="14"/>
      <c r="Q2838" s="12"/>
      <c r="R2838" s="13"/>
    </row>
    <row r="2839" spans="1:18" ht="15.75" customHeight="1" x14ac:dyDescent="0.3">
      <c r="A2839" s="1"/>
      <c r="B2839" s="6" t="s">
        <v>14</v>
      </c>
      <c r="C2839" s="6">
        <v>1185732</v>
      </c>
      <c r="D2839" s="7">
        <v>44329</v>
      </c>
      <c r="E2839" s="6" t="s">
        <v>33</v>
      </c>
      <c r="F2839" s="6" t="s">
        <v>102</v>
      </c>
      <c r="G2839" s="6" t="s">
        <v>103</v>
      </c>
      <c r="H2839" s="6" t="s">
        <v>18</v>
      </c>
      <c r="I2839" s="8">
        <v>0.5</v>
      </c>
      <c r="J2839" s="9">
        <v>2000</v>
      </c>
      <c r="K2839" s="10">
        <f t="shared" si="22"/>
        <v>1000</v>
      </c>
      <c r="L2839" s="10">
        <f t="shared" si="23"/>
        <v>300</v>
      </c>
      <c r="M2839" s="11">
        <v>0.3</v>
      </c>
      <c r="O2839" s="16"/>
      <c r="P2839" s="14"/>
      <c r="Q2839" s="12"/>
      <c r="R2839" s="13"/>
    </row>
    <row r="2840" spans="1:18" ht="15.75" customHeight="1" x14ac:dyDescent="0.3">
      <c r="A2840" s="1"/>
      <c r="B2840" s="6" t="s">
        <v>14</v>
      </c>
      <c r="C2840" s="6">
        <v>1185732</v>
      </c>
      <c r="D2840" s="7">
        <v>44329</v>
      </c>
      <c r="E2840" s="6" t="s">
        <v>33</v>
      </c>
      <c r="F2840" s="6" t="s">
        <v>102</v>
      </c>
      <c r="G2840" s="6" t="s">
        <v>103</v>
      </c>
      <c r="H2840" s="6" t="s">
        <v>19</v>
      </c>
      <c r="I2840" s="8">
        <v>0.45</v>
      </c>
      <c r="J2840" s="9">
        <v>1750</v>
      </c>
      <c r="K2840" s="10">
        <f t="shared" si="22"/>
        <v>787.5</v>
      </c>
      <c r="L2840" s="10">
        <f t="shared" si="23"/>
        <v>236.25</v>
      </c>
      <c r="M2840" s="11">
        <v>0.3</v>
      </c>
      <c r="O2840" s="16"/>
      <c r="P2840" s="14"/>
      <c r="Q2840" s="12"/>
      <c r="R2840" s="13"/>
    </row>
    <row r="2841" spans="1:18" ht="15.75" customHeight="1" x14ac:dyDescent="0.3">
      <c r="A2841" s="1"/>
      <c r="B2841" s="6" t="s">
        <v>14</v>
      </c>
      <c r="C2841" s="6">
        <v>1185732</v>
      </c>
      <c r="D2841" s="7">
        <v>44329</v>
      </c>
      <c r="E2841" s="6" t="s">
        <v>33</v>
      </c>
      <c r="F2841" s="6" t="s">
        <v>102</v>
      </c>
      <c r="G2841" s="6" t="s">
        <v>103</v>
      </c>
      <c r="H2841" s="6" t="s">
        <v>20</v>
      </c>
      <c r="I2841" s="8">
        <v>0.45</v>
      </c>
      <c r="J2841" s="9">
        <v>1000</v>
      </c>
      <c r="K2841" s="10">
        <f t="shared" si="22"/>
        <v>450</v>
      </c>
      <c r="L2841" s="10">
        <f t="shared" si="23"/>
        <v>135</v>
      </c>
      <c r="M2841" s="11">
        <v>0.3</v>
      </c>
      <c r="O2841" s="16"/>
      <c r="P2841" s="14"/>
      <c r="Q2841" s="12"/>
      <c r="R2841" s="13"/>
    </row>
    <row r="2842" spans="1:18" ht="15.75" customHeight="1" x14ac:dyDescent="0.3">
      <c r="A2842" s="1"/>
      <c r="B2842" s="6" t="s">
        <v>14</v>
      </c>
      <c r="C2842" s="6">
        <v>1185732</v>
      </c>
      <c r="D2842" s="7">
        <v>44329</v>
      </c>
      <c r="E2842" s="6" t="s">
        <v>33</v>
      </c>
      <c r="F2842" s="6" t="s">
        <v>102</v>
      </c>
      <c r="G2842" s="6" t="s">
        <v>103</v>
      </c>
      <c r="H2842" s="6" t="s">
        <v>21</v>
      </c>
      <c r="I2842" s="8">
        <v>0.54999999999999993</v>
      </c>
      <c r="J2842" s="9">
        <v>1250</v>
      </c>
      <c r="K2842" s="10">
        <f t="shared" si="22"/>
        <v>687.49999999999989</v>
      </c>
      <c r="L2842" s="10">
        <f t="shared" si="23"/>
        <v>240.62499999999994</v>
      </c>
      <c r="M2842" s="11">
        <v>0.35</v>
      </c>
      <c r="O2842" s="16"/>
      <c r="P2842" s="14"/>
      <c r="Q2842" s="12"/>
      <c r="R2842" s="13"/>
    </row>
    <row r="2843" spans="1:18" ht="15.75" customHeight="1" x14ac:dyDescent="0.3">
      <c r="A2843" s="1"/>
      <c r="B2843" s="6" t="s">
        <v>14</v>
      </c>
      <c r="C2843" s="6">
        <v>1185732</v>
      </c>
      <c r="D2843" s="7">
        <v>44329</v>
      </c>
      <c r="E2843" s="6" t="s">
        <v>33</v>
      </c>
      <c r="F2843" s="6" t="s">
        <v>102</v>
      </c>
      <c r="G2843" s="6" t="s">
        <v>103</v>
      </c>
      <c r="H2843" s="6" t="s">
        <v>22</v>
      </c>
      <c r="I2843" s="8">
        <v>0.6</v>
      </c>
      <c r="J2843" s="9">
        <v>2500</v>
      </c>
      <c r="K2843" s="10">
        <f t="shared" si="22"/>
        <v>1500</v>
      </c>
      <c r="L2843" s="10">
        <f t="shared" si="23"/>
        <v>600</v>
      </c>
      <c r="M2843" s="11">
        <v>0.4</v>
      </c>
      <c r="O2843" s="16"/>
      <c r="P2843" s="14"/>
      <c r="Q2843" s="12"/>
      <c r="R2843" s="13"/>
    </row>
    <row r="2844" spans="1:18" ht="15.75" customHeight="1" x14ac:dyDescent="0.3">
      <c r="A2844" s="1"/>
      <c r="B2844" s="6" t="s">
        <v>14</v>
      </c>
      <c r="C2844" s="6">
        <v>1185732</v>
      </c>
      <c r="D2844" s="7">
        <v>44359</v>
      </c>
      <c r="E2844" s="6" t="s">
        <v>33</v>
      </c>
      <c r="F2844" s="6" t="s">
        <v>102</v>
      </c>
      <c r="G2844" s="6" t="s">
        <v>103</v>
      </c>
      <c r="H2844" s="6" t="s">
        <v>17</v>
      </c>
      <c r="I2844" s="8">
        <v>0.45</v>
      </c>
      <c r="J2844" s="9">
        <v>5000</v>
      </c>
      <c r="K2844" s="10">
        <f t="shared" si="22"/>
        <v>2250</v>
      </c>
      <c r="L2844" s="10">
        <f t="shared" si="23"/>
        <v>787.5</v>
      </c>
      <c r="M2844" s="11">
        <v>0.35</v>
      </c>
      <c r="O2844" s="16"/>
      <c r="P2844" s="14"/>
      <c r="Q2844" s="12"/>
      <c r="R2844" s="13"/>
    </row>
    <row r="2845" spans="1:18" ht="15.75" customHeight="1" x14ac:dyDescent="0.3">
      <c r="A2845" s="1"/>
      <c r="B2845" s="6" t="s">
        <v>14</v>
      </c>
      <c r="C2845" s="6">
        <v>1185732</v>
      </c>
      <c r="D2845" s="7">
        <v>44359</v>
      </c>
      <c r="E2845" s="6" t="s">
        <v>33</v>
      </c>
      <c r="F2845" s="6" t="s">
        <v>102</v>
      </c>
      <c r="G2845" s="6" t="s">
        <v>103</v>
      </c>
      <c r="H2845" s="6" t="s">
        <v>18</v>
      </c>
      <c r="I2845" s="8">
        <v>0.40000000000000008</v>
      </c>
      <c r="J2845" s="9">
        <v>2500</v>
      </c>
      <c r="K2845" s="10">
        <f t="shared" si="22"/>
        <v>1000.0000000000002</v>
      </c>
      <c r="L2845" s="10">
        <f t="shared" si="23"/>
        <v>300.00000000000006</v>
      </c>
      <c r="M2845" s="11">
        <v>0.3</v>
      </c>
      <c r="O2845" s="16"/>
      <c r="P2845" s="14"/>
      <c r="Q2845" s="12"/>
      <c r="R2845" s="13"/>
    </row>
    <row r="2846" spans="1:18" ht="15.75" customHeight="1" x14ac:dyDescent="0.3">
      <c r="A2846" s="1"/>
      <c r="B2846" s="6" t="s">
        <v>14</v>
      </c>
      <c r="C2846" s="6">
        <v>1185732</v>
      </c>
      <c r="D2846" s="7">
        <v>44359</v>
      </c>
      <c r="E2846" s="6" t="s">
        <v>33</v>
      </c>
      <c r="F2846" s="6" t="s">
        <v>102</v>
      </c>
      <c r="G2846" s="6" t="s">
        <v>103</v>
      </c>
      <c r="H2846" s="6" t="s">
        <v>19</v>
      </c>
      <c r="I2846" s="8">
        <v>0.35000000000000003</v>
      </c>
      <c r="J2846" s="9">
        <v>2000</v>
      </c>
      <c r="K2846" s="10">
        <f t="shared" si="22"/>
        <v>700.00000000000011</v>
      </c>
      <c r="L2846" s="10">
        <f t="shared" si="23"/>
        <v>210.00000000000003</v>
      </c>
      <c r="M2846" s="11">
        <v>0.3</v>
      </c>
      <c r="O2846" s="16"/>
      <c r="P2846" s="14"/>
      <c r="Q2846" s="12"/>
      <c r="R2846" s="13"/>
    </row>
    <row r="2847" spans="1:18" ht="15.75" customHeight="1" x14ac:dyDescent="0.3">
      <c r="A2847" s="1"/>
      <c r="B2847" s="6" t="s">
        <v>14</v>
      </c>
      <c r="C2847" s="6">
        <v>1185732</v>
      </c>
      <c r="D2847" s="7">
        <v>44359</v>
      </c>
      <c r="E2847" s="6" t="s">
        <v>33</v>
      </c>
      <c r="F2847" s="6" t="s">
        <v>102</v>
      </c>
      <c r="G2847" s="6" t="s">
        <v>103</v>
      </c>
      <c r="H2847" s="6" t="s">
        <v>20</v>
      </c>
      <c r="I2847" s="8">
        <v>0.35000000000000003</v>
      </c>
      <c r="J2847" s="9">
        <v>1750</v>
      </c>
      <c r="K2847" s="10">
        <f t="shared" si="22"/>
        <v>612.50000000000011</v>
      </c>
      <c r="L2847" s="10">
        <f t="shared" si="23"/>
        <v>183.75000000000003</v>
      </c>
      <c r="M2847" s="11">
        <v>0.3</v>
      </c>
      <c r="O2847" s="16"/>
      <c r="P2847" s="14"/>
      <c r="Q2847" s="12"/>
      <c r="R2847" s="13"/>
    </row>
    <row r="2848" spans="1:18" ht="15.75" customHeight="1" x14ac:dyDescent="0.3">
      <c r="A2848" s="1"/>
      <c r="B2848" s="6" t="s">
        <v>14</v>
      </c>
      <c r="C2848" s="6">
        <v>1185732</v>
      </c>
      <c r="D2848" s="7">
        <v>44359</v>
      </c>
      <c r="E2848" s="6" t="s">
        <v>33</v>
      </c>
      <c r="F2848" s="6" t="s">
        <v>102</v>
      </c>
      <c r="G2848" s="6" t="s">
        <v>103</v>
      </c>
      <c r="H2848" s="6" t="s">
        <v>21</v>
      </c>
      <c r="I2848" s="8">
        <v>0.45</v>
      </c>
      <c r="J2848" s="9">
        <v>1750</v>
      </c>
      <c r="K2848" s="10">
        <f t="shared" si="22"/>
        <v>787.5</v>
      </c>
      <c r="L2848" s="10">
        <f t="shared" si="23"/>
        <v>275.625</v>
      </c>
      <c r="M2848" s="11">
        <v>0.35</v>
      </c>
      <c r="O2848" s="16"/>
      <c r="P2848" s="14"/>
      <c r="Q2848" s="12"/>
      <c r="R2848" s="13"/>
    </row>
    <row r="2849" spans="1:18" ht="15.75" customHeight="1" x14ac:dyDescent="0.3">
      <c r="A2849" s="1"/>
      <c r="B2849" s="6" t="s">
        <v>14</v>
      </c>
      <c r="C2849" s="6">
        <v>1185732</v>
      </c>
      <c r="D2849" s="7">
        <v>44359</v>
      </c>
      <c r="E2849" s="6" t="s">
        <v>33</v>
      </c>
      <c r="F2849" s="6" t="s">
        <v>102</v>
      </c>
      <c r="G2849" s="6" t="s">
        <v>103</v>
      </c>
      <c r="H2849" s="6" t="s">
        <v>22</v>
      </c>
      <c r="I2849" s="8">
        <v>0.55000000000000004</v>
      </c>
      <c r="J2849" s="9">
        <v>3250</v>
      </c>
      <c r="K2849" s="10">
        <f t="shared" si="22"/>
        <v>1787.5000000000002</v>
      </c>
      <c r="L2849" s="10">
        <f t="shared" si="23"/>
        <v>715.00000000000011</v>
      </c>
      <c r="M2849" s="11">
        <v>0.4</v>
      </c>
      <c r="O2849" s="16"/>
      <c r="P2849" s="14"/>
      <c r="Q2849" s="12"/>
      <c r="R2849" s="13"/>
    </row>
    <row r="2850" spans="1:18" ht="15.75" customHeight="1" x14ac:dyDescent="0.3">
      <c r="A2850" s="1"/>
      <c r="B2850" s="6" t="s">
        <v>14</v>
      </c>
      <c r="C2850" s="6">
        <v>1185732</v>
      </c>
      <c r="D2850" s="7">
        <v>44388</v>
      </c>
      <c r="E2850" s="6" t="s">
        <v>33</v>
      </c>
      <c r="F2850" s="6" t="s">
        <v>102</v>
      </c>
      <c r="G2850" s="6" t="s">
        <v>103</v>
      </c>
      <c r="H2850" s="6" t="s">
        <v>17</v>
      </c>
      <c r="I2850" s="8">
        <v>0.5</v>
      </c>
      <c r="J2850" s="9">
        <v>5500</v>
      </c>
      <c r="K2850" s="10">
        <f t="shared" si="22"/>
        <v>2750</v>
      </c>
      <c r="L2850" s="10">
        <f t="shared" si="23"/>
        <v>962.49999999999989</v>
      </c>
      <c r="M2850" s="11">
        <v>0.35</v>
      </c>
      <c r="O2850" s="16"/>
      <c r="P2850" s="14"/>
      <c r="Q2850" s="12"/>
      <c r="R2850" s="13"/>
    </row>
    <row r="2851" spans="1:18" ht="15.75" customHeight="1" x14ac:dyDescent="0.3">
      <c r="A2851" s="1"/>
      <c r="B2851" s="6" t="s">
        <v>14</v>
      </c>
      <c r="C2851" s="6">
        <v>1185732</v>
      </c>
      <c r="D2851" s="7">
        <v>44388</v>
      </c>
      <c r="E2851" s="6" t="s">
        <v>33</v>
      </c>
      <c r="F2851" s="6" t="s">
        <v>102</v>
      </c>
      <c r="G2851" s="6" t="s">
        <v>103</v>
      </c>
      <c r="H2851" s="6" t="s">
        <v>18</v>
      </c>
      <c r="I2851" s="8">
        <v>0.45000000000000007</v>
      </c>
      <c r="J2851" s="9">
        <v>3000</v>
      </c>
      <c r="K2851" s="10">
        <f t="shared" si="22"/>
        <v>1350.0000000000002</v>
      </c>
      <c r="L2851" s="10">
        <f t="shared" si="23"/>
        <v>405.00000000000006</v>
      </c>
      <c r="M2851" s="11">
        <v>0.3</v>
      </c>
      <c r="O2851" s="16"/>
      <c r="P2851" s="14"/>
      <c r="Q2851" s="12"/>
      <c r="R2851" s="13"/>
    </row>
    <row r="2852" spans="1:18" ht="15.75" customHeight="1" x14ac:dyDescent="0.3">
      <c r="A2852" s="1"/>
      <c r="B2852" s="6" t="s">
        <v>14</v>
      </c>
      <c r="C2852" s="6">
        <v>1185732</v>
      </c>
      <c r="D2852" s="7">
        <v>44388</v>
      </c>
      <c r="E2852" s="6" t="s">
        <v>33</v>
      </c>
      <c r="F2852" s="6" t="s">
        <v>102</v>
      </c>
      <c r="G2852" s="6" t="s">
        <v>103</v>
      </c>
      <c r="H2852" s="6" t="s">
        <v>19</v>
      </c>
      <c r="I2852" s="8">
        <v>0.4</v>
      </c>
      <c r="J2852" s="9">
        <v>2250</v>
      </c>
      <c r="K2852" s="10">
        <f t="shared" si="22"/>
        <v>900</v>
      </c>
      <c r="L2852" s="10">
        <f t="shared" si="23"/>
        <v>270</v>
      </c>
      <c r="M2852" s="11">
        <v>0.3</v>
      </c>
      <c r="O2852" s="16"/>
      <c r="P2852" s="14"/>
      <c r="Q2852" s="12"/>
      <c r="R2852" s="13"/>
    </row>
    <row r="2853" spans="1:18" ht="15.75" customHeight="1" x14ac:dyDescent="0.3">
      <c r="A2853" s="1"/>
      <c r="B2853" s="6" t="s">
        <v>14</v>
      </c>
      <c r="C2853" s="6">
        <v>1185732</v>
      </c>
      <c r="D2853" s="7">
        <v>44388</v>
      </c>
      <c r="E2853" s="6" t="s">
        <v>33</v>
      </c>
      <c r="F2853" s="6" t="s">
        <v>102</v>
      </c>
      <c r="G2853" s="6" t="s">
        <v>103</v>
      </c>
      <c r="H2853" s="6" t="s">
        <v>20</v>
      </c>
      <c r="I2853" s="8">
        <v>0.4</v>
      </c>
      <c r="J2853" s="9">
        <v>1750</v>
      </c>
      <c r="K2853" s="10">
        <f t="shared" si="22"/>
        <v>700</v>
      </c>
      <c r="L2853" s="10">
        <f t="shared" si="23"/>
        <v>210</v>
      </c>
      <c r="M2853" s="11">
        <v>0.3</v>
      </c>
      <c r="O2853" s="16"/>
      <c r="P2853" s="14"/>
      <c r="Q2853" s="12"/>
      <c r="R2853" s="13"/>
    </row>
    <row r="2854" spans="1:18" ht="15.75" customHeight="1" x14ac:dyDescent="0.3">
      <c r="A2854" s="1"/>
      <c r="B2854" s="6" t="s">
        <v>14</v>
      </c>
      <c r="C2854" s="6">
        <v>1185732</v>
      </c>
      <c r="D2854" s="7">
        <v>44388</v>
      </c>
      <c r="E2854" s="6" t="s">
        <v>33</v>
      </c>
      <c r="F2854" s="6" t="s">
        <v>102</v>
      </c>
      <c r="G2854" s="6" t="s">
        <v>103</v>
      </c>
      <c r="H2854" s="6" t="s">
        <v>21</v>
      </c>
      <c r="I2854" s="8">
        <v>0.5</v>
      </c>
      <c r="J2854" s="9">
        <v>2000</v>
      </c>
      <c r="K2854" s="10">
        <f t="shared" si="22"/>
        <v>1000</v>
      </c>
      <c r="L2854" s="10">
        <f t="shared" si="23"/>
        <v>350</v>
      </c>
      <c r="M2854" s="11">
        <v>0.35</v>
      </c>
      <c r="O2854" s="16"/>
      <c r="P2854" s="14"/>
      <c r="Q2854" s="12"/>
      <c r="R2854" s="13"/>
    </row>
    <row r="2855" spans="1:18" ht="15.75" customHeight="1" x14ac:dyDescent="0.3">
      <c r="A2855" s="1"/>
      <c r="B2855" s="6" t="s">
        <v>14</v>
      </c>
      <c r="C2855" s="6">
        <v>1185732</v>
      </c>
      <c r="D2855" s="7">
        <v>44388</v>
      </c>
      <c r="E2855" s="6" t="s">
        <v>33</v>
      </c>
      <c r="F2855" s="6" t="s">
        <v>102</v>
      </c>
      <c r="G2855" s="6" t="s">
        <v>103</v>
      </c>
      <c r="H2855" s="6" t="s">
        <v>22</v>
      </c>
      <c r="I2855" s="8">
        <v>0.55000000000000004</v>
      </c>
      <c r="J2855" s="9">
        <v>3750</v>
      </c>
      <c r="K2855" s="10">
        <f t="shared" si="22"/>
        <v>2062.5</v>
      </c>
      <c r="L2855" s="10">
        <f t="shared" si="23"/>
        <v>825</v>
      </c>
      <c r="M2855" s="11">
        <v>0.4</v>
      </c>
      <c r="O2855" s="16"/>
      <c r="P2855" s="14"/>
      <c r="Q2855" s="12"/>
      <c r="R2855" s="13"/>
    </row>
    <row r="2856" spans="1:18" ht="15.75" customHeight="1" x14ac:dyDescent="0.3">
      <c r="A2856" s="1"/>
      <c r="B2856" s="6" t="s">
        <v>14</v>
      </c>
      <c r="C2856" s="6">
        <v>1185732</v>
      </c>
      <c r="D2856" s="7">
        <v>44420</v>
      </c>
      <c r="E2856" s="6" t="s">
        <v>33</v>
      </c>
      <c r="F2856" s="6" t="s">
        <v>102</v>
      </c>
      <c r="G2856" s="6" t="s">
        <v>103</v>
      </c>
      <c r="H2856" s="6" t="s">
        <v>17</v>
      </c>
      <c r="I2856" s="8">
        <v>0.5</v>
      </c>
      <c r="J2856" s="9">
        <v>5250</v>
      </c>
      <c r="K2856" s="10">
        <f t="shared" si="22"/>
        <v>2625</v>
      </c>
      <c r="L2856" s="10">
        <f t="shared" si="23"/>
        <v>918.74999999999989</v>
      </c>
      <c r="M2856" s="11">
        <v>0.35</v>
      </c>
      <c r="O2856" s="16"/>
      <c r="P2856" s="14"/>
      <c r="Q2856" s="12"/>
      <c r="R2856" s="13"/>
    </row>
    <row r="2857" spans="1:18" ht="15.75" customHeight="1" x14ac:dyDescent="0.3">
      <c r="A2857" s="1"/>
      <c r="B2857" s="6" t="s">
        <v>14</v>
      </c>
      <c r="C2857" s="6">
        <v>1185732</v>
      </c>
      <c r="D2857" s="7">
        <v>44420</v>
      </c>
      <c r="E2857" s="6" t="s">
        <v>33</v>
      </c>
      <c r="F2857" s="6" t="s">
        <v>102</v>
      </c>
      <c r="G2857" s="6" t="s">
        <v>103</v>
      </c>
      <c r="H2857" s="6" t="s">
        <v>18</v>
      </c>
      <c r="I2857" s="8">
        <v>0.45000000000000007</v>
      </c>
      <c r="J2857" s="9">
        <v>3000</v>
      </c>
      <c r="K2857" s="10">
        <f t="shared" si="22"/>
        <v>1350.0000000000002</v>
      </c>
      <c r="L2857" s="10">
        <f t="shared" si="23"/>
        <v>405.00000000000006</v>
      </c>
      <c r="M2857" s="11">
        <v>0.3</v>
      </c>
      <c r="O2857" s="16"/>
      <c r="P2857" s="14"/>
      <c r="Q2857" s="12"/>
      <c r="R2857" s="13"/>
    </row>
    <row r="2858" spans="1:18" ht="15.75" customHeight="1" x14ac:dyDescent="0.3">
      <c r="A2858" s="1"/>
      <c r="B2858" s="6" t="s">
        <v>14</v>
      </c>
      <c r="C2858" s="6">
        <v>1185732</v>
      </c>
      <c r="D2858" s="7">
        <v>44420</v>
      </c>
      <c r="E2858" s="6" t="s">
        <v>33</v>
      </c>
      <c r="F2858" s="6" t="s">
        <v>102</v>
      </c>
      <c r="G2858" s="6" t="s">
        <v>103</v>
      </c>
      <c r="H2858" s="6" t="s">
        <v>19</v>
      </c>
      <c r="I2858" s="8">
        <v>0.4</v>
      </c>
      <c r="J2858" s="9">
        <v>2250</v>
      </c>
      <c r="K2858" s="10">
        <f t="shared" si="22"/>
        <v>900</v>
      </c>
      <c r="L2858" s="10">
        <f t="shared" si="23"/>
        <v>270</v>
      </c>
      <c r="M2858" s="11">
        <v>0.3</v>
      </c>
      <c r="O2858" s="16"/>
      <c r="P2858" s="14"/>
      <c r="Q2858" s="12"/>
      <c r="R2858" s="13"/>
    </row>
    <row r="2859" spans="1:18" ht="15.75" customHeight="1" x14ac:dyDescent="0.3">
      <c r="A2859" s="1"/>
      <c r="B2859" s="6" t="s">
        <v>14</v>
      </c>
      <c r="C2859" s="6">
        <v>1185732</v>
      </c>
      <c r="D2859" s="7">
        <v>44420</v>
      </c>
      <c r="E2859" s="6" t="s">
        <v>33</v>
      </c>
      <c r="F2859" s="6" t="s">
        <v>102</v>
      </c>
      <c r="G2859" s="6" t="s">
        <v>103</v>
      </c>
      <c r="H2859" s="6" t="s">
        <v>20</v>
      </c>
      <c r="I2859" s="8">
        <v>0.4</v>
      </c>
      <c r="J2859" s="9">
        <v>2000</v>
      </c>
      <c r="K2859" s="10">
        <f t="shared" si="22"/>
        <v>800</v>
      </c>
      <c r="L2859" s="10">
        <f t="shared" si="23"/>
        <v>240</v>
      </c>
      <c r="M2859" s="11">
        <v>0.3</v>
      </c>
      <c r="O2859" s="16"/>
      <c r="P2859" s="14"/>
      <c r="Q2859" s="12"/>
      <c r="R2859" s="13"/>
    </row>
    <row r="2860" spans="1:18" ht="15.75" customHeight="1" x14ac:dyDescent="0.3">
      <c r="A2860" s="1"/>
      <c r="B2860" s="6" t="s">
        <v>14</v>
      </c>
      <c r="C2860" s="6">
        <v>1185732</v>
      </c>
      <c r="D2860" s="7">
        <v>44420</v>
      </c>
      <c r="E2860" s="6" t="s">
        <v>33</v>
      </c>
      <c r="F2860" s="6" t="s">
        <v>102</v>
      </c>
      <c r="G2860" s="6" t="s">
        <v>103</v>
      </c>
      <c r="H2860" s="6" t="s">
        <v>21</v>
      </c>
      <c r="I2860" s="8">
        <v>0.5</v>
      </c>
      <c r="J2860" s="9">
        <v>1750</v>
      </c>
      <c r="K2860" s="10">
        <f t="shared" si="22"/>
        <v>875</v>
      </c>
      <c r="L2860" s="10">
        <f t="shared" si="23"/>
        <v>306.25</v>
      </c>
      <c r="M2860" s="11">
        <v>0.35</v>
      </c>
      <c r="O2860" s="16"/>
      <c r="P2860" s="14"/>
      <c r="Q2860" s="12"/>
      <c r="R2860" s="13"/>
    </row>
    <row r="2861" spans="1:18" ht="15.75" customHeight="1" x14ac:dyDescent="0.3">
      <c r="A2861" s="1"/>
      <c r="B2861" s="6" t="s">
        <v>14</v>
      </c>
      <c r="C2861" s="6">
        <v>1185732</v>
      </c>
      <c r="D2861" s="7">
        <v>44420</v>
      </c>
      <c r="E2861" s="6" t="s">
        <v>33</v>
      </c>
      <c r="F2861" s="6" t="s">
        <v>102</v>
      </c>
      <c r="G2861" s="6" t="s">
        <v>103</v>
      </c>
      <c r="H2861" s="6" t="s">
        <v>22</v>
      </c>
      <c r="I2861" s="8">
        <v>0.55000000000000004</v>
      </c>
      <c r="J2861" s="9">
        <v>3500</v>
      </c>
      <c r="K2861" s="10">
        <f t="shared" si="22"/>
        <v>1925.0000000000002</v>
      </c>
      <c r="L2861" s="10">
        <f t="shared" si="23"/>
        <v>770.00000000000011</v>
      </c>
      <c r="M2861" s="11">
        <v>0.4</v>
      </c>
      <c r="O2861" s="16"/>
      <c r="P2861" s="14"/>
      <c r="Q2861" s="12"/>
      <c r="R2861" s="13"/>
    </row>
    <row r="2862" spans="1:18" ht="15.75" customHeight="1" x14ac:dyDescent="0.3">
      <c r="A2862" s="1"/>
      <c r="B2862" s="6" t="s">
        <v>14</v>
      </c>
      <c r="C2862" s="6">
        <v>1185732</v>
      </c>
      <c r="D2862" s="7">
        <v>44452</v>
      </c>
      <c r="E2862" s="6" t="s">
        <v>33</v>
      </c>
      <c r="F2862" s="6" t="s">
        <v>102</v>
      </c>
      <c r="G2862" s="6" t="s">
        <v>103</v>
      </c>
      <c r="H2862" s="6" t="s">
        <v>17</v>
      </c>
      <c r="I2862" s="8">
        <v>0.45</v>
      </c>
      <c r="J2862" s="9">
        <v>4750</v>
      </c>
      <c r="K2862" s="10">
        <f t="shared" si="22"/>
        <v>2137.5</v>
      </c>
      <c r="L2862" s="10">
        <f t="shared" si="23"/>
        <v>748.125</v>
      </c>
      <c r="M2862" s="11">
        <v>0.35</v>
      </c>
      <c r="O2862" s="16"/>
      <c r="P2862" s="14"/>
      <c r="Q2862" s="12"/>
      <c r="R2862" s="13"/>
    </row>
    <row r="2863" spans="1:18" ht="15.75" customHeight="1" x14ac:dyDescent="0.3">
      <c r="A2863" s="1"/>
      <c r="B2863" s="6" t="s">
        <v>14</v>
      </c>
      <c r="C2863" s="6">
        <v>1185732</v>
      </c>
      <c r="D2863" s="7">
        <v>44452</v>
      </c>
      <c r="E2863" s="6" t="s">
        <v>33</v>
      </c>
      <c r="F2863" s="6" t="s">
        <v>102</v>
      </c>
      <c r="G2863" s="6" t="s">
        <v>103</v>
      </c>
      <c r="H2863" s="6" t="s">
        <v>18</v>
      </c>
      <c r="I2863" s="8">
        <v>0.40000000000000008</v>
      </c>
      <c r="J2863" s="9">
        <v>2750</v>
      </c>
      <c r="K2863" s="10">
        <f t="shared" si="22"/>
        <v>1100.0000000000002</v>
      </c>
      <c r="L2863" s="10">
        <f t="shared" si="23"/>
        <v>330.00000000000006</v>
      </c>
      <c r="M2863" s="11">
        <v>0.3</v>
      </c>
      <c r="O2863" s="16"/>
      <c r="P2863" s="14"/>
      <c r="Q2863" s="12"/>
      <c r="R2863" s="13"/>
    </row>
    <row r="2864" spans="1:18" ht="15.75" customHeight="1" x14ac:dyDescent="0.3">
      <c r="A2864" s="1"/>
      <c r="B2864" s="6" t="s">
        <v>14</v>
      </c>
      <c r="C2864" s="6">
        <v>1185732</v>
      </c>
      <c r="D2864" s="7">
        <v>44452</v>
      </c>
      <c r="E2864" s="6" t="s">
        <v>33</v>
      </c>
      <c r="F2864" s="6" t="s">
        <v>102</v>
      </c>
      <c r="G2864" s="6" t="s">
        <v>103</v>
      </c>
      <c r="H2864" s="6" t="s">
        <v>19</v>
      </c>
      <c r="I2864" s="8">
        <v>0.35000000000000003</v>
      </c>
      <c r="J2864" s="9">
        <v>1750</v>
      </c>
      <c r="K2864" s="10">
        <f t="shared" si="22"/>
        <v>612.50000000000011</v>
      </c>
      <c r="L2864" s="10">
        <f t="shared" si="23"/>
        <v>183.75000000000003</v>
      </c>
      <c r="M2864" s="11">
        <v>0.3</v>
      </c>
      <c r="O2864" s="16"/>
      <c r="P2864" s="14"/>
      <c r="Q2864" s="12"/>
      <c r="R2864" s="13"/>
    </row>
    <row r="2865" spans="1:18" ht="15.75" customHeight="1" x14ac:dyDescent="0.3">
      <c r="A2865" s="1"/>
      <c r="B2865" s="6" t="s">
        <v>14</v>
      </c>
      <c r="C2865" s="6">
        <v>1185732</v>
      </c>
      <c r="D2865" s="7">
        <v>44452</v>
      </c>
      <c r="E2865" s="6" t="s">
        <v>33</v>
      </c>
      <c r="F2865" s="6" t="s">
        <v>102</v>
      </c>
      <c r="G2865" s="6" t="s">
        <v>103</v>
      </c>
      <c r="H2865" s="6" t="s">
        <v>20</v>
      </c>
      <c r="I2865" s="8">
        <v>0.35000000000000003</v>
      </c>
      <c r="J2865" s="9">
        <v>1500</v>
      </c>
      <c r="K2865" s="10">
        <f t="shared" si="22"/>
        <v>525</v>
      </c>
      <c r="L2865" s="10">
        <f t="shared" si="23"/>
        <v>157.5</v>
      </c>
      <c r="M2865" s="11">
        <v>0.3</v>
      </c>
      <c r="O2865" s="16"/>
      <c r="P2865" s="14"/>
      <c r="Q2865" s="12"/>
      <c r="R2865" s="13"/>
    </row>
    <row r="2866" spans="1:18" ht="15.75" customHeight="1" x14ac:dyDescent="0.3">
      <c r="A2866" s="1"/>
      <c r="B2866" s="6" t="s">
        <v>14</v>
      </c>
      <c r="C2866" s="6">
        <v>1185732</v>
      </c>
      <c r="D2866" s="7">
        <v>44452</v>
      </c>
      <c r="E2866" s="6" t="s">
        <v>33</v>
      </c>
      <c r="F2866" s="6" t="s">
        <v>102</v>
      </c>
      <c r="G2866" s="6" t="s">
        <v>103</v>
      </c>
      <c r="H2866" s="6" t="s">
        <v>21</v>
      </c>
      <c r="I2866" s="8">
        <v>0.45</v>
      </c>
      <c r="J2866" s="9">
        <v>1500</v>
      </c>
      <c r="K2866" s="10">
        <f t="shared" si="22"/>
        <v>675</v>
      </c>
      <c r="L2866" s="10">
        <f t="shared" si="23"/>
        <v>236.24999999999997</v>
      </c>
      <c r="M2866" s="11">
        <v>0.35</v>
      </c>
      <c r="O2866" s="16"/>
      <c r="P2866" s="14"/>
      <c r="Q2866" s="12"/>
      <c r="R2866" s="13"/>
    </row>
    <row r="2867" spans="1:18" ht="15.75" customHeight="1" x14ac:dyDescent="0.3">
      <c r="A2867" s="1"/>
      <c r="B2867" s="6" t="s">
        <v>14</v>
      </c>
      <c r="C2867" s="6">
        <v>1185732</v>
      </c>
      <c r="D2867" s="7">
        <v>44452</v>
      </c>
      <c r="E2867" s="6" t="s">
        <v>33</v>
      </c>
      <c r="F2867" s="6" t="s">
        <v>102</v>
      </c>
      <c r="G2867" s="6" t="s">
        <v>103</v>
      </c>
      <c r="H2867" s="6" t="s">
        <v>22</v>
      </c>
      <c r="I2867" s="8">
        <v>0.5</v>
      </c>
      <c r="J2867" s="9">
        <v>2250</v>
      </c>
      <c r="K2867" s="10">
        <f t="shared" si="22"/>
        <v>1125</v>
      </c>
      <c r="L2867" s="10">
        <f t="shared" si="23"/>
        <v>450</v>
      </c>
      <c r="M2867" s="11">
        <v>0.4</v>
      </c>
      <c r="O2867" s="16"/>
      <c r="P2867" s="14"/>
      <c r="Q2867" s="12"/>
      <c r="R2867" s="13"/>
    </row>
    <row r="2868" spans="1:18" ht="15.75" customHeight="1" x14ac:dyDescent="0.3">
      <c r="A2868" s="1"/>
      <c r="B2868" s="6" t="s">
        <v>14</v>
      </c>
      <c r="C2868" s="6">
        <v>1185732</v>
      </c>
      <c r="D2868" s="7">
        <v>44481</v>
      </c>
      <c r="E2868" s="6" t="s">
        <v>33</v>
      </c>
      <c r="F2868" s="6" t="s">
        <v>102</v>
      </c>
      <c r="G2868" s="6" t="s">
        <v>103</v>
      </c>
      <c r="H2868" s="6" t="s">
        <v>17</v>
      </c>
      <c r="I2868" s="8">
        <v>0.54999999999999993</v>
      </c>
      <c r="J2868" s="9">
        <v>4000</v>
      </c>
      <c r="K2868" s="10">
        <f t="shared" si="22"/>
        <v>2199.9999999999995</v>
      </c>
      <c r="L2868" s="10">
        <f t="shared" si="23"/>
        <v>769.99999999999977</v>
      </c>
      <c r="M2868" s="11">
        <v>0.35</v>
      </c>
      <c r="O2868" s="16"/>
      <c r="P2868" s="14"/>
      <c r="Q2868" s="12"/>
      <c r="R2868" s="13"/>
    </row>
    <row r="2869" spans="1:18" ht="15.75" customHeight="1" x14ac:dyDescent="0.3">
      <c r="A2869" s="1"/>
      <c r="B2869" s="6" t="s">
        <v>14</v>
      </c>
      <c r="C2869" s="6">
        <v>1185732</v>
      </c>
      <c r="D2869" s="7">
        <v>44481</v>
      </c>
      <c r="E2869" s="6" t="s">
        <v>33</v>
      </c>
      <c r="F2869" s="6" t="s">
        <v>102</v>
      </c>
      <c r="G2869" s="6" t="s">
        <v>103</v>
      </c>
      <c r="H2869" s="6" t="s">
        <v>18</v>
      </c>
      <c r="I2869" s="8">
        <v>0.45</v>
      </c>
      <c r="J2869" s="9">
        <v>2500</v>
      </c>
      <c r="K2869" s="10">
        <f t="shared" si="22"/>
        <v>1125</v>
      </c>
      <c r="L2869" s="10">
        <f t="shared" si="23"/>
        <v>337.5</v>
      </c>
      <c r="M2869" s="11">
        <v>0.3</v>
      </c>
      <c r="O2869" s="16"/>
      <c r="P2869" s="14"/>
      <c r="Q2869" s="12"/>
      <c r="R2869" s="13"/>
    </row>
    <row r="2870" spans="1:18" ht="15.75" customHeight="1" x14ac:dyDescent="0.3">
      <c r="A2870" s="1"/>
      <c r="B2870" s="6" t="s">
        <v>14</v>
      </c>
      <c r="C2870" s="6">
        <v>1185732</v>
      </c>
      <c r="D2870" s="7">
        <v>44481</v>
      </c>
      <c r="E2870" s="6" t="s">
        <v>33</v>
      </c>
      <c r="F2870" s="6" t="s">
        <v>102</v>
      </c>
      <c r="G2870" s="6" t="s">
        <v>103</v>
      </c>
      <c r="H2870" s="6" t="s">
        <v>19</v>
      </c>
      <c r="I2870" s="8">
        <v>0.45</v>
      </c>
      <c r="J2870" s="9">
        <v>1500</v>
      </c>
      <c r="K2870" s="10">
        <f t="shared" si="22"/>
        <v>675</v>
      </c>
      <c r="L2870" s="10">
        <f t="shared" si="23"/>
        <v>202.5</v>
      </c>
      <c r="M2870" s="11">
        <v>0.3</v>
      </c>
      <c r="O2870" s="16"/>
      <c r="P2870" s="14"/>
      <c r="Q2870" s="12"/>
      <c r="R2870" s="13"/>
    </row>
    <row r="2871" spans="1:18" ht="15.75" customHeight="1" x14ac:dyDescent="0.3">
      <c r="A2871" s="1"/>
      <c r="B2871" s="6" t="s">
        <v>14</v>
      </c>
      <c r="C2871" s="6">
        <v>1185732</v>
      </c>
      <c r="D2871" s="7">
        <v>44481</v>
      </c>
      <c r="E2871" s="6" t="s">
        <v>33</v>
      </c>
      <c r="F2871" s="6" t="s">
        <v>102</v>
      </c>
      <c r="G2871" s="6" t="s">
        <v>103</v>
      </c>
      <c r="H2871" s="6" t="s">
        <v>20</v>
      </c>
      <c r="I2871" s="8">
        <v>0.45</v>
      </c>
      <c r="J2871" s="9">
        <v>1250</v>
      </c>
      <c r="K2871" s="10">
        <f t="shared" si="22"/>
        <v>562.5</v>
      </c>
      <c r="L2871" s="10">
        <f t="shared" si="23"/>
        <v>168.75</v>
      </c>
      <c r="M2871" s="11">
        <v>0.3</v>
      </c>
      <c r="O2871" s="16"/>
      <c r="P2871" s="14"/>
      <c r="Q2871" s="12"/>
      <c r="R2871" s="13"/>
    </row>
    <row r="2872" spans="1:18" ht="15.75" customHeight="1" x14ac:dyDescent="0.3">
      <c r="A2872" s="1"/>
      <c r="B2872" s="6" t="s">
        <v>14</v>
      </c>
      <c r="C2872" s="6">
        <v>1185732</v>
      </c>
      <c r="D2872" s="7">
        <v>44481</v>
      </c>
      <c r="E2872" s="6" t="s">
        <v>33</v>
      </c>
      <c r="F2872" s="6" t="s">
        <v>102</v>
      </c>
      <c r="G2872" s="6" t="s">
        <v>103</v>
      </c>
      <c r="H2872" s="6" t="s">
        <v>21</v>
      </c>
      <c r="I2872" s="8">
        <v>0.54999999999999993</v>
      </c>
      <c r="J2872" s="9">
        <v>1250</v>
      </c>
      <c r="K2872" s="10">
        <f t="shared" si="22"/>
        <v>687.49999999999989</v>
      </c>
      <c r="L2872" s="10">
        <f t="shared" si="23"/>
        <v>240.62499999999994</v>
      </c>
      <c r="M2872" s="11">
        <v>0.35</v>
      </c>
      <c r="O2872" s="16"/>
      <c r="P2872" s="14"/>
      <c r="Q2872" s="12"/>
      <c r="R2872" s="13"/>
    </row>
    <row r="2873" spans="1:18" ht="15.75" customHeight="1" x14ac:dyDescent="0.3">
      <c r="A2873" s="1"/>
      <c r="B2873" s="6" t="s">
        <v>14</v>
      </c>
      <c r="C2873" s="6">
        <v>1185732</v>
      </c>
      <c r="D2873" s="7">
        <v>44481</v>
      </c>
      <c r="E2873" s="6" t="s">
        <v>33</v>
      </c>
      <c r="F2873" s="6" t="s">
        <v>102</v>
      </c>
      <c r="G2873" s="6" t="s">
        <v>103</v>
      </c>
      <c r="H2873" s="6" t="s">
        <v>22</v>
      </c>
      <c r="I2873" s="8">
        <v>0.59999999999999987</v>
      </c>
      <c r="J2873" s="9">
        <v>2500</v>
      </c>
      <c r="K2873" s="10">
        <f t="shared" si="22"/>
        <v>1499.9999999999998</v>
      </c>
      <c r="L2873" s="10">
        <f t="shared" si="23"/>
        <v>599.99999999999989</v>
      </c>
      <c r="M2873" s="11">
        <v>0.4</v>
      </c>
      <c r="O2873" s="16"/>
      <c r="P2873" s="14"/>
      <c r="Q2873" s="12"/>
      <c r="R2873" s="13"/>
    </row>
    <row r="2874" spans="1:18" ht="15.75" customHeight="1" x14ac:dyDescent="0.3">
      <c r="A2874" s="1"/>
      <c r="B2874" s="6" t="s">
        <v>14</v>
      </c>
      <c r="C2874" s="6">
        <v>1185732</v>
      </c>
      <c r="D2874" s="7">
        <v>44512</v>
      </c>
      <c r="E2874" s="6" t="s">
        <v>33</v>
      </c>
      <c r="F2874" s="6" t="s">
        <v>102</v>
      </c>
      <c r="G2874" s="6" t="s">
        <v>103</v>
      </c>
      <c r="H2874" s="6" t="s">
        <v>17</v>
      </c>
      <c r="I2874" s="8">
        <v>0.54999999999999993</v>
      </c>
      <c r="J2874" s="9">
        <v>4000</v>
      </c>
      <c r="K2874" s="10">
        <f t="shared" si="22"/>
        <v>2199.9999999999995</v>
      </c>
      <c r="L2874" s="10">
        <f t="shared" si="23"/>
        <v>769.99999999999977</v>
      </c>
      <c r="M2874" s="11">
        <v>0.35</v>
      </c>
      <c r="O2874" s="16"/>
      <c r="P2874" s="14"/>
      <c r="Q2874" s="12"/>
      <c r="R2874" s="13"/>
    </row>
    <row r="2875" spans="1:18" ht="15.75" customHeight="1" x14ac:dyDescent="0.3">
      <c r="A2875" s="1"/>
      <c r="B2875" s="6" t="s">
        <v>14</v>
      </c>
      <c r="C2875" s="6">
        <v>1185732</v>
      </c>
      <c r="D2875" s="7">
        <v>44512</v>
      </c>
      <c r="E2875" s="6" t="s">
        <v>33</v>
      </c>
      <c r="F2875" s="6" t="s">
        <v>102</v>
      </c>
      <c r="G2875" s="6" t="s">
        <v>103</v>
      </c>
      <c r="H2875" s="6" t="s">
        <v>18</v>
      </c>
      <c r="I2875" s="8">
        <v>0.45</v>
      </c>
      <c r="J2875" s="9">
        <v>2500</v>
      </c>
      <c r="K2875" s="10">
        <f t="shared" si="22"/>
        <v>1125</v>
      </c>
      <c r="L2875" s="10">
        <f t="shared" si="23"/>
        <v>337.5</v>
      </c>
      <c r="M2875" s="11">
        <v>0.3</v>
      </c>
      <c r="O2875" s="16"/>
      <c r="P2875" s="14"/>
      <c r="Q2875" s="12"/>
      <c r="R2875" s="13"/>
    </row>
    <row r="2876" spans="1:18" ht="15.75" customHeight="1" x14ac:dyDescent="0.3">
      <c r="A2876" s="1"/>
      <c r="B2876" s="6" t="s">
        <v>14</v>
      </c>
      <c r="C2876" s="6">
        <v>1185732</v>
      </c>
      <c r="D2876" s="7">
        <v>44512</v>
      </c>
      <c r="E2876" s="6" t="s">
        <v>33</v>
      </c>
      <c r="F2876" s="6" t="s">
        <v>102</v>
      </c>
      <c r="G2876" s="6" t="s">
        <v>103</v>
      </c>
      <c r="H2876" s="6" t="s">
        <v>19</v>
      </c>
      <c r="I2876" s="8">
        <v>0.45</v>
      </c>
      <c r="J2876" s="9">
        <v>1950</v>
      </c>
      <c r="K2876" s="10">
        <f t="shared" si="22"/>
        <v>877.5</v>
      </c>
      <c r="L2876" s="10">
        <f t="shared" si="23"/>
        <v>263.25</v>
      </c>
      <c r="M2876" s="11">
        <v>0.3</v>
      </c>
      <c r="O2876" s="16"/>
      <c r="P2876" s="14"/>
      <c r="Q2876" s="12"/>
      <c r="R2876" s="13"/>
    </row>
    <row r="2877" spans="1:18" ht="15.75" customHeight="1" x14ac:dyDescent="0.3">
      <c r="A2877" s="1"/>
      <c r="B2877" s="6" t="s">
        <v>14</v>
      </c>
      <c r="C2877" s="6">
        <v>1185732</v>
      </c>
      <c r="D2877" s="7">
        <v>44512</v>
      </c>
      <c r="E2877" s="6" t="s">
        <v>33</v>
      </c>
      <c r="F2877" s="6" t="s">
        <v>102</v>
      </c>
      <c r="G2877" s="6" t="s">
        <v>103</v>
      </c>
      <c r="H2877" s="6" t="s">
        <v>20</v>
      </c>
      <c r="I2877" s="8">
        <v>0.45</v>
      </c>
      <c r="J2877" s="9">
        <v>1750</v>
      </c>
      <c r="K2877" s="10">
        <f t="shared" si="22"/>
        <v>787.5</v>
      </c>
      <c r="L2877" s="10">
        <f t="shared" si="23"/>
        <v>236.25</v>
      </c>
      <c r="M2877" s="11">
        <v>0.3</v>
      </c>
      <c r="O2877" s="16"/>
      <c r="P2877" s="14"/>
      <c r="Q2877" s="12"/>
      <c r="R2877" s="13"/>
    </row>
    <row r="2878" spans="1:18" ht="15.75" customHeight="1" x14ac:dyDescent="0.3">
      <c r="A2878" s="1"/>
      <c r="B2878" s="6" t="s">
        <v>14</v>
      </c>
      <c r="C2878" s="6">
        <v>1185732</v>
      </c>
      <c r="D2878" s="7">
        <v>44512</v>
      </c>
      <c r="E2878" s="6" t="s">
        <v>33</v>
      </c>
      <c r="F2878" s="6" t="s">
        <v>102</v>
      </c>
      <c r="G2878" s="6" t="s">
        <v>103</v>
      </c>
      <c r="H2878" s="6" t="s">
        <v>21</v>
      </c>
      <c r="I2878" s="8">
        <v>0.6</v>
      </c>
      <c r="J2878" s="9">
        <v>1500</v>
      </c>
      <c r="K2878" s="10">
        <f t="shared" si="22"/>
        <v>900</v>
      </c>
      <c r="L2878" s="10">
        <f t="shared" si="23"/>
        <v>315</v>
      </c>
      <c r="M2878" s="11">
        <v>0.35</v>
      </c>
      <c r="O2878" s="16"/>
      <c r="P2878" s="14"/>
      <c r="Q2878" s="12"/>
      <c r="R2878" s="13"/>
    </row>
    <row r="2879" spans="1:18" ht="15.75" customHeight="1" x14ac:dyDescent="0.3">
      <c r="A2879" s="1"/>
      <c r="B2879" s="6" t="s">
        <v>14</v>
      </c>
      <c r="C2879" s="6">
        <v>1185732</v>
      </c>
      <c r="D2879" s="7">
        <v>44512</v>
      </c>
      <c r="E2879" s="6" t="s">
        <v>33</v>
      </c>
      <c r="F2879" s="6" t="s">
        <v>102</v>
      </c>
      <c r="G2879" s="6" t="s">
        <v>103</v>
      </c>
      <c r="H2879" s="6" t="s">
        <v>22</v>
      </c>
      <c r="I2879" s="8">
        <v>0.64999999999999991</v>
      </c>
      <c r="J2879" s="9">
        <v>2500</v>
      </c>
      <c r="K2879" s="10">
        <f t="shared" si="22"/>
        <v>1624.9999999999998</v>
      </c>
      <c r="L2879" s="10">
        <f t="shared" si="23"/>
        <v>650</v>
      </c>
      <c r="M2879" s="11">
        <v>0.4</v>
      </c>
      <c r="O2879" s="16"/>
      <c r="P2879" s="14"/>
      <c r="Q2879" s="12"/>
      <c r="R2879" s="13"/>
    </row>
    <row r="2880" spans="1:18" ht="15.75" customHeight="1" x14ac:dyDescent="0.3">
      <c r="A2880" s="1"/>
      <c r="B2880" s="6" t="s">
        <v>14</v>
      </c>
      <c r="C2880" s="6">
        <v>1185732</v>
      </c>
      <c r="D2880" s="7">
        <v>44541</v>
      </c>
      <c r="E2880" s="6" t="s">
        <v>33</v>
      </c>
      <c r="F2880" s="6" t="s">
        <v>102</v>
      </c>
      <c r="G2880" s="6" t="s">
        <v>103</v>
      </c>
      <c r="H2880" s="6" t="s">
        <v>17</v>
      </c>
      <c r="I2880" s="8">
        <v>0.6</v>
      </c>
      <c r="J2880" s="9">
        <v>5000</v>
      </c>
      <c r="K2880" s="10">
        <f t="shared" si="22"/>
        <v>3000</v>
      </c>
      <c r="L2880" s="10">
        <f t="shared" si="23"/>
        <v>1050</v>
      </c>
      <c r="M2880" s="11">
        <v>0.35</v>
      </c>
      <c r="O2880" s="16"/>
      <c r="P2880" s="14"/>
      <c r="Q2880" s="12"/>
      <c r="R2880" s="13"/>
    </row>
    <row r="2881" spans="1:18" ht="15.75" customHeight="1" x14ac:dyDescent="0.3">
      <c r="A2881" s="1"/>
      <c r="B2881" s="6" t="s">
        <v>14</v>
      </c>
      <c r="C2881" s="6">
        <v>1185732</v>
      </c>
      <c r="D2881" s="7">
        <v>44541</v>
      </c>
      <c r="E2881" s="6" t="s">
        <v>33</v>
      </c>
      <c r="F2881" s="6" t="s">
        <v>102</v>
      </c>
      <c r="G2881" s="6" t="s">
        <v>103</v>
      </c>
      <c r="H2881" s="6" t="s">
        <v>18</v>
      </c>
      <c r="I2881" s="8">
        <v>0.5</v>
      </c>
      <c r="J2881" s="9">
        <v>3000</v>
      </c>
      <c r="K2881" s="10">
        <f t="shared" si="22"/>
        <v>1500</v>
      </c>
      <c r="L2881" s="10">
        <f t="shared" si="23"/>
        <v>450</v>
      </c>
      <c r="M2881" s="11">
        <v>0.3</v>
      </c>
      <c r="O2881" s="16"/>
      <c r="P2881" s="14"/>
      <c r="Q2881" s="12"/>
      <c r="R2881" s="13"/>
    </row>
    <row r="2882" spans="1:18" ht="15.75" customHeight="1" x14ac:dyDescent="0.3">
      <c r="A2882" s="1"/>
      <c r="B2882" s="6" t="s">
        <v>14</v>
      </c>
      <c r="C2882" s="6">
        <v>1185732</v>
      </c>
      <c r="D2882" s="7">
        <v>44541</v>
      </c>
      <c r="E2882" s="6" t="s">
        <v>33</v>
      </c>
      <c r="F2882" s="6" t="s">
        <v>102</v>
      </c>
      <c r="G2882" s="6" t="s">
        <v>103</v>
      </c>
      <c r="H2882" s="6" t="s">
        <v>19</v>
      </c>
      <c r="I2882" s="8">
        <v>0.5</v>
      </c>
      <c r="J2882" s="9">
        <v>2500</v>
      </c>
      <c r="K2882" s="10">
        <f t="shared" si="22"/>
        <v>1250</v>
      </c>
      <c r="L2882" s="10">
        <f t="shared" si="23"/>
        <v>375</v>
      </c>
      <c r="M2882" s="11">
        <v>0.3</v>
      </c>
      <c r="O2882" s="16"/>
      <c r="P2882" s="14"/>
      <c r="Q2882" s="12"/>
      <c r="R2882" s="13"/>
    </row>
    <row r="2883" spans="1:18" ht="15.75" customHeight="1" x14ac:dyDescent="0.3">
      <c r="A2883" s="1"/>
      <c r="B2883" s="6" t="s">
        <v>14</v>
      </c>
      <c r="C2883" s="6">
        <v>1185732</v>
      </c>
      <c r="D2883" s="7">
        <v>44541</v>
      </c>
      <c r="E2883" s="6" t="s">
        <v>33</v>
      </c>
      <c r="F2883" s="6" t="s">
        <v>102</v>
      </c>
      <c r="G2883" s="6" t="s">
        <v>103</v>
      </c>
      <c r="H2883" s="6" t="s">
        <v>20</v>
      </c>
      <c r="I2883" s="8">
        <v>0.5</v>
      </c>
      <c r="J2883" s="9">
        <v>2000</v>
      </c>
      <c r="K2883" s="10">
        <f t="shared" si="22"/>
        <v>1000</v>
      </c>
      <c r="L2883" s="10">
        <f t="shared" si="23"/>
        <v>300</v>
      </c>
      <c r="M2883" s="11">
        <v>0.3</v>
      </c>
      <c r="O2883" s="16"/>
      <c r="P2883" s="14"/>
      <c r="Q2883" s="12"/>
      <c r="R2883" s="13"/>
    </row>
    <row r="2884" spans="1:18" ht="15.75" customHeight="1" x14ac:dyDescent="0.3">
      <c r="A2884" s="1"/>
      <c r="B2884" s="6" t="s">
        <v>14</v>
      </c>
      <c r="C2884" s="6">
        <v>1185732</v>
      </c>
      <c r="D2884" s="7">
        <v>44541</v>
      </c>
      <c r="E2884" s="6" t="s">
        <v>33</v>
      </c>
      <c r="F2884" s="6" t="s">
        <v>102</v>
      </c>
      <c r="G2884" s="6" t="s">
        <v>103</v>
      </c>
      <c r="H2884" s="6" t="s">
        <v>21</v>
      </c>
      <c r="I2884" s="8">
        <v>0.6</v>
      </c>
      <c r="J2884" s="9">
        <v>2000</v>
      </c>
      <c r="K2884" s="10">
        <f t="shared" si="22"/>
        <v>1200</v>
      </c>
      <c r="L2884" s="10">
        <f t="shared" si="23"/>
        <v>420</v>
      </c>
      <c r="M2884" s="11">
        <v>0.35</v>
      </c>
      <c r="O2884" s="16"/>
      <c r="P2884" s="14"/>
      <c r="Q2884" s="12"/>
      <c r="R2884" s="13"/>
    </row>
    <row r="2885" spans="1:18" ht="15.75" customHeight="1" x14ac:dyDescent="0.3">
      <c r="A2885" s="1"/>
      <c r="B2885" s="6" t="s">
        <v>14</v>
      </c>
      <c r="C2885" s="6">
        <v>1185732</v>
      </c>
      <c r="D2885" s="7">
        <v>44541</v>
      </c>
      <c r="E2885" s="6" t="s">
        <v>33</v>
      </c>
      <c r="F2885" s="6" t="s">
        <v>102</v>
      </c>
      <c r="G2885" s="6" t="s">
        <v>103</v>
      </c>
      <c r="H2885" s="6" t="s">
        <v>22</v>
      </c>
      <c r="I2885" s="8">
        <v>0.64999999999999991</v>
      </c>
      <c r="J2885" s="9">
        <v>3000</v>
      </c>
      <c r="K2885" s="10">
        <f t="shared" si="22"/>
        <v>1949.9999999999998</v>
      </c>
      <c r="L2885" s="10">
        <f t="shared" si="23"/>
        <v>780</v>
      </c>
      <c r="M2885" s="11">
        <v>0.4</v>
      </c>
      <c r="O2885" s="16"/>
      <c r="P2885" s="14"/>
      <c r="Q2885" s="12"/>
      <c r="R2885" s="13"/>
    </row>
    <row r="2886" spans="1:18" ht="15.75" customHeight="1" x14ac:dyDescent="0.3">
      <c r="A2886" s="1" t="s">
        <v>39</v>
      </c>
      <c r="B2886" s="6" t="s">
        <v>14</v>
      </c>
      <c r="C2886" s="6">
        <v>1185732</v>
      </c>
      <c r="D2886" s="7">
        <v>44205</v>
      </c>
      <c r="E2886" s="6" t="s">
        <v>33</v>
      </c>
      <c r="F2886" s="6" t="s">
        <v>104</v>
      </c>
      <c r="G2886" s="6" t="s">
        <v>105</v>
      </c>
      <c r="H2886" s="6" t="s">
        <v>17</v>
      </c>
      <c r="I2886" s="8">
        <v>0.35000000000000003</v>
      </c>
      <c r="J2886" s="9">
        <v>4750</v>
      </c>
      <c r="K2886" s="10">
        <f t="shared" si="22"/>
        <v>1662.5000000000002</v>
      </c>
      <c r="L2886" s="10">
        <f t="shared" si="23"/>
        <v>581.875</v>
      </c>
      <c r="M2886" s="11">
        <v>0.35</v>
      </c>
      <c r="O2886" s="16"/>
      <c r="P2886" s="14"/>
      <c r="Q2886" s="12"/>
      <c r="R2886" s="13"/>
    </row>
    <row r="2887" spans="1:18" ht="15.75" customHeight="1" x14ac:dyDescent="0.3">
      <c r="A2887" s="1"/>
      <c r="B2887" s="6" t="s">
        <v>14</v>
      </c>
      <c r="C2887" s="6">
        <v>1185732</v>
      </c>
      <c r="D2887" s="7">
        <v>44205</v>
      </c>
      <c r="E2887" s="6" t="s">
        <v>33</v>
      </c>
      <c r="F2887" s="6" t="s">
        <v>104</v>
      </c>
      <c r="G2887" s="6" t="s">
        <v>105</v>
      </c>
      <c r="H2887" s="6" t="s">
        <v>18</v>
      </c>
      <c r="I2887" s="8">
        <v>0.35000000000000003</v>
      </c>
      <c r="J2887" s="9">
        <v>2750</v>
      </c>
      <c r="K2887" s="10">
        <f t="shared" si="22"/>
        <v>962.50000000000011</v>
      </c>
      <c r="L2887" s="10">
        <f t="shared" si="23"/>
        <v>288.75</v>
      </c>
      <c r="M2887" s="11">
        <v>0.3</v>
      </c>
      <c r="O2887" s="16"/>
      <c r="P2887" s="14"/>
      <c r="Q2887" s="12"/>
      <c r="R2887" s="13"/>
    </row>
    <row r="2888" spans="1:18" ht="15.75" customHeight="1" x14ac:dyDescent="0.3">
      <c r="A2888" s="1"/>
      <c r="B2888" s="6" t="s">
        <v>14</v>
      </c>
      <c r="C2888" s="6">
        <v>1185732</v>
      </c>
      <c r="D2888" s="7">
        <v>44205</v>
      </c>
      <c r="E2888" s="6" t="s">
        <v>33</v>
      </c>
      <c r="F2888" s="6" t="s">
        <v>104</v>
      </c>
      <c r="G2888" s="6" t="s">
        <v>105</v>
      </c>
      <c r="H2888" s="6" t="s">
        <v>19</v>
      </c>
      <c r="I2888" s="8">
        <v>0.25000000000000006</v>
      </c>
      <c r="J2888" s="9">
        <v>2750</v>
      </c>
      <c r="K2888" s="10">
        <f t="shared" si="22"/>
        <v>687.50000000000011</v>
      </c>
      <c r="L2888" s="10">
        <f t="shared" si="23"/>
        <v>206.25000000000003</v>
      </c>
      <c r="M2888" s="11">
        <v>0.3</v>
      </c>
      <c r="O2888" s="16"/>
      <c r="P2888" s="14"/>
      <c r="Q2888" s="12"/>
      <c r="R2888" s="13"/>
    </row>
    <row r="2889" spans="1:18" ht="15.75" customHeight="1" x14ac:dyDescent="0.3">
      <c r="A2889" s="1"/>
      <c r="B2889" s="6" t="s">
        <v>14</v>
      </c>
      <c r="C2889" s="6">
        <v>1185732</v>
      </c>
      <c r="D2889" s="7">
        <v>44205</v>
      </c>
      <c r="E2889" s="6" t="s">
        <v>33</v>
      </c>
      <c r="F2889" s="6" t="s">
        <v>104</v>
      </c>
      <c r="G2889" s="6" t="s">
        <v>105</v>
      </c>
      <c r="H2889" s="6" t="s">
        <v>20</v>
      </c>
      <c r="I2889" s="8">
        <v>0.30000000000000004</v>
      </c>
      <c r="J2889" s="9">
        <v>1250</v>
      </c>
      <c r="K2889" s="10">
        <f t="shared" si="22"/>
        <v>375.00000000000006</v>
      </c>
      <c r="L2889" s="10">
        <f t="shared" si="23"/>
        <v>112.50000000000001</v>
      </c>
      <c r="M2889" s="11">
        <v>0.3</v>
      </c>
      <c r="O2889" s="16"/>
      <c r="P2889" s="14"/>
      <c r="Q2889" s="12"/>
      <c r="R2889" s="13"/>
    </row>
    <row r="2890" spans="1:18" ht="15.75" customHeight="1" x14ac:dyDescent="0.3">
      <c r="A2890" s="1"/>
      <c r="B2890" s="6" t="s">
        <v>14</v>
      </c>
      <c r="C2890" s="6">
        <v>1185732</v>
      </c>
      <c r="D2890" s="7">
        <v>44205</v>
      </c>
      <c r="E2890" s="6" t="s">
        <v>33</v>
      </c>
      <c r="F2890" s="6" t="s">
        <v>104</v>
      </c>
      <c r="G2890" s="6" t="s">
        <v>105</v>
      </c>
      <c r="H2890" s="6" t="s">
        <v>21</v>
      </c>
      <c r="I2890" s="8">
        <v>0.44999999999999996</v>
      </c>
      <c r="J2890" s="9">
        <v>1750</v>
      </c>
      <c r="K2890" s="10">
        <f t="shared" si="22"/>
        <v>787.49999999999989</v>
      </c>
      <c r="L2890" s="10">
        <f t="shared" si="23"/>
        <v>275.62499999999994</v>
      </c>
      <c r="M2890" s="11">
        <v>0.35</v>
      </c>
      <c r="O2890" s="16"/>
      <c r="P2890" s="14"/>
      <c r="Q2890" s="12"/>
      <c r="R2890" s="13"/>
    </row>
    <row r="2891" spans="1:18" ht="15.75" customHeight="1" x14ac:dyDescent="0.3">
      <c r="A2891" s="1"/>
      <c r="B2891" s="6" t="s">
        <v>14</v>
      </c>
      <c r="C2891" s="6">
        <v>1185732</v>
      </c>
      <c r="D2891" s="7">
        <v>44205</v>
      </c>
      <c r="E2891" s="6" t="s">
        <v>33</v>
      </c>
      <c r="F2891" s="6" t="s">
        <v>104</v>
      </c>
      <c r="G2891" s="6" t="s">
        <v>105</v>
      </c>
      <c r="H2891" s="6" t="s">
        <v>22</v>
      </c>
      <c r="I2891" s="8">
        <v>0.35000000000000003</v>
      </c>
      <c r="J2891" s="9">
        <v>2750</v>
      </c>
      <c r="K2891" s="10">
        <f t="shared" si="22"/>
        <v>962.50000000000011</v>
      </c>
      <c r="L2891" s="10">
        <f t="shared" si="23"/>
        <v>385.00000000000006</v>
      </c>
      <c r="M2891" s="11">
        <v>0.4</v>
      </c>
      <c r="O2891" s="16"/>
      <c r="P2891" s="14"/>
      <c r="Q2891" s="12"/>
      <c r="R2891" s="13"/>
    </row>
    <row r="2892" spans="1:18" ht="15.75" customHeight="1" x14ac:dyDescent="0.3">
      <c r="A2892" s="1"/>
      <c r="B2892" s="6" t="s">
        <v>14</v>
      </c>
      <c r="C2892" s="6">
        <v>1185732</v>
      </c>
      <c r="D2892" s="7">
        <v>44236</v>
      </c>
      <c r="E2892" s="6" t="s">
        <v>33</v>
      </c>
      <c r="F2892" s="6" t="s">
        <v>104</v>
      </c>
      <c r="G2892" s="6" t="s">
        <v>105</v>
      </c>
      <c r="H2892" s="6" t="s">
        <v>17</v>
      </c>
      <c r="I2892" s="8">
        <v>0.35000000000000003</v>
      </c>
      <c r="J2892" s="9">
        <v>5250</v>
      </c>
      <c r="K2892" s="10">
        <f t="shared" si="22"/>
        <v>1837.5000000000002</v>
      </c>
      <c r="L2892" s="10">
        <f t="shared" si="23"/>
        <v>643.125</v>
      </c>
      <c r="M2892" s="11">
        <v>0.35</v>
      </c>
      <c r="O2892" s="16"/>
      <c r="P2892" s="14"/>
      <c r="Q2892" s="12"/>
      <c r="R2892" s="13"/>
    </row>
    <row r="2893" spans="1:18" ht="15.75" customHeight="1" x14ac:dyDescent="0.3">
      <c r="A2893" s="1"/>
      <c r="B2893" s="6" t="s">
        <v>14</v>
      </c>
      <c r="C2893" s="6">
        <v>1185732</v>
      </c>
      <c r="D2893" s="7">
        <v>44236</v>
      </c>
      <c r="E2893" s="6" t="s">
        <v>33</v>
      </c>
      <c r="F2893" s="6" t="s">
        <v>104</v>
      </c>
      <c r="G2893" s="6" t="s">
        <v>105</v>
      </c>
      <c r="H2893" s="6" t="s">
        <v>18</v>
      </c>
      <c r="I2893" s="8">
        <v>0.35000000000000003</v>
      </c>
      <c r="J2893" s="9">
        <v>1750</v>
      </c>
      <c r="K2893" s="10">
        <f t="shared" si="22"/>
        <v>612.50000000000011</v>
      </c>
      <c r="L2893" s="10">
        <f t="shared" si="23"/>
        <v>183.75000000000003</v>
      </c>
      <c r="M2893" s="11">
        <v>0.3</v>
      </c>
      <c r="O2893" s="16"/>
      <c r="P2893" s="14"/>
      <c r="Q2893" s="12"/>
      <c r="R2893" s="13"/>
    </row>
    <row r="2894" spans="1:18" ht="15.75" customHeight="1" x14ac:dyDescent="0.3">
      <c r="A2894" s="1"/>
      <c r="B2894" s="6" t="s">
        <v>14</v>
      </c>
      <c r="C2894" s="6">
        <v>1185732</v>
      </c>
      <c r="D2894" s="7">
        <v>44236</v>
      </c>
      <c r="E2894" s="6" t="s">
        <v>33</v>
      </c>
      <c r="F2894" s="6" t="s">
        <v>104</v>
      </c>
      <c r="G2894" s="6" t="s">
        <v>105</v>
      </c>
      <c r="H2894" s="6" t="s">
        <v>19</v>
      </c>
      <c r="I2894" s="8">
        <v>0.25000000000000006</v>
      </c>
      <c r="J2894" s="9">
        <v>2250</v>
      </c>
      <c r="K2894" s="10">
        <f t="shared" si="22"/>
        <v>562.50000000000011</v>
      </c>
      <c r="L2894" s="10">
        <f t="shared" si="23"/>
        <v>168.75000000000003</v>
      </c>
      <c r="M2894" s="11">
        <v>0.3</v>
      </c>
      <c r="O2894" s="16"/>
      <c r="P2894" s="14"/>
      <c r="Q2894" s="12"/>
      <c r="R2894" s="13"/>
    </row>
    <row r="2895" spans="1:18" ht="15.75" customHeight="1" x14ac:dyDescent="0.3">
      <c r="A2895" s="1"/>
      <c r="B2895" s="6" t="s">
        <v>14</v>
      </c>
      <c r="C2895" s="6">
        <v>1185732</v>
      </c>
      <c r="D2895" s="7">
        <v>44236</v>
      </c>
      <c r="E2895" s="6" t="s">
        <v>33</v>
      </c>
      <c r="F2895" s="6" t="s">
        <v>104</v>
      </c>
      <c r="G2895" s="6" t="s">
        <v>105</v>
      </c>
      <c r="H2895" s="6" t="s">
        <v>20</v>
      </c>
      <c r="I2895" s="8">
        <v>0.30000000000000004</v>
      </c>
      <c r="J2895" s="9">
        <v>1000</v>
      </c>
      <c r="K2895" s="10">
        <f t="shared" si="22"/>
        <v>300.00000000000006</v>
      </c>
      <c r="L2895" s="10">
        <f t="shared" si="23"/>
        <v>90.000000000000014</v>
      </c>
      <c r="M2895" s="11">
        <v>0.3</v>
      </c>
      <c r="O2895" s="16"/>
      <c r="P2895" s="14"/>
      <c r="Q2895" s="12"/>
      <c r="R2895" s="13"/>
    </row>
    <row r="2896" spans="1:18" ht="15.75" customHeight="1" x14ac:dyDescent="0.3">
      <c r="A2896" s="1"/>
      <c r="B2896" s="6" t="s">
        <v>14</v>
      </c>
      <c r="C2896" s="6">
        <v>1185732</v>
      </c>
      <c r="D2896" s="7">
        <v>44236</v>
      </c>
      <c r="E2896" s="6" t="s">
        <v>33</v>
      </c>
      <c r="F2896" s="6" t="s">
        <v>104</v>
      </c>
      <c r="G2896" s="6" t="s">
        <v>105</v>
      </c>
      <c r="H2896" s="6" t="s">
        <v>21</v>
      </c>
      <c r="I2896" s="8">
        <v>0.44999999999999996</v>
      </c>
      <c r="J2896" s="9">
        <v>1750</v>
      </c>
      <c r="K2896" s="10">
        <f t="shared" si="22"/>
        <v>787.49999999999989</v>
      </c>
      <c r="L2896" s="10">
        <f t="shared" si="23"/>
        <v>275.62499999999994</v>
      </c>
      <c r="M2896" s="11">
        <v>0.35</v>
      </c>
      <c r="O2896" s="16"/>
      <c r="P2896" s="14"/>
      <c r="Q2896" s="12"/>
      <c r="R2896" s="13"/>
    </row>
    <row r="2897" spans="1:18" ht="15.75" customHeight="1" x14ac:dyDescent="0.3">
      <c r="A2897" s="1"/>
      <c r="B2897" s="6" t="s">
        <v>14</v>
      </c>
      <c r="C2897" s="6">
        <v>1185732</v>
      </c>
      <c r="D2897" s="7">
        <v>44236</v>
      </c>
      <c r="E2897" s="6" t="s">
        <v>33</v>
      </c>
      <c r="F2897" s="6" t="s">
        <v>104</v>
      </c>
      <c r="G2897" s="6" t="s">
        <v>105</v>
      </c>
      <c r="H2897" s="6" t="s">
        <v>22</v>
      </c>
      <c r="I2897" s="8">
        <v>0.24999999999999997</v>
      </c>
      <c r="J2897" s="9">
        <v>2750</v>
      </c>
      <c r="K2897" s="10">
        <f t="shared" si="22"/>
        <v>687.49999999999989</v>
      </c>
      <c r="L2897" s="10">
        <f t="shared" si="23"/>
        <v>274.99999999999994</v>
      </c>
      <c r="M2897" s="11">
        <v>0.4</v>
      </c>
      <c r="O2897" s="16"/>
      <c r="P2897" s="14"/>
      <c r="Q2897" s="12"/>
      <c r="R2897" s="13"/>
    </row>
    <row r="2898" spans="1:18" ht="15.75" customHeight="1" x14ac:dyDescent="0.3">
      <c r="A2898" s="1"/>
      <c r="B2898" s="6" t="s">
        <v>14</v>
      </c>
      <c r="C2898" s="6">
        <v>1185732</v>
      </c>
      <c r="D2898" s="7">
        <v>44263</v>
      </c>
      <c r="E2898" s="6" t="s">
        <v>33</v>
      </c>
      <c r="F2898" s="6" t="s">
        <v>104</v>
      </c>
      <c r="G2898" s="6" t="s">
        <v>105</v>
      </c>
      <c r="H2898" s="6" t="s">
        <v>17</v>
      </c>
      <c r="I2898" s="8">
        <v>0.30000000000000004</v>
      </c>
      <c r="J2898" s="9">
        <v>4950</v>
      </c>
      <c r="K2898" s="10">
        <f t="shared" si="22"/>
        <v>1485.0000000000002</v>
      </c>
      <c r="L2898" s="10">
        <f t="shared" si="23"/>
        <v>519.75</v>
      </c>
      <c r="M2898" s="11">
        <v>0.35</v>
      </c>
      <c r="O2898" s="16"/>
      <c r="P2898" s="14"/>
      <c r="Q2898" s="12"/>
      <c r="R2898" s="13"/>
    </row>
    <row r="2899" spans="1:18" ht="15.75" customHeight="1" x14ac:dyDescent="0.3">
      <c r="A2899" s="1"/>
      <c r="B2899" s="6" t="s">
        <v>14</v>
      </c>
      <c r="C2899" s="6">
        <v>1185732</v>
      </c>
      <c r="D2899" s="7">
        <v>44263</v>
      </c>
      <c r="E2899" s="6" t="s">
        <v>33</v>
      </c>
      <c r="F2899" s="6" t="s">
        <v>104</v>
      </c>
      <c r="G2899" s="6" t="s">
        <v>105</v>
      </c>
      <c r="H2899" s="6" t="s">
        <v>18</v>
      </c>
      <c r="I2899" s="8">
        <v>0.30000000000000004</v>
      </c>
      <c r="J2899" s="9">
        <v>2000</v>
      </c>
      <c r="K2899" s="10">
        <f t="shared" si="22"/>
        <v>600.00000000000011</v>
      </c>
      <c r="L2899" s="10">
        <f t="shared" si="23"/>
        <v>180.00000000000003</v>
      </c>
      <c r="M2899" s="11">
        <v>0.3</v>
      </c>
      <c r="O2899" s="16"/>
      <c r="P2899" s="14"/>
      <c r="Q2899" s="12"/>
      <c r="R2899" s="13"/>
    </row>
    <row r="2900" spans="1:18" ht="15.75" customHeight="1" x14ac:dyDescent="0.3">
      <c r="A2900" s="1"/>
      <c r="B2900" s="6" t="s">
        <v>14</v>
      </c>
      <c r="C2900" s="6">
        <v>1185732</v>
      </c>
      <c r="D2900" s="7">
        <v>44263</v>
      </c>
      <c r="E2900" s="6" t="s">
        <v>33</v>
      </c>
      <c r="F2900" s="6" t="s">
        <v>104</v>
      </c>
      <c r="G2900" s="6" t="s">
        <v>105</v>
      </c>
      <c r="H2900" s="6" t="s">
        <v>19</v>
      </c>
      <c r="I2900" s="8">
        <v>0.20000000000000004</v>
      </c>
      <c r="J2900" s="9">
        <v>2250</v>
      </c>
      <c r="K2900" s="10">
        <f t="shared" si="22"/>
        <v>450.00000000000011</v>
      </c>
      <c r="L2900" s="10">
        <f t="shared" si="23"/>
        <v>135.00000000000003</v>
      </c>
      <c r="M2900" s="11">
        <v>0.3</v>
      </c>
      <c r="O2900" s="16"/>
      <c r="P2900" s="14"/>
      <c r="Q2900" s="12"/>
      <c r="R2900" s="13"/>
    </row>
    <row r="2901" spans="1:18" ht="15.75" customHeight="1" x14ac:dyDescent="0.3">
      <c r="A2901" s="1"/>
      <c r="B2901" s="6" t="s">
        <v>14</v>
      </c>
      <c r="C2901" s="6">
        <v>1185732</v>
      </c>
      <c r="D2901" s="7">
        <v>44263</v>
      </c>
      <c r="E2901" s="6" t="s">
        <v>33</v>
      </c>
      <c r="F2901" s="6" t="s">
        <v>104</v>
      </c>
      <c r="G2901" s="6" t="s">
        <v>105</v>
      </c>
      <c r="H2901" s="6" t="s">
        <v>20</v>
      </c>
      <c r="I2901" s="8">
        <v>0.24999999999999997</v>
      </c>
      <c r="J2901" s="9">
        <v>750</v>
      </c>
      <c r="K2901" s="10">
        <f t="shared" si="22"/>
        <v>187.49999999999997</v>
      </c>
      <c r="L2901" s="10">
        <f t="shared" si="23"/>
        <v>56.249999999999993</v>
      </c>
      <c r="M2901" s="11">
        <v>0.3</v>
      </c>
      <c r="O2901" s="16"/>
      <c r="P2901" s="14"/>
      <c r="Q2901" s="12"/>
      <c r="R2901" s="13"/>
    </row>
    <row r="2902" spans="1:18" ht="15.75" customHeight="1" x14ac:dyDescent="0.3">
      <c r="A2902" s="1"/>
      <c r="B2902" s="6" t="s">
        <v>14</v>
      </c>
      <c r="C2902" s="6">
        <v>1185732</v>
      </c>
      <c r="D2902" s="7">
        <v>44263</v>
      </c>
      <c r="E2902" s="6" t="s">
        <v>33</v>
      </c>
      <c r="F2902" s="6" t="s">
        <v>104</v>
      </c>
      <c r="G2902" s="6" t="s">
        <v>105</v>
      </c>
      <c r="H2902" s="6" t="s">
        <v>21</v>
      </c>
      <c r="I2902" s="8">
        <v>0.4</v>
      </c>
      <c r="J2902" s="9">
        <v>1250</v>
      </c>
      <c r="K2902" s="10">
        <f t="shared" si="22"/>
        <v>500</v>
      </c>
      <c r="L2902" s="10">
        <f t="shared" si="23"/>
        <v>175</v>
      </c>
      <c r="M2902" s="11">
        <v>0.35</v>
      </c>
      <c r="O2902" s="16"/>
      <c r="P2902" s="14"/>
      <c r="Q2902" s="12"/>
      <c r="R2902" s="13"/>
    </row>
    <row r="2903" spans="1:18" ht="15.75" customHeight="1" x14ac:dyDescent="0.3">
      <c r="A2903" s="1"/>
      <c r="B2903" s="6" t="s">
        <v>14</v>
      </c>
      <c r="C2903" s="6">
        <v>1185732</v>
      </c>
      <c r="D2903" s="7">
        <v>44263</v>
      </c>
      <c r="E2903" s="6" t="s">
        <v>33</v>
      </c>
      <c r="F2903" s="6" t="s">
        <v>104</v>
      </c>
      <c r="G2903" s="6" t="s">
        <v>105</v>
      </c>
      <c r="H2903" s="6" t="s">
        <v>22</v>
      </c>
      <c r="I2903" s="8">
        <v>0.30000000000000004</v>
      </c>
      <c r="J2903" s="9">
        <v>2250</v>
      </c>
      <c r="K2903" s="10">
        <f t="shared" si="22"/>
        <v>675.00000000000011</v>
      </c>
      <c r="L2903" s="10">
        <f t="shared" si="23"/>
        <v>270.00000000000006</v>
      </c>
      <c r="M2903" s="11">
        <v>0.4</v>
      </c>
      <c r="O2903" s="16"/>
      <c r="P2903" s="14"/>
      <c r="Q2903" s="12"/>
      <c r="R2903" s="13"/>
    </row>
    <row r="2904" spans="1:18" ht="15.75" customHeight="1" x14ac:dyDescent="0.3">
      <c r="A2904" s="1"/>
      <c r="B2904" s="6" t="s">
        <v>14</v>
      </c>
      <c r="C2904" s="6">
        <v>1185732</v>
      </c>
      <c r="D2904" s="7">
        <v>44295</v>
      </c>
      <c r="E2904" s="6" t="s">
        <v>33</v>
      </c>
      <c r="F2904" s="6" t="s">
        <v>104</v>
      </c>
      <c r="G2904" s="6" t="s">
        <v>105</v>
      </c>
      <c r="H2904" s="6" t="s">
        <v>17</v>
      </c>
      <c r="I2904" s="8">
        <v>0.30000000000000004</v>
      </c>
      <c r="J2904" s="9">
        <v>4500</v>
      </c>
      <c r="K2904" s="10">
        <f t="shared" si="22"/>
        <v>1350.0000000000002</v>
      </c>
      <c r="L2904" s="10">
        <f t="shared" si="23"/>
        <v>472.50000000000006</v>
      </c>
      <c r="M2904" s="11">
        <v>0.35</v>
      </c>
      <c r="O2904" s="16"/>
      <c r="P2904" s="14"/>
      <c r="Q2904" s="12"/>
      <c r="R2904" s="13"/>
    </row>
    <row r="2905" spans="1:18" ht="15.75" customHeight="1" x14ac:dyDescent="0.3">
      <c r="A2905" s="1"/>
      <c r="B2905" s="6" t="s">
        <v>14</v>
      </c>
      <c r="C2905" s="6">
        <v>1185732</v>
      </c>
      <c r="D2905" s="7">
        <v>44295</v>
      </c>
      <c r="E2905" s="6" t="s">
        <v>33</v>
      </c>
      <c r="F2905" s="6" t="s">
        <v>104</v>
      </c>
      <c r="G2905" s="6" t="s">
        <v>105</v>
      </c>
      <c r="H2905" s="6" t="s">
        <v>18</v>
      </c>
      <c r="I2905" s="8">
        <v>0.30000000000000004</v>
      </c>
      <c r="J2905" s="9">
        <v>1500</v>
      </c>
      <c r="K2905" s="10">
        <f t="shared" si="22"/>
        <v>450.00000000000006</v>
      </c>
      <c r="L2905" s="10">
        <f t="shared" si="23"/>
        <v>135</v>
      </c>
      <c r="M2905" s="11">
        <v>0.3</v>
      </c>
      <c r="O2905" s="16"/>
      <c r="P2905" s="14"/>
      <c r="Q2905" s="12"/>
      <c r="R2905" s="13"/>
    </row>
    <row r="2906" spans="1:18" ht="15.75" customHeight="1" x14ac:dyDescent="0.3">
      <c r="A2906" s="1"/>
      <c r="B2906" s="6" t="s">
        <v>14</v>
      </c>
      <c r="C2906" s="6">
        <v>1185732</v>
      </c>
      <c r="D2906" s="7">
        <v>44295</v>
      </c>
      <c r="E2906" s="6" t="s">
        <v>33</v>
      </c>
      <c r="F2906" s="6" t="s">
        <v>104</v>
      </c>
      <c r="G2906" s="6" t="s">
        <v>105</v>
      </c>
      <c r="H2906" s="6" t="s">
        <v>19</v>
      </c>
      <c r="I2906" s="8">
        <v>0.20000000000000004</v>
      </c>
      <c r="J2906" s="9">
        <v>1500</v>
      </c>
      <c r="K2906" s="10">
        <f t="shared" si="22"/>
        <v>300.00000000000006</v>
      </c>
      <c r="L2906" s="10">
        <f t="shared" si="23"/>
        <v>90.000000000000014</v>
      </c>
      <c r="M2906" s="11">
        <v>0.3</v>
      </c>
      <c r="O2906" s="16"/>
      <c r="P2906" s="14"/>
      <c r="Q2906" s="12"/>
      <c r="R2906" s="13"/>
    </row>
    <row r="2907" spans="1:18" ht="15.75" customHeight="1" x14ac:dyDescent="0.3">
      <c r="A2907" s="1"/>
      <c r="B2907" s="6" t="s">
        <v>14</v>
      </c>
      <c r="C2907" s="6">
        <v>1185732</v>
      </c>
      <c r="D2907" s="7">
        <v>44295</v>
      </c>
      <c r="E2907" s="6" t="s">
        <v>33</v>
      </c>
      <c r="F2907" s="6" t="s">
        <v>104</v>
      </c>
      <c r="G2907" s="6" t="s">
        <v>105</v>
      </c>
      <c r="H2907" s="6" t="s">
        <v>20</v>
      </c>
      <c r="I2907" s="8">
        <v>0.24999999999999997</v>
      </c>
      <c r="J2907" s="9">
        <v>750</v>
      </c>
      <c r="K2907" s="10">
        <f t="shared" si="22"/>
        <v>187.49999999999997</v>
      </c>
      <c r="L2907" s="10">
        <f t="shared" si="23"/>
        <v>56.249999999999993</v>
      </c>
      <c r="M2907" s="11">
        <v>0.3</v>
      </c>
      <c r="O2907" s="16"/>
      <c r="P2907" s="14"/>
      <c r="Q2907" s="12"/>
      <c r="R2907" s="13"/>
    </row>
    <row r="2908" spans="1:18" ht="15.75" customHeight="1" x14ac:dyDescent="0.3">
      <c r="A2908" s="1"/>
      <c r="B2908" s="6" t="s">
        <v>14</v>
      </c>
      <c r="C2908" s="6">
        <v>1185732</v>
      </c>
      <c r="D2908" s="7">
        <v>44295</v>
      </c>
      <c r="E2908" s="6" t="s">
        <v>33</v>
      </c>
      <c r="F2908" s="6" t="s">
        <v>104</v>
      </c>
      <c r="G2908" s="6" t="s">
        <v>105</v>
      </c>
      <c r="H2908" s="6" t="s">
        <v>21</v>
      </c>
      <c r="I2908" s="8">
        <v>0.6</v>
      </c>
      <c r="J2908" s="9">
        <v>1000</v>
      </c>
      <c r="K2908" s="10">
        <f t="shared" si="22"/>
        <v>600</v>
      </c>
      <c r="L2908" s="10">
        <f t="shared" si="23"/>
        <v>210</v>
      </c>
      <c r="M2908" s="11">
        <v>0.35</v>
      </c>
      <c r="O2908" s="16"/>
      <c r="P2908" s="14"/>
      <c r="Q2908" s="12"/>
      <c r="R2908" s="13"/>
    </row>
    <row r="2909" spans="1:18" ht="15.75" customHeight="1" x14ac:dyDescent="0.3">
      <c r="A2909" s="1"/>
      <c r="B2909" s="6" t="s">
        <v>14</v>
      </c>
      <c r="C2909" s="6">
        <v>1185732</v>
      </c>
      <c r="D2909" s="7">
        <v>44295</v>
      </c>
      <c r="E2909" s="6" t="s">
        <v>33</v>
      </c>
      <c r="F2909" s="6" t="s">
        <v>104</v>
      </c>
      <c r="G2909" s="6" t="s">
        <v>105</v>
      </c>
      <c r="H2909" s="6" t="s">
        <v>22</v>
      </c>
      <c r="I2909" s="8">
        <v>0.5</v>
      </c>
      <c r="J2909" s="9">
        <v>2250</v>
      </c>
      <c r="K2909" s="10">
        <f t="shared" si="22"/>
        <v>1125</v>
      </c>
      <c r="L2909" s="10">
        <f t="shared" si="23"/>
        <v>450</v>
      </c>
      <c r="M2909" s="11">
        <v>0.4</v>
      </c>
      <c r="O2909" s="16"/>
      <c r="P2909" s="14"/>
      <c r="Q2909" s="12"/>
      <c r="R2909" s="13"/>
    </row>
    <row r="2910" spans="1:18" ht="15.75" customHeight="1" x14ac:dyDescent="0.3">
      <c r="A2910" s="1"/>
      <c r="B2910" s="6" t="s">
        <v>14</v>
      </c>
      <c r="C2910" s="6">
        <v>1185732</v>
      </c>
      <c r="D2910" s="7">
        <v>44326</v>
      </c>
      <c r="E2910" s="6" t="s">
        <v>33</v>
      </c>
      <c r="F2910" s="6" t="s">
        <v>104</v>
      </c>
      <c r="G2910" s="6" t="s">
        <v>105</v>
      </c>
      <c r="H2910" s="6" t="s">
        <v>17</v>
      </c>
      <c r="I2910" s="8">
        <v>0.6</v>
      </c>
      <c r="J2910" s="9">
        <v>4950</v>
      </c>
      <c r="K2910" s="10">
        <f t="shared" si="22"/>
        <v>2970</v>
      </c>
      <c r="L2910" s="10">
        <f t="shared" si="23"/>
        <v>1039.5</v>
      </c>
      <c r="M2910" s="11">
        <v>0.35</v>
      </c>
      <c r="O2910" s="16"/>
      <c r="P2910" s="14"/>
      <c r="Q2910" s="12"/>
      <c r="R2910" s="13"/>
    </row>
    <row r="2911" spans="1:18" ht="15.75" customHeight="1" x14ac:dyDescent="0.3">
      <c r="A2911" s="1"/>
      <c r="B2911" s="6" t="s">
        <v>14</v>
      </c>
      <c r="C2911" s="6">
        <v>1185732</v>
      </c>
      <c r="D2911" s="7">
        <v>44326</v>
      </c>
      <c r="E2911" s="6" t="s">
        <v>33</v>
      </c>
      <c r="F2911" s="6" t="s">
        <v>104</v>
      </c>
      <c r="G2911" s="6" t="s">
        <v>105</v>
      </c>
      <c r="H2911" s="6" t="s">
        <v>18</v>
      </c>
      <c r="I2911" s="8">
        <v>0.45</v>
      </c>
      <c r="J2911" s="9">
        <v>2000</v>
      </c>
      <c r="K2911" s="10">
        <f t="shared" si="22"/>
        <v>900</v>
      </c>
      <c r="L2911" s="10">
        <f t="shared" si="23"/>
        <v>270</v>
      </c>
      <c r="M2911" s="11">
        <v>0.3</v>
      </c>
      <c r="O2911" s="16"/>
      <c r="P2911" s="14"/>
      <c r="Q2911" s="12"/>
      <c r="R2911" s="13"/>
    </row>
    <row r="2912" spans="1:18" ht="15.75" customHeight="1" x14ac:dyDescent="0.3">
      <c r="A2912" s="1"/>
      <c r="B2912" s="6" t="s">
        <v>14</v>
      </c>
      <c r="C2912" s="6">
        <v>1185732</v>
      </c>
      <c r="D2912" s="7">
        <v>44326</v>
      </c>
      <c r="E2912" s="6" t="s">
        <v>33</v>
      </c>
      <c r="F2912" s="6" t="s">
        <v>104</v>
      </c>
      <c r="G2912" s="6" t="s">
        <v>105</v>
      </c>
      <c r="H2912" s="6" t="s">
        <v>19</v>
      </c>
      <c r="I2912" s="8">
        <v>0.4</v>
      </c>
      <c r="J2912" s="9">
        <v>1750</v>
      </c>
      <c r="K2912" s="10">
        <f t="shared" si="22"/>
        <v>700</v>
      </c>
      <c r="L2912" s="10">
        <f t="shared" si="23"/>
        <v>210</v>
      </c>
      <c r="M2912" s="11">
        <v>0.3</v>
      </c>
      <c r="O2912" s="16"/>
      <c r="P2912" s="14"/>
      <c r="Q2912" s="12"/>
      <c r="R2912" s="13"/>
    </row>
    <row r="2913" spans="1:18" ht="15.75" customHeight="1" x14ac:dyDescent="0.3">
      <c r="A2913" s="1"/>
      <c r="B2913" s="6" t="s">
        <v>14</v>
      </c>
      <c r="C2913" s="6">
        <v>1185732</v>
      </c>
      <c r="D2913" s="7">
        <v>44326</v>
      </c>
      <c r="E2913" s="6" t="s">
        <v>33</v>
      </c>
      <c r="F2913" s="6" t="s">
        <v>104</v>
      </c>
      <c r="G2913" s="6" t="s">
        <v>105</v>
      </c>
      <c r="H2913" s="6" t="s">
        <v>20</v>
      </c>
      <c r="I2913" s="8">
        <v>0.4</v>
      </c>
      <c r="J2913" s="9">
        <v>1000</v>
      </c>
      <c r="K2913" s="10">
        <f t="shared" si="22"/>
        <v>400</v>
      </c>
      <c r="L2913" s="10">
        <f t="shared" si="23"/>
        <v>120</v>
      </c>
      <c r="M2913" s="11">
        <v>0.3</v>
      </c>
      <c r="O2913" s="16"/>
      <c r="P2913" s="14"/>
      <c r="Q2913" s="12"/>
      <c r="R2913" s="13"/>
    </row>
    <row r="2914" spans="1:18" ht="15.75" customHeight="1" x14ac:dyDescent="0.3">
      <c r="A2914" s="1"/>
      <c r="B2914" s="6" t="s">
        <v>14</v>
      </c>
      <c r="C2914" s="6">
        <v>1185732</v>
      </c>
      <c r="D2914" s="7">
        <v>44326</v>
      </c>
      <c r="E2914" s="6" t="s">
        <v>33</v>
      </c>
      <c r="F2914" s="6" t="s">
        <v>104</v>
      </c>
      <c r="G2914" s="6" t="s">
        <v>105</v>
      </c>
      <c r="H2914" s="6" t="s">
        <v>21</v>
      </c>
      <c r="I2914" s="8">
        <v>0.49999999999999994</v>
      </c>
      <c r="J2914" s="9">
        <v>1250</v>
      </c>
      <c r="K2914" s="10">
        <f t="shared" si="22"/>
        <v>624.99999999999989</v>
      </c>
      <c r="L2914" s="10">
        <f t="shared" si="23"/>
        <v>218.74999999999994</v>
      </c>
      <c r="M2914" s="11">
        <v>0.35</v>
      </c>
      <c r="O2914" s="16"/>
      <c r="P2914" s="14"/>
      <c r="Q2914" s="12"/>
      <c r="R2914" s="13"/>
    </row>
    <row r="2915" spans="1:18" ht="15.75" customHeight="1" x14ac:dyDescent="0.3">
      <c r="A2915" s="1"/>
      <c r="B2915" s="6" t="s">
        <v>14</v>
      </c>
      <c r="C2915" s="6">
        <v>1185732</v>
      </c>
      <c r="D2915" s="7">
        <v>44326</v>
      </c>
      <c r="E2915" s="6" t="s">
        <v>33</v>
      </c>
      <c r="F2915" s="6" t="s">
        <v>104</v>
      </c>
      <c r="G2915" s="6" t="s">
        <v>105</v>
      </c>
      <c r="H2915" s="6" t="s">
        <v>22</v>
      </c>
      <c r="I2915" s="8">
        <v>0.54999999999999993</v>
      </c>
      <c r="J2915" s="9">
        <v>2500</v>
      </c>
      <c r="K2915" s="10">
        <f t="shared" si="22"/>
        <v>1374.9999999999998</v>
      </c>
      <c r="L2915" s="10">
        <f t="shared" si="23"/>
        <v>549.99999999999989</v>
      </c>
      <c r="M2915" s="11">
        <v>0.4</v>
      </c>
      <c r="O2915" s="16"/>
      <c r="P2915" s="14"/>
      <c r="Q2915" s="12"/>
      <c r="R2915" s="13"/>
    </row>
    <row r="2916" spans="1:18" ht="15.75" customHeight="1" x14ac:dyDescent="0.3">
      <c r="A2916" s="1"/>
      <c r="B2916" s="6" t="s">
        <v>14</v>
      </c>
      <c r="C2916" s="6">
        <v>1185732</v>
      </c>
      <c r="D2916" s="7">
        <v>44356</v>
      </c>
      <c r="E2916" s="6" t="s">
        <v>33</v>
      </c>
      <c r="F2916" s="6" t="s">
        <v>104</v>
      </c>
      <c r="G2916" s="6" t="s">
        <v>105</v>
      </c>
      <c r="H2916" s="6" t="s">
        <v>17</v>
      </c>
      <c r="I2916" s="8">
        <v>0.4</v>
      </c>
      <c r="J2916" s="9">
        <v>5000</v>
      </c>
      <c r="K2916" s="10">
        <f t="shared" si="22"/>
        <v>2000</v>
      </c>
      <c r="L2916" s="10">
        <f t="shared" si="23"/>
        <v>700</v>
      </c>
      <c r="M2916" s="11">
        <v>0.35</v>
      </c>
      <c r="O2916" s="16"/>
      <c r="P2916" s="14"/>
      <c r="Q2916" s="12"/>
      <c r="R2916" s="13"/>
    </row>
    <row r="2917" spans="1:18" ht="15.75" customHeight="1" x14ac:dyDescent="0.3">
      <c r="A2917" s="1"/>
      <c r="B2917" s="6" t="s">
        <v>14</v>
      </c>
      <c r="C2917" s="6">
        <v>1185732</v>
      </c>
      <c r="D2917" s="7">
        <v>44356</v>
      </c>
      <c r="E2917" s="6" t="s">
        <v>33</v>
      </c>
      <c r="F2917" s="6" t="s">
        <v>104</v>
      </c>
      <c r="G2917" s="6" t="s">
        <v>105</v>
      </c>
      <c r="H2917" s="6" t="s">
        <v>18</v>
      </c>
      <c r="I2917" s="8">
        <v>0.35000000000000009</v>
      </c>
      <c r="J2917" s="9">
        <v>2500</v>
      </c>
      <c r="K2917" s="10">
        <f t="shared" si="22"/>
        <v>875.00000000000023</v>
      </c>
      <c r="L2917" s="10">
        <f t="shared" si="23"/>
        <v>262.50000000000006</v>
      </c>
      <c r="M2917" s="11">
        <v>0.3</v>
      </c>
      <c r="O2917" s="16"/>
      <c r="P2917" s="14"/>
      <c r="Q2917" s="12"/>
      <c r="R2917" s="13"/>
    </row>
    <row r="2918" spans="1:18" ht="15.75" customHeight="1" x14ac:dyDescent="0.3">
      <c r="A2918" s="1"/>
      <c r="B2918" s="6" t="s">
        <v>14</v>
      </c>
      <c r="C2918" s="6">
        <v>1185732</v>
      </c>
      <c r="D2918" s="7">
        <v>44356</v>
      </c>
      <c r="E2918" s="6" t="s">
        <v>33</v>
      </c>
      <c r="F2918" s="6" t="s">
        <v>104</v>
      </c>
      <c r="G2918" s="6" t="s">
        <v>105</v>
      </c>
      <c r="H2918" s="6" t="s">
        <v>19</v>
      </c>
      <c r="I2918" s="8">
        <v>0.30000000000000004</v>
      </c>
      <c r="J2918" s="9">
        <v>2000</v>
      </c>
      <c r="K2918" s="10">
        <f t="shared" si="22"/>
        <v>600.00000000000011</v>
      </c>
      <c r="L2918" s="10">
        <f t="shared" si="23"/>
        <v>180.00000000000003</v>
      </c>
      <c r="M2918" s="11">
        <v>0.3</v>
      </c>
      <c r="O2918" s="16"/>
      <c r="P2918" s="14"/>
      <c r="Q2918" s="12"/>
      <c r="R2918" s="13"/>
    </row>
    <row r="2919" spans="1:18" ht="15.75" customHeight="1" x14ac:dyDescent="0.3">
      <c r="A2919" s="1"/>
      <c r="B2919" s="6" t="s">
        <v>14</v>
      </c>
      <c r="C2919" s="6">
        <v>1185732</v>
      </c>
      <c r="D2919" s="7">
        <v>44356</v>
      </c>
      <c r="E2919" s="6" t="s">
        <v>33</v>
      </c>
      <c r="F2919" s="6" t="s">
        <v>104</v>
      </c>
      <c r="G2919" s="6" t="s">
        <v>105</v>
      </c>
      <c r="H2919" s="6" t="s">
        <v>20</v>
      </c>
      <c r="I2919" s="8">
        <v>0.30000000000000004</v>
      </c>
      <c r="J2919" s="9">
        <v>1750</v>
      </c>
      <c r="K2919" s="10">
        <f t="shared" si="22"/>
        <v>525.00000000000011</v>
      </c>
      <c r="L2919" s="10">
        <f t="shared" si="23"/>
        <v>157.50000000000003</v>
      </c>
      <c r="M2919" s="11">
        <v>0.3</v>
      </c>
      <c r="O2919" s="16"/>
      <c r="P2919" s="14"/>
      <c r="Q2919" s="12"/>
      <c r="R2919" s="13"/>
    </row>
    <row r="2920" spans="1:18" ht="15.75" customHeight="1" x14ac:dyDescent="0.3">
      <c r="A2920" s="1"/>
      <c r="B2920" s="6" t="s">
        <v>14</v>
      </c>
      <c r="C2920" s="6">
        <v>1185732</v>
      </c>
      <c r="D2920" s="7">
        <v>44356</v>
      </c>
      <c r="E2920" s="6" t="s">
        <v>33</v>
      </c>
      <c r="F2920" s="6" t="s">
        <v>104</v>
      </c>
      <c r="G2920" s="6" t="s">
        <v>105</v>
      </c>
      <c r="H2920" s="6" t="s">
        <v>21</v>
      </c>
      <c r="I2920" s="8">
        <v>0.4</v>
      </c>
      <c r="J2920" s="9">
        <v>1750</v>
      </c>
      <c r="K2920" s="10">
        <f t="shared" si="22"/>
        <v>700</v>
      </c>
      <c r="L2920" s="10">
        <f t="shared" si="23"/>
        <v>244.99999999999997</v>
      </c>
      <c r="M2920" s="11">
        <v>0.35</v>
      </c>
      <c r="O2920" s="16"/>
      <c r="P2920" s="14"/>
      <c r="Q2920" s="12"/>
      <c r="R2920" s="13"/>
    </row>
    <row r="2921" spans="1:18" ht="15.75" customHeight="1" x14ac:dyDescent="0.3">
      <c r="A2921" s="1"/>
      <c r="B2921" s="6" t="s">
        <v>14</v>
      </c>
      <c r="C2921" s="6">
        <v>1185732</v>
      </c>
      <c r="D2921" s="7">
        <v>44356</v>
      </c>
      <c r="E2921" s="6" t="s">
        <v>33</v>
      </c>
      <c r="F2921" s="6" t="s">
        <v>104</v>
      </c>
      <c r="G2921" s="6" t="s">
        <v>105</v>
      </c>
      <c r="H2921" s="6" t="s">
        <v>22</v>
      </c>
      <c r="I2921" s="8">
        <v>0.55000000000000004</v>
      </c>
      <c r="J2921" s="9">
        <v>3250</v>
      </c>
      <c r="K2921" s="10">
        <f t="shared" si="22"/>
        <v>1787.5000000000002</v>
      </c>
      <c r="L2921" s="10">
        <f t="shared" si="23"/>
        <v>715.00000000000011</v>
      </c>
      <c r="M2921" s="11">
        <v>0.4</v>
      </c>
      <c r="O2921" s="16"/>
      <c r="P2921" s="14"/>
      <c r="Q2921" s="12"/>
      <c r="R2921" s="13"/>
    </row>
    <row r="2922" spans="1:18" ht="15.75" customHeight="1" x14ac:dyDescent="0.3">
      <c r="A2922" s="1"/>
      <c r="B2922" s="6" t="s">
        <v>14</v>
      </c>
      <c r="C2922" s="6">
        <v>1185732</v>
      </c>
      <c r="D2922" s="7">
        <v>44385</v>
      </c>
      <c r="E2922" s="6" t="s">
        <v>33</v>
      </c>
      <c r="F2922" s="6" t="s">
        <v>104</v>
      </c>
      <c r="G2922" s="6" t="s">
        <v>105</v>
      </c>
      <c r="H2922" s="6" t="s">
        <v>17</v>
      </c>
      <c r="I2922" s="8">
        <v>0.5</v>
      </c>
      <c r="J2922" s="9">
        <v>5500</v>
      </c>
      <c r="K2922" s="10">
        <f t="shared" si="22"/>
        <v>2750</v>
      </c>
      <c r="L2922" s="10">
        <f t="shared" si="23"/>
        <v>962.49999999999989</v>
      </c>
      <c r="M2922" s="11">
        <v>0.35</v>
      </c>
      <c r="O2922" s="16"/>
      <c r="P2922" s="14"/>
      <c r="Q2922" s="12"/>
      <c r="R2922" s="13"/>
    </row>
    <row r="2923" spans="1:18" ht="15.75" customHeight="1" x14ac:dyDescent="0.3">
      <c r="A2923" s="1"/>
      <c r="B2923" s="6" t="s">
        <v>14</v>
      </c>
      <c r="C2923" s="6">
        <v>1185732</v>
      </c>
      <c r="D2923" s="7">
        <v>44385</v>
      </c>
      <c r="E2923" s="6" t="s">
        <v>33</v>
      </c>
      <c r="F2923" s="6" t="s">
        <v>104</v>
      </c>
      <c r="G2923" s="6" t="s">
        <v>105</v>
      </c>
      <c r="H2923" s="6" t="s">
        <v>18</v>
      </c>
      <c r="I2923" s="8">
        <v>0.45000000000000007</v>
      </c>
      <c r="J2923" s="9">
        <v>3000</v>
      </c>
      <c r="K2923" s="10">
        <f t="shared" si="22"/>
        <v>1350.0000000000002</v>
      </c>
      <c r="L2923" s="10">
        <f t="shared" si="23"/>
        <v>405.00000000000006</v>
      </c>
      <c r="M2923" s="11">
        <v>0.3</v>
      </c>
      <c r="O2923" s="16"/>
      <c r="P2923" s="14"/>
      <c r="Q2923" s="12"/>
      <c r="R2923" s="13"/>
    </row>
    <row r="2924" spans="1:18" ht="15.75" customHeight="1" x14ac:dyDescent="0.3">
      <c r="A2924" s="1"/>
      <c r="B2924" s="6" t="s">
        <v>14</v>
      </c>
      <c r="C2924" s="6">
        <v>1185732</v>
      </c>
      <c r="D2924" s="7">
        <v>44385</v>
      </c>
      <c r="E2924" s="6" t="s">
        <v>33</v>
      </c>
      <c r="F2924" s="6" t="s">
        <v>104</v>
      </c>
      <c r="G2924" s="6" t="s">
        <v>105</v>
      </c>
      <c r="H2924" s="6" t="s">
        <v>19</v>
      </c>
      <c r="I2924" s="8">
        <v>0.4</v>
      </c>
      <c r="J2924" s="9">
        <v>2250</v>
      </c>
      <c r="K2924" s="10">
        <f t="shared" si="22"/>
        <v>900</v>
      </c>
      <c r="L2924" s="10">
        <f t="shared" si="23"/>
        <v>270</v>
      </c>
      <c r="M2924" s="11">
        <v>0.3</v>
      </c>
      <c r="O2924" s="16"/>
      <c r="P2924" s="14"/>
      <c r="Q2924" s="12"/>
      <c r="R2924" s="13"/>
    </row>
    <row r="2925" spans="1:18" ht="15.75" customHeight="1" x14ac:dyDescent="0.3">
      <c r="A2925" s="1"/>
      <c r="B2925" s="6" t="s">
        <v>14</v>
      </c>
      <c r="C2925" s="6">
        <v>1185732</v>
      </c>
      <c r="D2925" s="7">
        <v>44385</v>
      </c>
      <c r="E2925" s="6" t="s">
        <v>33</v>
      </c>
      <c r="F2925" s="6" t="s">
        <v>104</v>
      </c>
      <c r="G2925" s="6" t="s">
        <v>105</v>
      </c>
      <c r="H2925" s="6" t="s">
        <v>20</v>
      </c>
      <c r="I2925" s="8">
        <v>0.4</v>
      </c>
      <c r="J2925" s="9">
        <v>1750</v>
      </c>
      <c r="K2925" s="10">
        <f t="shared" si="22"/>
        <v>700</v>
      </c>
      <c r="L2925" s="10">
        <f t="shared" si="23"/>
        <v>210</v>
      </c>
      <c r="M2925" s="11">
        <v>0.3</v>
      </c>
      <c r="O2925" s="16"/>
      <c r="P2925" s="14"/>
      <c r="Q2925" s="12"/>
      <c r="R2925" s="13"/>
    </row>
    <row r="2926" spans="1:18" ht="15.75" customHeight="1" x14ac:dyDescent="0.3">
      <c r="A2926" s="1"/>
      <c r="B2926" s="6" t="s">
        <v>14</v>
      </c>
      <c r="C2926" s="6">
        <v>1185732</v>
      </c>
      <c r="D2926" s="7">
        <v>44385</v>
      </c>
      <c r="E2926" s="6" t="s">
        <v>33</v>
      </c>
      <c r="F2926" s="6" t="s">
        <v>104</v>
      </c>
      <c r="G2926" s="6" t="s">
        <v>105</v>
      </c>
      <c r="H2926" s="6" t="s">
        <v>21</v>
      </c>
      <c r="I2926" s="8">
        <v>0.5</v>
      </c>
      <c r="J2926" s="9">
        <v>2000</v>
      </c>
      <c r="K2926" s="10">
        <f t="shared" si="22"/>
        <v>1000</v>
      </c>
      <c r="L2926" s="10">
        <f t="shared" si="23"/>
        <v>350</v>
      </c>
      <c r="M2926" s="11">
        <v>0.35</v>
      </c>
      <c r="O2926" s="16"/>
      <c r="P2926" s="14"/>
      <c r="Q2926" s="12"/>
      <c r="R2926" s="13"/>
    </row>
    <row r="2927" spans="1:18" ht="15.75" customHeight="1" x14ac:dyDescent="0.3">
      <c r="A2927" s="1"/>
      <c r="B2927" s="6" t="s">
        <v>14</v>
      </c>
      <c r="C2927" s="6">
        <v>1185732</v>
      </c>
      <c r="D2927" s="7">
        <v>44385</v>
      </c>
      <c r="E2927" s="6" t="s">
        <v>33</v>
      </c>
      <c r="F2927" s="6" t="s">
        <v>104</v>
      </c>
      <c r="G2927" s="6" t="s">
        <v>105</v>
      </c>
      <c r="H2927" s="6" t="s">
        <v>22</v>
      </c>
      <c r="I2927" s="8">
        <v>0.55000000000000004</v>
      </c>
      <c r="J2927" s="9">
        <v>3750</v>
      </c>
      <c r="K2927" s="10">
        <f t="shared" si="22"/>
        <v>2062.5</v>
      </c>
      <c r="L2927" s="10">
        <f t="shared" si="23"/>
        <v>825</v>
      </c>
      <c r="M2927" s="11">
        <v>0.4</v>
      </c>
      <c r="O2927" s="16"/>
      <c r="P2927" s="14"/>
      <c r="Q2927" s="12"/>
      <c r="R2927" s="13"/>
    </row>
    <row r="2928" spans="1:18" ht="15.75" customHeight="1" x14ac:dyDescent="0.3">
      <c r="A2928" s="1"/>
      <c r="B2928" s="6" t="s">
        <v>14</v>
      </c>
      <c r="C2928" s="6">
        <v>1185732</v>
      </c>
      <c r="D2928" s="7">
        <v>44417</v>
      </c>
      <c r="E2928" s="6" t="s">
        <v>33</v>
      </c>
      <c r="F2928" s="6" t="s">
        <v>104</v>
      </c>
      <c r="G2928" s="6" t="s">
        <v>105</v>
      </c>
      <c r="H2928" s="6" t="s">
        <v>17</v>
      </c>
      <c r="I2928" s="8">
        <v>0.5</v>
      </c>
      <c r="J2928" s="9">
        <v>5250</v>
      </c>
      <c r="K2928" s="10">
        <f t="shared" si="22"/>
        <v>2625</v>
      </c>
      <c r="L2928" s="10">
        <f t="shared" si="23"/>
        <v>918.74999999999989</v>
      </c>
      <c r="M2928" s="11">
        <v>0.35</v>
      </c>
      <c r="O2928" s="16"/>
      <c r="P2928" s="14"/>
      <c r="Q2928" s="12"/>
      <c r="R2928" s="13"/>
    </row>
    <row r="2929" spans="1:18" ht="15.75" customHeight="1" x14ac:dyDescent="0.3">
      <c r="A2929" s="1"/>
      <c r="B2929" s="6" t="s">
        <v>14</v>
      </c>
      <c r="C2929" s="6">
        <v>1185732</v>
      </c>
      <c r="D2929" s="7">
        <v>44417</v>
      </c>
      <c r="E2929" s="6" t="s">
        <v>33</v>
      </c>
      <c r="F2929" s="6" t="s">
        <v>104</v>
      </c>
      <c r="G2929" s="6" t="s">
        <v>105</v>
      </c>
      <c r="H2929" s="6" t="s">
        <v>18</v>
      </c>
      <c r="I2929" s="8">
        <v>0.45000000000000007</v>
      </c>
      <c r="J2929" s="9">
        <v>3000</v>
      </c>
      <c r="K2929" s="10">
        <f t="shared" si="22"/>
        <v>1350.0000000000002</v>
      </c>
      <c r="L2929" s="10">
        <f t="shared" si="23"/>
        <v>405.00000000000006</v>
      </c>
      <c r="M2929" s="11">
        <v>0.3</v>
      </c>
      <c r="O2929" s="16"/>
      <c r="P2929" s="14"/>
      <c r="Q2929" s="12"/>
      <c r="R2929" s="13"/>
    </row>
    <row r="2930" spans="1:18" ht="15.75" customHeight="1" x14ac:dyDescent="0.3">
      <c r="A2930" s="1"/>
      <c r="B2930" s="6" t="s">
        <v>14</v>
      </c>
      <c r="C2930" s="6">
        <v>1185732</v>
      </c>
      <c r="D2930" s="7">
        <v>44417</v>
      </c>
      <c r="E2930" s="6" t="s">
        <v>33</v>
      </c>
      <c r="F2930" s="6" t="s">
        <v>104</v>
      </c>
      <c r="G2930" s="6" t="s">
        <v>105</v>
      </c>
      <c r="H2930" s="6" t="s">
        <v>19</v>
      </c>
      <c r="I2930" s="8">
        <v>0.4</v>
      </c>
      <c r="J2930" s="9">
        <v>2250</v>
      </c>
      <c r="K2930" s="10">
        <f t="shared" si="22"/>
        <v>900</v>
      </c>
      <c r="L2930" s="10">
        <f t="shared" si="23"/>
        <v>270</v>
      </c>
      <c r="M2930" s="11">
        <v>0.3</v>
      </c>
      <c r="O2930" s="16"/>
      <c r="P2930" s="14"/>
      <c r="Q2930" s="12"/>
      <c r="R2930" s="13"/>
    </row>
    <row r="2931" spans="1:18" ht="15.75" customHeight="1" x14ac:dyDescent="0.3">
      <c r="A2931" s="1"/>
      <c r="B2931" s="6" t="s">
        <v>14</v>
      </c>
      <c r="C2931" s="6">
        <v>1185732</v>
      </c>
      <c r="D2931" s="7">
        <v>44417</v>
      </c>
      <c r="E2931" s="6" t="s">
        <v>33</v>
      </c>
      <c r="F2931" s="6" t="s">
        <v>104</v>
      </c>
      <c r="G2931" s="6" t="s">
        <v>105</v>
      </c>
      <c r="H2931" s="6" t="s">
        <v>20</v>
      </c>
      <c r="I2931" s="8">
        <v>0.4</v>
      </c>
      <c r="J2931" s="9">
        <v>2000</v>
      </c>
      <c r="K2931" s="10">
        <f t="shared" si="22"/>
        <v>800</v>
      </c>
      <c r="L2931" s="10">
        <f t="shared" si="23"/>
        <v>240</v>
      </c>
      <c r="M2931" s="11">
        <v>0.3</v>
      </c>
      <c r="O2931" s="16"/>
      <c r="P2931" s="14"/>
      <c r="Q2931" s="12"/>
      <c r="R2931" s="13"/>
    </row>
    <row r="2932" spans="1:18" ht="15.75" customHeight="1" x14ac:dyDescent="0.3">
      <c r="A2932" s="1"/>
      <c r="B2932" s="6" t="s">
        <v>14</v>
      </c>
      <c r="C2932" s="6">
        <v>1185732</v>
      </c>
      <c r="D2932" s="7">
        <v>44417</v>
      </c>
      <c r="E2932" s="6" t="s">
        <v>33</v>
      </c>
      <c r="F2932" s="6" t="s">
        <v>104</v>
      </c>
      <c r="G2932" s="6" t="s">
        <v>105</v>
      </c>
      <c r="H2932" s="6" t="s">
        <v>21</v>
      </c>
      <c r="I2932" s="8">
        <v>0.5</v>
      </c>
      <c r="J2932" s="9">
        <v>1750</v>
      </c>
      <c r="K2932" s="10">
        <f t="shared" si="22"/>
        <v>875</v>
      </c>
      <c r="L2932" s="10">
        <f t="shared" si="23"/>
        <v>306.25</v>
      </c>
      <c r="M2932" s="11">
        <v>0.35</v>
      </c>
      <c r="O2932" s="16"/>
      <c r="P2932" s="14"/>
      <c r="Q2932" s="12"/>
      <c r="R2932" s="13"/>
    </row>
    <row r="2933" spans="1:18" ht="15.75" customHeight="1" x14ac:dyDescent="0.3">
      <c r="A2933" s="1"/>
      <c r="B2933" s="6" t="s">
        <v>14</v>
      </c>
      <c r="C2933" s="6">
        <v>1185732</v>
      </c>
      <c r="D2933" s="7">
        <v>44417</v>
      </c>
      <c r="E2933" s="6" t="s">
        <v>33</v>
      </c>
      <c r="F2933" s="6" t="s">
        <v>104</v>
      </c>
      <c r="G2933" s="6" t="s">
        <v>105</v>
      </c>
      <c r="H2933" s="6" t="s">
        <v>22</v>
      </c>
      <c r="I2933" s="8">
        <v>0.55000000000000004</v>
      </c>
      <c r="J2933" s="9">
        <v>3500</v>
      </c>
      <c r="K2933" s="10">
        <f t="shared" si="22"/>
        <v>1925.0000000000002</v>
      </c>
      <c r="L2933" s="10">
        <f t="shared" si="23"/>
        <v>770.00000000000011</v>
      </c>
      <c r="M2933" s="11">
        <v>0.4</v>
      </c>
      <c r="O2933" s="16"/>
      <c r="P2933" s="14"/>
      <c r="Q2933" s="12"/>
      <c r="R2933" s="13"/>
    </row>
    <row r="2934" spans="1:18" ht="15.75" customHeight="1" x14ac:dyDescent="0.3">
      <c r="A2934" s="1"/>
      <c r="B2934" s="6" t="s">
        <v>14</v>
      </c>
      <c r="C2934" s="6">
        <v>1185732</v>
      </c>
      <c r="D2934" s="7">
        <v>44449</v>
      </c>
      <c r="E2934" s="6" t="s">
        <v>33</v>
      </c>
      <c r="F2934" s="6" t="s">
        <v>104</v>
      </c>
      <c r="G2934" s="6" t="s">
        <v>105</v>
      </c>
      <c r="H2934" s="6" t="s">
        <v>17</v>
      </c>
      <c r="I2934" s="8">
        <v>0.4</v>
      </c>
      <c r="J2934" s="9">
        <v>4750</v>
      </c>
      <c r="K2934" s="10">
        <f t="shared" si="22"/>
        <v>1900</v>
      </c>
      <c r="L2934" s="10">
        <f t="shared" si="23"/>
        <v>665</v>
      </c>
      <c r="M2934" s="11">
        <v>0.35</v>
      </c>
      <c r="O2934" s="16"/>
      <c r="P2934" s="14"/>
      <c r="Q2934" s="12"/>
      <c r="R2934" s="13"/>
    </row>
    <row r="2935" spans="1:18" ht="15.75" customHeight="1" x14ac:dyDescent="0.3">
      <c r="A2935" s="1"/>
      <c r="B2935" s="6" t="s">
        <v>14</v>
      </c>
      <c r="C2935" s="6">
        <v>1185732</v>
      </c>
      <c r="D2935" s="7">
        <v>44449</v>
      </c>
      <c r="E2935" s="6" t="s">
        <v>33</v>
      </c>
      <c r="F2935" s="6" t="s">
        <v>104</v>
      </c>
      <c r="G2935" s="6" t="s">
        <v>105</v>
      </c>
      <c r="H2935" s="6" t="s">
        <v>18</v>
      </c>
      <c r="I2935" s="8">
        <v>0.35000000000000009</v>
      </c>
      <c r="J2935" s="9">
        <v>2750</v>
      </c>
      <c r="K2935" s="10">
        <f t="shared" si="22"/>
        <v>962.50000000000023</v>
      </c>
      <c r="L2935" s="10">
        <f t="shared" si="23"/>
        <v>288.75000000000006</v>
      </c>
      <c r="M2935" s="11">
        <v>0.3</v>
      </c>
      <c r="O2935" s="16"/>
      <c r="P2935" s="14"/>
      <c r="Q2935" s="12"/>
      <c r="R2935" s="13"/>
    </row>
    <row r="2936" spans="1:18" ht="15.75" customHeight="1" x14ac:dyDescent="0.3">
      <c r="A2936" s="1"/>
      <c r="B2936" s="6" t="s">
        <v>14</v>
      </c>
      <c r="C2936" s="6">
        <v>1185732</v>
      </c>
      <c r="D2936" s="7">
        <v>44449</v>
      </c>
      <c r="E2936" s="6" t="s">
        <v>33</v>
      </c>
      <c r="F2936" s="6" t="s">
        <v>104</v>
      </c>
      <c r="G2936" s="6" t="s">
        <v>105</v>
      </c>
      <c r="H2936" s="6" t="s">
        <v>19</v>
      </c>
      <c r="I2936" s="8">
        <v>0.30000000000000004</v>
      </c>
      <c r="J2936" s="9">
        <v>1750</v>
      </c>
      <c r="K2936" s="10">
        <f t="shared" si="22"/>
        <v>525.00000000000011</v>
      </c>
      <c r="L2936" s="10">
        <f t="shared" si="23"/>
        <v>157.50000000000003</v>
      </c>
      <c r="M2936" s="11">
        <v>0.3</v>
      </c>
      <c r="O2936" s="16"/>
      <c r="P2936" s="14"/>
      <c r="Q2936" s="12"/>
      <c r="R2936" s="13"/>
    </row>
    <row r="2937" spans="1:18" ht="15.75" customHeight="1" x14ac:dyDescent="0.3">
      <c r="A2937" s="1"/>
      <c r="B2937" s="6" t="s">
        <v>14</v>
      </c>
      <c r="C2937" s="6">
        <v>1185732</v>
      </c>
      <c r="D2937" s="7">
        <v>44449</v>
      </c>
      <c r="E2937" s="6" t="s">
        <v>33</v>
      </c>
      <c r="F2937" s="6" t="s">
        <v>104</v>
      </c>
      <c r="G2937" s="6" t="s">
        <v>105</v>
      </c>
      <c r="H2937" s="6" t="s">
        <v>20</v>
      </c>
      <c r="I2937" s="8">
        <v>0.30000000000000004</v>
      </c>
      <c r="J2937" s="9">
        <v>1500</v>
      </c>
      <c r="K2937" s="10">
        <f t="shared" si="22"/>
        <v>450.00000000000006</v>
      </c>
      <c r="L2937" s="10">
        <f t="shared" si="23"/>
        <v>135</v>
      </c>
      <c r="M2937" s="11">
        <v>0.3</v>
      </c>
      <c r="O2937" s="16"/>
      <c r="P2937" s="14"/>
      <c r="Q2937" s="12"/>
      <c r="R2937" s="13"/>
    </row>
    <row r="2938" spans="1:18" ht="15.75" customHeight="1" x14ac:dyDescent="0.3">
      <c r="A2938" s="1"/>
      <c r="B2938" s="6" t="s">
        <v>14</v>
      </c>
      <c r="C2938" s="6">
        <v>1185732</v>
      </c>
      <c r="D2938" s="7">
        <v>44449</v>
      </c>
      <c r="E2938" s="6" t="s">
        <v>33</v>
      </c>
      <c r="F2938" s="6" t="s">
        <v>104</v>
      </c>
      <c r="G2938" s="6" t="s">
        <v>105</v>
      </c>
      <c r="H2938" s="6" t="s">
        <v>21</v>
      </c>
      <c r="I2938" s="8">
        <v>0.4</v>
      </c>
      <c r="J2938" s="9">
        <v>1500</v>
      </c>
      <c r="K2938" s="10">
        <f t="shared" si="22"/>
        <v>600</v>
      </c>
      <c r="L2938" s="10">
        <f t="shared" si="23"/>
        <v>210</v>
      </c>
      <c r="M2938" s="11">
        <v>0.35</v>
      </c>
      <c r="O2938" s="16"/>
      <c r="P2938" s="14"/>
      <c r="Q2938" s="12"/>
      <c r="R2938" s="13"/>
    </row>
    <row r="2939" spans="1:18" ht="15.75" customHeight="1" x14ac:dyDescent="0.3">
      <c r="A2939" s="1"/>
      <c r="B2939" s="6" t="s">
        <v>14</v>
      </c>
      <c r="C2939" s="6">
        <v>1185732</v>
      </c>
      <c r="D2939" s="7">
        <v>44449</v>
      </c>
      <c r="E2939" s="6" t="s">
        <v>33</v>
      </c>
      <c r="F2939" s="6" t="s">
        <v>104</v>
      </c>
      <c r="G2939" s="6" t="s">
        <v>105</v>
      </c>
      <c r="H2939" s="6" t="s">
        <v>22</v>
      </c>
      <c r="I2939" s="8">
        <v>0.45</v>
      </c>
      <c r="J2939" s="9">
        <v>2250</v>
      </c>
      <c r="K2939" s="10">
        <f t="shared" si="22"/>
        <v>1012.5</v>
      </c>
      <c r="L2939" s="10">
        <f t="shared" si="23"/>
        <v>405</v>
      </c>
      <c r="M2939" s="11">
        <v>0.4</v>
      </c>
      <c r="O2939" s="16"/>
      <c r="P2939" s="14"/>
      <c r="Q2939" s="12"/>
      <c r="R2939" s="13"/>
    </row>
    <row r="2940" spans="1:18" ht="15.75" customHeight="1" x14ac:dyDescent="0.3">
      <c r="A2940" s="1"/>
      <c r="B2940" s="6" t="s">
        <v>14</v>
      </c>
      <c r="C2940" s="6">
        <v>1185732</v>
      </c>
      <c r="D2940" s="7">
        <v>44478</v>
      </c>
      <c r="E2940" s="6" t="s">
        <v>33</v>
      </c>
      <c r="F2940" s="6" t="s">
        <v>104</v>
      </c>
      <c r="G2940" s="6" t="s">
        <v>105</v>
      </c>
      <c r="H2940" s="6" t="s">
        <v>17</v>
      </c>
      <c r="I2940" s="8">
        <v>0.49999999999999994</v>
      </c>
      <c r="J2940" s="9">
        <v>4000</v>
      </c>
      <c r="K2940" s="10">
        <f t="shared" si="22"/>
        <v>1999.9999999999998</v>
      </c>
      <c r="L2940" s="10">
        <f t="shared" si="23"/>
        <v>699.99999999999989</v>
      </c>
      <c r="M2940" s="11">
        <v>0.35</v>
      </c>
      <c r="O2940" s="16"/>
      <c r="P2940" s="14"/>
      <c r="Q2940" s="12"/>
      <c r="R2940" s="13"/>
    </row>
    <row r="2941" spans="1:18" ht="15.75" customHeight="1" x14ac:dyDescent="0.3">
      <c r="A2941" s="1"/>
      <c r="B2941" s="6" t="s">
        <v>14</v>
      </c>
      <c r="C2941" s="6">
        <v>1185732</v>
      </c>
      <c r="D2941" s="7">
        <v>44478</v>
      </c>
      <c r="E2941" s="6" t="s">
        <v>33</v>
      </c>
      <c r="F2941" s="6" t="s">
        <v>104</v>
      </c>
      <c r="G2941" s="6" t="s">
        <v>105</v>
      </c>
      <c r="H2941" s="6" t="s">
        <v>18</v>
      </c>
      <c r="I2941" s="8">
        <v>0.4</v>
      </c>
      <c r="J2941" s="9">
        <v>2500</v>
      </c>
      <c r="K2941" s="10">
        <f t="shared" si="22"/>
        <v>1000</v>
      </c>
      <c r="L2941" s="10">
        <f t="shared" si="23"/>
        <v>300</v>
      </c>
      <c r="M2941" s="11">
        <v>0.3</v>
      </c>
      <c r="O2941" s="16"/>
      <c r="P2941" s="14"/>
      <c r="Q2941" s="12"/>
      <c r="R2941" s="13"/>
    </row>
    <row r="2942" spans="1:18" ht="15.75" customHeight="1" x14ac:dyDescent="0.3">
      <c r="A2942" s="1"/>
      <c r="B2942" s="6" t="s">
        <v>14</v>
      </c>
      <c r="C2942" s="6">
        <v>1185732</v>
      </c>
      <c r="D2942" s="7">
        <v>44478</v>
      </c>
      <c r="E2942" s="6" t="s">
        <v>33</v>
      </c>
      <c r="F2942" s="6" t="s">
        <v>104</v>
      </c>
      <c r="G2942" s="6" t="s">
        <v>105</v>
      </c>
      <c r="H2942" s="6" t="s">
        <v>19</v>
      </c>
      <c r="I2942" s="8">
        <v>0.4</v>
      </c>
      <c r="J2942" s="9">
        <v>1500</v>
      </c>
      <c r="K2942" s="10">
        <f t="shared" si="22"/>
        <v>600</v>
      </c>
      <c r="L2942" s="10">
        <f t="shared" si="23"/>
        <v>180</v>
      </c>
      <c r="M2942" s="11">
        <v>0.3</v>
      </c>
      <c r="O2942" s="16"/>
      <c r="P2942" s="14"/>
      <c r="Q2942" s="12"/>
      <c r="R2942" s="13"/>
    </row>
    <row r="2943" spans="1:18" ht="15.75" customHeight="1" x14ac:dyDescent="0.3">
      <c r="A2943" s="1"/>
      <c r="B2943" s="6" t="s">
        <v>14</v>
      </c>
      <c r="C2943" s="6">
        <v>1185732</v>
      </c>
      <c r="D2943" s="7">
        <v>44478</v>
      </c>
      <c r="E2943" s="6" t="s">
        <v>33</v>
      </c>
      <c r="F2943" s="6" t="s">
        <v>104</v>
      </c>
      <c r="G2943" s="6" t="s">
        <v>105</v>
      </c>
      <c r="H2943" s="6" t="s">
        <v>20</v>
      </c>
      <c r="I2943" s="8">
        <v>0.4</v>
      </c>
      <c r="J2943" s="9">
        <v>1250</v>
      </c>
      <c r="K2943" s="10">
        <f t="shared" si="22"/>
        <v>500</v>
      </c>
      <c r="L2943" s="10">
        <f t="shared" si="23"/>
        <v>150</v>
      </c>
      <c r="M2943" s="11">
        <v>0.3</v>
      </c>
      <c r="O2943" s="16"/>
      <c r="P2943" s="14"/>
      <c r="Q2943" s="12"/>
      <c r="R2943" s="13"/>
    </row>
    <row r="2944" spans="1:18" ht="15.75" customHeight="1" x14ac:dyDescent="0.3">
      <c r="A2944" s="1"/>
      <c r="B2944" s="6" t="s">
        <v>14</v>
      </c>
      <c r="C2944" s="6">
        <v>1185732</v>
      </c>
      <c r="D2944" s="7">
        <v>44478</v>
      </c>
      <c r="E2944" s="6" t="s">
        <v>33</v>
      </c>
      <c r="F2944" s="6" t="s">
        <v>104</v>
      </c>
      <c r="G2944" s="6" t="s">
        <v>105</v>
      </c>
      <c r="H2944" s="6" t="s">
        <v>21</v>
      </c>
      <c r="I2944" s="8">
        <v>0.49999999999999994</v>
      </c>
      <c r="J2944" s="9">
        <v>1250</v>
      </c>
      <c r="K2944" s="10">
        <f t="shared" si="22"/>
        <v>624.99999999999989</v>
      </c>
      <c r="L2944" s="10">
        <f t="shared" si="23"/>
        <v>218.74999999999994</v>
      </c>
      <c r="M2944" s="11">
        <v>0.35</v>
      </c>
      <c r="O2944" s="16"/>
      <c r="P2944" s="14"/>
      <c r="Q2944" s="12"/>
      <c r="R2944" s="13"/>
    </row>
    <row r="2945" spans="1:18" ht="15.75" customHeight="1" x14ac:dyDescent="0.3">
      <c r="A2945" s="1"/>
      <c r="B2945" s="6" t="s">
        <v>14</v>
      </c>
      <c r="C2945" s="6">
        <v>1185732</v>
      </c>
      <c r="D2945" s="7">
        <v>44478</v>
      </c>
      <c r="E2945" s="6" t="s">
        <v>33</v>
      </c>
      <c r="F2945" s="6" t="s">
        <v>104</v>
      </c>
      <c r="G2945" s="6" t="s">
        <v>105</v>
      </c>
      <c r="H2945" s="6" t="s">
        <v>22</v>
      </c>
      <c r="I2945" s="8">
        <v>0.54999999999999982</v>
      </c>
      <c r="J2945" s="9">
        <v>2500</v>
      </c>
      <c r="K2945" s="10">
        <f t="shared" si="22"/>
        <v>1374.9999999999995</v>
      </c>
      <c r="L2945" s="10">
        <f t="shared" si="23"/>
        <v>549.99999999999989</v>
      </c>
      <c r="M2945" s="11">
        <v>0.4</v>
      </c>
      <c r="O2945" s="16"/>
      <c r="P2945" s="14"/>
      <c r="Q2945" s="12"/>
      <c r="R2945" s="13"/>
    </row>
    <row r="2946" spans="1:18" ht="15.75" customHeight="1" x14ac:dyDescent="0.3">
      <c r="A2946" s="1"/>
      <c r="B2946" s="6" t="s">
        <v>14</v>
      </c>
      <c r="C2946" s="6">
        <v>1185732</v>
      </c>
      <c r="D2946" s="7">
        <v>44509</v>
      </c>
      <c r="E2946" s="6" t="s">
        <v>33</v>
      </c>
      <c r="F2946" s="6" t="s">
        <v>104</v>
      </c>
      <c r="G2946" s="6" t="s">
        <v>105</v>
      </c>
      <c r="H2946" s="6" t="s">
        <v>17</v>
      </c>
      <c r="I2946" s="8">
        <v>0.49999999999999994</v>
      </c>
      <c r="J2946" s="9">
        <v>4000</v>
      </c>
      <c r="K2946" s="10">
        <f t="shared" si="22"/>
        <v>1999.9999999999998</v>
      </c>
      <c r="L2946" s="10">
        <f t="shared" si="23"/>
        <v>699.99999999999989</v>
      </c>
      <c r="M2946" s="11">
        <v>0.35</v>
      </c>
      <c r="O2946" s="16"/>
      <c r="P2946" s="14"/>
      <c r="Q2946" s="12"/>
      <c r="R2946" s="13"/>
    </row>
    <row r="2947" spans="1:18" ht="15.75" customHeight="1" x14ac:dyDescent="0.3">
      <c r="A2947" s="1"/>
      <c r="B2947" s="6" t="s">
        <v>14</v>
      </c>
      <c r="C2947" s="6">
        <v>1185732</v>
      </c>
      <c r="D2947" s="7">
        <v>44509</v>
      </c>
      <c r="E2947" s="6" t="s">
        <v>33</v>
      </c>
      <c r="F2947" s="6" t="s">
        <v>104</v>
      </c>
      <c r="G2947" s="6" t="s">
        <v>105</v>
      </c>
      <c r="H2947" s="6" t="s">
        <v>18</v>
      </c>
      <c r="I2947" s="8">
        <v>0.4</v>
      </c>
      <c r="J2947" s="9">
        <v>2500</v>
      </c>
      <c r="K2947" s="10">
        <f t="shared" si="22"/>
        <v>1000</v>
      </c>
      <c r="L2947" s="10">
        <f t="shared" si="23"/>
        <v>300</v>
      </c>
      <c r="M2947" s="11">
        <v>0.3</v>
      </c>
      <c r="O2947" s="16"/>
      <c r="P2947" s="14"/>
      <c r="Q2947" s="12"/>
      <c r="R2947" s="13"/>
    </row>
    <row r="2948" spans="1:18" ht="15.75" customHeight="1" x14ac:dyDescent="0.3">
      <c r="A2948" s="1"/>
      <c r="B2948" s="6" t="s">
        <v>14</v>
      </c>
      <c r="C2948" s="6">
        <v>1185732</v>
      </c>
      <c r="D2948" s="7">
        <v>44509</v>
      </c>
      <c r="E2948" s="6" t="s">
        <v>33</v>
      </c>
      <c r="F2948" s="6" t="s">
        <v>104</v>
      </c>
      <c r="G2948" s="6" t="s">
        <v>105</v>
      </c>
      <c r="H2948" s="6" t="s">
        <v>19</v>
      </c>
      <c r="I2948" s="8">
        <v>0.4</v>
      </c>
      <c r="J2948" s="9">
        <v>1950</v>
      </c>
      <c r="K2948" s="10">
        <f t="shared" si="22"/>
        <v>780</v>
      </c>
      <c r="L2948" s="10">
        <f t="shared" si="23"/>
        <v>234</v>
      </c>
      <c r="M2948" s="11">
        <v>0.3</v>
      </c>
      <c r="O2948" s="16"/>
      <c r="P2948" s="14"/>
      <c r="Q2948" s="12"/>
      <c r="R2948" s="13"/>
    </row>
    <row r="2949" spans="1:18" ht="15.75" customHeight="1" x14ac:dyDescent="0.3">
      <c r="A2949" s="1"/>
      <c r="B2949" s="6" t="s">
        <v>14</v>
      </c>
      <c r="C2949" s="6">
        <v>1185732</v>
      </c>
      <c r="D2949" s="7">
        <v>44509</v>
      </c>
      <c r="E2949" s="6" t="s">
        <v>33</v>
      </c>
      <c r="F2949" s="6" t="s">
        <v>104</v>
      </c>
      <c r="G2949" s="6" t="s">
        <v>105</v>
      </c>
      <c r="H2949" s="6" t="s">
        <v>20</v>
      </c>
      <c r="I2949" s="8">
        <v>0.4</v>
      </c>
      <c r="J2949" s="9">
        <v>1750</v>
      </c>
      <c r="K2949" s="10">
        <f t="shared" si="22"/>
        <v>700</v>
      </c>
      <c r="L2949" s="10">
        <f t="shared" si="23"/>
        <v>210</v>
      </c>
      <c r="M2949" s="11">
        <v>0.3</v>
      </c>
      <c r="O2949" s="16"/>
      <c r="P2949" s="14"/>
      <c r="Q2949" s="12"/>
      <c r="R2949" s="13"/>
    </row>
    <row r="2950" spans="1:18" ht="15.75" customHeight="1" x14ac:dyDescent="0.3">
      <c r="A2950" s="1"/>
      <c r="B2950" s="6" t="s">
        <v>14</v>
      </c>
      <c r="C2950" s="6">
        <v>1185732</v>
      </c>
      <c r="D2950" s="7">
        <v>44509</v>
      </c>
      <c r="E2950" s="6" t="s">
        <v>33</v>
      </c>
      <c r="F2950" s="6" t="s">
        <v>104</v>
      </c>
      <c r="G2950" s="6" t="s">
        <v>105</v>
      </c>
      <c r="H2950" s="6" t="s">
        <v>21</v>
      </c>
      <c r="I2950" s="8">
        <v>0.6</v>
      </c>
      <c r="J2950" s="9">
        <v>1500</v>
      </c>
      <c r="K2950" s="10">
        <f t="shared" si="22"/>
        <v>900</v>
      </c>
      <c r="L2950" s="10">
        <f t="shared" si="23"/>
        <v>315</v>
      </c>
      <c r="M2950" s="11">
        <v>0.35</v>
      </c>
      <c r="O2950" s="16"/>
      <c r="P2950" s="14"/>
      <c r="Q2950" s="12"/>
      <c r="R2950" s="13"/>
    </row>
    <row r="2951" spans="1:18" ht="15.75" customHeight="1" x14ac:dyDescent="0.3">
      <c r="A2951" s="1"/>
      <c r="B2951" s="6" t="s">
        <v>14</v>
      </c>
      <c r="C2951" s="6">
        <v>1185732</v>
      </c>
      <c r="D2951" s="7">
        <v>44509</v>
      </c>
      <c r="E2951" s="6" t="s">
        <v>33</v>
      </c>
      <c r="F2951" s="6" t="s">
        <v>104</v>
      </c>
      <c r="G2951" s="6" t="s">
        <v>105</v>
      </c>
      <c r="H2951" s="6" t="s">
        <v>22</v>
      </c>
      <c r="I2951" s="8">
        <v>0.64999999999999991</v>
      </c>
      <c r="J2951" s="9">
        <v>2500</v>
      </c>
      <c r="K2951" s="10">
        <f t="shared" si="22"/>
        <v>1624.9999999999998</v>
      </c>
      <c r="L2951" s="10">
        <f t="shared" si="23"/>
        <v>650</v>
      </c>
      <c r="M2951" s="11">
        <v>0.4</v>
      </c>
      <c r="O2951" s="16"/>
      <c r="P2951" s="14"/>
      <c r="Q2951" s="12"/>
      <c r="R2951" s="13"/>
    </row>
    <row r="2952" spans="1:18" ht="15.75" customHeight="1" x14ac:dyDescent="0.3">
      <c r="A2952" s="1"/>
      <c r="B2952" s="6" t="s">
        <v>14</v>
      </c>
      <c r="C2952" s="6">
        <v>1185732</v>
      </c>
      <c r="D2952" s="7">
        <v>44538</v>
      </c>
      <c r="E2952" s="6" t="s">
        <v>33</v>
      </c>
      <c r="F2952" s="6" t="s">
        <v>104</v>
      </c>
      <c r="G2952" s="6" t="s">
        <v>105</v>
      </c>
      <c r="H2952" s="6" t="s">
        <v>17</v>
      </c>
      <c r="I2952" s="8">
        <v>0.6</v>
      </c>
      <c r="J2952" s="9">
        <v>5000</v>
      </c>
      <c r="K2952" s="10">
        <f t="shared" si="22"/>
        <v>3000</v>
      </c>
      <c r="L2952" s="10">
        <f t="shared" si="23"/>
        <v>1050</v>
      </c>
      <c r="M2952" s="11">
        <v>0.35</v>
      </c>
      <c r="O2952" s="16"/>
      <c r="P2952" s="14"/>
      <c r="Q2952" s="12"/>
      <c r="R2952" s="13"/>
    </row>
    <row r="2953" spans="1:18" ht="15.75" customHeight="1" x14ac:dyDescent="0.3">
      <c r="A2953" s="1"/>
      <c r="B2953" s="6" t="s">
        <v>14</v>
      </c>
      <c r="C2953" s="6">
        <v>1185732</v>
      </c>
      <c r="D2953" s="7">
        <v>44538</v>
      </c>
      <c r="E2953" s="6" t="s">
        <v>33</v>
      </c>
      <c r="F2953" s="6" t="s">
        <v>104</v>
      </c>
      <c r="G2953" s="6" t="s">
        <v>105</v>
      </c>
      <c r="H2953" s="6" t="s">
        <v>18</v>
      </c>
      <c r="I2953" s="8">
        <v>0.5</v>
      </c>
      <c r="J2953" s="9">
        <v>3000</v>
      </c>
      <c r="K2953" s="10">
        <f t="shared" si="22"/>
        <v>1500</v>
      </c>
      <c r="L2953" s="10">
        <f t="shared" si="23"/>
        <v>450</v>
      </c>
      <c r="M2953" s="11">
        <v>0.3</v>
      </c>
      <c r="O2953" s="16"/>
      <c r="P2953" s="14"/>
      <c r="Q2953" s="12"/>
      <c r="R2953" s="13"/>
    </row>
    <row r="2954" spans="1:18" ht="15.75" customHeight="1" x14ac:dyDescent="0.3">
      <c r="A2954" s="1"/>
      <c r="B2954" s="6" t="s">
        <v>14</v>
      </c>
      <c r="C2954" s="6">
        <v>1185732</v>
      </c>
      <c r="D2954" s="7">
        <v>44538</v>
      </c>
      <c r="E2954" s="6" t="s">
        <v>33</v>
      </c>
      <c r="F2954" s="6" t="s">
        <v>104</v>
      </c>
      <c r="G2954" s="6" t="s">
        <v>105</v>
      </c>
      <c r="H2954" s="6" t="s">
        <v>19</v>
      </c>
      <c r="I2954" s="8">
        <v>0.5</v>
      </c>
      <c r="J2954" s="9">
        <v>2500</v>
      </c>
      <c r="K2954" s="10">
        <f t="shared" si="22"/>
        <v>1250</v>
      </c>
      <c r="L2954" s="10">
        <f t="shared" si="23"/>
        <v>375</v>
      </c>
      <c r="M2954" s="11">
        <v>0.3</v>
      </c>
      <c r="O2954" s="16"/>
      <c r="P2954" s="14"/>
      <c r="Q2954" s="12"/>
      <c r="R2954" s="13"/>
    </row>
    <row r="2955" spans="1:18" ht="15.75" customHeight="1" x14ac:dyDescent="0.3">
      <c r="A2955" s="1"/>
      <c r="B2955" s="6" t="s">
        <v>14</v>
      </c>
      <c r="C2955" s="6">
        <v>1185732</v>
      </c>
      <c r="D2955" s="7">
        <v>44538</v>
      </c>
      <c r="E2955" s="6" t="s">
        <v>33</v>
      </c>
      <c r="F2955" s="6" t="s">
        <v>104</v>
      </c>
      <c r="G2955" s="6" t="s">
        <v>105</v>
      </c>
      <c r="H2955" s="6" t="s">
        <v>20</v>
      </c>
      <c r="I2955" s="8">
        <v>0.5</v>
      </c>
      <c r="J2955" s="9">
        <v>2000</v>
      </c>
      <c r="K2955" s="10">
        <f t="shared" si="22"/>
        <v>1000</v>
      </c>
      <c r="L2955" s="10">
        <f t="shared" si="23"/>
        <v>300</v>
      </c>
      <c r="M2955" s="11">
        <v>0.3</v>
      </c>
      <c r="O2955" s="16"/>
      <c r="P2955" s="14"/>
      <c r="Q2955" s="12"/>
      <c r="R2955" s="13"/>
    </row>
    <row r="2956" spans="1:18" ht="15.75" customHeight="1" x14ac:dyDescent="0.3">
      <c r="A2956" s="1"/>
      <c r="B2956" s="6" t="s">
        <v>14</v>
      </c>
      <c r="C2956" s="6">
        <v>1185732</v>
      </c>
      <c r="D2956" s="7">
        <v>44538</v>
      </c>
      <c r="E2956" s="6" t="s">
        <v>33</v>
      </c>
      <c r="F2956" s="6" t="s">
        <v>104</v>
      </c>
      <c r="G2956" s="6" t="s">
        <v>105</v>
      </c>
      <c r="H2956" s="6" t="s">
        <v>21</v>
      </c>
      <c r="I2956" s="8">
        <v>0.6</v>
      </c>
      <c r="J2956" s="9">
        <v>2000</v>
      </c>
      <c r="K2956" s="10">
        <f t="shared" si="22"/>
        <v>1200</v>
      </c>
      <c r="L2956" s="10">
        <f t="shared" si="23"/>
        <v>420</v>
      </c>
      <c r="M2956" s="11">
        <v>0.35</v>
      </c>
      <c r="O2956" s="16"/>
      <c r="P2956" s="14"/>
      <c r="Q2956" s="12"/>
      <c r="R2956" s="13"/>
    </row>
    <row r="2957" spans="1:18" ht="15.75" customHeight="1" x14ac:dyDescent="0.3">
      <c r="A2957" s="1"/>
      <c r="B2957" s="6" t="s">
        <v>14</v>
      </c>
      <c r="C2957" s="6">
        <v>1185732</v>
      </c>
      <c r="D2957" s="7">
        <v>44538</v>
      </c>
      <c r="E2957" s="6" t="s">
        <v>33</v>
      </c>
      <c r="F2957" s="6" t="s">
        <v>104</v>
      </c>
      <c r="G2957" s="6" t="s">
        <v>105</v>
      </c>
      <c r="H2957" s="6" t="s">
        <v>22</v>
      </c>
      <c r="I2957" s="8">
        <v>0.64999999999999991</v>
      </c>
      <c r="J2957" s="9">
        <v>3000</v>
      </c>
      <c r="K2957" s="10">
        <f t="shared" si="22"/>
        <v>1949.9999999999998</v>
      </c>
      <c r="L2957" s="10">
        <f t="shared" si="23"/>
        <v>780</v>
      </c>
      <c r="M2957" s="11">
        <v>0.4</v>
      </c>
      <c r="O2957" s="16"/>
      <c r="P2957" s="14"/>
      <c r="Q2957" s="12"/>
      <c r="R2957" s="13"/>
    </row>
    <row r="2958" spans="1:18" ht="15.75" customHeight="1" x14ac:dyDescent="0.3">
      <c r="A2958" s="1" t="s">
        <v>39</v>
      </c>
      <c r="B2958" s="6" t="s">
        <v>14</v>
      </c>
      <c r="C2958" s="6">
        <v>1185732</v>
      </c>
      <c r="D2958" s="7">
        <v>44202</v>
      </c>
      <c r="E2958" s="6" t="s">
        <v>33</v>
      </c>
      <c r="F2958" s="6" t="s">
        <v>106</v>
      </c>
      <c r="G2958" s="6" t="s">
        <v>107</v>
      </c>
      <c r="H2958" s="6" t="s">
        <v>17</v>
      </c>
      <c r="I2958" s="8">
        <v>0.30000000000000004</v>
      </c>
      <c r="J2958" s="9">
        <v>4500</v>
      </c>
      <c r="K2958" s="10">
        <f t="shared" si="22"/>
        <v>1350.0000000000002</v>
      </c>
      <c r="L2958" s="10">
        <f t="shared" si="23"/>
        <v>405.00000000000006</v>
      </c>
      <c r="M2958" s="11">
        <v>0.3</v>
      </c>
      <c r="O2958" s="16"/>
      <c r="P2958" s="14"/>
      <c r="Q2958" s="12"/>
      <c r="R2958" s="13"/>
    </row>
    <row r="2959" spans="1:18" ht="15.75" customHeight="1" x14ac:dyDescent="0.3">
      <c r="A2959" s="1"/>
      <c r="B2959" s="6" t="s">
        <v>14</v>
      </c>
      <c r="C2959" s="6">
        <v>1185732</v>
      </c>
      <c r="D2959" s="7">
        <v>44202</v>
      </c>
      <c r="E2959" s="6" t="s">
        <v>33</v>
      </c>
      <c r="F2959" s="6" t="s">
        <v>106</v>
      </c>
      <c r="G2959" s="6" t="s">
        <v>107</v>
      </c>
      <c r="H2959" s="6" t="s">
        <v>18</v>
      </c>
      <c r="I2959" s="8">
        <v>0.30000000000000004</v>
      </c>
      <c r="J2959" s="9">
        <v>2500</v>
      </c>
      <c r="K2959" s="10">
        <f t="shared" si="22"/>
        <v>750.00000000000011</v>
      </c>
      <c r="L2959" s="10">
        <f t="shared" si="23"/>
        <v>262.5</v>
      </c>
      <c r="M2959" s="11">
        <v>0.35</v>
      </c>
      <c r="O2959" s="16"/>
      <c r="P2959" s="14"/>
      <c r="Q2959" s="12"/>
      <c r="R2959" s="13"/>
    </row>
    <row r="2960" spans="1:18" ht="15.75" customHeight="1" x14ac:dyDescent="0.3">
      <c r="A2960" s="1"/>
      <c r="B2960" s="6" t="s">
        <v>14</v>
      </c>
      <c r="C2960" s="6">
        <v>1185732</v>
      </c>
      <c r="D2960" s="7">
        <v>44202</v>
      </c>
      <c r="E2960" s="6" t="s">
        <v>33</v>
      </c>
      <c r="F2960" s="6" t="s">
        <v>106</v>
      </c>
      <c r="G2960" s="6" t="s">
        <v>107</v>
      </c>
      <c r="H2960" s="6" t="s">
        <v>19</v>
      </c>
      <c r="I2960" s="8">
        <v>0.20000000000000007</v>
      </c>
      <c r="J2960" s="9">
        <v>2500</v>
      </c>
      <c r="K2960" s="10">
        <f t="shared" si="22"/>
        <v>500.00000000000017</v>
      </c>
      <c r="L2960" s="10">
        <f t="shared" si="23"/>
        <v>150.00000000000006</v>
      </c>
      <c r="M2960" s="11">
        <v>0.3</v>
      </c>
      <c r="O2960" s="16"/>
      <c r="P2960" s="14"/>
      <c r="Q2960" s="12"/>
      <c r="R2960" s="13"/>
    </row>
    <row r="2961" spans="1:18" ht="15.75" customHeight="1" x14ac:dyDescent="0.3">
      <c r="A2961" s="1"/>
      <c r="B2961" s="6" t="s">
        <v>14</v>
      </c>
      <c r="C2961" s="6">
        <v>1185732</v>
      </c>
      <c r="D2961" s="7">
        <v>44202</v>
      </c>
      <c r="E2961" s="6" t="s">
        <v>33</v>
      </c>
      <c r="F2961" s="6" t="s">
        <v>106</v>
      </c>
      <c r="G2961" s="6" t="s">
        <v>107</v>
      </c>
      <c r="H2961" s="6" t="s">
        <v>20</v>
      </c>
      <c r="I2961" s="8">
        <v>0.25000000000000006</v>
      </c>
      <c r="J2961" s="9">
        <v>1000</v>
      </c>
      <c r="K2961" s="10">
        <f t="shared" si="22"/>
        <v>250.00000000000006</v>
      </c>
      <c r="L2961" s="10">
        <f t="shared" si="23"/>
        <v>75.000000000000014</v>
      </c>
      <c r="M2961" s="11">
        <v>0.3</v>
      </c>
      <c r="O2961" s="16"/>
      <c r="P2961" s="14"/>
      <c r="Q2961" s="12"/>
      <c r="R2961" s="13"/>
    </row>
    <row r="2962" spans="1:18" ht="15.75" customHeight="1" x14ac:dyDescent="0.3">
      <c r="A2962" s="1"/>
      <c r="B2962" s="6" t="s">
        <v>14</v>
      </c>
      <c r="C2962" s="6">
        <v>1185732</v>
      </c>
      <c r="D2962" s="7">
        <v>44202</v>
      </c>
      <c r="E2962" s="6" t="s">
        <v>33</v>
      </c>
      <c r="F2962" s="6" t="s">
        <v>106</v>
      </c>
      <c r="G2962" s="6" t="s">
        <v>107</v>
      </c>
      <c r="H2962" s="6" t="s">
        <v>21</v>
      </c>
      <c r="I2962" s="8">
        <v>0.39999999999999997</v>
      </c>
      <c r="J2962" s="9">
        <v>1500</v>
      </c>
      <c r="K2962" s="10">
        <f t="shared" si="22"/>
        <v>600</v>
      </c>
      <c r="L2962" s="10">
        <f t="shared" si="23"/>
        <v>300</v>
      </c>
      <c r="M2962" s="11">
        <v>0.5</v>
      </c>
      <c r="O2962" s="16"/>
      <c r="P2962" s="14"/>
      <c r="Q2962" s="12"/>
      <c r="R2962" s="13"/>
    </row>
    <row r="2963" spans="1:18" ht="15.75" customHeight="1" x14ac:dyDescent="0.3">
      <c r="A2963" s="1"/>
      <c r="B2963" s="6" t="s">
        <v>14</v>
      </c>
      <c r="C2963" s="6">
        <v>1185732</v>
      </c>
      <c r="D2963" s="7">
        <v>44202</v>
      </c>
      <c r="E2963" s="6" t="s">
        <v>33</v>
      </c>
      <c r="F2963" s="6" t="s">
        <v>106</v>
      </c>
      <c r="G2963" s="6" t="s">
        <v>107</v>
      </c>
      <c r="H2963" s="6" t="s">
        <v>22</v>
      </c>
      <c r="I2963" s="8">
        <v>0.30000000000000004</v>
      </c>
      <c r="J2963" s="9">
        <v>2500</v>
      </c>
      <c r="K2963" s="10">
        <f t="shared" si="22"/>
        <v>750.00000000000011</v>
      </c>
      <c r="L2963" s="10">
        <f t="shared" si="23"/>
        <v>300.00000000000006</v>
      </c>
      <c r="M2963" s="11">
        <v>0.4</v>
      </c>
      <c r="O2963" s="16"/>
      <c r="P2963" s="14"/>
      <c r="Q2963" s="12"/>
      <c r="R2963" s="13"/>
    </row>
    <row r="2964" spans="1:18" ht="15.75" customHeight="1" x14ac:dyDescent="0.3">
      <c r="A2964" s="1"/>
      <c r="B2964" s="6" t="s">
        <v>14</v>
      </c>
      <c r="C2964" s="6">
        <v>1185732</v>
      </c>
      <c r="D2964" s="7">
        <v>44233</v>
      </c>
      <c r="E2964" s="6" t="s">
        <v>33</v>
      </c>
      <c r="F2964" s="6" t="s">
        <v>106</v>
      </c>
      <c r="G2964" s="6" t="s">
        <v>107</v>
      </c>
      <c r="H2964" s="6" t="s">
        <v>17</v>
      </c>
      <c r="I2964" s="8">
        <v>0.30000000000000004</v>
      </c>
      <c r="J2964" s="9">
        <v>5000</v>
      </c>
      <c r="K2964" s="10">
        <f t="shared" si="22"/>
        <v>1500.0000000000002</v>
      </c>
      <c r="L2964" s="10">
        <f t="shared" si="23"/>
        <v>450.00000000000006</v>
      </c>
      <c r="M2964" s="11">
        <v>0.3</v>
      </c>
      <c r="O2964" s="16"/>
      <c r="P2964" s="14"/>
      <c r="Q2964" s="12"/>
      <c r="R2964" s="13"/>
    </row>
    <row r="2965" spans="1:18" ht="15.75" customHeight="1" x14ac:dyDescent="0.3">
      <c r="A2965" s="1"/>
      <c r="B2965" s="6" t="s">
        <v>14</v>
      </c>
      <c r="C2965" s="6">
        <v>1185732</v>
      </c>
      <c r="D2965" s="7">
        <v>44233</v>
      </c>
      <c r="E2965" s="6" t="s">
        <v>33</v>
      </c>
      <c r="F2965" s="6" t="s">
        <v>106</v>
      </c>
      <c r="G2965" s="6" t="s">
        <v>107</v>
      </c>
      <c r="H2965" s="6" t="s">
        <v>18</v>
      </c>
      <c r="I2965" s="8">
        <v>0.30000000000000004</v>
      </c>
      <c r="J2965" s="9">
        <v>1500</v>
      </c>
      <c r="K2965" s="10">
        <f t="shared" si="22"/>
        <v>450.00000000000006</v>
      </c>
      <c r="L2965" s="10">
        <f t="shared" si="23"/>
        <v>157.5</v>
      </c>
      <c r="M2965" s="11">
        <v>0.35</v>
      </c>
      <c r="O2965" s="16"/>
      <c r="P2965" s="14"/>
      <c r="Q2965" s="12"/>
      <c r="R2965" s="13"/>
    </row>
    <row r="2966" spans="1:18" ht="15.75" customHeight="1" x14ac:dyDescent="0.3">
      <c r="A2966" s="1"/>
      <c r="B2966" s="6" t="s">
        <v>14</v>
      </c>
      <c r="C2966" s="6">
        <v>1185732</v>
      </c>
      <c r="D2966" s="7">
        <v>44233</v>
      </c>
      <c r="E2966" s="6" t="s">
        <v>33</v>
      </c>
      <c r="F2966" s="6" t="s">
        <v>106</v>
      </c>
      <c r="G2966" s="6" t="s">
        <v>107</v>
      </c>
      <c r="H2966" s="6" t="s">
        <v>19</v>
      </c>
      <c r="I2966" s="8">
        <v>0.20000000000000007</v>
      </c>
      <c r="J2966" s="9">
        <v>2000</v>
      </c>
      <c r="K2966" s="10">
        <f t="shared" si="22"/>
        <v>400.00000000000011</v>
      </c>
      <c r="L2966" s="10">
        <f t="shared" si="23"/>
        <v>120.00000000000003</v>
      </c>
      <c r="M2966" s="11">
        <v>0.3</v>
      </c>
      <c r="O2966" s="16"/>
      <c r="P2966" s="14"/>
      <c r="Q2966" s="12"/>
      <c r="R2966" s="13"/>
    </row>
    <row r="2967" spans="1:18" ht="15.75" customHeight="1" x14ac:dyDescent="0.3">
      <c r="A2967" s="1"/>
      <c r="B2967" s="6" t="s">
        <v>14</v>
      </c>
      <c r="C2967" s="6">
        <v>1185732</v>
      </c>
      <c r="D2967" s="7">
        <v>44233</v>
      </c>
      <c r="E2967" s="6" t="s">
        <v>33</v>
      </c>
      <c r="F2967" s="6" t="s">
        <v>106</v>
      </c>
      <c r="G2967" s="6" t="s">
        <v>107</v>
      </c>
      <c r="H2967" s="6" t="s">
        <v>20</v>
      </c>
      <c r="I2967" s="8">
        <v>0.25000000000000006</v>
      </c>
      <c r="J2967" s="9">
        <v>750</v>
      </c>
      <c r="K2967" s="10">
        <f t="shared" si="22"/>
        <v>187.50000000000003</v>
      </c>
      <c r="L2967" s="10">
        <f t="shared" si="23"/>
        <v>56.250000000000007</v>
      </c>
      <c r="M2967" s="11">
        <v>0.3</v>
      </c>
      <c r="O2967" s="16"/>
      <c r="P2967" s="14"/>
      <c r="Q2967" s="12"/>
      <c r="R2967" s="13"/>
    </row>
    <row r="2968" spans="1:18" ht="15.75" customHeight="1" x14ac:dyDescent="0.3">
      <c r="A2968" s="1"/>
      <c r="B2968" s="6" t="s">
        <v>14</v>
      </c>
      <c r="C2968" s="6">
        <v>1185732</v>
      </c>
      <c r="D2968" s="7">
        <v>44233</v>
      </c>
      <c r="E2968" s="6" t="s">
        <v>33</v>
      </c>
      <c r="F2968" s="6" t="s">
        <v>106</v>
      </c>
      <c r="G2968" s="6" t="s">
        <v>107</v>
      </c>
      <c r="H2968" s="6" t="s">
        <v>21</v>
      </c>
      <c r="I2968" s="8">
        <v>0.39999999999999997</v>
      </c>
      <c r="J2968" s="9">
        <v>1500</v>
      </c>
      <c r="K2968" s="10">
        <f t="shared" si="22"/>
        <v>600</v>
      </c>
      <c r="L2968" s="10">
        <f t="shared" si="23"/>
        <v>300</v>
      </c>
      <c r="M2968" s="11">
        <v>0.5</v>
      </c>
      <c r="O2968" s="16"/>
      <c r="P2968" s="14"/>
      <c r="Q2968" s="12"/>
      <c r="R2968" s="13"/>
    </row>
    <row r="2969" spans="1:18" ht="15.75" customHeight="1" x14ac:dyDescent="0.3">
      <c r="A2969" s="1"/>
      <c r="B2969" s="6" t="s">
        <v>14</v>
      </c>
      <c r="C2969" s="6">
        <v>1185732</v>
      </c>
      <c r="D2969" s="7">
        <v>44233</v>
      </c>
      <c r="E2969" s="6" t="s">
        <v>33</v>
      </c>
      <c r="F2969" s="6" t="s">
        <v>106</v>
      </c>
      <c r="G2969" s="6" t="s">
        <v>107</v>
      </c>
      <c r="H2969" s="6" t="s">
        <v>22</v>
      </c>
      <c r="I2969" s="8">
        <v>0.14999999999999997</v>
      </c>
      <c r="J2969" s="9">
        <v>2500</v>
      </c>
      <c r="K2969" s="10">
        <f t="shared" si="22"/>
        <v>374.99999999999994</v>
      </c>
      <c r="L2969" s="10">
        <f t="shared" si="23"/>
        <v>149.99999999999997</v>
      </c>
      <c r="M2969" s="11">
        <v>0.4</v>
      </c>
      <c r="O2969" s="16"/>
      <c r="P2969" s="14"/>
      <c r="Q2969" s="12"/>
      <c r="R2969" s="13"/>
    </row>
    <row r="2970" spans="1:18" ht="15.75" customHeight="1" x14ac:dyDescent="0.3">
      <c r="A2970" s="1"/>
      <c r="B2970" s="6" t="s">
        <v>14</v>
      </c>
      <c r="C2970" s="6">
        <v>1185732</v>
      </c>
      <c r="D2970" s="7">
        <v>44260</v>
      </c>
      <c r="E2970" s="6" t="s">
        <v>33</v>
      </c>
      <c r="F2970" s="6" t="s">
        <v>106</v>
      </c>
      <c r="G2970" s="6" t="s">
        <v>107</v>
      </c>
      <c r="H2970" s="6" t="s">
        <v>17</v>
      </c>
      <c r="I2970" s="8">
        <v>0.20000000000000004</v>
      </c>
      <c r="J2970" s="9">
        <v>4700</v>
      </c>
      <c r="K2970" s="10">
        <f t="shared" si="22"/>
        <v>940.00000000000023</v>
      </c>
      <c r="L2970" s="10">
        <f t="shared" si="23"/>
        <v>282.00000000000006</v>
      </c>
      <c r="M2970" s="11">
        <v>0.3</v>
      </c>
      <c r="O2970" s="16"/>
      <c r="P2970" s="14"/>
      <c r="Q2970" s="12"/>
      <c r="R2970" s="13"/>
    </row>
    <row r="2971" spans="1:18" ht="15.75" customHeight="1" x14ac:dyDescent="0.3">
      <c r="A2971" s="1"/>
      <c r="B2971" s="6" t="s">
        <v>14</v>
      </c>
      <c r="C2971" s="6">
        <v>1185732</v>
      </c>
      <c r="D2971" s="7">
        <v>44260</v>
      </c>
      <c r="E2971" s="6" t="s">
        <v>33</v>
      </c>
      <c r="F2971" s="6" t="s">
        <v>106</v>
      </c>
      <c r="G2971" s="6" t="s">
        <v>107</v>
      </c>
      <c r="H2971" s="6" t="s">
        <v>18</v>
      </c>
      <c r="I2971" s="8">
        <v>0.20000000000000004</v>
      </c>
      <c r="J2971" s="9">
        <v>1750</v>
      </c>
      <c r="K2971" s="10">
        <f t="shared" si="22"/>
        <v>350.00000000000006</v>
      </c>
      <c r="L2971" s="10">
        <f t="shared" si="23"/>
        <v>122.50000000000001</v>
      </c>
      <c r="M2971" s="11">
        <v>0.35</v>
      </c>
      <c r="O2971" s="16"/>
      <c r="P2971" s="14"/>
      <c r="Q2971" s="12"/>
      <c r="R2971" s="13"/>
    </row>
    <row r="2972" spans="1:18" ht="15.75" customHeight="1" x14ac:dyDescent="0.3">
      <c r="A2972" s="1"/>
      <c r="B2972" s="6" t="s">
        <v>14</v>
      </c>
      <c r="C2972" s="6">
        <v>1185732</v>
      </c>
      <c r="D2972" s="7">
        <v>44260</v>
      </c>
      <c r="E2972" s="6" t="s">
        <v>33</v>
      </c>
      <c r="F2972" s="6" t="s">
        <v>106</v>
      </c>
      <c r="G2972" s="6" t="s">
        <v>107</v>
      </c>
      <c r="H2972" s="6" t="s">
        <v>19</v>
      </c>
      <c r="I2972" s="8">
        <v>0.10000000000000003</v>
      </c>
      <c r="J2972" s="9">
        <v>2250</v>
      </c>
      <c r="K2972" s="10">
        <f t="shared" si="22"/>
        <v>225.00000000000009</v>
      </c>
      <c r="L2972" s="10">
        <f t="shared" si="23"/>
        <v>67.500000000000028</v>
      </c>
      <c r="M2972" s="11">
        <v>0.3</v>
      </c>
      <c r="O2972" s="16"/>
      <c r="P2972" s="14"/>
      <c r="Q2972" s="12"/>
      <c r="R2972" s="13"/>
    </row>
    <row r="2973" spans="1:18" ht="15.75" customHeight="1" x14ac:dyDescent="0.3">
      <c r="A2973" s="1"/>
      <c r="B2973" s="6" t="s">
        <v>14</v>
      </c>
      <c r="C2973" s="6">
        <v>1185732</v>
      </c>
      <c r="D2973" s="7">
        <v>44260</v>
      </c>
      <c r="E2973" s="6" t="s">
        <v>33</v>
      </c>
      <c r="F2973" s="6" t="s">
        <v>106</v>
      </c>
      <c r="G2973" s="6" t="s">
        <v>107</v>
      </c>
      <c r="H2973" s="6" t="s">
        <v>20</v>
      </c>
      <c r="I2973" s="8">
        <v>0.14999999999999997</v>
      </c>
      <c r="J2973" s="9">
        <v>1000</v>
      </c>
      <c r="K2973" s="10">
        <f t="shared" si="22"/>
        <v>149.99999999999997</v>
      </c>
      <c r="L2973" s="10">
        <f t="shared" si="23"/>
        <v>44.999999999999993</v>
      </c>
      <c r="M2973" s="11">
        <v>0.3</v>
      </c>
      <c r="O2973" s="16"/>
      <c r="P2973" s="14"/>
      <c r="Q2973" s="12"/>
      <c r="R2973" s="13"/>
    </row>
    <row r="2974" spans="1:18" ht="15.75" customHeight="1" x14ac:dyDescent="0.3">
      <c r="A2974" s="1"/>
      <c r="B2974" s="6" t="s">
        <v>14</v>
      </c>
      <c r="C2974" s="6">
        <v>1185732</v>
      </c>
      <c r="D2974" s="7">
        <v>44260</v>
      </c>
      <c r="E2974" s="6" t="s">
        <v>33</v>
      </c>
      <c r="F2974" s="6" t="s">
        <v>106</v>
      </c>
      <c r="G2974" s="6" t="s">
        <v>107</v>
      </c>
      <c r="H2974" s="6" t="s">
        <v>21</v>
      </c>
      <c r="I2974" s="8">
        <v>0.30000000000000004</v>
      </c>
      <c r="J2974" s="9">
        <v>1500</v>
      </c>
      <c r="K2974" s="10">
        <f t="shared" si="22"/>
        <v>450.00000000000006</v>
      </c>
      <c r="L2974" s="10">
        <f t="shared" si="23"/>
        <v>225.00000000000003</v>
      </c>
      <c r="M2974" s="11">
        <v>0.5</v>
      </c>
      <c r="O2974" s="16"/>
      <c r="P2974" s="14"/>
      <c r="Q2974" s="12"/>
      <c r="R2974" s="13"/>
    </row>
    <row r="2975" spans="1:18" ht="15.75" customHeight="1" x14ac:dyDescent="0.3">
      <c r="A2975" s="1"/>
      <c r="B2975" s="6" t="s">
        <v>14</v>
      </c>
      <c r="C2975" s="6">
        <v>1185732</v>
      </c>
      <c r="D2975" s="7">
        <v>44260</v>
      </c>
      <c r="E2975" s="6" t="s">
        <v>33</v>
      </c>
      <c r="F2975" s="6" t="s">
        <v>106</v>
      </c>
      <c r="G2975" s="6" t="s">
        <v>107</v>
      </c>
      <c r="H2975" s="6" t="s">
        <v>22</v>
      </c>
      <c r="I2975" s="8">
        <v>0.20000000000000004</v>
      </c>
      <c r="J2975" s="9">
        <v>2500</v>
      </c>
      <c r="K2975" s="10">
        <f t="shared" si="22"/>
        <v>500.00000000000011</v>
      </c>
      <c r="L2975" s="10">
        <f t="shared" si="23"/>
        <v>200.00000000000006</v>
      </c>
      <c r="M2975" s="11">
        <v>0.4</v>
      </c>
      <c r="O2975" s="16"/>
      <c r="P2975" s="14"/>
      <c r="Q2975" s="12"/>
      <c r="R2975" s="13"/>
    </row>
    <row r="2976" spans="1:18" ht="15.75" customHeight="1" x14ac:dyDescent="0.3">
      <c r="A2976" s="1"/>
      <c r="B2976" s="6" t="s">
        <v>14</v>
      </c>
      <c r="C2976" s="6">
        <v>1185732</v>
      </c>
      <c r="D2976" s="7">
        <v>44292</v>
      </c>
      <c r="E2976" s="6" t="s">
        <v>33</v>
      </c>
      <c r="F2976" s="6" t="s">
        <v>106</v>
      </c>
      <c r="G2976" s="6" t="s">
        <v>107</v>
      </c>
      <c r="H2976" s="6" t="s">
        <v>17</v>
      </c>
      <c r="I2976" s="8">
        <v>0.20000000000000004</v>
      </c>
      <c r="J2976" s="9">
        <v>4750</v>
      </c>
      <c r="K2976" s="10">
        <f t="shared" si="22"/>
        <v>950.00000000000023</v>
      </c>
      <c r="L2976" s="10">
        <f t="shared" si="23"/>
        <v>285.00000000000006</v>
      </c>
      <c r="M2976" s="11">
        <v>0.3</v>
      </c>
      <c r="O2976" s="16"/>
      <c r="P2976" s="14"/>
      <c r="Q2976" s="12"/>
      <c r="R2976" s="13"/>
    </row>
    <row r="2977" spans="1:18" ht="15.75" customHeight="1" x14ac:dyDescent="0.3">
      <c r="A2977" s="1"/>
      <c r="B2977" s="6" t="s">
        <v>14</v>
      </c>
      <c r="C2977" s="6">
        <v>1185732</v>
      </c>
      <c r="D2977" s="7">
        <v>44292</v>
      </c>
      <c r="E2977" s="6" t="s">
        <v>33</v>
      </c>
      <c r="F2977" s="6" t="s">
        <v>106</v>
      </c>
      <c r="G2977" s="6" t="s">
        <v>107</v>
      </c>
      <c r="H2977" s="6" t="s">
        <v>18</v>
      </c>
      <c r="I2977" s="8">
        <v>0.20000000000000004</v>
      </c>
      <c r="J2977" s="9">
        <v>1750</v>
      </c>
      <c r="K2977" s="10">
        <f t="shared" si="22"/>
        <v>350.00000000000006</v>
      </c>
      <c r="L2977" s="10">
        <f t="shared" si="23"/>
        <v>122.50000000000001</v>
      </c>
      <c r="M2977" s="11">
        <v>0.35</v>
      </c>
      <c r="O2977" s="16"/>
      <c r="P2977" s="14"/>
      <c r="Q2977" s="12"/>
      <c r="R2977" s="13"/>
    </row>
    <row r="2978" spans="1:18" ht="15.75" customHeight="1" x14ac:dyDescent="0.3">
      <c r="A2978" s="1"/>
      <c r="B2978" s="6" t="s">
        <v>14</v>
      </c>
      <c r="C2978" s="6">
        <v>1185732</v>
      </c>
      <c r="D2978" s="7">
        <v>44292</v>
      </c>
      <c r="E2978" s="6" t="s">
        <v>33</v>
      </c>
      <c r="F2978" s="6" t="s">
        <v>106</v>
      </c>
      <c r="G2978" s="6" t="s">
        <v>107</v>
      </c>
      <c r="H2978" s="6" t="s">
        <v>19</v>
      </c>
      <c r="I2978" s="8">
        <v>0.10000000000000003</v>
      </c>
      <c r="J2978" s="9">
        <v>1750</v>
      </c>
      <c r="K2978" s="10">
        <f t="shared" si="22"/>
        <v>175.00000000000006</v>
      </c>
      <c r="L2978" s="10">
        <f t="shared" si="23"/>
        <v>52.500000000000014</v>
      </c>
      <c r="M2978" s="11">
        <v>0.3</v>
      </c>
      <c r="O2978" s="16"/>
      <c r="P2978" s="14"/>
      <c r="Q2978" s="12"/>
      <c r="R2978" s="13"/>
    </row>
    <row r="2979" spans="1:18" ht="15.75" customHeight="1" x14ac:dyDescent="0.3">
      <c r="A2979" s="1"/>
      <c r="B2979" s="6" t="s">
        <v>14</v>
      </c>
      <c r="C2979" s="6">
        <v>1185732</v>
      </c>
      <c r="D2979" s="7">
        <v>44292</v>
      </c>
      <c r="E2979" s="6" t="s">
        <v>33</v>
      </c>
      <c r="F2979" s="6" t="s">
        <v>106</v>
      </c>
      <c r="G2979" s="6" t="s">
        <v>107</v>
      </c>
      <c r="H2979" s="6" t="s">
        <v>20</v>
      </c>
      <c r="I2979" s="8">
        <v>0.14999999999999997</v>
      </c>
      <c r="J2979" s="9">
        <v>1000</v>
      </c>
      <c r="K2979" s="10">
        <f t="shared" si="22"/>
        <v>149.99999999999997</v>
      </c>
      <c r="L2979" s="10">
        <f t="shared" si="23"/>
        <v>44.999999999999993</v>
      </c>
      <c r="M2979" s="11">
        <v>0.3</v>
      </c>
      <c r="O2979" s="16"/>
      <c r="P2979" s="14"/>
      <c r="Q2979" s="12"/>
      <c r="R2979" s="13"/>
    </row>
    <row r="2980" spans="1:18" ht="15.75" customHeight="1" x14ac:dyDescent="0.3">
      <c r="A2980" s="1"/>
      <c r="B2980" s="6" t="s">
        <v>14</v>
      </c>
      <c r="C2980" s="6">
        <v>1185732</v>
      </c>
      <c r="D2980" s="7">
        <v>44292</v>
      </c>
      <c r="E2980" s="6" t="s">
        <v>33</v>
      </c>
      <c r="F2980" s="6" t="s">
        <v>106</v>
      </c>
      <c r="G2980" s="6" t="s">
        <v>107</v>
      </c>
      <c r="H2980" s="6" t="s">
        <v>21</v>
      </c>
      <c r="I2980" s="8">
        <v>0.6</v>
      </c>
      <c r="J2980" s="9">
        <v>1250</v>
      </c>
      <c r="K2980" s="10">
        <f t="shared" si="22"/>
        <v>750</v>
      </c>
      <c r="L2980" s="10">
        <f t="shared" si="23"/>
        <v>375</v>
      </c>
      <c r="M2980" s="11">
        <v>0.5</v>
      </c>
      <c r="O2980" s="16"/>
      <c r="P2980" s="14"/>
      <c r="Q2980" s="12"/>
      <c r="R2980" s="13"/>
    </row>
    <row r="2981" spans="1:18" ht="15.75" customHeight="1" x14ac:dyDescent="0.3">
      <c r="A2981" s="1"/>
      <c r="B2981" s="6" t="s">
        <v>14</v>
      </c>
      <c r="C2981" s="6">
        <v>1185732</v>
      </c>
      <c r="D2981" s="7">
        <v>44292</v>
      </c>
      <c r="E2981" s="6" t="s">
        <v>33</v>
      </c>
      <c r="F2981" s="6" t="s">
        <v>106</v>
      </c>
      <c r="G2981" s="6" t="s">
        <v>107</v>
      </c>
      <c r="H2981" s="6" t="s">
        <v>22</v>
      </c>
      <c r="I2981" s="8">
        <v>0.5</v>
      </c>
      <c r="J2981" s="9">
        <v>2500</v>
      </c>
      <c r="K2981" s="10">
        <f t="shared" si="22"/>
        <v>1250</v>
      </c>
      <c r="L2981" s="10">
        <f t="shared" si="23"/>
        <v>500</v>
      </c>
      <c r="M2981" s="11">
        <v>0.4</v>
      </c>
      <c r="O2981" s="16"/>
      <c r="P2981" s="14"/>
      <c r="Q2981" s="12"/>
      <c r="R2981" s="13"/>
    </row>
    <row r="2982" spans="1:18" ht="15.75" customHeight="1" x14ac:dyDescent="0.3">
      <c r="A2982" s="1"/>
      <c r="B2982" s="6" t="s">
        <v>14</v>
      </c>
      <c r="C2982" s="6">
        <v>1185732</v>
      </c>
      <c r="D2982" s="7">
        <v>44323</v>
      </c>
      <c r="E2982" s="6" t="s">
        <v>33</v>
      </c>
      <c r="F2982" s="6" t="s">
        <v>106</v>
      </c>
      <c r="G2982" s="6" t="s">
        <v>107</v>
      </c>
      <c r="H2982" s="6" t="s">
        <v>17</v>
      </c>
      <c r="I2982" s="8">
        <v>0.6</v>
      </c>
      <c r="J2982" s="9">
        <v>5200</v>
      </c>
      <c r="K2982" s="10">
        <f t="shared" si="22"/>
        <v>3120</v>
      </c>
      <c r="L2982" s="10">
        <f t="shared" si="23"/>
        <v>936</v>
      </c>
      <c r="M2982" s="11">
        <v>0.3</v>
      </c>
      <c r="O2982" s="16"/>
      <c r="P2982" s="14"/>
      <c r="Q2982" s="12"/>
      <c r="R2982" s="13"/>
    </row>
    <row r="2983" spans="1:18" ht="15.75" customHeight="1" x14ac:dyDescent="0.3">
      <c r="A2983" s="1"/>
      <c r="B2983" s="6" t="s">
        <v>14</v>
      </c>
      <c r="C2983" s="6">
        <v>1185732</v>
      </c>
      <c r="D2983" s="7">
        <v>44323</v>
      </c>
      <c r="E2983" s="6" t="s">
        <v>33</v>
      </c>
      <c r="F2983" s="6" t="s">
        <v>106</v>
      </c>
      <c r="G2983" s="6" t="s">
        <v>107</v>
      </c>
      <c r="H2983" s="6" t="s">
        <v>18</v>
      </c>
      <c r="I2983" s="8">
        <v>0.4</v>
      </c>
      <c r="J2983" s="9">
        <v>2250</v>
      </c>
      <c r="K2983" s="10">
        <f t="shared" si="22"/>
        <v>900</v>
      </c>
      <c r="L2983" s="10">
        <f t="shared" si="23"/>
        <v>315</v>
      </c>
      <c r="M2983" s="11">
        <v>0.35</v>
      </c>
      <c r="O2983" s="16"/>
      <c r="P2983" s="14"/>
      <c r="Q2983" s="12"/>
      <c r="R2983" s="13"/>
    </row>
    <row r="2984" spans="1:18" ht="15.75" customHeight="1" x14ac:dyDescent="0.3">
      <c r="A2984" s="1"/>
      <c r="B2984" s="6" t="s">
        <v>14</v>
      </c>
      <c r="C2984" s="6">
        <v>1185732</v>
      </c>
      <c r="D2984" s="7">
        <v>44323</v>
      </c>
      <c r="E2984" s="6" t="s">
        <v>33</v>
      </c>
      <c r="F2984" s="6" t="s">
        <v>106</v>
      </c>
      <c r="G2984" s="6" t="s">
        <v>107</v>
      </c>
      <c r="H2984" s="6" t="s">
        <v>19</v>
      </c>
      <c r="I2984" s="8">
        <v>0.35000000000000003</v>
      </c>
      <c r="J2984" s="9">
        <v>2000</v>
      </c>
      <c r="K2984" s="10">
        <f t="shared" si="22"/>
        <v>700.00000000000011</v>
      </c>
      <c r="L2984" s="10">
        <f t="shared" si="23"/>
        <v>210.00000000000003</v>
      </c>
      <c r="M2984" s="11">
        <v>0.3</v>
      </c>
      <c r="O2984" s="16"/>
      <c r="P2984" s="14"/>
      <c r="Q2984" s="12"/>
      <c r="R2984" s="13"/>
    </row>
    <row r="2985" spans="1:18" ht="15.75" customHeight="1" x14ac:dyDescent="0.3">
      <c r="A2985" s="1"/>
      <c r="B2985" s="6" t="s">
        <v>14</v>
      </c>
      <c r="C2985" s="6">
        <v>1185732</v>
      </c>
      <c r="D2985" s="7">
        <v>44323</v>
      </c>
      <c r="E2985" s="6" t="s">
        <v>33</v>
      </c>
      <c r="F2985" s="6" t="s">
        <v>106</v>
      </c>
      <c r="G2985" s="6" t="s">
        <v>107</v>
      </c>
      <c r="H2985" s="6" t="s">
        <v>20</v>
      </c>
      <c r="I2985" s="8">
        <v>0.35000000000000003</v>
      </c>
      <c r="J2985" s="9">
        <v>1250</v>
      </c>
      <c r="K2985" s="10">
        <f t="shared" si="22"/>
        <v>437.50000000000006</v>
      </c>
      <c r="L2985" s="10">
        <f t="shared" si="23"/>
        <v>131.25</v>
      </c>
      <c r="M2985" s="11">
        <v>0.3</v>
      </c>
      <c r="O2985" s="16"/>
      <c r="P2985" s="14"/>
      <c r="Q2985" s="12"/>
      <c r="R2985" s="13"/>
    </row>
    <row r="2986" spans="1:18" ht="15.75" customHeight="1" x14ac:dyDescent="0.3">
      <c r="A2986" s="1"/>
      <c r="B2986" s="6" t="s">
        <v>14</v>
      </c>
      <c r="C2986" s="6">
        <v>1185732</v>
      </c>
      <c r="D2986" s="7">
        <v>44323</v>
      </c>
      <c r="E2986" s="6" t="s">
        <v>33</v>
      </c>
      <c r="F2986" s="6" t="s">
        <v>106</v>
      </c>
      <c r="G2986" s="6" t="s">
        <v>107</v>
      </c>
      <c r="H2986" s="6" t="s">
        <v>21</v>
      </c>
      <c r="I2986" s="8">
        <v>0.44999999999999996</v>
      </c>
      <c r="J2986" s="9">
        <v>1500</v>
      </c>
      <c r="K2986" s="10">
        <f t="shared" si="22"/>
        <v>674.99999999999989</v>
      </c>
      <c r="L2986" s="10">
        <f t="shared" si="23"/>
        <v>337.49999999999994</v>
      </c>
      <c r="M2986" s="11">
        <v>0.5</v>
      </c>
      <c r="O2986" s="16"/>
      <c r="P2986" s="14"/>
      <c r="Q2986" s="12"/>
      <c r="R2986" s="13"/>
    </row>
    <row r="2987" spans="1:18" ht="15.75" customHeight="1" x14ac:dyDescent="0.3">
      <c r="A2987" s="1"/>
      <c r="B2987" s="6" t="s">
        <v>14</v>
      </c>
      <c r="C2987" s="6">
        <v>1185732</v>
      </c>
      <c r="D2987" s="7">
        <v>44323</v>
      </c>
      <c r="E2987" s="6" t="s">
        <v>33</v>
      </c>
      <c r="F2987" s="6" t="s">
        <v>106</v>
      </c>
      <c r="G2987" s="6" t="s">
        <v>107</v>
      </c>
      <c r="H2987" s="6" t="s">
        <v>22</v>
      </c>
      <c r="I2987" s="8">
        <v>0.49999999999999994</v>
      </c>
      <c r="J2987" s="9">
        <v>2750</v>
      </c>
      <c r="K2987" s="10">
        <f t="shared" si="22"/>
        <v>1374.9999999999998</v>
      </c>
      <c r="L2987" s="10">
        <f t="shared" si="23"/>
        <v>549.99999999999989</v>
      </c>
      <c r="M2987" s="11">
        <v>0.4</v>
      </c>
      <c r="O2987" s="16"/>
      <c r="P2987" s="14"/>
      <c r="Q2987" s="12"/>
      <c r="R2987" s="13"/>
    </row>
    <row r="2988" spans="1:18" ht="15.75" customHeight="1" x14ac:dyDescent="0.3">
      <c r="A2988" s="1"/>
      <c r="B2988" s="6" t="s">
        <v>14</v>
      </c>
      <c r="C2988" s="6">
        <v>1185732</v>
      </c>
      <c r="D2988" s="7">
        <v>44353</v>
      </c>
      <c r="E2988" s="6" t="s">
        <v>33</v>
      </c>
      <c r="F2988" s="6" t="s">
        <v>106</v>
      </c>
      <c r="G2988" s="6" t="s">
        <v>107</v>
      </c>
      <c r="H2988" s="6" t="s">
        <v>17</v>
      </c>
      <c r="I2988" s="8">
        <v>0.35000000000000003</v>
      </c>
      <c r="J2988" s="9">
        <v>5250</v>
      </c>
      <c r="K2988" s="10">
        <f t="shared" si="22"/>
        <v>1837.5000000000002</v>
      </c>
      <c r="L2988" s="10">
        <f t="shared" si="23"/>
        <v>551.25</v>
      </c>
      <c r="M2988" s="11">
        <v>0.3</v>
      </c>
      <c r="O2988" s="16"/>
      <c r="P2988" s="14"/>
      <c r="Q2988" s="12"/>
      <c r="R2988" s="13"/>
    </row>
    <row r="2989" spans="1:18" ht="15.75" customHeight="1" x14ac:dyDescent="0.3">
      <c r="A2989" s="1"/>
      <c r="B2989" s="6" t="s">
        <v>14</v>
      </c>
      <c r="C2989" s="6">
        <v>1185732</v>
      </c>
      <c r="D2989" s="7">
        <v>44353</v>
      </c>
      <c r="E2989" s="6" t="s">
        <v>33</v>
      </c>
      <c r="F2989" s="6" t="s">
        <v>106</v>
      </c>
      <c r="G2989" s="6" t="s">
        <v>107</v>
      </c>
      <c r="H2989" s="6" t="s">
        <v>18</v>
      </c>
      <c r="I2989" s="8">
        <v>0.3000000000000001</v>
      </c>
      <c r="J2989" s="9">
        <v>2750</v>
      </c>
      <c r="K2989" s="10">
        <f t="shared" si="22"/>
        <v>825.00000000000023</v>
      </c>
      <c r="L2989" s="10">
        <f t="shared" si="23"/>
        <v>288.75000000000006</v>
      </c>
      <c r="M2989" s="11">
        <v>0.35</v>
      </c>
      <c r="O2989" s="16"/>
      <c r="P2989" s="14"/>
      <c r="Q2989" s="12"/>
      <c r="R2989" s="13"/>
    </row>
    <row r="2990" spans="1:18" ht="15.75" customHeight="1" x14ac:dyDescent="0.3">
      <c r="A2990" s="1"/>
      <c r="B2990" s="6" t="s">
        <v>14</v>
      </c>
      <c r="C2990" s="6">
        <v>1185732</v>
      </c>
      <c r="D2990" s="7">
        <v>44353</v>
      </c>
      <c r="E2990" s="6" t="s">
        <v>33</v>
      </c>
      <c r="F2990" s="6" t="s">
        <v>106</v>
      </c>
      <c r="G2990" s="6" t="s">
        <v>107</v>
      </c>
      <c r="H2990" s="6" t="s">
        <v>19</v>
      </c>
      <c r="I2990" s="8">
        <v>0.25000000000000006</v>
      </c>
      <c r="J2990" s="9">
        <v>2000</v>
      </c>
      <c r="K2990" s="10">
        <f t="shared" si="22"/>
        <v>500.00000000000011</v>
      </c>
      <c r="L2990" s="10">
        <f t="shared" si="23"/>
        <v>150.00000000000003</v>
      </c>
      <c r="M2990" s="11">
        <v>0.3</v>
      </c>
      <c r="O2990" s="16"/>
      <c r="P2990" s="14"/>
      <c r="Q2990" s="12"/>
      <c r="R2990" s="13"/>
    </row>
    <row r="2991" spans="1:18" ht="15.75" customHeight="1" x14ac:dyDescent="0.3">
      <c r="A2991" s="1"/>
      <c r="B2991" s="6" t="s">
        <v>14</v>
      </c>
      <c r="C2991" s="6">
        <v>1185732</v>
      </c>
      <c r="D2991" s="7">
        <v>44353</v>
      </c>
      <c r="E2991" s="6" t="s">
        <v>33</v>
      </c>
      <c r="F2991" s="6" t="s">
        <v>106</v>
      </c>
      <c r="G2991" s="6" t="s">
        <v>107</v>
      </c>
      <c r="H2991" s="6" t="s">
        <v>20</v>
      </c>
      <c r="I2991" s="8">
        <v>0.25000000000000006</v>
      </c>
      <c r="J2991" s="9">
        <v>1750</v>
      </c>
      <c r="K2991" s="10">
        <f t="shared" si="22"/>
        <v>437.50000000000011</v>
      </c>
      <c r="L2991" s="10">
        <f t="shared" si="23"/>
        <v>131.25000000000003</v>
      </c>
      <c r="M2991" s="11">
        <v>0.3</v>
      </c>
      <c r="O2991" s="16"/>
      <c r="P2991" s="14"/>
      <c r="Q2991" s="12"/>
      <c r="R2991" s="13"/>
    </row>
    <row r="2992" spans="1:18" ht="15.75" customHeight="1" x14ac:dyDescent="0.3">
      <c r="A2992" s="1"/>
      <c r="B2992" s="6" t="s">
        <v>14</v>
      </c>
      <c r="C2992" s="6">
        <v>1185732</v>
      </c>
      <c r="D2992" s="7">
        <v>44353</v>
      </c>
      <c r="E2992" s="6" t="s">
        <v>33</v>
      </c>
      <c r="F2992" s="6" t="s">
        <v>106</v>
      </c>
      <c r="G2992" s="6" t="s">
        <v>107</v>
      </c>
      <c r="H2992" s="6" t="s">
        <v>21</v>
      </c>
      <c r="I2992" s="8">
        <v>0.35000000000000003</v>
      </c>
      <c r="J2992" s="9">
        <v>1750</v>
      </c>
      <c r="K2992" s="10">
        <f t="shared" si="22"/>
        <v>612.50000000000011</v>
      </c>
      <c r="L2992" s="10">
        <f t="shared" si="23"/>
        <v>306.25000000000006</v>
      </c>
      <c r="M2992" s="11">
        <v>0.5</v>
      </c>
      <c r="O2992" s="16"/>
      <c r="P2992" s="14"/>
      <c r="Q2992" s="12"/>
      <c r="R2992" s="13"/>
    </row>
    <row r="2993" spans="1:18" ht="15.75" customHeight="1" x14ac:dyDescent="0.3">
      <c r="A2993" s="1"/>
      <c r="B2993" s="6" t="s">
        <v>14</v>
      </c>
      <c r="C2993" s="6">
        <v>1185732</v>
      </c>
      <c r="D2993" s="7">
        <v>44353</v>
      </c>
      <c r="E2993" s="6" t="s">
        <v>33</v>
      </c>
      <c r="F2993" s="6" t="s">
        <v>106</v>
      </c>
      <c r="G2993" s="6" t="s">
        <v>107</v>
      </c>
      <c r="H2993" s="6" t="s">
        <v>22</v>
      </c>
      <c r="I2993" s="8">
        <v>0.55000000000000004</v>
      </c>
      <c r="J2993" s="9">
        <v>3250</v>
      </c>
      <c r="K2993" s="10">
        <f t="shared" si="22"/>
        <v>1787.5000000000002</v>
      </c>
      <c r="L2993" s="10">
        <f t="shared" si="23"/>
        <v>715.00000000000011</v>
      </c>
      <c r="M2993" s="11">
        <v>0.4</v>
      </c>
      <c r="O2993" s="16"/>
      <c r="P2993" s="14"/>
      <c r="Q2993" s="12"/>
      <c r="R2993" s="13"/>
    </row>
    <row r="2994" spans="1:18" ht="15.75" customHeight="1" x14ac:dyDescent="0.3">
      <c r="A2994" s="1"/>
      <c r="B2994" s="6" t="s">
        <v>14</v>
      </c>
      <c r="C2994" s="6">
        <v>1185732</v>
      </c>
      <c r="D2994" s="7">
        <v>44382</v>
      </c>
      <c r="E2994" s="6" t="s">
        <v>33</v>
      </c>
      <c r="F2994" s="6" t="s">
        <v>106</v>
      </c>
      <c r="G2994" s="6" t="s">
        <v>107</v>
      </c>
      <c r="H2994" s="6" t="s">
        <v>17</v>
      </c>
      <c r="I2994" s="8">
        <v>0.5</v>
      </c>
      <c r="J2994" s="9">
        <v>5500</v>
      </c>
      <c r="K2994" s="10">
        <f t="shared" si="22"/>
        <v>2750</v>
      </c>
      <c r="L2994" s="10">
        <f t="shared" si="23"/>
        <v>825</v>
      </c>
      <c r="M2994" s="11">
        <v>0.3</v>
      </c>
      <c r="O2994" s="16"/>
      <c r="P2994" s="14"/>
      <c r="Q2994" s="12"/>
      <c r="R2994" s="13"/>
    </row>
    <row r="2995" spans="1:18" ht="15.75" customHeight="1" x14ac:dyDescent="0.3">
      <c r="A2995" s="1"/>
      <c r="B2995" s="6" t="s">
        <v>14</v>
      </c>
      <c r="C2995" s="6">
        <v>1185732</v>
      </c>
      <c r="D2995" s="7">
        <v>44382</v>
      </c>
      <c r="E2995" s="6" t="s">
        <v>33</v>
      </c>
      <c r="F2995" s="6" t="s">
        <v>106</v>
      </c>
      <c r="G2995" s="6" t="s">
        <v>107</v>
      </c>
      <c r="H2995" s="6" t="s">
        <v>18</v>
      </c>
      <c r="I2995" s="8">
        <v>0.45000000000000007</v>
      </c>
      <c r="J2995" s="9">
        <v>3000</v>
      </c>
      <c r="K2995" s="10">
        <f t="shared" si="22"/>
        <v>1350.0000000000002</v>
      </c>
      <c r="L2995" s="10">
        <f t="shared" si="23"/>
        <v>472.50000000000006</v>
      </c>
      <c r="M2995" s="11">
        <v>0.35</v>
      </c>
      <c r="O2995" s="16"/>
      <c r="P2995" s="14"/>
      <c r="Q2995" s="12"/>
      <c r="R2995" s="13"/>
    </row>
    <row r="2996" spans="1:18" ht="15.75" customHeight="1" x14ac:dyDescent="0.3">
      <c r="A2996" s="1"/>
      <c r="B2996" s="6" t="s">
        <v>14</v>
      </c>
      <c r="C2996" s="6">
        <v>1185732</v>
      </c>
      <c r="D2996" s="7">
        <v>44382</v>
      </c>
      <c r="E2996" s="6" t="s">
        <v>33</v>
      </c>
      <c r="F2996" s="6" t="s">
        <v>106</v>
      </c>
      <c r="G2996" s="6" t="s">
        <v>107</v>
      </c>
      <c r="H2996" s="6" t="s">
        <v>19</v>
      </c>
      <c r="I2996" s="8">
        <v>0.4</v>
      </c>
      <c r="J2996" s="9">
        <v>2250</v>
      </c>
      <c r="K2996" s="10">
        <f t="shared" si="22"/>
        <v>900</v>
      </c>
      <c r="L2996" s="10">
        <f t="shared" si="23"/>
        <v>270</v>
      </c>
      <c r="M2996" s="11">
        <v>0.3</v>
      </c>
      <c r="O2996" s="16"/>
      <c r="P2996" s="14"/>
      <c r="Q2996" s="12"/>
      <c r="R2996" s="13"/>
    </row>
    <row r="2997" spans="1:18" ht="15.75" customHeight="1" x14ac:dyDescent="0.3">
      <c r="A2997" s="1"/>
      <c r="B2997" s="6" t="s">
        <v>14</v>
      </c>
      <c r="C2997" s="6">
        <v>1185732</v>
      </c>
      <c r="D2997" s="7">
        <v>44382</v>
      </c>
      <c r="E2997" s="6" t="s">
        <v>33</v>
      </c>
      <c r="F2997" s="6" t="s">
        <v>106</v>
      </c>
      <c r="G2997" s="6" t="s">
        <v>107</v>
      </c>
      <c r="H2997" s="6" t="s">
        <v>20</v>
      </c>
      <c r="I2997" s="8">
        <v>0.4</v>
      </c>
      <c r="J2997" s="9">
        <v>1750</v>
      </c>
      <c r="K2997" s="10">
        <f t="shared" si="22"/>
        <v>700</v>
      </c>
      <c r="L2997" s="10">
        <f t="shared" si="23"/>
        <v>210</v>
      </c>
      <c r="M2997" s="11">
        <v>0.3</v>
      </c>
      <c r="O2997" s="16"/>
      <c r="P2997" s="14"/>
      <c r="Q2997" s="12"/>
      <c r="R2997" s="13"/>
    </row>
    <row r="2998" spans="1:18" ht="15.75" customHeight="1" x14ac:dyDescent="0.3">
      <c r="A2998" s="1"/>
      <c r="B2998" s="6" t="s">
        <v>14</v>
      </c>
      <c r="C2998" s="6">
        <v>1185732</v>
      </c>
      <c r="D2998" s="7">
        <v>44382</v>
      </c>
      <c r="E2998" s="6" t="s">
        <v>33</v>
      </c>
      <c r="F2998" s="6" t="s">
        <v>106</v>
      </c>
      <c r="G2998" s="6" t="s">
        <v>107</v>
      </c>
      <c r="H2998" s="6" t="s">
        <v>21</v>
      </c>
      <c r="I2998" s="8">
        <v>0.5</v>
      </c>
      <c r="J2998" s="9">
        <v>2000</v>
      </c>
      <c r="K2998" s="10">
        <f t="shared" si="22"/>
        <v>1000</v>
      </c>
      <c r="L2998" s="10">
        <f t="shared" si="23"/>
        <v>500</v>
      </c>
      <c r="M2998" s="11">
        <v>0.5</v>
      </c>
      <c r="O2998" s="16"/>
      <c r="P2998" s="14"/>
      <c r="Q2998" s="12"/>
      <c r="R2998" s="13"/>
    </row>
    <row r="2999" spans="1:18" ht="15.75" customHeight="1" x14ac:dyDescent="0.3">
      <c r="A2999" s="1"/>
      <c r="B2999" s="6" t="s">
        <v>14</v>
      </c>
      <c r="C2999" s="6">
        <v>1185732</v>
      </c>
      <c r="D2999" s="7">
        <v>44382</v>
      </c>
      <c r="E2999" s="6" t="s">
        <v>33</v>
      </c>
      <c r="F2999" s="6" t="s">
        <v>106</v>
      </c>
      <c r="G2999" s="6" t="s">
        <v>107</v>
      </c>
      <c r="H2999" s="6" t="s">
        <v>22</v>
      </c>
      <c r="I2999" s="8">
        <v>0.55000000000000004</v>
      </c>
      <c r="J2999" s="9">
        <v>3750</v>
      </c>
      <c r="K2999" s="10">
        <f t="shared" si="22"/>
        <v>2062.5</v>
      </c>
      <c r="L2999" s="10">
        <f t="shared" si="23"/>
        <v>825</v>
      </c>
      <c r="M2999" s="11">
        <v>0.4</v>
      </c>
      <c r="O2999" s="16"/>
      <c r="P2999" s="14"/>
      <c r="Q2999" s="12"/>
      <c r="R2999" s="13"/>
    </row>
    <row r="3000" spans="1:18" ht="15.75" customHeight="1" x14ac:dyDescent="0.3">
      <c r="A3000" s="1"/>
      <c r="B3000" s="6" t="s">
        <v>14</v>
      </c>
      <c r="C3000" s="6">
        <v>1185732</v>
      </c>
      <c r="D3000" s="7">
        <v>44414</v>
      </c>
      <c r="E3000" s="6" t="s">
        <v>33</v>
      </c>
      <c r="F3000" s="6" t="s">
        <v>106</v>
      </c>
      <c r="G3000" s="6" t="s">
        <v>107</v>
      </c>
      <c r="H3000" s="6" t="s">
        <v>17</v>
      </c>
      <c r="I3000" s="8">
        <v>0.5</v>
      </c>
      <c r="J3000" s="9">
        <v>5250</v>
      </c>
      <c r="K3000" s="10">
        <f t="shared" si="22"/>
        <v>2625</v>
      </c>
      <c r="L3000" s="10">
        <f t="shared" si="23"/>
        <v>787.5</v>
      </c>
      <c r="M3000" s="11">
        <v>0.3</v>
      </c>
      <c r="O3000" s="16"/>
      <c r="P3000" s="14"/>
      <c r="Q3000" s="12"/>
      <c r="R3000" s="13"/>
    </row>
    <row r="3001" spans="1:18" ht="15.75" customHeight="1" x14ac:dyDescent="0.3">
      <c r="A3001" s="1"/>
      <c r="B3001" s="6" t="s">
        <v>14</v>
      </c>
      <c r="C3001" s="6">
        <v>1185732</v>
      </c>
      <c r="D3001" s="7">
        <v>44414</v>
      </c>
      <c r="E3001" s="6" t="s">
        <v>33</v>
      </c>
      <c r="F3001" s="6" t="s">
        <v>106</v>
      </c>
      <c r="G3001" s="6" t="s">
        <v>107</v>
      </c>
      <c r="H3001" s="6" t="s">
        <v>18</v>
      </c>
      <c r="I3001" s="8">
        <v>0.45000000000000007</v>
      </c>
      <c r="J3001" s="9">
        <v>3000</v>
      </c>
      <c r="K3001" s="10">
        <f t="shared" si="22"/>
        <v>1350.0000000000002</v>
      </c>
      <c r="L3001" s="10">
        <f t="shared" si="23"/>
        <v>472.50000000000006</v>
      </c>
      <c r="M3001" s="11">
        <v>0.35</v>
      </c>
      <c r="O3001" s="16"/>
      <c r="P3001" s="14"/>
      <c r="Q3001" s="12"/>
      <c r="R3001" s="13"/>
    </row>
    <row r="3002" spans="1:18" ht="15.75" customHeight="1" x14ac:dyDescent="0.3">
      <c r="A3002" s="1"/>
      <c r="B3002" s="6" t="s">
        <v>14</v>
      </c>
      <c r="C3002" s="6">
        <v>1185732</v>
      </c>
      <c r="D3002" s="7">
        <v>44414</v>
      </c>
      <c r="E3002" s="6" t="s">
        <v>33</v>
      </c>
      <c r="F3002" s="6" t="s">
        <v>106</v>
      </c>
      <c r="G3002" s="6" t="s">
        <v>107</v>
      </c>
      <c r="H3002" s="6" t="s">
        <v>19</v>
      </c>
      <c r="I3002" s="8">
        <v>0.4</v>
      </c>
      <c r="J3002" s="9">
        <v>2250</v>
      </c>
      <c r="K3002" s="10">
        <f t="shared" si="22"/>
        <v>900</v>
      </c>
      <c r="L3002" s="10">
        <f t="shared" si="23"/>
        <v>270</v>
      </c>
      <c r="M3002" s="11">
        <v>0.3</v>
      </c>
      <c r="O3002" s="16"/>
      <c r="P3002" s="14"/>
      <c r="Q3002" s="12"/>
      <c r="R3002" s="13"/>
    </row>
    <row r="3003" spans="1:18" ht="15.75" customHeight="1" x14ac:dyDescent="0.3">
      <c r="A3003" s="1"/>
      <c r="B3003" s="6" t="s">
        <v>14</v>
      </c>
      <c r="C3003" s="6">
        <v>1185732</v>
      </c>
      <c r="D3003" s="7">
        <v>44414</v>
      </c>
      <c r="E3003" s="6" t="s">
        <v>33</v>
      </c>
      <c r="F3003" s="6" t="s">
        <v>106</v>
      </c>
      <c r="G3003" s="6" t="s">
        <v>107</v>
      </c>
      <c r="H3003" s="6" t="s">
        <v>20</v>
      </c>
      <c r="I3003" s="8">
        <v>0.4</v>
      </c>
      <c r="J3003" s="9">
        <v>2000</v>
      </c>
      <c r="K3003" s="10">
        <f t="shared" si="22"/>
        <v>800</v>
      </c>
      <c r="L3003" s="10">
        <f t="shared" si="23"/>
        <v>240</v>
      </c>
      <c r="M3003" s="11">
        <v>0.3</v>
      </c>
      <c r="O3003" s="16"/>
      <c r="P3003" s="14"/>
      <c r="Q3003" s="12"/>
      <c r="R3003" s="13"/>
    </row>
    <row r="3004" spans="1:18" ht="15.75" customHeight="1" x14ac:dyDescent="0.3">
      <c r="A3004" s="1"/>
      <c r="B3004" s="6" t="s">
        <v>14</v>
      </c>
      <c r="C3004" s="6">
        <v>1185732</v>
      </c>
      <c r="D3004" s="7">
        <v>44414</v>
      </c>
      <c r="E3004" s="6" t="s">
        <v>33</v>
      </c>
      <c r="F3004" s="6" t="s">
        <v>106</v>
      </c>
      <c r="G3004" s="6" t="s">
        <v>107</v>
      </c>
      <c r="H3004" s="6" t="s">
        <v>21</v>
      </c>
      <c r="I3004" s="8">
        <v>0.5</v>
      </c>
      <c r="J3004" s="9">
        <v>1750</v>
      </c>
      <c r="K3004" s="10">
        <f t="shared" si="22"/>
        <v>875</v>
      </c>
      <c r="L3004" s="10">
        <f t="shared" si="23"/>
        <v>437.5</v>
      </c>
      <c r="M3004" s="11">
        <v>0.5</v>
      </c>
      <c r="O3004" s="16"/>
      <c r="P3004" s="14"/>
      <c r="Q3004" s="12"/>
      <c r="R3004" s="13"/>
    </row>
    <row r="3005" spans="1:18" ht="15.75" customHeight="1" x14ac:dyDescent="0.3">
      <c r="A3005" s="1"/>
      <c r="B3005" s="6" t="s">
        <v>14</v>
      </c>
      <c r="C3005" s="6">
        <v>1185732</v>
      </c>
      <c r="D3005" s="7">
        <v>44414</v>
      </c>
      <c r="E3005" s="6" t="s">
        <v>33</v>
      </c>
      <c r="F3005" s="6" t="s">
        <v>106</v>
      </c>
      <c r="G3005" s="6" t="s">
        <v>107</v>
      </c>
      <c r="H3005" s="6" t="s">
        <v>22</v>
      </c>
      <c r="I3005" s="8">
        <v>0.55000000000000004</v>
      </c>
      <c r="J3005" s="9">
        <v>3500</v>
      </c>
      <c r="K3005" s="10">
        <f t="shared" si="22"/>
        <v>1925.0000000000002</v>
      </c>
      <c r="L3005" s="10">
        <f t="shared" si="23"/>
        <v>770.00000000000011</v>
      </c>
      <c r="M3005" s="11">
        <v>0.4</v>
      </c>
      <c r="O3005" s="16"/>
      <c r="P3005" s="14"/>
      <c r="Q3005" s="12"/>
      <c r="R3005" s="13"/>
    </row>
    <row r="3006" spans="1:18" ht="15.75" customHeight="1" x14ac:dyDescent="0.3">
      <c r="A3006" s="1"/>
      <c r="B3006" s="6" t="s">
        <v>14</v>
      </c>
      <c r="C3006" s="6">
        <v>1185732</v>
      </c>
      <c r="D3006" s="7">
        <v>44446</v>
      </c>
      <c r="E3006" s="6" t="s">
        <v>33</v>
      </c>
      <c r="F3006" s="6" t="s">
        <v>106</v>
      </c>
      <c r="G3006" s="6" t="s">
        <v>107</v>
      </c>
      <c r="H3006" s="6" t="s">
        <v>17</v>
      </c>
      <c r="I3006" s="8">
        <v>0.35000000000000003</v>
      </c>
      <c r="J3006" s="9">
        <v>4750</v>
      </c>
      <c r="K3006" s="10">
        <f t="shared" si="22"/>
        <v>1662.5000000000002</v>
      </c>
      <c r="L3006" s="10">
        <f t="shared" si="23"/>
        <v>498.75000000000006</v>
      </c>
      <c r="M3006" s="11">
        <v>0.3</v>
      </c>
      <c r="O3006" s="16"/>
      <c r="P3006" s="14"/>
      <c r="Q3006" s="12"/>
      <c r="R3006" s="13"/>
    </row>
    <row r="3007" spans="1:18" ht="15.75" customHeight="1" x14ac:dyDescent="0.3">
      <c r="A3007" s="1"/>
      <c r="B3007" s="6" t="s">
        <v>14</v>
      </c>
      <c r="C3007" s="6">
        <v>1185732</v>
      </c>
      <c r="D3007" s="7">
        <v>44446</v>
      </c>
      <c r="E3007" s="6" t="s">
        <v>33</v>
      </c>
      <c r="F3007" s="6" t="s">
        <v>106</v>
      </c>
      <c r="G3007" s="6" t="s">
        <v>107</v>
      </c>
      <c r="H3007" s="6" t="s">
        <v>18</v>
      </c>
      <c r="I3007" s="8">
        <v>0.3000000000000001</v>
      </c>
      <c r="J3007" s="9">
        <v>2750</v>
      </c>
      <c r="K3007" s="10">
        <f t="shared" si="22"/>
        <v>825.00000000000023</v>
      </c>
      <c r="L3007" s="10">
        <f t="shared" si="23"/>
        <v>288.75000000000006</v>
      </c>
      <c r="M3007" s="11">
        <v>0.35</v>
      </c>
      <c r="O3007" s="16"/>
      <c r="P3007" s="14"/>
      <c r="Q3007" s="12"/>
      <c r="R3007" s="13"/>
    </row>
    <row r="3008" spans="1:18" ht="15.75" customHeight="1" x14ac:dyDescent="0.3">
      <c r="A3008" s="1"/>
      <c r="B3008" s="6" t="s">
        <v>14</v>
      </c>
      <c r="C3008" s="6">
        <v>1185732</v>
      </c>
      <c r="D3008" s="7">
        <v>44446</v>
      </c>
      <c r="E3008" s="6" t="s">
        <v>33</v>
      </c>
      <c r="F3008" s="6" t="s">
        <v>106</v>
      </c>
      <c r="G3008" s="6" t="s">
        <v>107</v>
      </c>
      <c r="H3008" s="6" t="s">
        <v>19</v>
      </c>
      <c r="I3008" s="8">
        <v>0.25000000000000006</v>
      </c>
      <c r="J3008" s="9">
        <v>1750</v>
      </c>
      <c r="K3008" s="10">
        <f t="shared" si="22"/>
        <v>437.50000000000011</v>
      </c>
      <c r="L3008" s="10">
        <f t="shared" si="23"/>
        <v>131.25000000000003</v>
      </c>
      <c r="M3008" s="11">
        <v>0.3</v>
      </c>
      <c r="O3008" s="16"/>
      <c r="P3008" s="14"/>
      <c r="Q3008" s="12"/>
      <c r="R3008" s="13"/>
    </row>
    <row r="3009" spans="1:18" ht="15.75" customHeight="1" x14ac:dyDescent="0.3">
      <c r="A3009" s="1"/>
      <c r="B3009" s="6" t="s">
        <v>14</v>
      </c>
      <c r="C3009" s="6">
        <v>1185732</v>
      </c>
      <c r="D3009" s="7">
        <v>44446</v>
      </c>
      <c r="E3009" s="6" t="s">
        <v>33</v>
      </c>
      <c r="F3009" s="6" t="s">
        <v>106</v>
      </c>
      <c r="G3009" s="6" t="s">
        <v>107</v>
      </c>
      <c r="H3009" s="6" t="s">
        <v>20</v>
      </c>
      <c r="I3009" s="8">
        <v>0.25000000000000006</v>
      </c>
      <c r="J3009" s="9">
        <v>1500</v>
      </c>
      <c r="K3009" s="10">
        <f t="shared" si="22"/>
        <v>375.00000000000006</v>
      </c>
      <c r="L3009" s="10">
        <f t="shared" si="23"/>
        <v>112.50000000000001</v>
      </c>
      <c r="M3009" s="11">
        <v>0.3</v>
      </c>
      <c r="O3009" s="16"/>
      <c r="P3009" s="14"/>
      <c r="Q3009" s="12"/>
      <c r="R3009" s="13"/>
    </row>
    <row r="3010" spans="1:18" ht="15.75" customHeight="1" x14ac:dyDescent="0.3">
      <c r="A3010" s="1"/>
      <c r="B3010" s="6" t="s">
        <v>14</v>
      </c>
      <c r="C3010" s="6">
        <v>1185732</v>
      </c>
      <c r="D3010" s="7">
        <v>44446</v>
      </c>
      <c r="E3010" s="6" t="s">
        <v>33</v>
      </c>
      <c r="F3010" s="6" t="s">
        <v>106</v>
      </c>
      <c r="G3010" s="6" t="s">
        <v>107</v>
      </c>
      <c r="H3010" s="6" t="s">
        <v>21</v>
      </c>
      <c r="I3010" s="8">
        <v>0.35000000000000003</v>
      </c>
      <c r="J3010" s="9">
        <v>1500</v>
      </c>
      <c r="K3010" s="10">
        <f t="shared" si="22"/>
        <v>525</v>
      </c>
      <c r="L3010" s="10">
        <f t="shared" si="23"/>
        <v>262.5</v>
      </c>
      <c r="M3010" s="11">
        <v>0.5</v>
      </c>
      <c r="O3010" s="16"/>
      <c r="P3010" s="14"/>
      <c r="Q3010" s="12"/>
      <c r="R3010" s="13"/>
    </row>
    <row r="3011" spans="1:18" ht="15.75" customHeight="1" x14ac:dyDescent="0.3">
      <c r="A3011" s="1"/>
      <c r="B3011" s="6" t="s">
        <v>14</v>
      </c>
      <c r="C3011" s="6">
        <v>1185732</v>
      </c>
      <c r="D3011" s="7">
        <v>44446</v>
      </c>
      <c r="E3011" s="6" t="s">
        <v>33</v>
      </c>
      <c r="F3011" s="6" t="s">
        <v>106</v>
      </c>
      <c r="G3011" s="6" t="s">
        <v>107</v>
      </c>
      <c r="H3011" s="6" t="s">
        <v>22</v>
      </c>
      <c r="I3011" s="8">
        <v>0.4</v>
      </c>
      <c r="J3011" s="9">
        <v>2250</v>
      </c>
      <c r="K3011" s="10">
        <f t="shared" si="22"/>
        <v>900</v>
      </c>
      <c r="L3011" s="10">
        <f t="shared" si="23"/>
        <v>360</v>
      </c>
      <c r="M3011" s="11">
        <v>0.4</v>
      </c>
      <c r="O3011" s="16"/>
      <c r="P3011" s="14"/>
      <c r="Q3011" s="12"/>
      <c r="R3011" s="13"/>
    </row>
    <row r="3012" spans="1:18" ht="15.75" customHeight="1" x14ac:dyDescent="0.3">
      <c r="A3012" s="1"/>
      <c r="B3012" s="6" t="s">
        <v>14</v>
      </c>
      <c r="C3012" s="6">
        <v>1185732</v>
      </c>
      <c r="D3012" s="7">
        <v>44475</v>
      </c>
      <c r="E3012" s="6" t="s">
        <v>33</v>
      </c>
      <c r="F3012" s="6" t="s">
        <v>106</v>
      </c>
      <c r="G3012" s="6" t="s">
        <v>107</v>
      </c>
      <c r="H3012" s="6" t="s">
        <v>17</v>
      </c>
      <c r="I3012" s="8">
        <v>0.44999999999999996</v>
      </c>
      <c r="J3012" s="9">
        <v>4000</v>
      </c>
      <c r="K3012" s="10">
        <f t="shared" si="22"/>
        <v>1799.9999999999998</v>
      </c>
      <c r="L3012" s="10">
        <f t="shared" si="23"/>
        <v>539.99999999999989</v>
      </c>
      <c r="M3012" s="11">
        <v>0.3</v>
      </c>
      <c r="O3012" s="16"/>
      <c r="P3012" s="14"/>
      <c r="Q3012" s="12"/>
      <c r="R3012" s="13"/>
    </row>
    <row r="3013" spans="1:18" ht="15.75" customHeight="1" x14ac:dyDescent="0.3">
      <c r="A3013" s="1"/>
      <c r="B3013" s="6" t="s">
        <v>14</v>
      </c>
      <c r="C3013" s="6">
        <v>1185732</v>
      </c>
      <c r="D3013" s="7">
        <v>44475</v>
      </c>
      <c r="E3013" s="6" t="s">
        <v>33</v>
      </c>
      <c r="F3013" s="6" t="s">
        <v>106</v>
      </c>
      <c r="G3013" s="6" t="s">
        <v>107</v>
      </c>
      <c r="H3013" s="6" t="s">
        <v>18</v>
      </c>
      <c r="I3013" s="8">
        <v>0.35000000000000003</v>
      </c>
      <c r="J3013" s="9">
        <v>2500</v>
      </c>
      <c r="K3013" s="10">
        <f t="shared" si="22"/>
        <v>875.00000000000011</v>
      </c>
      <c r="L3013" s="10">
        <f t="shared" si="23"/>
        <v>306.25</v>
      </c>
      <c r="M3013" s="11">
        <v>0.35</v>
      </c>
      <c r="O3013" s="16"/>
      <c r="P3013" s="14"/>
      <c r="Q3013" s="12"/>
      <c r="R3013" s="13"/>
    </row>
    <row r="3014" spans="1:18" ht="15.75" customHeight="1" x14ac:dyDescent="0.3">
      <c r="A3014" s="1"/>
      <c r="B3014" s="6" t="s">
        <v>14</v>
      </c>
      <c r="C3014" s="6">
        <v>1185732</v>
      </c>
      <c r="D3014" s="7">
        <v>44475</v>
      </c>
      <c r="E3014" s="6" t="s">
        <v>33</v>
      </c>
      <c r="F3014" s="6" t="s">
        <v>106</v>
      </c>
      <c r="G3014" s="6" t="s">
        <v>107</v>
      </c>
      <c r="H3014" s="6" t="s">
        <v>19</v>
      </c>
      <c r="I3014" s="8">
        <v>0.35000000000000003</v>
      </c>
      <c r="J3014" s="9">
        <v>1500</v>
      </c>
      <c r="K3014" s="10">
        <f t="shared" si="22"/>
        <v>525</v>
      </c>
      <c r="L3014" s="10">
        <f t="shared" si="23"/>
        <v>157.5</v>
      </c>
      <c r="M3014" s="11">
        <v>0.3</v>
      </c>
      <c r="O3014" s="16"/>
      <c r="P3014" s="14"/>
      <c r="Q3014" s="12"/>
      <c r="R3014" s="13"/>
    </row>
    <row r="3015" spans="1:18" ht="15.75" customHeight="1" x14ac:dyDescent="0.3">
      <c r="A3015" s="1"/>
      <c r="B3015" s="6" t="s">
        <v>14</v>
      </c>
      <c r="C3015" s="6">
        <v>1185732</v>
      </c>
      <c r="D3015" s="7">
        <v>44475</v>
      </c>
      <c r="E3015" s="6" t="s">
        <v>33</v>
      </c>
      <c r="F3015" s="6" t="s">
        <v>106</v>
      </c>
      <c r="G3015" s="6" t="s">
        <v>107</v>
      </c>
      <c r="H3015" s="6" t="s">
        <v>20</v>
      </c>
      <c r="I3015" s="8">
        <v>0.35000000000000003</v>
      </c>
      <c r="J3015" s="9">
        <v>1250</v>
      </c>
      <c r="K3015" s="10">
        <f t="shared" si="22"/>
        <v>437.50000000000006</v>
      </c>
      <c r="L3015" s="10">
        <f t="shared" si="23"/>
        <v>131.25</v>
      </c>
      <c r="M3015" s="11">
        <v>0.3</v>
      </c>
      <c r="O3015" s="16"/>
      <c r="P3015" s="14"/>
      <c r="Q3015" s="12"/>
      <c r="R3015" s="13"/>
    </row>
    <row r="3016" spans="1:18" ht="15.75" customHeight="1" x14ac:dyDescent="0.3">
      <c r="A3016" s="1"/>
      <c r="B3016" s="6" t="s">
        <v>14</v>
      </c>
      <c r="C3016" s="6">
        <v>1185732</v>
      </c>
      <c r="D3016" s="7">
        <v>44475</v>
      </c>
      <c r="E3016" s="6" t="s">
        <v>33</v>
      </c>
      <c r="F3016" s="6" t="s">
        <v>106</v>
      </c>
      <c r="G3016" s="6" t="s">
        <v>107</v>
      </c>
      <c r="H3016" s="6" t="s">
        <v>21</v>
      </c>
      <c r="I3016" s="8">
        <v>0.44999999999999996</v>
      </c>
      <c r="J3016" s="9">
        <v>1250</v>
      </c>
      <c r="K3016" s="10">
        <f t="shared" si="22"/>
        <v>562.5</v>
      </c>
      <c r="L3016" s="10">
        <f t="shared" si="23"/>
        <v>281.25</v>
      </c>
      <c r="M3016" s="11">
        <v>0.5</v>
      </c>
      <c r="O3016" s="16"/>
      <c r="P3016" s="14"/>
      <c r="Q3016" s="12"/>
      <c r="R3016" s="13"/>
    </row>
    <row r="3017" spans="1:18" ht="15.75" customHeight="1" x14ac:dyDescent="0.3">
      <c r="A3017" s="1"/>
      <c r="B3017" s="6" t="s">
        <v>14</v>
      </c>
      <c r="C3017" s="6">
        <v>1185732</v>
      </c>
      <c r="D3017" s="7">
        <v>44475</v>
      </c>
      <c r="E3017" s="6" t="s">
        <v>33</v>
      </c>
      <c r="F3017" s="6" t="s">
        <v>106</v>
      </c>
      <c r="G3017" s="6" t="s">
        <v>107</v>
      </c>
      <c r="H3017" s="6" t="s">
        <v>22</v>
      </c>
      <c r="I3017" s="8">
        <v>0.49999999999999983</v>
      </c>
      <c r="J3017" s="9">
        <v>2500</v>
      </c>
      <c r="K3017" s="10">
        <f t="shared" si="22"/>
        <v>1249.9999999999995</v>
      </c>
      <c r="L3017" s="10">
        <f t="shared" si="23"/>
        <v>499.99999999999983</v>
      </c>
      <c r="M3017" s="11">
        <v>0.4</v>
      </c>
      <c r="O3017" s="16"/>
      <c r="P3017" s="14"/>
      <c r="Q3017" s="12"/>
      <c r="R3017" s="13"/>
    </row>
    <row r="3018" spans="1:18" ht="15.75" customHeight="1" x14ac:dyDescent="0.3">
      <c r="A3018" s="1"/>
      <c r="B3018" s="6" t="s">
        <v>14</v>
      </c>
      <c r="C3018" s="6">
        <v>1185732</v>
      </c>
      <c r="D3018" s="7">
        <v>44506</v>
      </c>
      <c r="E3018" s="6" t="s">
        <v>33</v>
      </c>
      <c r="F3018" s="6" t="s">
        <v>106</v>
      </c>
      <c r="G3018" s="6" t="s">
        <v>107</v>
      </c>
      <c r="H3018" s="6" t="s">
        <v>17</v>
      </c>
      <c r="I3018" s="8">
        <v>0.44999999999999996</v>
      </c>
      <c r="J3018" s="9">
        <v>4000</v>
      </c>
      <c r="K3018" s="10">
        <f t="shared" si="22"/>
        <v>1799.9999999999998</v>
      </c>
      <c r="L3018" s="10">
        <f t="shared" si="23"/>
        <v>539.99999999999989</v>
      </c>
      <c r="M3018" s="11">
        <v>0.3</v>
      </c>
      <c r="O3018" s="16"/>
      <c r="P3018" s="14"/>
      <c r="Q3018" s="12"/>
      <c r="R3018" s="13"/>
    </row>
    <row r="3019" spans="1:18" ht="15.75" customHeight="1" x14ac:dyDescent="0.3">
      <c r="A3019" s="1"/>
      <c r="B3019" s="6" t="s">
        <v>14</v>
      </c>
      <c r="C3019" s="6">
        <v>1185732</v>
      </c>
      <c r="D3019" s="7">
        <v>44506</v>
      </c>
      <c r="E3019" s="6" t="s">
        <v>33</v>
      </c>
      <c r="F3019" s="6" t="s">
        <v>106</v>
      </c>
      <c r="G3019" s="6" t="s">
        <v>107</v>
      </c>
      <c r="H3019" s="6" t="s">
        <v>18</v>
      </c>
      <c r="I3019" s="8">
        <v>0.35000000000000003</v>
      </c>
      <c r="J3019" s="9">
        <v>2750</v>
      </c>
      <c r="K3019" s="10">
        <f t="shared" si="22"/>
        <v>962.50000000000011</v>
      </c>
      <c r="L3019" s="10">
        <f t="shared" si="23"/>
        <v>336.875</v>
      </c>
      <c r="M3019" s="11">
        <v>0.35</v>
      </c>
      <c r="O3019" s="16"/>
      <c r="P3019" s="14"/>
      <c r="Q3019" s="12"/>
      <c r="R3019" s="13"/>
    </row>
    <row r="3020" spans="1:18" ht="15.75" customHeight="1" x14ac:dyDescent="0.3">
      <c r="A3020" s="1"/>
      <c r="B3020" s="6" t="s">
        <v>14</v>
      </c>
      <c r="C3020" s="6">
        <v>1185732</v>
      </c>
      <c r="D3020" s="7">
        <v>44506</v>
      </c>
      <c r="E3020" s="6" t="s">
        <v>33</v>
      </c>
      <c r="F3020" s="6" t="s">
        <v>106</v>
      </c>
      <c r="G3020" s="6" t="s">
        <v>107</v>
      </c>
      <c r="H3020" s="6" t="s">
        <v>19</v>
      </c>
      <c r="I3020" s="8">
        <v>0.35000000000000003</v>
      </c>
      <c r="J3020" s="9">
        <v>2200</v>
      </c>
      <c r="K3020" s="10">
        <f t="shared" si="22"/>
        <v>770.00000000000011</v>
      </c>
      <c r="L3020" s="10">
        <f t="shared" si="23"/>
        <v>231.00000000000003</v>
      </c>
      <c r="M3020" s="11">
        <v>0.3</v>
      </c>
      <c r="O3020" s="16"/>
      <c r="P3020" s="14"/>
      <c r="Q3020" s="12"/>
      <c r="R3020" s="13"/>
    </row>
    <row r="3021" spans="1:18" ht="15.75" customHeight="1" x14ac:dyDescent="0.3">
      <c r="A3021" s="1"/>
      <c r="B3021" s="6" t="s">
        <v>14</v>
      </c>
      <c r="C3021" s="6">
        <v>1185732</v>
      </c>
      <c r="D3021" s="7">
        <v>44506</v>
      </c>
      <c r="E3021" s="6" t="s">
        <v>33</v>
      </c>
      <c r="F3021" s="6" t="s">
        <v>106</v>
      </c>
      <c r="G3021" s="6" t="s">
        <v>107</v>
      </c>
      <c r="H3021" s="6" t="s">
        <v>20</v>
      </c>
      <c r="I3021" s="8">
        <v>0.35000000000000003</v>
      </c>
      <c r="J3021" s="9">
        <v>2000</v>
      </c>
      <c r="K3021" s="10">
        <f t="shared" si="22"/>
        <v>700.00000000000011</v>
      </c>
      <c r="L3021" s="10">
        <f t="shared" si="23"/>
        <v>210.00000000000003</v>
      </c>
      <c r="M3021" s="11">
        <v>0.3</v>
      </c>
      <c r="O3021" s="16"/>
      <c r="P3021" s="14"/>
      <c r="Q3021" s="12"/>
      <c r="R3021" s="13"/>
    </row>
    <row r="3022" spans="1:18" ht="15.75" customHeight="1" x14ac:dyDescent="0.3">
      <c r="A3022" s="1"/>
      <c r="B3022" s="6" t="s">
        <v>14</v>
      </c>
      <c r="C3022" s="6">
        <v>1185732</v>
      </c>
      <c r="D3022" s="7">
        <v>44506</v>
      </c>
      <c r="E3022" s="6" t="s">
        <v>33</v>
      </c>
      <c r="F3022" s="6" t="s">
        <v>106</v>
      </c>
      <c r="G3022" s="6" t="s">
        <v>107</v>
      </c>
      <c r="H3022" s="6" t="s">
        <v>21</v>
      </c>
      <c r="I3022" s="8">
        <v>0.6</v>
      </c>
      <c r="J3022" s="9">
        <v>1750</v>
      </c>
      <c r="K3022" s="10">
        <f t="shared" si="22"/>
        <v>1050</v>
      </c>
      <c r="L3022" s="10">
        <f t="shared" si="23"/>
        <v>525</v>
      </c>
      <c r="M3022" s="11">
        <v>0.5</v>
      </c>
      <c r="O3022" s="16"/>
      <c r="P3022" s="14"/>
      <c r="Q3022" s="12"/>
      <c r="R3022" s="13"/>
    </row>
    <row r="3023" spans="1:18" ht="15.75" customHeight="1" x14ac:dyDescent="0.3">
      <c r="A3023" s="1"/>
      <c r="B3023" s="6" t="s">
        <v>14</v>
      </c>
      <c r="C3023" s="6">
        <v>1185732</v>
      </c>
      <c r="D3023" s="7">
        <v>44506</v>
      </c>
      <c r="E3023" s="6" t="s">
        <v>33</v>
      </c>
      <c r="F3023" s="6" t="s">
        <v>106</v>
      </c>
      <c r="G3023" s="6" t="s">
        <v>107</v>
      </c>
      <c r="H3023" s="6" t="s">
        <v>22</v>
      </c>
      <c r="I3023" s="8">
        <v>0.64999999999999991</v>
      </c>
      <c r="J3023" s="9">
        <v>2750</v>
      </c>
      <c r="K3023" s="10">
        <f t="shared" si="22"/>
        <v>1787.4999999999998</v>
      </c>
      <c r="L3023" s="10">
        <f t="shared" si="23"/>
        <v>715</v>
      </c>
      <c r="M3023" s="11">
        <v>0.4</v>
      </c>
      <c r="O3023" s="16"/>
      <c r="P3023" s="14"/>
      <c r="Q3023" s="12"/>
      <c r="R3023" s="13"/>
    </row>
    <row r="3024" spans="1:18" ht="15.75" customHeight="1" x14ac:dyDescent="0.3">
      <c r="A3024" s="1"/>
      <c r="B3024" s="6" t="s">
        <v>14</v>
      </c>
      <c r="C3024" s="6">
        <v>1185732</v>
      </c>
      <c r="D3024" s="7">
        <v>44535</v>
      </c>
      <c r="E3024" s="6" t="s">
        <v>33</v>
      </c>
      <c r="F3024" s="6" t="s">
        <v>106</v>
      </c>
      <c r="G3024" s="6" t="s">
        <v>107</v>
      </c>
      <c r="H3024" s="6" t="s">
        <v>17</v>
      </c>
      <c r="I3024" s="8">
        <v>0.6</v>
      </c>
      <c r="J3024" s="9">
        <v>5250</v>
      </c>
      <c r="K3024" s="10">
        <f t="shared" si="22"/>
        <v>3150</v>
      </c>
      <c r="L3024" s="10">
        <f t="shared" si="23"/>
        <v>945</v>
      </c>
      <c r="M3024" s="11">
        <v>0.3</v>
      </c>
      <c r="O3024" s="16"/>
      <c r="P3024" s="14"/>
      <c r="Q3024" s="12"/>
      <c r="R3024" s="13"/>
    </row>
    <row r="3025" spans="1:18" ht="15.75" customHeight="1" x14ac:dyDescent="0.3">
      <c r="A3025" s="1"/>
      <c r="B3025" s="6" t="s">
        <v>14</v>
      </c>
      <c r="C3025" s="6">
        <v>1185732</v>
      </c>
      <c r="D3025" s="7">
        <v>44535</v>
      </c>
      <c r="E3025" s="6" t="s">
        <v>33</v>
      </c>
      <c r="F3025" s="6" t="s">
        <v>106</v>
      </c>
      <c r="G3025" s="6" t="s">
        <v>107</v>
      </c>
      <c r="H3025" s="6" t="s">
        <v>18</v>
      </c>
      <c r="I3025" s="8">
        <v>0.5</v>
      </c>
      <c r="J3025" s="9">
        <v>3250</v>
      </c>
      <c r="K3025" s="10">
        <f t="shared" si="22"/>
        <v>1625</v>
      </c>
      <c r="L3025" s="10">
        <f t="shared" si="23"/>
        <v>568.75</v>
      </c>
      <c r="M3025" s="11">
        <v>0.35</v>
      </c>
      <c r="O3025" s="16"/>
      <c r="P3025" s="14"/>
      <c r="Q3025" s="12"/>
      <c r="R3025" s="13"/>
    </row>
    <row r="3026" spans="1:18" ht="15.75" customHeight="1" x14ac:dyDescent="0.3">
      <c r="A3026" s="1"/>
      <c r="B3026" s="6" t="s">
        <v>14</v>
      </c>
      <c r="C3026" s="6">
        <v>1185732</v>
      </c>
      <c r="D3026" s="7">
        <v>44535</v>
      </c>
      <c r="E3026" s="6" t="s">
        <v>33</v>
      </c>
      <c r="F3026" s="6" t="s">
        <v>106</v>
      </c>
      <c r="G3026" s="6" t="s">
        <v>107</v>
      </c>
      <c r="H3026" s="6" t="s">
        <v>19</v>
      </c>
      <c r="I3026" s="8">
        <v>0.5</v>
      </c>
      <c r="J3026" s="9">
        <v>2750</v>
      </c>
      <c r="K3026" s="10">
        <f t="shared" si="22"/>
        <v>1375</v>
      </c>
      <c r="L3026" s="10">
        <f t="shared" si="23"/>
        <v>412.5</v>
      </c>
      <c r="M3026" s="11">
        <v>0.3</v>
      </c>
      <c r="O3026" s="16"/>
      <c r="P3026" s="14"/>
      <c r="Q3026" s="12"/>
      <c r="R3026" s="13"/>
    </row>
    <row r="3027" spans="1:18" ht="15.75" customHeight="1" x14ac:dyDescent="0.3">
      <c r="A3027" s="1"/>
      <c r="B3027" s="6" t="s">
        <v>14</v>
      </c>
      <c r="C3027" s="6">
        <v>1185732</v>
      </c>
      <c r="D3027" s="7">
        <v>44535</v>
      </c>
      <c r="E3027" s="6" t="s">
        <v>33</v>
      </c>
      <c r="F3027" s="6" t="s">
        <v>106</v>
      </c>
      <c r="G3027" s="6" t="s">
        <v>107</v>
      </c>
      <c r="H3027" s="6" t="s">
        <v>20</v>
      </c>
      <c r="I3027" s="8">
        <v>0.5</v>
      </c>
      <c r="J3027" s="9">
        <v>2250</v>
      </c>
      <c r="K3027" s="10">
        <f t="shared" si="22"/>
        <v>1125</v>
      </c>
      <c r="L3027" s="10">
        <f t="shared" si="23"/>
        <v>337.5</v>
      </c>
      <c r="M3027" s="11">
        <v>0.3</v>
      </c>
      <c r="O3027" s="16"/>
      <c r="P3027" s="14"/>
      <c r="Q3027" s="12"/>
      <c r="R3027" s="13"/>
    </row>
    <row r="3028" spans="1:18" ht="15.75" customHeight="1" x14ac:dyDescent="0.3">
      <c r="A3028" s="1"/>
      <c r="B3028" s="6" t="s">
        <v>14</v>
      </c>
      <c r="C3028" s="6">
        <v>1185732</v>
      </c>
      <c r="D3028" s="7">
        <v>44535</v>
      </c>
      <c r="E3028" s="6" t="s">
        <v>33</v>
      </c>
      <c r="F3028" s="6" t="s">
        <v>106</v>
      </c>
      <c r="G3028" s="6" t="s">
        <v>107</v>
      </c>
      <c r="H3028" s="6" t="s">
        <v>21</v>
      </c>
      <c r="I3028" s="8">
        <v>0.6</v>
      </c>
      <c r="J3028" s="9">
        <v>2250</v>
      </c>
      <c r="K3028" s="10">
        <f t="shared" si="22"/>
        <v>1350</v>
      </c>
      <c r="L3028" s="10">
        <f t="shared" si="23"/>
        <v>675</v>
      </c>
      <c r="M3028" s="11">
        <v>0.5</v>
      </c>
      <c r="O3028" s="16"/>
      <c r="P3028" s="14"/>
      <c r="Q3028" s="12"/>
      <c r="R3028" s="13"/>
    </row>
    <row r="3029" spans="1:18" ht="15.75" customHeight="1" x14ac:dyDescent="0.3">
      <c r="A3029" s="1"/>
      <c r="B3029" s="6" t="s">
        <v>14</v>
      </c>
      <c r="C3029" s="6">
        <v>1185732</v>
      </c>
      <c r="D3029" s="7">
        <v>44535</v>
      </c>
      <c r="E3029" s="6" t="s">
        <v>33</v>
      </c>
      <c r="F3029" s="6" t="s">
        <v>106</v>
      </c>
      <c r="G3029" s="6" t="s">
        <v>107</v>
      </c>
      <c r="H3029" s="6" t="s">
        <v>22</v>
      </c>
      <c r="I3029" s="8">
        <v>0.64999999999999991</v>
      </c>
      <c r="J3029" s="9">
        <v>3250</v>
      </c>
      <c r="K3029" s="10">
        <f t="shared" si="22"/>
        <v>2112.4999999999995</v>
      </c>
      <c r="L3029" s="10">
        <f t="shared" si="23"/>
        <v>844.99999999999989</v>
      </c>
      <c r="M3029" s="11">
        <v>0.4</v>
      </c>
      <c r="O3029" s="16"/>
      <c r="P3029" s="14"/>
      <c r="Q3029" s="12"/>
      <c r="R3029" s="13"/>
    </row>
    <row r="3030" spans="1:18" ht="15.75" customHeight="1" x14ac:dyDescent="0.3">
      <c r="A3030" s="1" t="s">
        <v>39</v>
      </c>
      <c r="B3030" s="6" t="s">
        <v>14</v>
      </c>
      <c r="C3030" s="6">
        <v>1185732</v>
      </c>
      <c r="D3030" s="7">
        <v>44199</v>
      </c>
      <c r="E3030" s="6" t="s">
        <v>33</v>
      </c>
      <c r="F3030" s="6" t="s">
        <v>108</v>
      </c>
      <c r="G3030" s="6" t="s">
        <v>109</v>
      </c>
      <c r="H3030" s="6" t="s">
        <v>17</v>
      </c>
      <c r="I3030" s="8">
        <v>0.30000000000000004</v>
      </c>
      <c r="J3030" s="9">
        <v>4500</v>
      </c>
      <c r="K3030" s="10">
        <f t="shared" si="22"/>
        <v>1350.0000000000002</v>
      </c>
      <c r="L3030" s="10">
        <f t="shared" si="23"/>
        <v>405.00000000000006</v>
      </c>
      <c r="M3030" s="11">
        <v>0.3</v>
      </c>
      <c r="O3030" s="16"/>
      <c r="P3030" s="14"/>
      <c r="Q3030" s="12"/>
      <c r="R3030" s="13"/>
    </row>
    <row r="3031" spans="1:18" ht="15.75" customHeight="1" x14ac:dyDescent="0.3">
      <c r="A3031" s="1"/>
      <c r="B3031" s="6" t="s">
        <v>14</v>
      </c>
      <c r="C3031" s="6">
        <v>1185732</v>
      </c>
      <c r="D3031" s="7">
        <v>44199</v>
      </c>
      <c r="E3031" s="6" t="s">
        <v>33</v>
      </c>
      <c r="F3031" s="6" t="s">
        <v>108</v>
      </c>
      <c r="G3031" s="6" t="s">
        <v>109</v>
      </c>
      <c r="H3031" s="6" t="s">
        <v>18</v>
      </c>
      <c r="I3031" s="8">
        <v>0.30000000000000004</v>
      </c>
      <c r="J3031" s="9">
        <v>2500</v>
      </c>
      <c r="K3031" s="10">
        <f t="shared" si="22"/>
        <v>750.00000000000011</v>
      </c>
      <c r="L3031" s="10">
        <f t="shared" si="23"/>
        <v>262.5</v>
      </c>
      <c r="M3031" s="11">
        <v>0.35</v>
      </c>
      <c r="O3031" s="16"/>
      <c r="P3031" s="14"/>
      <c r="Q3031" s="12"/>
      <c r="R3031" s="13"/>
    </row>
    <row r="3032" spans="1:18" ht="15.75" customHeight="1" x14ac:dyDescent="0.3">
      <c r="A3032" s="1"/>
      <c r="B3032" s="6" t="s">
        <v>14</v>
      </c>
      <c r="C3032" s="6">
        <v>1185732</v>
      </c>
      <c r="D3032" s="7">
        <v>44199</v>
      </c>
      <c r="E3032" s="6" t="s">
        <v>33</v>
      </c>
      <c r="F3032" s="6" t="s">
        <v>108</v>
      </c>
      <c r="G3032" s="6" t="s">
        <v>109</v>
      </c>
      <c r="H3032" s="6" t="s">
        <v>19</v>
      </c>
      <c r="I3032" s="8">
        <v>0.20000000000000007</v>
      </c>
      <c r="J3032" s="9">
        <v>2500</v>
      </c>
      <c r="K3032" s="10">
        <f t="shared" si="22"/>
        <v>500.00000000000017</v>
      </c>
      <c r="L3032" s="10">
        <f t="shared" si="23"/>
        <v>150.00000000000006</v>
      </c>
      <c r="M3032" s="11">
        <v>0.3</v>
      </c>
      <c r="O3032" s="16"/>
      <c r="P3032" s="14"/>
      <c r="Q3032" s="12"/>
      <c r="R3032" s="13"/>
    </row>
    <row r="3033" spans="1:18" ht="15.75" customHeight="1" x14ac:dyDescent="0.3">
      <c r="A3033" s="1"/>
      <c r="B3033" s="6" t="s">
        <v>14</v>
      </c>
      <c r="C3033" s="6">
        <v>1185732</v>
      </c>
      <c r="D3033" s="7">
        <v>44199</v>
      </c>
      <c r="E3033" s="6" t="s">
        <v>33</v>
      </c>
      <c r="F3033" s="6" t="s">
        <v>108</v>
      </c>
      <c r="G3033" s="6" t="s">
        <v>109</v>
      </c>
      <c r="H3033" s="6" t="s">
        <v>20</v>
      </c>
      <c r="I3033" s="8">
        <v>0.25000000000000006</v>
      </c>
      <c r="J3033" s="9">
        <v>1000</v>
      </c>
      <c r="K3033" s="10">
        <f t="shared" si="22"/>
        <v>250.00000000000006</v>
      </c>
      <c r="L3033" s="10">
        <f t="shared" si="23"/>
        <v>75.000000000000014</v>
      </c>
      <c r="M3033" s="11">
        <v>0.3</v>
      </c>
      <c r="O3033" s="16"/>
      <c r="P3033" s="14"/>
      <c r="Q3033" s="12"/>
      <c r="R3033" s="13"/>
    </row>
    <row r="3034" spans="1:18" ht="15.75" customHeight="1" x14ac:dyDescent="0.3">
      <c r="A3034" s="1"/>
      <c r="B3034" s="6" t="s">
        <v>14</v>
      </c>
      <c r="C3034" s="6">
        <v>1185732</v>
      </c>
      <c r="D3034" s="7">
        <v>44199</v>
      </c>
      <c r="E3034" s="6" t="s">
        <v>33</v>
      </c>
      <c r="F3034" s="6" t="s">
        <v>108</v>
      </c>
      <c r="G3034" s="6" t="s">
        <v>109</v>
      </c>
      <c r="H3034" s="6" t="s">
        <v>21</v>
      </c>
      <c r="I3034" s="8">
        <v>0.39999999999999997</v>
      </c>
      <c r="J3034" s="9">
        <v>1500</v>
      </c>
      <c r="K3034" s="10">
        <f t="shared" si="22"/>
        <v>600</v>
      </c>
      <c r="L3034" s="10">
        <f t="shared" si="23"/>
        <v>300</v>
      </c>
      <c r="M3034" s="11">
        <v>0.5</v>
      </c>
      <c r="O3034" s="16"/>
      <c r="P3034" s="14"/>
      <c r="Q3034" s="12"/>
      <c r="R3034" s="13"/>
    </row>
    <row r="3035" spans="1:18" ht="15.75" customHeight="1" x14ac:dyDescent="0.3">
      <c r="A3035" s="1"/>
      <c r="B3035" s="6" t="s">
        <v>14</v>
      </c>
      <c r="C3035" s="6">
        <v>1185732</v>
      </c>
      <c r="D3035" s="7">
        <v>44199</v>
      </c>
      <c r="E3035" s="6" t="s">
        <v>33</v>
      </c>
      <c r="F3035" s="6" t="s">
        <v>108</v>
      </c>
      <c r="G3035" s="6" t="s">
        <v>109</v>
      </c>
      <c r="H3035" s="6" t="s">
        <v>22</v>
      </c>
      <c r="I3035" s="8">
        <v>0.30000000000000004</v>
      </c>
      <c r="J3035" s="9">
        <v>2500</v>
      </c>
      <c r="K3035" s="10">
        <f t="shared" si="22"/>
        <v>750.00000000000011</v>
      </c>
      <c r="L3035" s="10">
        <f t="shared" si="23"/>
        <v>300.00000000000006</v>
      </c>
      <c r="M3035" s="11">
        <v>0.4</v>
      </c>
      <c r="O3035" s="16"/>
      <c r="P3035" s="14"/>
      <c r="Q3035" s="12"/>
      <c r="R3035" s="13"/>
    </row>
    <row r="3036" spans="1:18" ht="15.75" customHeight="1" x14ac:dyDescent="0.3">
      <c r="A3036" s="1"/>
      <c r="B3036" s="6" t="s">
        <v>14</v>
      </c>
      <c r="C3036" s="6">
        <v>1185732</v>
      </c>
      <c r="D3036" s="7">
        <v>44230</v>
      </c>
      <c r="E3036" s="6" t="s">
        <v>33</v>
      </c>
      <c r="F3036" s="6" t="s">
        <v>108</v>
      </c>
      <c r="G3036" s="6" t="s">
        <v>109</v>
      </c>
      <c r="H3036" s="6" t="s">
        <v>17</v>
      </c>
      <c r="I3036" s="8">
        <v>0.30000000000000004</v>
      </c>
      <c r="J3036" s="9">
        <v>5000</v>
      </c>
      <c r="K3036" s="10">
        <f t="shared" si="22"/>
        <v>1500.0000000000002</v>
      </c>
      <c r="L3036" s="10">
        <f t="shared" si="23"/>
        <v>450.00000000000006</v>
      </c>
      <c r="M3036" s="11">
        <v>0.3</v>
      </c>
      <c r="O3036" s="16"/>
      <c r="P3036" s="14"/>
      <c r="Q3036" s="12"/>
      <c r="R3036" s="13"/>
    </row>
    <row r="3037" spans="1:18" ht="15.75" customHeight="1" x14ac:dyDescent="0.3">
      <c r="A3037" s="1"/>
      <c r="B3037" s="6" t="s">
        <v>14</v>
      </c>
      <c r="C3037" s="6">
        <v>1185732</v>
      </c>
      <c r="D3037" s="7">
        <v>44230</v>
      </c>
      <c r="E3037" s="6" t="s">
        <v>33</v>
      </c>
      <c r="F3037" s="6" t="s">
        <v>108</v>
      </c>
      <c r="G3037" s="6" t="s">
        <v>109</v>
      </c>
      <c r="H3037" s="6" t="s">
        <v>18</v>
      </c>
      <c r="I3037" s="8">
        <v>0.30000000000000004</v>
      </c>
      <c r="J3037" s="9">
        <v>1500</v>
      </c>
      <c r="K3037" s="10">
        <f t="shared" si="22"/>
        <v>450.00000000000006</v>
      </c>
      <c r="L3037" s="10">
        <f t="shared" si="23"/>
        <v>157.5</v>
      </c>
      <c r="M3037" s="11">
        <v>0.35</v>
      </c>
      <c r="O3037" s="16"/>
      <c r="P3037" s="14"/>
      <c r="Q3037" s="12"/>
      <c r="R3037" s="13"/>
    </row>
    <row r="3038" spans="1:18" ht="15.75" customHeight="1" x14ac:dyDescent="0.3">
      <c r="A3038" s="1"/>
      <c r="B3038" s="6" t="s">
        <v>14</v>
      </c>
      <c r="C3038" s="6">
        <v>1185732</v>
      </c>
      <c r="D3038" s="7">
        <v>44230</v>
      </c>
      <c r="E3038" s="6" t="s">
        <v>33</v>
      </c>
      <c r="F3038" s="6" t="s">
        <v>108</v>
      </c>
      <c r="G3038" s="6" t="s">
        <v>109</v>
      </c>
      <c r="H3038" s="6" t="s">
        <v>19</v>
      </c>
      <c r="I3038" s="8">
        <v>0.20000000000000007</v>
      </c>
      <c r="J3038" s="9">
        <v>2000</v>
      </c>
      <c r="K3038" s="10">
        <f t="shared" si="22"/>
        <v>400.00000000000011</v>
      </c>
      <c r="L3038" s="10">
        <f t="shared" si="23"/>
        <v>120.00000000000003</v>
      </c>
      <c r="M3038" s="11">
        <v>0.3</v>
      </c>
      <c r="O3038" s="16"/>
      <c r="P3038" s="14"/>
      <c r="Q3038" s="12"/>
      <c r="R3038" s="13"/>
    </row>
    <row r="3039" spans="1:18" ht="15.75" customHeight="1" x14ac:dyDescent="0.3">
      <c r="A3039" s="1"/>
      <c r="B3039" s="6" t="s">
        <v>14</v>
      </c>
      <c r="C3039" s="6">
        <v>1185732</v>
      </c>
      <c r="D3039" s="7">
        <v>44230</v>
      </c>
      <c r="E3039" s="6" t="s">
        <v>33</v>
      </c>
      <c r="F3039" s="6" t="s">
        <v>108</v>
      </c>
      <c r="G3039" s="6" t="s">
        <v>109</v>
      </c>
      <c r="H3039" s="6" t="s">
        <v>20</v>
      </c>
      <c r="I3039" s="8">
        <v>0.25000000000000006</v>
      </c>
      <c r="J3039" s="9">
        <v>750</v>
      </c>
      <c r="K3039" s="10">
        <f t="shared" si="22"/>
        <v>187.50000000000003</v>
      </c>
      <c r="L3039" s="10">
        <f t="shared" si="23"/>
        <v>56.250000000000007</v>
      </c>
      <c r="M3039" s="11">
        <v>0.3</v>
      </c>
      <c r="O3039" s="16"/>
      <c r="P3039" s="14"/>
      <c r="Q3039" s="12"/>
      <c r="R3039" s="13"/>
    </row>
    <row r="3040" spans="1:18" ht="15.75" customHeight="1" x14ac:dyDescent="0.3">
      <c r="A3040" s="1"/>
      <c r="B3040" s="6" t="s">
        <v>14</v>
      </c>
      <c r="C3040" s="6">
        <v>1185732</v>
      </c>
      <c r="D3040" s="7">
        <v>44230</v>
      </c>
      <c r="E3040" s="6" t="s">
        <v>33</v>
      </c>
      <c r="F3040" s="6" t="s">
        <v>108</v>
      </c>
      <c r="G3040" s="6" t="s">
        <v>109</v>
      </c>
      <c r="H3040" s="6" t="s">
        <v>21</v>
      </c>
      <c r="I3040" s="8">
        <v>0.39999999999999997</v>
      </c>
      <c r="J3040" s="9">
        <v>1500</v>
      </c>
      <c r="K3040" s="10">
        <f t="shared" si="22"/>
        <v>600</v>
      </c>
      <c r="L3040" s="10">
        <f t="shared" si="23"/>
        <v>300</v>
      </c>
      <c r="M3040" s="11">
        <v>0.5</v>
      </c>
      <c r="O3040" s="16"/>
      <c r="P3040" s="14"/>
      <c r="Q3040" s="12"/>
      <c r="R3040" s="13"/>
    </row>
    <row r="3041" spans="1:18" ht="15.75" customHeight="1" x14ac:dyDescent="0.3">
      <c r="A3041" s="1"/>
      <c r="B3041" s="6" t="s">
        <v>14</v>
      </c>
      <c r="C3041" s="6">
        <v>1185732</v>
      </c>
      <c r="D3041" s="7">
        <v>44230</v>
      </c>
      <c r="E3041" s="6" t="s">
        <v>33</v>
      </c>
      <c r="F3041" s="6" t="s">
        <v>108</v>
      </c>
      <c r="G3041" s="6" t="s">
        <v>109</v>
      </c>
      <c r="H3041" s="6" t="s">
        <v>22</v>
      </c>
      <c r="I3041" s="8">
        <v>0.14999999999999997</v>
      </c>
      <c r="J3041" s="9">
        <v>2500</v>
      </c>
      <c r="K3041" s="10">
        <f t="shared" si="22"/>
        <v>374.99999999999994</v>
      </c>
      <c r="L3041" s="10">
        <f t="shared" si="23"/>
        <v>149.99999999999997</v>
      </c>
      <c r="M3041" s="11">
        <v>0.4</v>
      </c>
      <c r="O3041" s="16"/>
      <c r="P3041" s="14"/>
      <c r="Q3041" s="12"/>
      <c r="R3041" s="13"/>
    </row>
    <row r="3042" spans="1:18" ht="15.75" customHeight="1" x14ac:dyDescent="0.3">
      <c r="A3042" s="1"/>
      <c r="B3042" s="6" t="s">
        <v>14</v>
      </c>
      <c r="C3042" s="6">
        <v>1185732</v>
      </c>
      <c r="D3042" s="7">
        <v>44257</v>
      </c>
      <c r="E3042" s="6" t="s">
        <v>33</v>
      </c>
      <c r="F3042" s="6" t="s">
        <v>108</v>
      </c>
      <c r="G3042" s="6" t="s">
        <v>109</v>
      </c>
      <c r="H3042" s="6" t="s">
        <v>17</v>
      </c>
      <c r="I3042" s="8">
        <v>0.20000000000000004</v>
      </c>
      <c r="J3042" s="9">
        <v>4700</v>
      </c>
      <c r="K3042" s="10">
        <f t="shared" si="22"/>
        <v>940.00000000000023</v>
      </c>
      <c r="L3042" s="10">
        <f t="shared" si="23"/>
        <v>282.00000000000006</v>
      </c>
      <c r="M3042" s="11">
        <v>0.3</v>
      </c>
      <c r="O3042" s="16"/>
      <c r="P3042" s="14"/>
      <c r="Q3042" s="12"/>
      <c r="R3042" s="13"/>
    </row>
    <row r="3043" spans="1:18" ht="15.75" customHeight="1" x14ac:dyDescent="0.3">
      <c r="A3043" s="1"/>
      <c r="B3043" s="6" t="s">
        <v>14</v>
      </c>
      <c r="C3043" s="6">
        <v>1185732</v>
      </c>
      <c r="D3043" s="7">
        <v>44257</v>
      </c>
      <c r="E3043" s="6" t="s">
        <v>33</v>
      </c>
      <c r="F3043" s="6" t="s">
        <v>108</v>
      </c>
      <c r="G3043" s="6" t="s">
        <v>109</v>
      </c>
      <c r="H3043" s="6" t="s">
        <v>18</v>
      </c>
      <c r="I3043" s="8">
        <v>0.20000000000000004</v>
      </c>
      <c r="J3043" s="9">
        <v>1750</v>
      </c>
      <c r="K3043" s="10">
        <f t="shared" si="22"/>
        <v>350.00000000000006</v>
      </c>
      <c r="L3043" s="10">
        <f t="shared" si="23"/>
        <v>122.50000000000001</v>
      </c>
      <c r="M3043" s="11">
        <v>0.35</v>
      </c>
      <c r="O3043" s="16"/>
      <c r="P3043" s="14"/>
      <c r="Q3043" s="12"/>
      <c r="R3043" s="13"/>
    </row>
    <row r="3044" spans="1:18" ht="15.75" customHeight="1" x14ac:dyDescent="0.3">
      <c r="A3044" s="1"/>
      <c r="B3044" s="6" t="s">
        <v>14</v>
      </c>
      <c r="C3044" s="6">
        <v>1185732</v>
      </c>
      <c r="D3044" s="7">
        <v>44257</v>
      </c>
      <c r="E3044" s="6" t="s">
        <v>33</v>
      </c>
      <c r="F3044" s="6" t="s">
        <v>108</v>
      </c>
      <c r="G3044" s="6" t="s">
        <v>109</v>
      </c>
      <c r="H3044" s="6" t="s">
        <v>19</v>
      </c>
      <c r="I3044" s="8">
        <v>0.10000000000000003</v>
      </c>
      <c r="J3044" s="9">
        <v>2250</v>
      </c>
      <c r="K3044" s="10">
        <f t="shared" si="22"/>
        <v>225.00000000000009</v>
      </c>
      <c r="L3044" s="10">
        <f t="shared" si="23"/>
        <v>67.500000000000028</v>
      </c>
      <c r="M3044" s="11">
        <v>0.3</v>
      </c>
      <c r="O3044" s="16"/>
      <c r="P3044" s="14"/>
      <c r="Q3044" s="12"/>
      <c r="R3044" s="13"/>
    </row>
    <row r="3045" spans="1:18" ht="15.75" customHeight="1" x14ac:dyDescent="0.3">
      <c r="A3045" s="1"/>
      <c r="B3045" s="6" t="s">
        <v>14</v>
      </c>
      <c r="C3045" s="6">
        <v>1185732</v>
      </c>
      <c r="D3045" s="7">
        <v>44257</v>
      </c>
      <c r="E3045" s="6" t="s">
        <v>33</v>
      </c>
      <c r="F3045" s="6" t="s">
        <v>108</v>
      </c>
      <c r="G3045" s="6" t="s">
        <v>109</v>
      </c>
      <c r="H3045" s="6" t="s">
        <v>20</v>
      </c>
      <c r="I3045" s="8">
        <v>0.14999999999999997</v>
      </c>
      <c r="J3045" s="9">
        <v>750</v>
      </c>
      <c r="K3045" s="10">
        <f t="shared" si="22"/>
        <v>112.49999999999997</v>
      </c>
      <c r="L3045" s="10">
        <f t="shared" si="23"/>
        <v>33.749999999999993</v>
      </c>
      <c r="M3045" s="11">
        <v>0.3</v>
      </c>
      <c r="O3045" s="16"/>
      <c r="P3045" s="14"/>
      <c r="Q3045" s="12"/>
      <c r="R3045" s="13"/>
    </row>
    <row r="3046" spans="1:18" ht="15.75" customHeight="1" x14ac:dyDescent="0.3">
      <c r="A3046" s="1"/>
      <c r="B3046" s="6" t="s">
        <v>14</v>
      </c>
      <c r="C3046" s="6">
        <v>1185732</v>
      </c>
      <c r="D3046" s="7">
        <v>44257</v>
      </c>
      <c r="E3046" s="6" t="s">
        <v>33</v>
      </c>
      <c r="F3046" s="6" t="s">
        <v>108</v>
      </c>
      <c r="G3046" s="6" t="s">
        <v>109</v>
      </c>
      <c r="H3046" s="6" t="s">
        <v>21</v>
      </c>
      <c r="I3046" s="8">
        <v>0.30000000000000004</v>
      </c>
      <c r="J3046" s="9">
        <v>1250</v>
      </c>
      <c r="K3046" s="10">
        <f t="shared" si="22"/>
        <v>375.00000000000006</v>
      </c>
      <c r="L3046" s="10">
        <f t="shared" si="23"/>
        <v>187.50000000000003</v>
      </c>
      <c r="M3046" s="11">
        <v>0.5</v>
      </c>
      <c r="O3046" s="16"/>
      <c r="P3046" s="14"/>
      <c r="Q3046" s="12"/>
      <c r="R3046" s="13"/>
    </row>
    <row r="3047" spans="1:18" ht="15.75" customHeight="1" x14ac:dyDescent="0.3">
      <c r="A3047" s="1"/>
      <c r="B3047" s="6" t="s">
        <v>14</v>
      </c>
      <c r="C3047" s="6">
        <v>1185732</v>
      </c>
      <c r="D3047" s="7">
        <v>44257</v>
      </c>
      <c r="E3047" s="6" t="s">
        <v>33</v>
      </c>
      <c r="F3047" s="6" t="s">
        <v>108</v>
      </c>
      <c r="G3047" s="6" t="s">
        <v>109</v>
      </c>
      <c r="H3047" s="6" t="s">
        <v>22</v>
      </c>
      <c r="I3047" s="8">
        <v>0.20000000000000004</v>
      </c>
      <c r="J3047" s="9">
        <v>2250</v>
      </c>
      <c r="K3047" s="10">
        <f t="shared" si="22"/>
        <v>450.00000000000011</v>
      </c>
      <c r="L3047" s="10">
        <f t="shared" si="23"/>
        <v>180.00000000000006</v>
      </c>
      <c r="M3047" s="11">
        <v>0.4</v>
      </c>
      <c r="O3047" s="16"/>
      <c r="P3047" s="14"/>
      <c r="Q3047" s="12"/>
      <c r="R3047" s="13"/>
    </row>
    <row r="3048" spans="1:18" ht="15.75" customHeight="1" x14ac:dyDescent="0.3">
      <c r="A3048" s="1"/>
      <c r="B3048" s="6" t="s">
        <v>14</v>
      </c>
      <c r="C3048" s="6">
        <v>1185732</v>
      </c>
      <c r="D3048" s="7">
        <v>44289</v>
      </c>
      <c r="E3048" s="6" t="s">
        <v>33</v>
      </c>
      <c r="F3048" s="6" t="s">
        <v>108</v>
      </c>
      <c r="G3048" s="6" t="s">
        <v>109</v>
      </c>
      <c r="H3048" s="6" t="s">
        <v>17</v>
      </c>
      <c r="I3048" s="8">
        <v>0.20000000000000004</v>
      </c>
      <c r="J3048" s="9">
        <v>4500</v>
      </c>
      <c r="K3048" s="10">
        <f t="shared" si="22"/>
        <v>900.00000000000023</v>
      </c>
      <c r="L3048" s="10">
        <f t="shared" si="23"/>
        <v>270.00000000000006</v>
      </c>
      <c r="M3048" s="11">
        <v>0.3</v>
      </c>
      <c r="O3048" s="16"/>
      <c r="P3048" s="14"/>
      <c r="Q3048" s="12"/>
      <c r="R3048" s="13"/>
    </row>
    <row r="3049" spans="1:18" ht="15.75" customHeight="1" x14ac:dyDescent="0.3">
      <c r="A3049" s="1"/>
      <c r="B3049" s="6" t="s">
        <v>14</v>
      </c>
      <c r="C3049" s="6">
        <v>1185732</v>
      </c>
      <c r="D3049" s="7">
        <v>44289</v>
      </c>
      <c r="E3049" s="6" t="s">
        <v>33</v>
      </c>
      <c r="F3049" s="6" t="s">
        <v>108</v>
      </c>
      <c r="G3049" s="6" t="s">
        <v>109</v>
      </c>
      <c r="H3049" s="6" t="s">
        <v>18</v>
      </c>
      <c r="I3049" s="8">
        <v>0.20000000000000004</v>
      </c>
      <c r="J3049" s="9">
        <v>1500</v>
      </c>
      <c r="K3049" s="10">
        <f t="shared" si="22"/>
        <v>300.00000000000006</v>
      </c>
      <c r="L3049" s="10">
        <f t="shared" si="23"/>
        <v>105.00000000000001</v>
      </c>
      <c r="M3049" s="11">
        <v>0.35</v>
      </c>
      <c r="O3049" s="16"/>
      <c r="P3049" s="14"/>
      <c r="Q3049" s="12"/>
      <c r="R3049" s="13"/>
    </row>
    <row r="3050" spans="1:18" ht="15.75" customHeight="1" x14ac:dyDescent="0.3">
      <c r="A3050" s="1"/>
      <c r="B3050" s="6" t="s">
        <v>14</v>
      </c>
      <c r="C3050" s="6">
        <v>1185732</v>
      </c>
      <c r="D3050" s="7">
        <v>44289</v>
      </c>
      <c r="E3050" s="6" t="s">
        <v>33</v>
      </c>
      <c r="F3050" s="6" t="s">
        <v>108</v>
      </c>
      <c r="G3050" s="6" t="s">
        <v>109</v>
      </c>
      <c r="H3050" s="6" t="s">
        <v>19</v>
      </c>
      <c r="I3050" s="8">
        <v>0.10000000000000003</v>
      </c>
      <c r="J3050" s="9">
        <v>1500</v>
      </c>
      <c r="K3050" s="10">
        <f t="shared" si="22"/>
        <v>150.00000000000006</v>
      </c>
      <c r="L3050" s="10">
        <f t="shared" si="23"/>
        <v>45.000000000000014</v>
      </c>
      <c r="M3050" s="11">
        <v>0.3</v>
      </c>
      <c r="O3050" s="16"/>
      <c r="P3050" s="14"/>
      <c r="Q3050" s="12"/>
      <c r="R3050" s="13"/>
    </row>
    <row r="3051" spans="1:18" ht="15.75" customHeight="1" x14ac:dyDescent="0.3">
      <c r="A3051" s="1"/>
      <c r="B3051" s="6" t="s">
        <v>14</v>
      </c>
      <c r="C3051" s="6">
        <v>1185732</v>
      </c>
      <c r="D3051" s="7">
        <v>44289</v>
      </c>
      <c r="E3051" s="6" t="s">
        <v>33</v>
      </c>
      <c r="F3051" s="6" t="s">
        <v>108</v>
      </c>
      <c r="G3051" s="6" t="s">
        <v>109</v>
      </c>
      <c r="H3051" s="6" t="s">
        <v>20</v>
      </c>
      <c r="I3051" s="8">
        <v>0.14999999999999997</v>
      </c>
      <c r="J3051" s="9">
        <v>750</v>
      </c>
      <c r="K3051" s="10">
        <f t="shared" si="22"/>
        <v>112.49999999999997</v>
      </c>
      <c r="L3051" s="10">
        <f t="shared" si="23"/>
        <v>33.749999999999993</v>
      </c>
      <c r="M3051" s="11">
        <v>0.3</v>
      </c>
      <c r="O3051" s="16"/>
      <c r="P3051" s="14"/>
      <c r="Q3051" s="12"/>
      <c r="R3051" s="13"/>
    </row>
    <row r="3052" spans="1:18" ht="15.75" customHeight="1" x14ac:dyDescent="0.3">
      <c r="A3052" s="1"/>
      <c r="B3052" s="6" t="s">
        <v>14</v>
      </c>
      <c r="C3052" s="6">
        <v>1185732</v>
      </c>
      <c r="D3052" s="7">
        <v>44289</v>
      </c>
      <c r="E3052" s="6" t="s">
        <v>33</v>
      </c>
      <c r="F3052" s="6" t="s">
        <v>108</v>
      </c>
      <c r="G3052" s="6" t="s">
        <v>109</v>
      </c>
      <c r="H3052" s="6" t="s">
        <v>21</v>
      </c>
      <c r="I3052" s="8">
        <v>0.6</v>
      </c>
      <c r="J3052" s="9">
        <v>1000</v>
      </c>
      <c r="K3052" s="10">
        <f t="shared" si="22"/>
        <v>600</v>
      </c>
      <c r="L3052" s="10">
        <f t="shared" si="23"/>
        <v>300</v>
      </c>
      <c r="M3052" s="11">
        <v>0.5</v>
      </c>
      <c r="O3052" s="16"/>
      <c r="P3052" s="14"/>
      <c r="Q3052" s="12"/>
      <c r="R3052" s="13"/>
    </row>
    <row r="3053" spans="1:18" ht="15.75" customHeight="1" x14ac:dyDescent="0.3">
      <c r="A3053" s="1"/>
      <c r="B3053" s="6" t="s">
        <v>14</v>
      </c>
      <c r="C3053" s="6">
        <v>1185732</v>
      </c>
      <c r="D3053" s="7">
        <v>44289</v>
      </c>
      <c r="E3053" s="6" t="s">
        <v>33</v>
      </c>
      <c r="F3053" s="6" t="s">
        <v>108</v>
      </c>
      <c r="G3053" s="6" t="s">
        <v>109</v>
      </c>
      <c r="H3053" s="6" t="s">
        <v>22</v>
      </c>
      <c r="I3053" s="8">
        <v>0.5</v>
      </c>
      <c r="J3053" s="9">
        <v>2250</v>
      </c>
      <c r="K3053" s="10">
        <f t="shared" si="22"/>
        <v>1125</v>
      </c>
      <c r="L3053" s="10">
        <f t="shared" si="23"/>
        <v>450</v>
      </c>
      <c r="M3053" s="11">
        <v>0.4</v>
      </c>
      <c r="O3053" s="16"/>
      <c r="P3053" s="14"/>
      <c r="Q3053" s="12"/>
      <c r="R3053" s="13"/>
    </row>
    <row r="3054" spans="1:18" ht="15.75" customHeight="1" x14ac:dyDescent="0.3">
      <c r="A3054" s="1"/>
      <c r="B3054" s="6" t="s">
        <v>14</v>
      </c>
      <c r="C3054" s="6">
        <v>1185732</v>
      </c>
      <c r="D3054" s="7">
        <v>44320</v>
      </c>
      <c r="E3054" s="6" t="s">
        <v>33</v>
      </c>
      <c r="F3054" s="6" t="s">
        <v>108</v>
      </c>
      <c r="G3054" s="6" t="s">
        <v>109</v>
      </c>
      <c r="H3054" s="6" t="s">
        <v>17</v>
      </c>
      <c r="I3054" s="8">
        <v>0.6</v>
      </c>
      <c r="J3054" s="9">
        <v>4950</v>
      </c>
      <c r="K3054" s="10">
        <f t="shared" si="22"/>
        <v>2970</v>
      </c>
      <c r="L3054" s="10">
        <f t="shared" si="23"/>
        <v>891</v>
      </c>
      <c r="M3054" s="11">
        <v>0.3</v>
      </c>
      <c r="O3054" s="16"/>
      <c r="P3054" s="14"/>
      <c r="Q3054" s="12"/>
      <c r="R3054" s="13"/>
    </row>
    <row r="3055" spans="1:18" ht="15.75" customHeight="1" x14ac:dyDescent="0.3">
      <c r="A3055" s="1"/>
      <c r="B3055" s="6" t="s">
        <v>14</v>
      </c>
      <c r="C3055" s="6">
        <v>1185732</v>
      </c>
      <c r="D3055" s="7">
        <v>44320</v>
      </c>
      <c r="E3055" s="6" t="s">
        <v>33</v>
      </c>
      <c r="F3055" s="6" t="s">
        <v>108</v>
      </c>
      <c r="G3055" s="6" t="s">
        <v>109</v>
      </c>
      <c r="H3055" s="6" t="s">
        <v>18</v>
      </c>
      <c r="I3055" s="8">
        <v>0.4</v>
      </c>
      <c r="J3055" s="9">
        <v>2000</v>
      </c>
      <c r="K3055" s="10">
        <f t="shared" si="22"/>
        <v>800</v>
      </c>
      <c r="L3055" s="10">
        <f t="shared" si="23"/>
        <v>280</v>
      </c>
      <c r="M3055" s="11">
        <v>0.35</v>
      </c>
      <c r="O3055" s="16"/>
      <c r="P3055" s="14"/>
      <c r="Q3055" s="12"/>
      <c r="R3055" s="13"/>
    </row>
    <row r="3056" spans="1:18" ht="15.75" customHeight="1" x14ac:dyDescent="0.3">
      <c r="A3056" s="1"/>
      <c r="B3056" s="6" t="s">
        <v>14</v>
      </c>
      <c r="C3056" s="6">
        <v>1185732</v>
      </c>
      <c r="D3056" s="7">
        <v>44320</v>
      </c>
      <c r="E3056" s="6" t="s">
        <v>33</v>
      </c>
      <c r="F3056" s="6" t="s">
        <v>108</v>
      </c>
      <c r="G3056" s="6" t="s">
        <v>109</v>
      </c>
      <c r="H3056" s="6" t="s">
        <v>19</v>
      </c>
      <c r="I3056" s="8">
        <v>0.35000000000000003</v>
      </c>
      <c r="J3056" s="9">
        <v>1750</v>
      </c>
      <c r="K3056" s="10">
        <f t="shared" si="22"/>
        <v>612.50000000000011</v>
      </c>
      <c r="L3056" s="10">
        <f t="shared" si="23"/>
        <v>183.75000000000003</v>
      </c>
      <c r="M3056" s="11">
        <v>0.3</v>
      </c>
      <c r="O3056" s="16"/>
      <c r="P3056" s="14"/>
      <c r="Q3056" s="12"/>
      <c r="R3056" s="13"/>
    </row>
    <row r="3057" spans="1:18" ht="15.75" customHeight="1" x14ac:dyDescent="0.3">
      <c r="A3057" s="1"/>
      <c r="B3057" s="6" t="s">
        <v>14</v>
      </c>
      <c r="C3057" s="6">
        <v>1185732</v>
      </c>
      <c r="D3057" s="7">
        <v>44320</v>
      </c>
      <c r="E3057" s="6" t="s">
        <v>33</v>
      </c>
      <c r="F3057" s="6" t="s">
        <v>108</v>
      </c>
      <c r="G3057" s="6" t="s">
        <v>109</v>
      </c>
      <c r="H3057" s="6" t="s">
        <v>20</v>
      </c>
      <c r="I3057" s="8">
        <v>0.35000000000000003</v>
      </c>
      <c r="J3057" s="9">
        <v>1500</v>
      </c>
      <c r="K3057" s="10">
        <f t="shared" si="22"/>
        <v>525</v>
      </c>
      <c r="L3057" s="10">
        <f t="shared" si="23"/>
        <v>157.5</v>
      </c>
      <c r="M3057" s="11">
        <v>0.3</v>
      </c>
      <c r="O3057" s="16"/>
      <c r="P3057" s="14"/>
      <c r="Q3057" s="12"/>
      <c r="R3057" s="13"/>
    </row>
    <row r="3058" spans="1:18" ht="15.75" customHeight="1" x14ac:dyDescent="0.3">
      <c r="A3058" s="1"/>
      <c r="B3058" s="6" t="s">
        <v>14</v>
      </c>
      <c r="C3058" s="6">
        <v>1185732</v>
      </c>
      <c r="D3058" s="7">
        <v>44320</v>
      </c>
      <c r="E3058" s="6" t="s">
        <v>33</v>
      </c>
      <c r="F3058" s="6" t="s">
        <v>108</v>
      </c>
      <c r="G3058" s="6" t="s">
        <v>109</v>
      </c>
      <c r="H3058" s="6" t="s">
        <v>21</v>
      </c>
      <c r="I3058" s="8">
        <v>0.44999999999999996</v>
      </c>
      <c r="J3058" s="9">
        <v>1750</v>
      </c>
      <c r="K3058" s="10">
        <f t="shared" si="22"/>
        <v>787.49999999999989</v>
      </c>
      <c r="L3058" s="10">
        <f t="shared" si="23"/>
        <v>393.74999999999994</v>
      </c>
      <c r="M3058" s="11">
        <v>0.5</v>
      </c>
      <c r="O3058" s="16"/>
      <c r="P3058" s="14"/>
      <c r="Q3058" s="12"/>
      <c r="R3058" s="13"/>
    </row>
    <row r="3059" spans="1:18" ht="15.75" customHeight="1" x14ac:dyDescent="0.3">
      <c r="A3059" s="1"/>
      <c r="B3059" s="6" t="s">
        <v>14</v>
      </c>
      <c r="C3059" s="6">
        <v>1185732</v>
      </c>
      <c r="D3059" s="7">
        <v>44320</v>
      </c>
      <c r="E3059" s="6" t="s">
        <v>33</v>
      </c>
      <c r="F3059" s="6" t="s">
        <v>108</v>
      </c>
      <c r="G3059" s="6" t="s">
        <v>109</v>
      </c>
      <c r="H3059" s="6" t="s">
        <v>22</v>
      </c>
      <c r="I3059" s="8">
        <v>0.49999999999999994</v>
      </c>
      <c r="J3059" s="9">
        <v>3000</v>
      </c>
      <c r="K3059" s="10">
        <f t="shared" si="22"/>
        <v>1499.9999999999998</v>
      </c>
      <c r="L3059" s="10">
        <f t="shared" si="23"/>
        <v>599.99999999999989</v>
      </c>
      <c r="M3059" s="11">
        <v>0.4</v>
      </c>
      <c r="O3059" s="16"/>
      <c r="P3059" s="14"/>
      <c r="Q3059" s="12"/>
      <c r="R3059" s="13"/>
    </row>
    <row r="3060" spans="1:18" ht="15.75" customHeight="1" x14ac:dyDescent="0.3">
      <c r="A3060" s="1"/>
      <c r="B3060" s="6" t="s">
        <v>14</v>
      </c>
      <c r="C3060" s="6">
        <v>1185732</v>
      </c>
      <c r="D3060" s="7">
        <v>44350</v>
      </c>
      <c r="E3060" s="6" t="s">
        <v>33</v>
      </c>
      <c r="F3060" s="6" t="s">
        <v>108</v>
      </c>
      <c r="G3060" s="6" t="s">
        <v>109</v>
      </c>
      <c r="H3060" s="6" t="s">
        <v>17</v>
      </c>
      <c r="I3060" s="8">
        <v>0.35000000000000003</v>
      </c>
      <c r="J3060" s="9">
        <v>5500</v>
      </c>
      <c r="K3060" s="10">
        <f t="shared" si="22"/>
        <v>1925.0000000000002</v>
      </c>
      <c r="L3060" s="10">
        <f t="shared" si="23"/>
        <v>577.5</v>
      </c>
      <c r="M3060" s="11">
        <v>0.3</v>
      </c>
      <c r="O3060" s="16"/>
      <c r="P3060" s="14"/>
      <c r="Q3060" s="12"/>
      <c r="R3060" s="13"/>
    </row>
    <row r="3061" spans="1:18" ht="15.75" customHeight="1" x14ac:dyDescent="0.3">
      <c r="A3061" s="1"/>
      <c r="B3061" s="6" t="s">
        <v>14</v>
      </c>
      <c r="C3061" s="6">
        <v>1185732</v>
      </c>
      <c r="D3061" s="7">
        <v>44350</v>
      </c>
      <c r="E3061" s="6" t="s">
        <v>33</v>
      </c>
      <c r="F3061" s="6" t="s">
        <v>108</v>
      </c>
      <c r="G3061" s="6" t="s">
        <v>109</v>
      </c>
      <c r="H3061" s="6" t="s">
        <v>18</v>
      </c>
      <c r="I3061" s="8">
        <v>0.3000000000000001</v>
      </c>
      <c r="J3061" s="9">
        <v>3000</v>
      </c>
      <c r="K3061" s="10">
        <f t="shared" si="22"/>
        <v>900.00000000000034</v>
      </c>
      <c r="L3061" s="10">
        <f t="shared" si="23"/>
        <v>315.00000000000011</v>
      </c>
      <c r="M3061" s="11">
        <v>0.35</v>
      </c>
      <c r="O3061" s="16"/>
      <c r="P3061" s="14"/>
      <c r="Q3061" s="12"/>
      <c r="R3061" s="13"/>
    </row>
    <row r="3062" spans="1:18" ht="15.75" customHeight="1" x14ac:dyDescent="0.3">
      <c r="A3062" s="1"/>
      <c r="B3062" s="6" t="s">
        <v>14</v>
      </c>
      <c r="C3062" s="6">
        <v>1185732</v>
      </c>
      <c r="D3062" s="7">
        <v>44350</v>
      </c>
      <c r="E3062" s="6" t="s">
        <v>33</v>
      </c>
      <c r="F3062" s="6" t="s">
        <v>108</v>
      </c>
      <c r="G3062" s="6" t="s">
        <v>109</v>
      </c>
      <c r="H3062" s="6" t="s">
        <v>19</v>
      </c>
      <c r="I3062" s="8">
        <v>0.25000000000000006</v>
      </c>
      <c r="J3062" s="9">
        <v>2000</v>
      </c>
      <c r="K3062" s="10">
        <f t="shared" si="22"/>
        <v>500.00000000000011</v>
      </c>
      <c r="L3062" s="10">
        <f t="shared" si="23"/>
        <v>150.00000000000003</v>
      </c>
      <c r="M3062" s="11">
        <v>0.3</v>
      </c>
      <c r="O3062" s="16"/>
      <c r="P3062" s="14"/>
      <c r="Q3062" s="12"/>
      <c r="R3062" s="13"/>
    </row>
    <row r="3063" spans="1:18" ht="15.75" customHeight="1" x14ac:dyDescent="0.3">
      <c r="A3063" s="1"/>
      <c r="B3063" s="6" t="s">
        <v>14</v>
      </c>
      <c r="C3063" s="6">
        <v>1185732</v>
      </c>
      <c r="D3063" s="7">
        <v>44350</v>
      </c>
      <c r="E3063" s="6" t="s">
        <v>33</v>
      </c>
      <c r="F3063" s="6" t="s">
        <v>108</v>
      </c>
      <c r="G3063" s="6" t="s">
        <v>109</v>
      </c>
      <c r="H3063" s="6" t="s">
        <v>20</v>
      </c>
      <c r="I3063" s="8">
        <v>0.25000000000000006</v>
      </c>
      <c r="J3063" s="9">
        <v>1750</v>
      </c>
      <c r="K3063" s="10">
        <f t="shared" si="22"/>
        <v>437.50000000000011</v>
      </c>
      <c r="L3063" s="10">
        <f t="shared" si="23"/>
        <v>131.25000000000003</v>
      </c>
      <c r="M3063" s="11">
        <v>0.3</v>
      </c>
      <c r="O3063" s="16"/>
      <c r="P3063" s="14"/>
      <c r="Q3063" s="12"/>
      <c r="R3063" s="13"/>
    </row>
    <row r="3064" spans="1:18" ht="15.75" customHeight="1" x14ac:dyDescent="0.3">
      <c r="A3064" s="1"/>
      <c r="B3064" s="6" t="s">
        <v>14</v>
      </c>
      <c r="C3064" s="6">
        <v>1185732</v>
      </c>
      <c r="D3064" s="7">
        <v>44350</v>
      </c>
      <c r="E3064" s="6" t="s">
        <v>33</v>
      </c>
      <c r="F3064" s="6" t="s">
        <v>108</v>
      </c>
      <c r="G3064" s="6" t="s">
        <v>109</v>
      </c>
      <c r="H3064" s="6" t="s">
        <v>21</v>
      </c>
      <c r="I3064" s="8">
        <v>0.35000000000000003</v>
      </c>
      <c r="J3064" s="9">
        <v>1750</v>
      </c>
      <c r="K3064" s="10">
        <f t="shared" si="22"/>
        <v>612.50000000000011</v>
      </c>
      <c r="L3064" s="10">
        <f t="shared" si="23"/>
        <v>306.25000000000006</v>
      </c>
      <c r="M3064" s="11">
        <v>0.5</v>
      </c>
      <c r="O3064" s="16"/>
      <c r="P3064" s="14"/>
      <c r="Q3064" s="12"/>
      <c r="R3064" s="13"/>
    </row>
    <row r="3065" spans="1:18" ht="15.75" customHeight="1" x14ac:dyDescent="0.3">
      <c r="A3065" s="1"/>
      <c r="B3065" s="6" t="s">
        <v>14</v>
      </c>
      <c r="C3065" s="6">
        <v>1185732</v>
      </c>
      <c r="D3065" s="7">
        <v>44350</v>
      </c>
      <c r="E3065" s="6" t="s">
        <v>33</v>
      </c>
      <c r="F3065" s="6" t="s">
        <v>108</v>
      </c>
      <c r="G3065" s="6" t="s">
        <v>109</v>
      </c>
      <c r="H3065" s="6" t="s">
        <v>22</v>
      </c>
      <c r="I3065" s="8">
        <v>0.55000000000000004</v>
      </c>
      <c r="J3065" s="9">
        <v>3250</v>
      </c>
      <c r="K3065" s="10">
        <f t="shared" si="22"/>
        <v>1787.5000000000002</v>
      </c>
      <c r="L3065" s="10">
        <f t="shared" si="23"/>
        <v>715.00000000000011</v>
      </c>
      <c r="M3065" s="11">
        <v>0.4</v>
      </c>
      <c r="O3065" s="16"/>
      <c r="P3065" s="14"/>
      <c r="Q3065" s="12"/>
      <c r="R3065" s="13"/>
    </row>
    <row r="3066" spans="1:18" ht="15.75" customHeight="1" x14ac:dyDescent="0.3">
      <c r="A3066" s="1"/>
      <c r="B3066" s="6" t="s">
        <v>14</v>
      </c>
      <c r="C3066" s="6">
        <v>1185732</v>
      </c>
      <c r="D3066" s="7">
        <v>44379</v>
      </c>
      <c r="E3066" s="6" t="s">
        <v>33</v>
      </c>
      <c r="F3066" s="6" t="s">
        <v>108</v>
      </c>
      <c r="G3066" s="6" t="s">
        <v>109</v>
      </c>
      <c r="H3066" s="6" t="s">
        <v>17</v>
      </c>
      <c r="I3066" s="8">
        <v>0.5</v>
      </c>
      <c r="J3066" s="9">
        <v>5500</v>
      </c>
      <c r="K3066" s="10">
        <f t="shared" ref="K3066:K3320" si="24">I3066*J3066</f>
        <v>2750</v>
      </c>
      <c r="L3066" s="10">
        <f t="shared" ref="L3066:L3320" si="25">K3066*M3066</f>
        <v>825</v>
      </c>
      <c r="M3066" s="11">
        <v>0.3</v>
      </c>
      <c r="O3066" s="16"/>
      <c r="P3066" s="14"/>
      <c r="Q3066" s="12"/>
      <c r="R3066" s="13"/>
    </row>
    <row r="3067" spans="1:18" ht="15.75" customHeight="1" x14ac:dyDescent="0.3">
      <c r="A3067" s="1"/>
      <c r="B3067" s="6" t="s">
        <v>14</v>
      </c>
      <c r="C3067" s="6">
        <v>1185732</v>
      </c>
      <c r="D3067" s="7">
        <v>44379</v>
      </c>
      <c r="E3067" s="6" t="s">
        <v>33</v>
      </c>
      <c r="F3067" s="6" t="s">
        <v>108</v>
      </c>
      <c r="G3067" s="6" t="s">
        <v>109</v>
      </c>
      <c r="H3067" s="6" t="s">
        <v>18</v>
      </c>
      <c r="I3067" s="8">
        <v>0.45000000000000007</v>
      </c>
      <c r="J3067" s="9">
        <v>3000</v>
      </c>
      <c r="K3067" s="10">
        <f t="shared" si="24"/>
        <v>1350.0000000000002</v>
      </c>
      <c r="L3067" s="10">
        <f t="shared" si="25"/>
        <v>472.50000000000006</v>
      </c>
      <c r="M3067" s="11">
        <v>0.35</v>
      </c>
      <c r="O3067" s="16"/>
      <c r="P3067" s="14"/>
      <c r="Q3067" s="12"/>
      <c r="R3067" s="13"/>
    </row>
    <row r="3068" spans="1:18" ht="15.75" customHeight="1" x14ac:dyDescent="0.3">
      <c r="A3068" s="1"/>
      <c r="B3068" s="6" t="s">
        <v>14</v>
      </c>
      <c r="C3068" s="6">
        <v>1185732</v>
      </c>
      <c r="D3068" s="7">
        <v>44379</v>
      </c>
      <c r="E3068" s="6" t="s">
        <v>33</v>
      </c>
      <c r="F3068" s="6" t="s">
        <v>108</v>
      </c>
      <c r="G3068" s="6" t="s">
        <v>109</v>
      </c>
      <c r="H3068" s="6" t="s">
        <v>19</v>
      </c>
      <c r="I3068" s="8">
        <v>0.4</v>
      </c>
      <c r="J3068" s="9">
        <v>2250</v>
      </c>
      <c r="K3068" s="10">
        <f t="shared" si="24"/>
        <v>900</v>
      </c>
      <c r="L3068" s="10">
        <f t="shared" si="25"/>
        <v>270</v>
      </c>
      <c r="M3068" s="11">
        <v>0.3</v>
      </c>
      <c r="O3068" s="16"/>
      <c r="P3068" s="14"/>
      <c r="Q3068" s="12"/>
      <c r="R3068" s="13"/>
    </row>
    <row r="3069" spans="1:18" ht="15.75" customHeight="1" x14ac:dyDescent="0.3">
      <c r="A3069" s="1"/>
      <c r="B3069" s="6" t="s">
        <v>14</v>
      </c>
      <c r="C3069" s="6">
        <v>1185732</v>
      </c>
      <c r="D3069" s="7">
        <v>44379</v>
      </c>
      <c r="E3069" s="6" t="s">
        <v>33</v>
      </c>
      <c r="F3069" s="6" t="s">
        <v>108</v>
      </c>
      <c r="G3069" s="6" t="s">
        <v>109</v>
      </c>
      <c r="H3069" s="6" t="s">
        <v>20</v>
      </c>
      <c r="I3069" s="8">
        <v>0.4</v>
      </c>
      <c r="J3069" s="9">
        <v>1750</v>
      </c>
      <c r="K3069" s="10">
        <f t="shared" si="24"/>
        <v>700</v>
      </c>
      <c r="L3069" s="10">
        <f t="shared" si="25"/>
        <v>210</v>
      </c>
      <c r="M3069" s="11">
        <v>0.3</v>
      </c>
      <c r="O3069" s="16"/>
      <c r="P3069" s="14"/>
      <c r="Q3069" s="12"/>
      <c r="R3069" s="13"/>
    </row>
    <row r="3070" spans="1:18" ht="15.75" customHeight="1" x14ac:dyDescent="0.3">
      <c r="A3070" s="1"/>
      <c r="B3070" s="6" t="s">
        <v>14</v>
      </c>
      <c r="C3070" s="6">
        <v>1185732</v>
      </c>
      <c r="D3070" s="7">
        <v>44379</v>
      </c>
      <c r="E3070" s="6" t="s">
        <v>33</v>
      </c>
      <c r="F3070" s="6" t="s">
        <v>108</v>
      </c>
      <c r="G3070" s="6" t="s">
        <v>109</v>
      </c>
      <c r="H3070" s="6" t="s">
        <v>21</v>
      </c>
      <c r="I3070" s="8">
        <v>0.5</v>
      </c>
      <c r="J3070" s="9">
        <v>2000</v>
      </c>
      <c r="K3070" s="10">
        <f t="shared" si="24"/>
        <v>1000</v>
      </c>
      <c r="L3070" s="10">
        <f t="shared" si="25"/>
        <v>500</v>
      </c>
      <c r="M3070" s="11">
        <v>0.5</v>
      </c>
      <c r="O3070" s="16"/>
      <c r="P3070" s="14"/>
      <c r="Q3070" s="12"/>
      <c r="R3070" s="13"/>
    </row>
    <row r="3071" spans="1:18" ht="15.75" customHeight="1" x14ac:dyDescent="0.3">
      <c r="A3071" s="1"/>
      <c r="B3071" s="6" t="s">
        <v>14</v>
      </c>
      <c r="C3071" s="6">
        <v>1185732</v>
      </c>
      <c r="D3071" s="7">
        <v>44379</v>
      </c>
      <c r="E3071" s="6" t="s">
        <v>33</v>
      </c>
      <c r="F3071" s="6" t="s">
        <v>108</v>
      </c>
      <c r="G3071" s="6" t="s">
        <v>109</v>
      </c>
      <c r="H3071" s="6" t="s">
        <v>22</v>
      </c>
      <c r="I3071" s="8">
        <v>0.55000000000000004</v>
      </c>
      <c r="J3071" s="9">
        <v>3750</v>
      </c>
      <c r="K3071" s="10">
        <f t="shared" si="24"/>
        <v>2062.5</v>
      </c>
      <c r="L3071" s="10">
        <f t="shared" si="25"/>
        <v>825</v>
      </c>
      <c r="M3071" s="11">
        <v>0.4</v>
      </c>
      <c r="O3071" s="16"/>
      <c r="P3071" s="14"/>
      <c r="Q3071" s="12"/>
      <c r="R3071" s="13"/>
    </row>
    <row r="3072" spans="1:18" ht="15.75" customHeight="1" x14ac:dyDescent="0.3">
      <c r="A3072" s="1"/>
      <c r="B3072" s="6" t="s">
        <v>14</v>
      </c>
      <c r="C3072" s="6">
        <v>1185732</v>
      </c>
      <c r="D3072" s="7">
        <v>44411</v>
      </c>
      <c r="E3072" s="6" t="s">
        <v>33</v>
      </c>
      <c r="F3072" s="6" t="s">
        <v>108</v>
      </c>
      <c r="G3072" s="6" t="s">
        <v>109</v>
      </c>
      <c r="H3072" s="6" t="s">
        <v>17</v>
      </c>
      <c r="I3072" s="8">
        <v>0.5</v>
      </c>
      <c r="J3072" s="9">
        <v>5250</v>
      </c>
      <c r="K3072" s="10">
        <f t="shared" si="24"/>
        <v>2625</v>
      </c>
      <c r="L3072" s="10">
        <f t="shared" si="25"/>
        <v>787.5</v>
      </c>
      <c r="M3072" s="11">
        <v>0.3</v>
      </c>
      <c r="O3072" s="16"/>
      <c r="P3072" s="14"/>
      <c r="Q3072" s="12"/>
      <c r="R3072" s="13"/>
    </row>
    <row r="3073" spans="1:18" ht="15.75" customHeight="1" x14ac:dyDescent="0.3">
      <c r="A3073" s="1"/>
      <c r="B3073" s="6" t="s">
        <v>14</v>
      </c>
      <c r="C3073" s="6">
        <v>1185732</v>
      </c>
      <c r="D3073" s="7">
        <v>44411</v>
      </c>
      <c r="E3073" s="6" t="s">
        <v>33</v>
      </c>
      <c r="F3073" s="6" t="s">
        <v>108</v>
      </c>
      <c r="G3073" s="6" t="s">
        <v>109</v>
      </c>
      <c r="H3073" s="6" t="s">
        <v>18</v>
      </c>
      <c r="I3073" s="8">
        <v>0.45000000000000007</v>
      </c>
      <c r="J3073" s="9">
        <v>3000</v>
      </c>
      <c r="K3073" s="10">
        <f t="shared" si="24"/>
        <v>1350.0000000000002</v>
      </c>
      <c r="L3073" s="10">
        <f t="shared" si="25"/>
        <v>472.50000000000006</v>
      </c>
      <c r="M3073" s="11">
        <v>0.35</v>
      </c>
      <c r="O3073" s="16"/>
      <c r="P3073" s="14"/>
      <c r="Q3073" s="12"/>
      <c r="R3073" s="13"/>
    </row>
    <row r="3074" spans="1:18" ht="15.75" customHeight="1" x14ac:dyDescent="0.3">
      <c r="A3074" s="1"/>
      <c r="B3074" s="6" t="s">
        <v>14</v>
      </c>
      <c r="C3074" s="6">
        <v>1185732</v>
      </c>
      <c r="D3074" s="7">
        <v>44411</v>
      </c>
      <c r="E3074" s="6" t="s">
        <v>33</v>
      </c>
      <c r="F3074" s="6" t="s">
        <v>108</v>
      </c>
      <c r="G3074" s="6" t="s">
        <v>109</v>
      </c>
      <c r="H3074" s="6" t="s">
        <v>19</v>
      </c>
      <c r="I3074" s="8">
        <v>0.4</v>
      </c>
      <c r="J3074" s="9">
        <v>2250</v>
      </c>
      <c r="K3074" s="10">
        <f t="shared" si="24"/>
        <v>900</v>
      </c>
      <c r="L3074" s="10">
        <f t="shared" si="25"/>
        <v>270</v>
      </c>
      <c r="M3074" s="11">
        <v>0.3</v>
      </c>
      <c r="O3074" s="16"/>
      <c r="P3074" s="14"/>
      <c r="Q3074" s="12"/>
      <c r="R3074" s="13"/>
    </row>
    <row r="3075" spans="1:18" ht="15.75" customHeight="1" x14ac:dyDescent="0.3">
      <c r="A3075" s="1"/>
      <c r="B3075" s="6" t="s">
        <v>14</v>
      </c>
      <c r="C3075" s="6">
        <v>1185732</v>
      </c>
      <c r="D3075" s="7">
        <v>44411</v>
      </c>
      <c r="E3075" s="6" t="s">
        <v>33</v>
      </c>
      <c r="F3075" s="6" t="s">
        <v>108</v>
      </c>
      <c r="G3075" s="6" t="s">
        <v>109</v>
      </c>
      <c r="H3075" s="6" t="s">
        <v>20</v>
      </c>
      <c r="I3075" s="8">
        <v>0.4</v>
      </c>
      <c r="J3075" s="9">
        <v>2000</v>
      </c>
      <c r="K3075" s="10">
        <f t="shared" si="24"/>
        <v>800</v>
      </c>
      <c r="L3075" s="10">
        <f t="shared" si="25"/>
        <v>240</v>
      </c>
      <c r="M3075" s="11">
        <v>0.3</v>
      </c>
      <c r="O3075" s="16"/>
      <c r="P3075" s="14"/>
      <c r="Q3075" s="12"/>
      <c r="R3075" s="13"/>
    </row>
    <row r="3076" spans="1:18" ht="15.75" customHeight="1" x14ac:dyDescent="0.3">
      <c r="A3076" s="1"/>
      <c r="B3076" s="6" t="s">
        <v>14</v>
      </c>
      <c r="C3076" s="6">
        <v>1185732</v>
      </c>
      <c r="D3076" s="7">
        <v>44411</v>
      </c>
      <c r="E3076" s="6" t="s">
        <v>33</v>
      </c>
      <c r="F3076" s="6" t="s">
        <v>108</v>
      </c>
      <c r="G3076" s="6" t="s">
        <v>109</v>
      </c>
      <c r="H3076" s="6" t="s">
        <v>21</v>
      </c>
      <c r="I3076" s="8">
        <v>0.5</v>
      </c>
      <c r="J3076" s="9">
        <v>1750</v>
      </c>
      <c r="K3076" s="10">
        <f t="shared" si="24"/>
        <v>875</v>
      </c>
      <c r="L3076" s="10">
        <f t="shared" si="25"/>
        <v>437.5</v>
      </c>
      <c r="M3076" s="11">
        <v>0.5</v>
      </c>
      <c r="O3076" s="16"/>
      <c r="P3076" s="14"/>
      <c r="Q3076" s="12"/>
      <c r="R3076" s="13"/>
    </row>
    <row r="3077" spans="1:18" ht="15.75" customHeight="1" x14ac:dyDescent="0.3">
      <c r="A3077" s="1"/>
      <c r="B3077" s="6" t="s">
        <v>14</v>
      </c>
      <c r="C3077" s="6">
        <v>1185732</v>
      </c>
      <c r="D3077" s="7">
        <v>44411</v>
      </c>
      <c r="E3077" s="6" t="s">
        <v>33</v>
      </c>
      <c r="F3077" s="6" t="s">
        <v>108</v>
      </c>
      <c r="G3077" s="6" t="s">
        <v>109</v>
      </c>
      <c r="H3077" s="6" t="s">
        <v>22</v>
      </c>
      <c r="I3077" s="8">
        <v>0.55000000000000004</v>
      </c>
      <c r="J3077" s="9">
        <v>3500</v>
      </c>
      <c r="K3077" s="10">
        <f t="shared" si="24"/>
        <v>1925.0000000000002</v>
      </c>
      <c r="L3077" s="10">
        <f t="shared" si="25"/>
        <v>770.00000000000011</v>
      </c>
      <c r="M3077" s="11">
        <v>0.4</v>
      </c>
      <c r="O3077" s="16"/>
      <c r="P3077" s="14"/>
      <c r="Q3077" s="12"/>
      <c r="R3077" s="13"/>
    </row>
    <row r="3078" spans="1:18" ht="15.75" customHeight="1" x14ac:dyDescent="0.3">
      <c r="A3078" s="1"/>
      <c r="B3078" s="6" t="s">
        <v>14</v>
      </c>
      <c r="C3078" s="6">
        <v>1185732</v>
      </c>
      <c r="D3078" s="7">
        <v>44443</v>
      </c>
      <c r="E3078" s="6" t="s">
        <v>33</v>
      </c>
      <c r="F3078" s="6" t="s">
        <v>108</v>
      </c>
      <c r="G3078" s="6" t="s">
        <v>109</v>
      </c>
      <c r="H3078" s="6" t="s">
        <v>17</v>
      </c>
      <c r="I3078" s="8">
        <v>0.35000000000000003</v>
      </c>
      <c r="J3078" s="9">
        <v>4750</v>
      </c>
      <c r="K3078" s="10">
        <f t="shared" si="24"/>
        <v>1662.5000000000002</v>
      </c>
      <c r="L3078" s="10">
        <f t="shared" si="25"/>
        <v>498.75000000000006</v>
      </c>
      <c r="M3078" s="11">
        <v>0.3</v>
      </c>
      <c r="O3078" s="16"/>
      <c r="P3078" s="14"/>
      <c r="Q3078" s="12"/>
      <c r="R3078" s="13"/>
    </row>
    <row r="3079" spans="1:18" ht="15.75" customHeight="1" x14ac:dyDescent="0.3">
      <c r="A3079" s="1"/>
      <c r="B3079" s="6" t="s">
        <v>14</v>
      </c>
      <c r="C3079" s="6">
        <v>1185732</v>
      </c>
      <c r="D3079" s="7">
        <v>44443</v>
      </c>
      <c r="E3079" s="6" t="s">
        <v>33</v>
      </c>
      <c r="F3079" s="6" t="s">
        <v>108</v>
      </c>
      <c r="G3079" s="6" t="s">
        <v>109</v>
      </c>
      <c r="H3079" s="6" t="s">
        <v>18</v>
      </c>
      <c r="I3079" s="8">
        <v>0.3000000000000001</v>
      </c>
      <c r="J3079" s="9">
        <v>2500</v>
      </c>
      <c r="K3079" s="10">
        <f t="shared" si="24"/>
        <v>750.00000000000023</v>
      </c>
      <c r="L3079" s="10">
        <f t="shared" si="25"/>
        <v>262.50000000000006</v>
      </c>
      <c r="M3079" s="11">
        <v>0.35</v>
      </c>
      <c r="O3079" s="16"/>
      <c r="P3079" s="14"/>
      <c r="Q3079" s="12"/>
      <c r="R3079" s="13"/>
    </row>
    <row r="3080" spans="1:18" ht="15.75" customHeight="1" x14ac:dyDescent="0.3">
      <c r="A3080" s="1"/>
      <c r="B3080" s="6" t="s">
        <v>14</v>
      </c>
      <c r="C3080" s="6">
        <v>1185732</v>
      </c>
      <c r="D3080" s="7">
        <v>44443</v>
      </c>
      <c r="E3080" s="6" t="s">
        <v>33</v>
      </c>
      <c r="F3080" s="6" t="s">
        <v>108</v>
      </c>
      <c r="G3080" s="6" t="s">
        <v>109</v>
      </c>
      <c r="H3080" s="6" t="s">
        <v>19</v>
      </c>
      <c r="I3080" s="8">
        <v>0.25000000000000006</v>
      </c>
      <c r="J3080" s="9">
        <v>1500</v>
      </c>
      <c r="K3080" s="10">
        <f t="shared" si="24"/>
        <v>375.00000000000006</v>
      </c>
      <c r="L3080" s="10">
        <f t="shared" si="25"/>
        <v>112.50000000000001</v>
      </c>
      <c r="M3080" s="11">
        <v>0.3</v>
      </c>
      <c r="O3080" s="16"/>
      <c r="P3080" s="14"/>
      <c r="Q3080" s="12"/>
      <c r="R3080" s="13"/>
    </row>
    <row r="3081" spans="1:18" ht="15.75" customHeight="1" x14ac:dyDescent="0.3">
      <c r="A3081" s="1"/>
      <c r="B3081" s="6" t="s">
        <v>14</v>
      </c>
      <c r="C3081" s="6">
        <v>1185732</v>
      </c>
      <c r="D3081" s="7">
        <v>44443</v>
      </c>
      <c r="E3081" s="6" t="s">
        <v>33</v>
      </c>
      <c r="F3081" s="6" t="s">
        <v>108</v>
      </c>
      <c r="G3081" s="6" t="s">
        <v>109</v>
      </c>
      <c r="H3081" s="6" t="s">
        <v>20</v>
      </c>
      <c r="I3081" s="8">
        <v>0.25000000000000006</v>
      </c>
      <c r="J3081" s="9">
        <v>1250</v>
      </c>
      <c r="K3081" s="10">
        <f t="shared" si="24"/>
        <v>312.50000000000006</v>
      </c>
      <c r="L3081" s="10">
        <f t="shared" si="25"/>
        <v>93.750000000000014</v>
      </c>
      <c r="M3081" s="11">
        <v>0.3</v>
      </c>
      <c r="O3081" s="16"/>
      <c r="P3081" s="14"/>
      <c r="Q3081" s="12"/>
      <c r="R3081" s="13"/>
    </row>
    <row r="3082" spans="1:18" ht="15.75" customHeight="1" x14ac:dyDescent="0.3">
      <c r="A3082" s="1"/>
      <c r="B3082" s="6" t="s">
        <v>14</v>
      </c>
      <c r="C3082" s="6">
        <v>1185732</v>
      </c>
      <c r="D3082" s="7">
        <v>44443</v>
      </c>
      <c r="E3082" s="6" t="s">
        <v>33</v>
      </c>
      <c r="F3082" s="6" t="s">
        <v>108</v>
      </c>
      <c r="G3082" s="6" t="s">
        <v>109</v>
      </c>
      <c r="H3082" s="6" t="s">
        <v>21</v>
      </c>
      <c r="I3082" s="8">
        <v>0.35000000000000003</v>
      </c>
      <c r="J3082" s="9">
        <v>1250</v>
      </c>
      <c r="K3082" s="10">
        <f t="shared" si="24"/>
        <v>437.50000000000006</v>
      </c>
      <c r="L3082" s="10">
        <f t="shared" si="25"/>
        <v>218.75000000000003</v>
      </c>
      <c r="M3082" s="11">
        <v>0.5</v>
      </c>
      <c r="O3082" s="16"/>
      <c r="P3082" s="14"/>
      <c r="Q3082" s="12"/>
      <c r="R3082" s="13"/>
    </row>
    <row r="3083" spans="1:18" ht="15.75" customHeight="1" x14ac:dyDescent="0.3">
      <c r="A3083" s="1"/>
      <c r="B3083" s="6" t="s">
        <v>14</v>
      </c>
      <c r="C3083" s="6">
        <v>1185732</v>
      </c>
      <c r="D3083" s="7">
        <v>44443</v>
      </c>
      <c r="E3083" s="6" t="s">
        <v>33</v>
      </c>
      <c r="F3083" s="6" t="s">
        <v>108</v>
      </c>
      <c r="G3083" s="6" t="s">
        <v>109</v>
      </c>
      <c r="H3083" s="6" t="s">
        <v>22</v>
      </c>
      <c r="I3083" s="8">
        <v>0.4</v>
      </c>
      <c r="J3083" s="9">
        <v>2000</v>
      </c>
      <c r="K3083" s="10">
        <f t="shared" si="24"/>
        <v>800</v>
      </c>
      <c r="L3083" s="10">
        <f t="shared" si="25"/>
        <v>320</v>
      </c>
      <c r="M3083" s="11">
        <v>0.4</v>
      </c>
      <c r="O3083" s="16"/>
      <c r="P3083" s="14"/>
      <c r="Q3083" s="12"/>
      <c r="R3083" s="13"/>
    </row>
    <row r="3084" spans="1:18" ht="15.75" customHeight="1" x14ac:dyDescent="0.3">
      <c r="A3084" s="1"/>
      <c r="B3084" s="6" t="s">
        <v>14</v>
      </c>
      <c r="C3084" s="6">
        <v>1185732</v>
      </c>
      <c r="D3084" s="7">
        <v>44472</v>
      </c>
      <c r="E3084" s="6" t="s">
        <v>33</v>
      </c>
      <c r="F3084" s="6" t="s">
        <v>108</v>
      </c>
      <c r="G3084" s="6" t="s">
        <v>109</v>
      </c>
      <c r="H3084" s="6" t="s">
        <v>17</v>
      </c>
      <c r="I3084" s="8">
        <v>0.44999999999999996</v>
      </c>
      <c r="J3084" s="9">
        <v>3750</v>
      </c>
      <c r="K3084" s="10">
        <f t="shared" si="24"/>
        <v>1687.4999999999998</v>
      </c>
      <c r="L3084" s="10">
        <f t="shared" si="25"/>
        <v>506.24999999999989</v>
      </c>
      <c r="M3084" s="11">
        <v>0.3</v>
      </c>
      <c r="O3084" s="16"/>
      <c r="P3084" s="14"/>
      <c r="Q3084" s="12"/>
      <c r="R3084" s="13"/>
    </row>
    <row r="3085" spans="1:18" ht="15.75" customHeight="1" x14ac:dyDescent="0.3">
      <c r="A3085" s="1"/>
      <c r="B3085" s="6" t="s">
        <v>14</v>
      </c>
      <c r="C3085" s="6">
        <v>1185732</v>
      </c>
      <c r="D3085" s="7">
        <v>44472</v>
      </c>
      <c r="E3085" s="6" t="s">
        <v>33</v>
      </c>
      <c r="F3085" s="6" t="s">
        <v>108</v>
      </c>
      <c r="G3085" s="6" t="s">
        <v>109</v>
      </c>
      <c r="H3085" s="6" t="s">
        <v>18</v>
      </c>
      <c r="I3085" s="8">
        <v>0.35000000000000003</v>
      </c>
      <c r="J3085" s="9">
        <v>2250</v>
      </c>
      <c r="K3085" s="10">
        <f t="shared" si="24"/>
        <v>787.50000000000011</v>
      </c>
      <c r="L3085" s="10">
        <f t="shared" si="25"/>
        <v>275.625</v>
      </c>
      <c r="M3085" s="11">
        <v>0.35</v>
      </c>
      <c r="O3085" s="16"/>
      <c r="P3085" s="14"/>
      <c r="Q3085" s="12"/>
      <c r="R3085" s="13"/>
    </row>
    <row r="3086" spans="1:18" ht="15.75" customHeight="1" x14ac:dyDescent="0.3">
      <c r="A3086" s="1"/>
      <c r="B3086" s="6" t="s">
        <v>14</v>
      </c>
      <c r="C3086" s="6">
        <v>1185732</v>
      </c>
      <c r="D3086" s="7">
        <v>44472</v>
      </c>
      <c r="E3086" s="6" t="s">
        <v>33</v>
      </c>
      <c r="F3086" s="6" t="s">
        <v>108</v>
      </c>
      <c r="G3086" s="6" t="s">
        <v>109</v>
      </c>
      <c r="H3086" s="6" t="s">
        <v>19</v>
      </c>
      <c r="I3086" s="8">
        <v>0.35000000000000003</v>
      </c>
      <c r="J3086" s="9">
        <v>1250</v>
      </c>
      <c r="K3086" s="10">
        <f t="shared" si="24"/>
        <v>437.50000000000006</v>
      </c>
      <c r="L3086" s="10">
        <f t="shared" si="25"/>
        <v>131.25</v>
      </c>
      <c r="M3086" s="11">
        <v>0.3</v>
      </c>
      <c r="O3086" s="16"/>
      <c r="P3086" s="14"/>
      <c r="Q3086" s="12"/>
      <c r="R3086" s="13"/>
    </row>
    <row r="3087" spans="1:18" ht="15.75" customHeight="1" x14ac:dyDescent="0.3">
      <c r="A3087" s="1"/>
      <c r="B3087" s="6" t="s">
        <v>14</v>
      </c>
      <c r="C3087" s="6">
        <v>1185732</v>
      </c>
      <c r="D3087" s="7">
        <v>44472</v>
      </c>
      <c r="E3087" s="6" t="s">
        <v>33</v>
      </c>
      <c r="F3087" s="6" t="s">
        <v>108</v>
      </c>
      <c r="G3087" s="6" t="s">
        <v>109</v>
      </c>
      <c r="H3087" s="6" t="s">
        <v>20</v>
      </c>
      <c r="I3087" s="8">
        <v>0.35000000000000003</v>
      </c>
      <c r="J3087" s="9">
        <v>1250</v>
      </c>
      <c r="K3087" s="10">
        <f t="shared" si="24"/>
        <v>437.50000000000006</v>
      </c>
      <c r="L3087" s="10">
        <f t="shared" si="25"/>
        <v>131.25</v>
      </c>
      <c r="M3087" s="11">
        <v>0.3</v>
      </c>
      <c r="O3087" s="16"/>
      <c r="P3087" s="14"/>
      <c r="Q3087" s="12"/>
      <c r="R3087" s="13"/>
    </row>
    <row r="3088" spans="1:18" ht="15.75" customHeight="1" x14ac:dyDescent="0.3">
      <c r="A3088" s="1"/>
      <c r="B3088" s="6" t="s">
        <v>14</v>
      </c>
      <c r="C3088" s="6">
        <v>1185732</v>
      </c>
      <c r="D3088" s="7">
        <v>44472</v>
      </c>
      <c r="E3088" s="6" t="s">
        <v>33</v>
      </c>
      <c r="F3088" s="6" t="s">
        <v>108</v>
      </c>
      <c r="G3088" s="6" t="s">
        <v>109</v>
      </c>
      <c r="H3088" s="6" t="s">
        <v>21</v>
      </c>
      <c r="I3088" s="8">
        <v>0.44999999999999996</v>
      </c>
      <c r="J3088" s="9">
        <v>1250</v>
      </c>
      <c r="K3088" s="10">
        <f t="shared" si="24"/>
        <v>562.5</v>
      </c>
      <c r="L3088" s="10">
        <f t="shared" si="25"/>
        <v>281.25</v>
      </c>
      <c r="M3088" s="11">
        <v>0.5</v>
      </c>
      <c r="O3088" s="16"/>
      <c r="P3088" s="14"/>
      <c r="Q3088" s="12"/>
      <c r="R3088" s="13"/>
    </row>
    <row r="3089" spans="1:18" ht="15.75" customHeight="1" x14ac:dyDescent="0.3">
      <c r="A3089" s="1"/>
      <c r="B3089" s="6" t="s">
        <v>14</v>
      </c>
      <c r="C3089" s="6">
        <v>1185732</v>
      </c>
      <c r="D3089" s="7">
        <v>44472</v>
      </c>
      <c r="E3089" s="6" t="s">
        <v>33</v>
      </c>
      <c r="F3089" s="6" t="s">
        <v>108</v>
      </c>
      <c r="G3089" s="6" t="s">
        <v>109</v>
      </c>
      <c r="H3089" s="6" t="s">
        <v>22</v>
      </c>
      <c r="I3089" s="8">
        <v>0.49999999999999983</v>
      </c>
      <c r="J3089" s="9">
        <v>2500</v>
      </c>
      <c r="K3089" s="10">
        <f t="shared" si="24"/>
        <v>1249.9999999999995</v>
      </c>
      <c r="L3089" s="10">
        <f t="shared" si="25"/>
        <v>499.99999999999983</v>
      </c>
      <c r="M3089" s="11">
        <v>0.4</v>
      </c>
      <c r="O3089" s="16"/>
      <c r="P3089" s="14"/>
      <c r="Q3089" s="12"/>
      <c r="R3089" s="13"/>
    </row>
    <row r="3090" spans="1:18" ht="15.75" customHeight="1" x14ac:dyDescent="0.3">
      <c r="A3090" s="1"/>
      <c r="B3090" s="6" t="s">
        <v>14</v>
      </c>
      <c r="C3090" s="6">
        <v>1185732</v>
      </c>
      <c r="D3090" s="7">
        <v>44503</v>
      </c>
      <c r="E3090" s="6" t="s">
        <v>33</v>
      </c>
      <c r="F3090" s="6" t="s">
        <v>108</v>
      </c>
      <c r="G3090" s="6" t="s">
        <v>109</v>
      </c>
      <c r="H3090" s="6" t="s">
        <v>17</v>
      </c>
      <c r="I3090" s="8">
        <v>0.44999999999999996</v>
      </c>
      <c r="J3090" s="9">
        <v>4000</v>
      </c>
      <c r="K3090" s="10">
        <f t="shared" si="24"/>
        <v>1799.9999999999998</v>
      </c>
      <c r="L3090" s="10">
        <f t="shared" si="25"/>
        <v>539.99999999999989</v>
      </c>
      <c r="M3090" s="11">
        <v>0.3</v>
      </c>
      <c r="O3090" s="16"/>
      <c r="P3090" s="14"/>
      <c r="Q3090" s="12"/>
      <c r="R3090" s="13"/>
    </row>
    <row r="3091" spans="1:18" ht="15.75" customHeight="1" x14ac:dyDescent="0.3">
      <c r="A3091" s="1"/>
      <c r="B3091" s="6" t="s">
        <v>14</v>
      </c>
      <c r="C3091" s="6">
        <v>1185732</v>
      </c>
      <c r="D3091" s="7">
        <v>44503</v>
      </c>
      <c r="E3091" s="6" t="s">
        <v>33</v>
      </c>
      <c r="F3091" s="6" t="s">
        <v>108</v>
      </c>
      <c r="G3091" s="6" t="s">
        <v>109</v>
      </c>
      <c r="H3091" s="6" t="s">
        <v>18</v>
      </c>
      <c r="I3091" s="8">
        <v>0.35000000000000003</v>
      </c>
      <c r="J3091" s="9">
        <v>3000</v>
      </c>
      <c r="K3091" s="10">
        <f t="shared" si="24"/>
        <v>1050</v>
      </c>
      <c r="L3091" s="10">
        <f t="shared" si="25"/>
        <v>367.5</v>
      </c>
      <c r="M3091" s="11">
        <v>0.35</v>
      </c>
      <c r="O3091" s="16"/>
      <c r="P3091" s="14"/>
      <c r="Q3091" s="12"/>
      <c r="R3091" s="13"/>
    </row>
    <row r="3092" spans="1:18" ht="15.75" customHeight="1" x14ac:dyDescent="0.3">
      <c r="A3092" s="1"/>
      <c r="B3092" s="6" t="s">
        <v>14</v>
      </c>
      <c r="C3092" s="6">
        <v>1185732</v>
      </c>
      <c r="D3092" s="7">
        <v>44503</v>
      </c>
      <c r="E3092" s="6" t="s">
        <v>33</v>
      </c>
      <c r="F3092" s="6" t="s">
        <v>108</v>
      </c>
      <c r="G3092" s="6" t="s">
        <v>109</v>
      </c>
      <c r="H3092" s="6" t="s">
        <v>19</v>
      </c>
      <c r="I3092" s="8">
        <v>0.35000000000000003</v>
      </c>
      <c r="J3092" s="9">
        <v>2450</v>
      </c>
      <c r="K3092" s="10">
        <f t="shared" si="24"/>
        <v>857.50000000000011</v>
      </c>
      <c r="L3092" s="10">
        <f t="shared" si="25"/>
        <v>257.25</v>
      </c>
      <c r="M3092" s="11">
        <v>0.3</v>
      </c>
      <c r="O3092" s="16"/>
      <c r="P3092" s="14"/>
      <c r="Q3092" s="12"/>
      <c r="R3092" s="13"/>
    </row>
    <row r="3093" spans="1:18" ht="15.75" customHeight="1" x14ac:dyDescent="0.3">
      <c r="A3093" s="1"/>
      <c r="B3093" s="6" t="s">
        <v>14</v>
      </c>
      <c r="C3093" s="6">
        <v>1185732</v>
      </c>
      <c r="D3093" s="7">
        <v>44503</v>
      </c>
      <c r="E3093" s="6" t="s">
        <v>33</v>
      </c>
      <c r="F3093" s="6" t="s">
        <v>108</v>
      </c>
      <c r="G3093" s="6" t="s">
        <v>109</v>
      </c>
      <c r="H3093" s="6" t="s">
        <v>20</v>
      </c>
      <c r="I3093" s="8">
        <v>0.35000000000000003</v>
      </c>
      <c r="J3093" s="9">
        <v>2250</v>
      </c>
      <c r="K3093" s="10">
        <f t="shared" si="24"/>
        <v>787.50000000000011</v>
      </c>
      <c r="L3093" s="10">
        <f t="shared" si="25"/>
        <v>236.25000000000003</v>
      </c>
      <c r="M3093" s="11">
        <v>0.3</v>
      </c>
      <c r="O3093" s="16"/>
      <c r="P3093" s="14"/>
      <c r="Q3093" s="12"/>
      <c r="R3093" s="13"/>
    </row>
    <row r="3094" spans="1:18" ht="15.75" customHeight="1" x14ac:dyDescent="0.3">
      <c r="A3094" s="1"/>
      <c r="B3094" s="6" t="s">
        <v>14</v>
      </c>
      <c r="C3094" s="6">
        <v>1185732</v>
      </c>
      <c r="D3094" s="7">
        <v>44503</v>
      </c>
      <c r="E3094" s="6" t="s">
        <v>33</v>
      </c>
      <c r="F3094" s="6" t="s">
        <v>108</v>
      </c>
      <c r="G3094" s="6" t="s">
        <v>109</v>
      </c>
      <c r="H3094" s="6" t="s">
        <v>21</v>
      </c>
      <c r="I3094" s="8">
        <v>0.6</v>
      </c>
      <c r="J3094" s="9">
        <v>2000</v>
      </c>
      <c r="K3094" s="10">
        <f t="shared" si="24"/>
        <v>1200</v>
      </c>
      <c r="L3094" s="10">
        <f t="shared" si="25"/>
        <v>600</v>
      </c>
      <c r="M3094" s="11">
        <v>0.5</v>
      </c>
      <c r="O3094" s="16"/>
      <c r="P3094" s="14"/>
      <c r="Q3094" s="12"/>
      <c r="R3094" s="13"/>
    </row>
    <row r="3095" spans="1:18" ht="15.75" customHeight="1" x14ac:dyDescent="0.3">
      <c r="A3095" s="1"/>
      <c r="B3095" s="6" t="s">
        <v>14</v>
      </c>
      <c r="C3095" s="6">
        <v>1185732</v>
      </c>
      <c r="D3095" s="7">
        <v>44503</v>
      </c>
      <c r="E3095" s="6" t="s">
        <v>33</v>
      </c>
      <c r="F3095" s="6" t="s">
        <v>108</v>
      </c>
      <c r="G3095" s="6" t="s">
        <v>109</v>
      </c>
      <c r="H3095" s="6" t="s">
        <v>22</v>
      </c>
      <c r="I3095" s="8">
        <v>0.64999999999999991</v>
      </c>
      <c r="J3095" s="9">
        <v>3000</v>
      </c>
      <c r="K3095" s="10">
        <f t="shared" si="24"/>
        <v>1949.9999999999998</v>
      </c>
      <c r="L3095" s="10">
        <f t="shared" si="25"/>
        <v>780</v>
      </c>
      <c r="M3095" s="11">
        <v>0.4</v>
      </c>
      <c r="O3095" s="16"/>
      <c r="P3095" s="14"/>
      <c r="Q3095" s="12"/>
      <c r="R3095" s="13"/>
    </row>
    <row r="3096" spans="1:18" ht="15.75" customHeight="1" x14ac:dyDescent="0.3">
      <c r="A3096" s="1"/>
      <c r="B3096" s="6" t="s">
        <v>14</v>
      </c>
      <c r="C3096" s="6">
        <v>1185732</v>
      </c>
      <c r="D3096" s="7">
        <v>44532</v>
      </c>
      <c r="E3096" s="6" t="s">
        <v>33</v>
      </c>
      <c r="F3096" s="6" t="s">
        <v>108</v>
      </c>
      <c r="G3096" s="6" t="s">
        <v>109</v>
      </c>
      <c r="H3096" s="6" t="s">
        <v>17</v>
      </c>
      <c r="I3096" s="8">
        <v>0.6</v>
      </c>
      <c r="J3096" s="9">
        <v>5500</v>
      </c>
      <c r="K3096" s="10">
        <f t="shared" si="24"/>
        <v>3300</v>
      </c>
      <c r="L3096" s="10">
        <f t="shared" si="25"/>
        <v>990</v>
      </c>
      <c r="M3096" s="11">
        <v>0.3</v>
      </c>
      <c r="O3096" s="16"/>
      <c r="P3096" s="14"/>
      <c r="Q3096" s="12"/>
      <c r="R3096" s="13"/>
    </row>
    <row r="3097" spans="1:18" ht="15.75" customHeight="1" x14ac:dyDescent="0.3">
      <c r="A3097" s="1"/>
      <c r="B3097" s="6" t="s">
        <v>14</v>
      </c>
      <c r="C3097" s="6">
        <v>1185732</v>
      </c>
      <c r="D3097" s="7">
        <v>44532</v>
      </c>
      <c r="E3097" s="6" t="s">
        <v>33</v>
      </c>
      <c r="F3097" s="6" t="s">
        <v>108</v>
      </c>
      <c r="G3097" s="6" t="s">
        <v>109</v>
      </c>
      <c r="H3097" s="6" t="s">
        <v>18</v>
      </c>
      <c r="I3097" s="8">
        <v>0.5</v>
      </c>
      <c r="J3097" s="9">
        <v>3500</v>
      </c>
      <c r="K3097" s="10">
        <f t="shared" si="24"/>
        <v>1750</v>
      </c>
      <c r="L3097" s="10">
        <f t="shared" si="25"/>
        <v>612.5</v>
      </c>
      <c r="M3097" s="11">
        <v>0.35</v>
      </c>
      <c r="O3097" s="16"/>
      <c r="P3097" s="14"/>
      <c r="Q3097" s="12"/>
      <c r="R3097" s="13"/>
    </row>
    <row r="3098" spans="1:18" ht="15.75" customHeight="1" x14ac:dyDescent="0.3">
      <c r="A3098" s="1"/>
      <c r="B3098" s="6" t="s">
        <v>14</v>
      </c>
      <c r="C3098" s="6">
        <v>1185732</v>
      </c>
      <c r="D3098" s="7">
        <v>44532</v>
      </c>
      <c r="E3098" s="6" t="s">
        <v>33</v>
      </c>
      <c r="F3098" s="6" t="s">
        <v>108</v>
      </c>
      <c r="G3098" s="6" t="s">
        <v>109</v>
      </c>
      <c r="H3098" s="6" t="s">
        <v>19</v>
      </c>
      <c r="I3098" s="8">
        <v>0.5</v>
      </c>
      <c r="J3098" s="9">
        <v>3000</v>
      </c>
      <c r="K3098" s="10">
        <f t="shared" si="24"/>
        <v>1500</v>
      </c>
      <c r="L3098" s="10">
        <f t="shared" si="25"/>
        <v>450</v>
      </c>
      <c r="M3098" s="11">
        <v>0.3</v>
      </c>
      <c r="O3098" s="16"/>
      <c r="P3098" s="14"/>
      <c r="Q3098" s="12"/>
      <c r="R3098" s="13"/>
    </row>
    <row r="3099" spans="1:18" ht="15.75" customHeight="1" x14ac:dyDescent="0.3">
      <c r="A3099" s="1"/>
      <c r="B3099" s="6" t="s">
        <v>14</v>
      </c>
      <c r="C3099" s="6">
        <v>1185732</v>
      </c>
      <c r="D3099" s="7">
        <v>44532</v>
      </c>
      <c r="E3099" s="6" t="s">
        <v>33</v>
      </c>
      <c r="F3099" s="6" t="s">
        <v>108</v>
      </c>
      <c r="G3099" s="6" t="s">
        <v>109</v>
      </c>
      <c r="H3099" s="6" t="s">
        <v>20</v>
      </c>
      <c r="I3099" s="8">
        <v>0.5</v>
      </c>
      <c r="J3099" s="9">
        <v>2500</v>
      </c>
      <c r="K3099" s="10">
        <f t="shared" si="24"/>
        <v>1250</v>
      </c>
      <c r="L3099" s="10">
        <f t="shared" si="25"/>
        <v>375</v>
      </c>
      <c r="M3099" s="11">
        <v>0.3</v>
      </c>
      <c r="O3099" s="16"/>
      <c r="P3099" s="14"/>
      <c r="Q3099" s="12"/>
      <c r="R3099" s="13"/>
    </row>
    <row r="3100" spans="1:18" ht="15.75" customHeight="1" x14ac:dyDescent="0.3">
      <c r="A3100" s="1"/>
      <c r="B3100" s="6" t="s">
        <v>14</v>
      </c>
      <c r="C3100" s="6">
        <v>1185732</v>
      </c>
      <c r="D3100" s="7">
        <v>44532</v>
      </c>
      <c r="E3100" s="6" t="s">
        <v>33</v>
      </c>
      <c r="F3100" s="6" t="s">
        <v>108</v>
      </c>
      <c r="G3100" s="6" t="s">
        <v>109</v>
      </c>
      <c r="H3100" s="6" t="s">
        <v>21</v>
      </c>
      <c r="I3100" s="8">
        <v>0.6</v>
      </c>
      <c r="J3100" s="9">
        <v>2500</v>
      </c>
      <c r="K3100" s="10">
        <f t="shared" si="24"/>
        <v>1500</v>
      </c>
      <c r="L3100" s="10">
        <f t="shared" si="25"/>
        <v>750</v>
      </c>
      <c r="M3100" s="11">
        <v>0.5</v>
      </c>
      <c r="O3100" s="16"/>
      <c r="P3100" s="14"/>
      <c r="Q3100" s="12"/>
      <c r="R3100" s="13"/>
    </row>
    <row r="3101" spans="1:18" ht="15.75" customHeight="1" x14ac:dyDescent="0.3">
      <c r="A3101" s="1"/>
      <c r="B3101" s="6" t="s">
        <v>14</v>
      </c>
      <c r="C3101" s="6">
        <v>1185732</v>
      </c>
      <c r="D3101" s="7">
        <v>44532</v>
      </c>
      <c r="E3101" s="6" t="s">
        <v>33</v>
      </c>
      <c r="F3101" s="6" t="s">
        <v>108</v>
      </c>
      <c r="G3101" s="6" t="s">
        <v>109</v>
      </c>
      <c r="H3101" s="6" t="s">
        <v>22</v>
      </c>
      <c r="I3101" s="8">
        <v>0.64999999999999991</v>
      </c>
      <c r="J3101" s="9">
        <v>3500</v>
      </c>
      <c r="K3101" s="10">
        <f t="shared" si="24"/>
        <v>2274.9999999999995</v>
      </c>
      <c r="L3101" s="10">
        <f t="shared" si="25"/>
        <v>909.99999999999989</v>
      </c>
      <c r="M3101" s="11">
        <v>0.4</v>
      </c>
      <c r="O3101" s="16"/>
      <c r="P3101" s="14"/>
      <c r="Q3101" s="12"/>
      <c r="R3101" s="13"/>
    </row>
    <row r="3102" spans="1:18" ht="15.75" customHeight="1" x14ac:dyDescent="0.3">
      <c r="A3102" s="1" t="s">
        <v>39</v>
      </c>
      <c r="B3102" s="6" t="s">
        <v>14</v>
      </c>
      <c r="C3102" s="6">
        <v>1185732</v>
      </c>
      <c r="D3102" s="7">
        <v>44206</v>
      </c>
      <c r="E3102" s="6" t="s">
        <v>33</v>
      </c>
      <c r="F3102" s="6" t="s">
        <v>110</v>
      </c>
      <c r="G3102" s="6" t="s">
        <v>111</v>
      </c>
      <c r="H3102" s="6" t="s">
        <v>17</v>
      </c>
      <c r="I3102" s="8">
        <v>0.35000000000000003</v>
      </c>
      <c r="J3102" s="9">
        <v>5000</v>
      </c>
      <c r="K3102" s="10">
        <f t="shared" si="24"/>
        <v>1750.0000000000002</v>
      </c>
      <c r="L3102" s="10">
        <f t="shared" si="25"/>
        <v>700.00000000000011</v>
      </c>
      <c r="M3102" s="11">
        <v>0.4</v>
      </c>
      <c r="O3102" s="16"/>
      <c r="P3102" s="14"/>
      <c r="Q3102" s="12"/>
      <c r="R3102" s="13"/>
    </row>
    <row r="3103" spans="1:18" ht="15.75" customHeight="1" x14ac:dyDescent="0.3">
      <c r="A3103" s="1"/>
      <c r="B3103" s="6" t="s">
        <v>14</v>
      </c>
      <c r="C3103" s="6">
        <v>1185732</v>
      </c>
      <c r="D3103" s="7">
        <v>44206</v>
      </c>
      <c r="E3103" s="6" t="s">
        <v>33</v>
      </c>
      <c r="F3103" s="6" t="s">
        <v>110</v>
      </c>
      <c r="G3103" s="6" t="s">
        <v>111</v>
      </c>
      <c r="H3103" s="6" t="s">
        <v>18</v>
      </c>
      <c r="I3103" s="8">
        <v>0.35000000000000003</v>
      </c>
      <c r="J3103" s="9">
        <v>3000</v>
      </c>
      <c r="K3103" s="10">
        <f t="shared" si="24"/>
        <v>1050</v>
      </c>
      <c r="L3103" s="10">
        <f t="shared" si="25"/>
        <v>420</v>
      </c>
      <c r="M3103" s="11">
        <v>0.4</v>
      </c>
      <c r="O3103" s="16"/>
      <c r="P3103" s="14"/>
      <c r="Q3103" s="12"/>
      <c r="R3103" s="13"/>
    </row>
    <row r="3104" spans="1:18" ht="15.75" customHeight="1" x14ac:dyDescent="0.3">
      <c r="A3104" s="1"/>
      <c r="B3104" s="6" t="s">
        <v>14</v>
      </c>
      <c r="C3104" s="6">
        <v>1185732</v>
      </c>
      <c r="D3104" s="7">
        <v>44206</v>
      </c>
      <c r="E3104" s="6" t="s">
        <v>33</v>
      </c>
      <c r="F3104" s="6" t="s">
        <v>110</v>
      </c>
      <c r="G3104" s="6" t="s">
        <v>111</v>
      </c>
      <c r="H3104" s="6" t="s">
        <v>19</v>
      </c>
      <c r="I3104" s="8">
        <v>0.25000000000000006</v>
      </c>
      <c r="J3104" s="9">
        <v>3000</v>
      </c>
      <c r="K3104" s="10">
        <f t="shared" si="24"/>
        <v>750.00000000000011</v>
      </c>
      <c r="L3104" s="10">
        <f t="shared" si="25"/>
        <v>262.5</v>
      </c>
      <c r="M3104" s="11">
        <v>0.35</v>
      </c>
      <c r="O3104" s="16"/>
      <c r="P3104" s="14"/>
      <c r="Q3104" s="12"/>
      <c r="R3104" s="13"/>
    </row>
    <row r="3105" spans="1:18" ht="15.75" customHeight="1" x14ac:dyDescent="0.3">
      <c r="A3105" s="1"/>
      <c r="B3105" s="6" t="s">
        <v>14</v>
      </c>
      <c r="C3105" s="6">
        <v>1185732</v>
      </c>
      <c r="D3105" s="7">
        <v>44206</v>
      </c>
      <c r="E3105" s="6" t="s">
        <v>33</v>
      </c>
      <c r="F3105" s="6" t="s">
        <v>110</v>
      </c>
      <c r="G3105" s="6" t="s">
        <v>111</v>
      </c>
      <c r="H3105" s="6" t="s">
        <v>20</v>
      </c>
      <c r="I3105" s="8">
        <v>0.30000000000000004</v>
      </c>
      <c r="J3105" s="9">
        <v>1500</v>
      </c>
      <c r="K3105" s="10">
        <f t="shared" si="24"/>
        <v>450.00000000000006</v>
      </c>
      <c r="L3105" s="10">
        <f t="shared" si="25"/>
        <v>157.5</v>
      </c>
      <c r="M3105" s="11">
        <v>0.35</v>
      </c>
      <c r="O3105" s="16"/>
      <c r="P3105" s="14"/>
      <c r="Q3105" s="12"/>
      <c r="R3105" s="13"/>
    </row>
    <row r="3106" spans="1:18" ht="15.75" customHeight="1" x14ac:dyDescent="0.3">
      <c r="A3106" s="1"/>
      <c r="B3106" s="6" t="s">
        <v>14</v>
      </c>
      <c r="C3106" s="6">
        <v>1185732</v>
      </c>
      <c r="D3106" s="7">
        <v>44206</v>
      </c>
      <c r="E3106" s="6" t="s">
        <v>33</v>
      </c>
      <c r="F3106" s="6" t="s">
        <v>110</v>
      </c>
      <c r="G3106" s="6" t="s">
        <v>111</v>
      </c>
      <c r="H3106" s="6" t="s">
        <v>21</v>
      </c>
      <c r="I3106" s="8">
        <v>0.44999999999999996</v>
      </c>
      <c r="J3106" s="9">
        <v>2000</v>
      </c>
      <c r="K3106" s="10">
        <f t="shared" si="24"/>
        <v>899.99999999999989</v>
      </c>
      <c r="L3106" s="10">
        <f t="shared" si="25"/>
        <v>269.99999999999994</v>
      </c>
      <c r="M3106" s="11">
        <v>0.3</v>
      </c>
      <c r="O3106" s="16"/>
      <c r="P3106" s="14"/>
      <c r="Q3106" s="12"/>
      <c r="R3106" s="13"/>
    </row>
    <row r="3107" spans="1:18" ht="15.75" customHeight="1" x14ac:dyDescent="0.3">
      <c r="A3107" s="1"/>
      <c r="B3107" s="6" t="s">
        <v>14</v>
      </c>
      <c r="C3107" s="6">
        <v>1185732</v>
      </c>
      <c r="D3107" s="7">
        <v>44206</v>
      </c>
      <c r="E3107" s="6" t="s">
        <v>33</v>
      </c>
      <c r="F3107" s="6" t="s">
        <v>110</v>
      </c>
      <c r="G3107" s="6" t="s">
        <v>111</v>
      </c>
      <c r="H3107" s="6" t="s">
        <v>22</v>
      </c>
      <c r="I3107" s="8">
        <v>0.35000000000000003</v>
      </c>
      <c r="J3107" s="9">
        <v>3000</v>
      </c>
      <c r="K3107" s="10">
        <f t="shared" si="24"/>
        <v>1050</v>
      </c>
      <c r="L3107" s="10">
        <f t="shared" si="25"/>
        <v>420</v>
      </c>
      <c r="M3107" s="11">
        <v>0.4</v>
      </c>
      <c r="O3107" s="16"/>
      <c r="P3107" s="14"/>
      <c r="Q3107" s="12"/>
      <c r="R3107" s="13"/>
    </row>
    <row r="3108" spans="1:18" ht="15.75" customHeight="1" x14ac:dyDescent="0.3">
      <c r="A3108" s="1"/>
      <c r="B3108" s="6" t="s">
        <v>14</v>
      </c>
      <c r="C3108" s="6">
        <v>1185732</v>
      </c>
      <c r="D3108" s="7">
        <v>44237</v>
      </c>
      <c r="E3108" s="6" t="s">
        <v>33</v>
      </c>
      <c r="F3108" s="6" t="s">
        <v>110</v>
      </c>
      <c r="G3108" s="6" t="s">
        <v>111</v>
      </c>
      <c r="H3108" s="6" t="s">
        <v>17</v>
      </c>
      <c r="I3108" s="8">
        <v>0.35000000000000003</v>
      </c>
      <c r="J3108" s="9">
        <v>5500</v>
      </c>
      <c r="K3108" s="10">
        <f t="shared" si="24"/>
        <v>1925.0000000000002</v>
      </c>
      <c r="L3108" s="10">
        <f t="shared" si="25"/>
        <v>770.00000000000011</v>
      </c>
      <c r="M3108" s="11">
        <v>0.4</v>
      </c>
      <c r="O3108" s="16"/>
      <c r="P3108" s="14"/>
      <c r="Q3108" s="12"/>
      <c r="R3108" s="13"/>
    </row>
    <row r="3109" spans="1:18" ht="15.75" customHeight="1" x14ac:dyDescent="0.3">
      <c r="A3109" s="1"/>
      <c r="B3109" s="6" t="s">
        <v>14</v>
      </c>
      <c r="C3109" s="6">
        <v>1185732</v>
      </c>
      <c r="D3109" s="7">
        <v>44237</v>
      </c>
      <c r="E3109" s="6" t="s">
        <v>33</v>
      </c>
      <c r="F3109" s="6" t="s">
        <v>110</v>
      </c>
      <c r="G3109" s="6" t="s">
        <v>111</v>
      </c>
      <c r="H3109" s="6" t="s">
        <v>18</v>
      </c>
      <c r="I3109" s="8">
        <v>0.35000000000000003</v>
      </c>
      <c r="J3109" s="9">
        <v>2000</v>
      </c>
      <c r="K3109" s="10">
        <f t="shared" si="24"/>
        <v>700.00000000000011</v>
      </c>
      <c r="L3109" s="10">
        <f t="shared" si="25"/>
        <v>280.00000000000006</v>
      </c>
      <c r="M3109" s="11">
        <v>0.4</v>
      </c>
      <c r="O3109" s="16"/>
      <c r="P3109" s="14"/>
      <c r="Q3109" s="12"/>
      <c r="R3109" s="13"/>
    </row>
    <row r="3110" spans="1:18" ht="15.75" customHeight="1" x14ac:dyDescent="0.3">
      <c r="A3110" s="1"/>
      <c r="B3110" s="6" t="s">
        <v>14</v>
      </c>
      <c r="C3110" s="6">
        <v>1185732</v>
      </c>
      <c r="D3110" s="7">
        <v>44237</v>
      </c>
      <c r="E3110" s="6" t="s">
        <v>33</v>
      </c>
      <c r="F3110" s="6" t="s">
        <v>110</v>
      </c>
      <c r="G3110" s="6" t="s">
        <v>111</v>
      </c>
      <c r="H3110" s="6" t="s">
        <v>19</v>
      </c>
      <c r="I3110" s="8">
        <v>0.25000000000000006</v>
      </c>
      <c r="J3110" s="9">
        <v>2500</v>
      </c>
      <c r="K3110" s="10">
        <f t="shared" si="24"/>
        <v>625.00000000000011</v>
      </c>
      <c r="L3110" s="10">
        <f t="shared" si="25"/>
        <v>218.75000000000003</v>
      </c>
      <c r="M3110" s="11">
        <v>0.35</v>
      </c>
      <c r="O3110" s="16"/>
      <c r="P3110" s="14"/>
      <c r="Q3110" s="12"/>
      <c r="R3110" s="13"/>
    </row>
    <row r="3111" spans="1:18" ht="15.75" customHeight="1" x14ac:dyDescent="0.3">
      <c r="A3111" s="1"/>
      <c r="B3111" s="6" t="s">
        <v>14</v>
      </c>
      <c r="C3111" s="6">
        <v>1185732</v>
      </c>
      <c r="D3111" s="7">
        <v>44237</v>
      </c>
      <c r="E3111" s="6" t="s">
        <v>33</v>
      </c>
      <c r="F3111" s="6" t="s">
        <v>110</v>
      </c>
      <c r="G3111" s="6" t="s">
        <v>111</v>
      </c>
      <c r="H3111" s="6" t="s">
        <v>20</v>
      </c>
      <c r="I3111" s="8">
        <v>0.30000000000000004</v>
      </c>
      <c r="J3111" s="9">
        <v>1250</v>
      </c>
      <c r="K3111" s="10">
        <f t="shared" si="24"/>
        <v>375.00000000000006</v>
      </c>
      <c r="L3111" s="10">
        <f t="shared" si="25"/>
        <v>131.25</v>
      </c>
      <c r="M3111" s="11">
        <v>0.35</v>
      </c>
      <c r="O3111" s="16"/>
      <c r="P3111" s="14"/>
      <c r="Q3111" s="12"/>
      <c r="R3111" s="13"/>
    </row>
    <row r="3112" spans="1:18" ht="15.75" customHeight="1" x14ac:dyDescent="0.3">
      <c r="A3112" s="1"/>
      <c r="B3112" s="6" t="s">
        <v>14</v>
      </c>
      <c r="C3112" s="6">
        <v>1185732</v>
      </c>
      <c r="D3112" s="7">
        <v>44237</v>
      </c>
      <c r="E3112" s="6" t="s">
        <v>33</v>
      </c>
      <c r="F3112" s="6" t="s">
        <v>110</v>
      </c>
      <c r="G3112" s="6" t="s">
        <v>111</v>
      </c>
      <c r="H3112" s="6" t="s">
        <v>21</v>
      </c>
      <c r="I3112" s="8">
        <v>0.44999999999999996</v>
      </c>
      <c r="J3112" s="9">
        <v>2000</v>
      </c>
      <c r="K3112" s="10">
        <f t="shared" si="24"/>
        <v>899.99999999999989</v>
      </c>
      <c r="L3112" s="10">
        <f t="shared" si="25"/>
        <v>269.99999999999994</v>
      </c>
      <c r="M3112" s="11">
        <v>0.3</v>
      </c>
      <c r="O3112" s="16"/>
      <c r="P3112" s="14"/>
      <c r="Q3112" s="12"/>
      <c r="R3112" s="13"/>
    </row>
    <row r="3113" spans="1:18" ht="15.75" customHeight="1" x14ac:dyDescent="0.3">
      <c r="A3113" s="1"/>
      <c r="B3113" s="6" t="s">
        <v>14</v>
      </c>
      <c r="C3113" s="6">
        <v>1185732</v>
      </c>
      <c r="D3113" s="7">
        <v>44237</v>
      </c>
      <c r="E3113" s="6" t="s">
        <v>33</v>
      </c>
      <c r="F3113" s="6" t="s">
        <v>110</v>
      </c>
      <c r="G3113" s="6" t="s">
        <v>111</v>
      </c>
      <c r="H3113" s="6" t="s">
        <v>22</v>
      </c>
      <c r="I3113" s="8">
        <v>0.19999999999999996</v>
      </c>
      <c r="J3113" s="9">
        <v>3000</v>
      </c>
      <c r="K3113" s="10">
        <f t="shared" si="24"/>
        <v>599.99999999999989</v>
      </c>
      <c r="L3113" s="10">
        <f t="shared" si="25"/>
        <v>239.99999999999997</v>
      </c>
      <c r="M3113" s="11">
        <v>0.4</v>
      </c>
      <c r="O3113" s="16"/>
      <c r="P3113" s="14"/>
      <c r="Q3113" s="12"/>
      <c r="R3113" s="13"/>
    </row>
    <row r="3114" spans="1:18" ht="15.75" customHeight="1" x14ac:dyDescent="0.3">
      <c r="A3114" s="1"/>
      <c r="B3114" s="6" t="s">
        <v>14</v>
      </c>
      <c r="C3114" s="6">
        <v>1185732</v>
      </c>
      <c r="D3114" s="7">
        <v>44264</v>
      </c>
      <c r="E3114" s="6" t="s">
        <v>33</v>
      </c>
      <c r="F3114" s="6" t="s">
        <v>110</v>
      </c>
      <c r="G3114" s="6" t="s">
        <v>111</v>
      </c>
      <c r="H3114" s="6" t="s">
        <v>17</v>
      </c>
      <c r="I3114" s="8">
        <v>0.25000000000000006</v>
      </c>
      <c r="J3114" s="9">
        <v>5200</v>
      </c>
      <c r="K3114" s="10">
        <f t="shared" si="24"/>
        <v>1300.0000000000002</v>
      </c>
      <c r="L3114" s="10">
        <f t="shared" si="25"/>
        <v>520.00000000000011</v>
      </c>
      <c r="M3114" s="11">
        <v>0.4</v>
      </c>
      <c r="O3114" s="16"/>
      <c r="P3114" s="14"/>
      <c r="Q3114" s="12"/>
      <c r="R3114" s="13"/>
    </row>
    <row r="3115" spans="1:18" ht="15.75" customHeight="1" x14ac:dyDescent="0.3">
      <c r="A3115" s="1"/>
      <c r="B3115" s="6" t="s">
        <v>14</v>
      </c>
      <c r="C3115" s="6">
        <v>1185732</v>
      </c>
      <c r="D3115" s="7">
        <v>44264</v>
      </c>
      <c r="E3115" s="6" t="s">
        <v>33</v>
      </c>
      <c r="F3115" s="6" t="s">
        <v>110</v>
      </c>
      <c r="G3115" s="6" t="s">
        <v>111</v>
      </c>
      <c r="H3115" s="6" t="s">
        <v>18</v>
      </c>
      <c r="I3115" s="8">
        <v>0.25000000000000006</v>
      </c>
      <c r="J3115" s="9">
        <v>2250</v>
      </c>
      <c r="K3115" s="10">
        <f t="shared" si="24"/>
        <v>562.50000000000011</v>
      </c>
      <c r="L3115" s="10">
        <f t="shared" si="25"/>
        <v>225.00000000000006</v>
      </c>
      <c r="M3115" s="11">
        <v>0.4</v>
      </c>
      <c r="O3115" s="16"/>
      <c r="P3115" s="14"/>
      <c r="Q3115" s="12"/>
      <c r="R3115" s="13"/>
    </row>
    <row r="3116" spans="1:18" ht="15.75" customHeight="1" x14ac:dyDescent="0.3">
      <c r="A3116" s="1"/>
      <c r="B3116" s="6" t="s">
        <v>14</v>
      </c>
      <c r="C3116" s="6">
        <v>1185732</v>
      </c>
      <c r="D3116" s="7">
        <v>44264</v>
      </c>
      <c r="E3116" s="6" t="s">
        <v>33</v>
      </c>
      <c r="F3116" s="6" t="s">
        <v>110</v>
      </c>
      <c r="G3116" s="6" t="s">
        <v>111</v>
      </c>
      <c r="H3116" s="6" t="s">
        <v>19</v>
      </c>
      <c r="I3116" s="8">
        <v>0.15000000000000002</v>
      </c>
      <c r="J3116" s="9">
        <v>2750</v>
      </c>
      <c r="K3116" s="10">
        <f t="shared" si="24"/>
        <v>412.50000000000006</v>
      </c>
      <c r="L3116" s="10">
        <f t="shared" si="25"/>
        <v>144.375</v>
      </c>
      <c r="M3116" s="11">
        <v>0.35</v>
      </c>
      <c r="O3116" s="16"/>
      <c r="P3116" s="14"/>
      <c r="Q3116" s="12"/>
      <c r="R3116" s="13"/>
    </row>
    <row r="3117" spans="1:18" ht="15.75" customHeight="1" x14ac:dyDescent="0.3">
      <c r="A3117" s="1"/>
      <c r="B3117" s="6" t="s">
        <v>14</v>
      </c>
      <c r="C3117" s="6">
        <v>1185732</v>
      </c>
      <c r="D3117" s="7">
        <v>44264</v>
      </c>
      <c r="E3117" s="6" t="s">
        <v>33</v>
      </c>
      <c r="F3117" s="6" t="s">
        <v>110</v>
      </c>
      <c r="G3117" s="6" t="s">
        <v>111</v>
      </c>
      <c r="H3117" s="6" t="s">
        <v>20</v>
      </c>
      <c r="I3117" s="8">
        <v>0.19999999999999996</v>
      </c>
      <c r="J3117" s="9">
        <v>1250</v>
      </c>
      <c r="K3117" s="10">
        <f t="shared" si="24"/>
        <v>249.99999999999994</v>
      </c>
      <c r="L3117" s="10">
        <f t="shared" si="25"/>
        <v>87.499999999999972</v>
      </c>
      <c r="M3117" s="11">
        <v>0.35</v>
      </c>
      <c r="O3117" s="16"/>
      <c r="P3117" s="14"/>
      <c r="Q3117" s="12"/>
      <c r="R3117" s="13"/>
    </row>
    <row r="3118" spans="1:18" ht="15.75" customHeight="1" x14ac:dyDescent="0.3">
      <c r="A3118" s="1"/>
      <c r="B3118" s="6" t="s">
        <v>14</v>
      </c>
      <c r="C3118" s="6">
        <v>1185732</v>
      </c>
      <c r="D3118" s="7">
        <v>44264</v>
      </c>
      <c r="E3118" s="6" t="s">
        <v>33</v>
      </c>
      <c r="F3118" s="6" t="s">
        <v>110</v>
      </c>
      <c r="G3118" s="6" t="s">
        <v>111</v>
      </c>
      <c r="H3118" s="6" t="s">
        <v>21</v>
      </c>
      <c r="I3118" s="8">
        <v>0.35000000000000003</v>
      </c>
      <c r="J3118" s="9">
        <v>1750</v>
      </c>
      <c r="K3118" s="10">
        <f t="shared" si="24"/>
        <v>612.50000000000011</v>
      </c>
      <c r="L3118" s="10">
        <f t="shared" si="25"/>
        <v>183.75000000000003</v>
      </c>
      <c r="M3118" s="11">
        <v>0.3</v>
      </c>
      <c r="O3118" s="16"/>
      <c r="P3118" s="14"/>
      <c r="Q3118" s="12"/>
      <c r="R3118" s="13"/>
    </row>
    <row r="3119" spans="1:18" ht="15.75" customHeight="1" x14ac:dyDescent="0.3">
      <c r="A3119" s="1"/>
      <c r="B3119" s="6" t="s">
        <v>14</v>
      </c>
      <c r="C3119" s="6">
        <v>1185732</v>
      </c>
      <c r="D3119" s="7">
        <v>44264</v>
      </c>
      <c r="E3119" s="6" t="s">
        <v>33</v>
      </c>
      <c r="F3119" s="6" t="s">
        <v>110</v>
      </c>
      <c r="G3119" s="6" t="s">
        <v>111</v>
      </c>
      <c r="H3119" s="6" t="s">
        <v>22</v>
      </c>
      <c r="I3119" s="8">
        <v>0.25000000000000006</v>
      </c>
      <c r="J3119" s="9">
        <v>2750</v>
      </c>
      <c r="K3119" s="10">
        <f t="shared" si="24"/>
        <v>687.50000000000011</v>
      </c>
      <c r="L3119" s="10">
        <f t="shared" si="25"/>
        <v>275.00000000000006</v>
      </c>
      <c r="M3119" s="11">
        <v>0.4</v>
      </c>
      <c r="O3119" s="16"/>
      <c r="P3119" s="14"/>
      <c r="Q3119" s="12"/>
      <c r="R3119" s="13"/>
    </row>
    <row r="3120" spans="1:18" ht="15.75" customHeight="1" x14ac:dyDescent="0.3">
      <c r="A3120" s="1"/>
      <c r="B3120" s="6" t="s">
        <v>14</v>
      </c>
      <c r="C3120" s="6">
        <v>1185732</v>
      </c>
      <c r="D3120" s="7">
        <v>44296</v>
      </c>
      <c r="E3120" s="6" t="s">
        <v>33</v>
      </c>
      <c r="F3120" s="6" t="s">
        <v>110</v>
      </c>
      <c r="G3120" s="6" t="s">
        <v>111</v>
      </c>
      <c r="H3120" s="6" t="s">
        <v>17</v>
      </c>
      <c r="I3120" s="8">
        <v>0.25000000000000006</v>
      </c>
      <c r="J3120" s="9">
        <v>5000</v>
      </c>
      <c r="K3120" s="10">
        <f t="shared" si="24"/>
        <v>1250.0000000000002</v>
      </c>
      <c r="L3120" s="10">
        <f t="shared" si="25"/>
        <v>500.00000000000011</v>
      </c>
      <c r="M3120" s="11">
        <v>0.4</v>
      </c>
      <c r="O3120" s="16"/>
      <c r="P3120" s="14"/>
      <c r="Q3120" s="12"/>
      <c r="R3120" s="13"/>
    </row>
    <row r="3121" spans="1:18" ht="15.75" customHeight="1" x14ac:dyDescent="0.3">
      <c r="A3121" s="1"/>
      <c r="B3121" s="6" t="s">
        <v>14</v>
      </c>
      <c r="C3121" s="6">
        <v>1185732</v>
      </c>
      <c r="D3121" s="7">
        <v>44296</v>
      </c>
      <c r="E3121" s="6" t="s">
        <v>33</v>
      </c>
      <c r="F3121" s="6" t="s">
        <v>110</v>
      </c>
      <c r="G3121" s="6" t="s">
        <v>111</v>
      </c>
      <c r="H3121" s="6" t="s">
        <v>18</v>
      </c>
      <c r="I3121" s="8">
        <v>0.25000000000000006</v>
      </c>
      <c r="J3121" s="9">
        <v>2000</v>
      </c>
      <c r="K3121" s="10">
        <f t="shared" si="24"/>
        <v>500.00000000000011</v>
      </c>
      <c r="L3121" s="10">
        <f t="shared" si="25"/>
        <v>200.00000000000006</v>
      </c>
      <c r="M3121" s="11">
        <v>0.4</v>
      </c>
      <c r="O3121" s="16"/>
      <c r="P3121" s="14"/>
      <c r="Q3121" s="12"/>
      <c r="R3121" s="13"/>
    </row>
    <row r="3122" spans="1:18" ht="15.75" customHeight="1" x14ac:dyDescent="0.3">
      <c r="A3122" s="1"/>
      <c r="B3122" s="6" t="s">
        <v>14</v>
      </c>
      <c r="C3122" s="6">
        <v>1185732</v>
      </c>
      <c r="D3122" s="7">
        <v>44296</v>
      </c>
      <c r="E3122" s="6" t="s">
        <v>33</v>
      </c>
      <c r="F3122" s="6" t="s">
        <v>110</v>
      </c>
      <c r="G3122" s="6" t="s">
        <v>111</v>
      </c>
      <c r="H3122" s="6" t="s">
        <v>19</v>
      </c>
      <c r="I3122" s="8">
        <v>0.15000000000000002</v>
      </c>
      <c r="J3122" s="9">
        <v>2000</v>
      </c>
      <c r="K3122" s="10">
        <f t="shared" si="24"/>
        <v>300.00000000000006</v>
      </c>
      <c r="L3122" s="10">
        <f t="shared" si="25"/>
        <v>105.00000000000001</v>
      </c>
      <c r="M3122" s="11">
        <v>0.35</v>
      </c>
      <c r="O3122" s="16"/>
      <c r="P3122" s="14"/>
      <c r="Q3122" s="12"/>
      <c r="R3122" s="13"/>
    </row>
    <row r="3123" spans="1:18" ht="15.75" customHeight="1" x14ac:dyDescent="0.3">
      <c r="A3123" s="1"/>
      <c r="B3123" s="6" t="s">
        <v>14</v>
      </c>
      <c r="C3123" s="6">
        <v>1185732</v>
      </c>
      <c r="D3123" s="7">
        <v>44296</v>
      </c>
      <c r="E3123" s="6" t="s">
        <v>33</v>
      </c>
      <c r="F3123" s="6" t="s">
        <v>110</v>
      </c>
      <c r="G3123" s="6" t="s">
        <v>111</v>
      </c>
      <c r="H3123" s="6" t="s">
        <v>20</v>
      </c>
      <c r="I3123" s="8">
        <v>0.19999999999999996</v>
      </c>
      <c r="J3123" s="9">
        <v>1250</v>
      </c>
      <c r="K3123" s="10">
        <f t="shared" si="24"/>
        <v>249.99999999999994</v>
      </c>
      <c r="L3123" s="10">
        <f t="shared" si="25"/>
        <v>87.499999999999972</v>
      </c>
      <c r="M3123" s="11">
        <v>0.35</v>
      </c>
      <c r="O3123" s="16"/>
      <c r="P3123" s="14"/>
      <c r="Q3123" s="12"/>
      <c r="R3123" s="13"/>
    </row>
    <row r="3124" spans="1:18" ht="15.75" customHeight="1" x14ac:dyDescent="0.3">
      <c r="A3124" s="1"/>
      <c r="B3124" s="6" t="s">
        <v>14</v>
      </c>
      <c r="C3124" s="6">
        <v>1185732</v>
      </c>
      <c r="D3124" s="7">
        <v>44296</v>
      </c>
      <c r="E3124" s="6" t="s">
        <v>33</v>
      </c>
      <c r="F3124" s="6" t="s">
        <v>110</v>
      </c>
      <c r="G3124" s="6" t="s">
        <v>111</v>
      </c>
      <c r="H3124" s="6" t="s">
        <v>21</v>
      </c>
      <c r="I3124" s="8">
        <v>0.65</v>
      </c>
      <c r="J3124" s="9">
        <v>1500</v>
      </c>
      <c r="K3124" s="10">
        <f t="shared" si="24"/>
        <v>975</v>
      </c>
      <c r="L3124" s="10">
        <f t="shared" si="25"/>
        <v>292.5</v>
      </c>
      <c r="M3124" s="11">
        <v>0.3</v>
      </c>
      <c r="O3124" s="16"/>
      <c r="P3124" s="14"/>
      <c r="Q3124" s="12"/>
      <c r="R3124" s="13"/>
    </row>
    <row r="3125" spans="1:18" ht="15.75" customHeight="1" x14ac:dyDescent="0.3">
      <c r="A3125" s="1"/>
      <c r="B3125" s="6" t="s">
        <v>14</v>
      </c>
      <c r="C3125" s="6">
        <v>1185732</v>
      </c>
      <c r="D3125" s="7">
        <v>44296</v>
      </c>
      <c r="E3125" s="6" t="s">
        <v>33</v>
      </c>
      <c r="F3125" s="6" t="s">
        <v>110</v>
      </c>
      <c r="G3125" s="6" t="s">
        <v>111</v>
      </c>
      <c r="H3125" s="6" t="s">
        <v>22</v>
      </c>
      <c r="I3125" s="8">
        <v>0.5</v>
      </c>
      <c r="J3125" s="9">
        <v>2750</v>
      </c>
      <c r="K3125" s="10">
        <f t="shared" si="24"/>
        <v>1375</v>
      </c>
      <c r="L3125" s="10">
        <f t="shared" si="25"/>
        <v>550</v>
      </c>
      <c r="M3125" s="11">
        <v>0.4</v>
      </c>
      <c r="O3125" s="16"/>
      <c r="P3125" s="14"/>
      <c r="Q3125" s="12"/>
      <c r="R3125" s="13"/>
    </row>
    <row r="3126" spans="1:18" ht="15.75" customHeight="1" x14ac:dyDescent="0.3">
      <c r="A3126" s="1"/>
      <c r="B3126" s="6" t="s">
        <v>14</v>
      </c>
      <c r="C3126" s="6">
        <v>1185732</v>
      </c>
      <c r="D3126" s="7">
        <v>44327</v>
      </c>
      <c r="E3126" s="6" t="s">
        <v>33</v>
      </c>
      <c r="F3126" s="6" t="s">
        <v>110</v>
      </c>
      <c r="G3126" s="6" t="s">
        <v>111</v>
      </c>
      <c r="H3126" s="6" t="s">
        <v>17</v>
      </c>
      <c r="I3126" s="8">
        <v>0.6</v>
      </c>
      <c r="J3126" s="9">
        <v>5450</v>
      </c>
      <c r="K3126" s="10">
        <f t="shared" si="24"/>
        <v>3270</v>
      </c>
      <c r="L3126" s="10">
        <f t="shared" si="25"/>
        <v>1308</v>
      </c>
      <c r="M3126" s="11">
        <v>0.4</v>
      </c>
      <c r="O3126" s="16"/>
      <c r="P3126" s="14"/>
      <c r="Q3126" s="12"/>
      <c r="R3126" s="13"/>
    </row>
    <row r="3127" spans="1:18" ht="15.75" customHeight="1" x14ac:dyDescent="0.3">
      <c r="A3127" s="1"/>
      <c r="B3127" s="6" t="s">
        <v>14</v>
      </c>
      <c r="C3127" s="6">
        <v>1185732</v>
      </c>
      <c r="D3127" s="7">
        <v>44327</v>
      </c>
      <c r="E3127" s="6" t="s">
        <v>33</v>
      </c>
      <c r="F3127" s="6" t="s">
        <v>110</v>
      </c>
      <c r="G3127" s="6" t="s">
        <v>111</v>
      </c>
      <c r="H3127" s="6" t="s">
        <v>18</v>
      </c>
      <c r="I3127" s="8">
        <v>0.4</v>
      </c>
      <c r="J3127" s="9">
        <v>2500</v>
      </c>
      <c r="K3127" s="10">
        <f t="shared" si="24"/>
        <v>1000</v>
      </c>
      <c r="L3127" s="10">
        <f t="shared" si="25"/>
        <v>400</v>
      </c>
      <c r="M3127" s="11">
        <v>0.4</v>
      </c>
      <c r="O3127" s="16"/>
      <c r="P3127" s="14"/>
      <c r="Q3127" s="12"/>
      <c r="R3127" s="13"/>
    </row>
    <row r="3128" spans="1:18" ht="15.75" customHeight="1" x14ac:dyDescent="0.3">
      <c r="A3128" s="1"/>
      <c r="B3128" s="6" t="s">
        <v>14</v>
      </c>
      <c r="C3128" s="6">
        <v>1185732</v>
      </c>
      <c r="D3128" s="7">
        <v>44327</v>
      </c>
      <c r="E3128" s="6" t="s">
        <v>33</v>
      </c>
      <c r="F3128" s="6" t="s">
        <v>110</v>
      </c>
      <c r="G3128" s="6" t="s">
        <v>111</v>
      </c>
      <c r="H3128" s="6" t="s">
        <v>19</v>
      </c>
      <c r="I3128" s="8">
        <v>0.35000000000000003</v>
      </c>
      <c r="J3128" s="9">
        <v>2250</v>
      </c>
      <c r="K3128" s="10">
        <f t="shared" si="24"/>
        <v>787.50000000000011</v>
      </c>
      <c r="L3128" s="10">
        <f t="shared" si="25"/>
        <v>275.625</v>
      </c>
      <c r="M3128" s="11">
        <v>0.35</v>
      </c>
      <c r="O3128" s="16"/>
      <c r="P3128" s="14"/>
      <c r="Q3128" s="12"/>
      <c r="R3128" s="13"/>
    </row>
    <row r="3129" spans="1:18" ht="15.75" customHeight="1" x14ac:dyDescent="0.3">
      <c r="A3129" s="1"/>
      <c r="B3129" s="6" t="s">
        <v>14</v>
      </c>
      <c r="C3129" s="6">
        <v>1185732</v>
      </c>
      <c r="D3129" s="7">
        <v>44327</v>
      </c>
      <c r="E3129" s="6" t="s">
        <v>33</v>
      </c>
      <c r="F3129" s="6" t="s">
        <v>110</v>
      </c>
      <c r="G3129" s="6" t="s">
        <v>111</v>
      </c>
      <c r="H3129" s="6" t="s">
        <v>20</v>
      </c>
      <c r="I3129" s="8">
        <v>0.35000000000000003</v>
      </c>
      <c r="J3129" s="9">
        <v>1750</v>
      </c>
      <c r="K3129" s="10">
        <f t="shared" si="24"/>
        <v>612.50000000000011</v>
      </c>
      <c r="L3129" s="10">
        <f t="shared" si="25"/>
        <v>214.37500000000003</v>
      </c>
      <c r="M3129" s="11">
        <v>0.35</v>
      </c>
      <c r="O3129" s="16"/>
      <c r="P3129" s="14"/>
      <c r="Q3129" s="12"/>
      <c r="R3129" s="13"/>
    </row>
    <row r="3130" spans="1:18" ht="15.75" customHeight="1" x14ac:dyDescent="0.3">
      <c r="A3130" s="1"/>
      <c r="B3130" s="6" t="s">
        <v>14</v>
      </c>
      <c r="C3130" s="6">
        <v>1185732</v>
      </c>
      <c r="D3130" s="7">
        <v>44327</v>
      </c>
      <c r="E3130" s="6" t="s">
        <v>33</v>
      </c>
      <c r="F3130" s="6" t="s">
        <v>110</v>
      </c>
      <c r="G3130" s="6" t="s">
        <v>111</v>
      </c>
      <c r="H3130" s="6" t="s">
        <v>21</v>
      </c>
      <c r="I3130" s="8">
        <v>0.44999999999999996</v>
      </c>
      <c r="J3130" s="9">
        <v>2000</v>
      </c>
      <c r="K3130" s="10">
        <f t="shared" si="24"/>
        <v>899.99999999999989</v>
      </c>
      <c r="L3130" s="10">
        <f t="shared" si="25"/>
        <v>269.99999999999994</v>
      </c>
      <c r="M3130" s="11">
        <v>0.3</v>
      </c>
      <c r="O3130" s="16"/>
      <c r="P3130" s="14"/>
      <c r="Q3130" s="12"/>
      <c r="R3130" s="13"/>
    </row>
    <row r="3131" spans="1:18" ht="15.75" customHeight="1" x14ac:dyDescent="0.3">
      <c r="A3131" s="1"/>
      <c r="B3131" s="6" t="s">
        <v>14</v>
      </c>
      <c r="C3131" s="6">
        <v>1185732</v>
      </c>
      <c r="D3131" s="7">
        <v>44327</v>
      </c>
      <c r="E3131" s="6" t="s">
        <v>33</v>
      </c>
      <c r="F3131" s="6" t="s">
        <v>110</v>
      </c>
      <c r="G3131" s="6" t="s">
        <v>111</v>
      </c>
      <c r="H3131" s="6" t="s">
        <v>22</v>
      </c>
      <c r="I3131" s="8">
        <v>0.54999999999999993</v>
      </c>
      <c r="J3131" s="9">
        <v>3250</v>
      </c>
      <c r="K3131" s="10">
        <f t="shared" si="24"/>
        <v>1787.4999999999998</v>
      </c>
      <c r="L3131" s="10">
        <f t="shared" si="25"/>
        <v>715</v>
      </c>
      <c r="M3131" s="11">
        <v>0.4</v>
      </c>
      <c r="O3131" s="16"/>
      <c r="P3131" s="14"/>
      <c r="Q3131" s="12"/>
      <c r="R3131" s="13"/>
    </row>
    <row r="3132" spans="1:18" ht="15.75" customHeight="1" x14ac:dyDescent="0.3">
      <c r="A3132" s="1"/>
      <c r="B3132" s="6" t="s">
        <v>14</v>
      </c>
      <c r="C3132" s="6">
        <v>1185732</v>
      </c>
      <c r="D3132" s="7">
        <v>44357</v>
      </c>
      <c r="E3132" s="6" t="s">
        <v>33</v>
      </c>
      <c r="F3132" s="6" t="s">
        <v>110</v>
      </c>
      <c r="G3132" s="6" t="s">
        <v>111</v>
      </c>
      <c r="H3132" s="6" t="s">
        <v>17</v>
      </c>
      <c r="I3132" s="8">
        <v>0.4</v>
      </c>
      <c r="J3132" s="9">
        <v>5750</v>
      </c>
      <c r="K3132" s="10">
        <f t="shared" si="24"/>
        <v>2300</v>
      </c>
      <c r="L3132" s="10">
        <f t="shared" si="25"/>
        <v>920</v>
      </c>
      <c r="M3132" s="11">
        <v>0.4</v>
      </c>
      <c r="O3132" s="16"/>
      <c r="P3132" s="14"/>
      <c r="Q3132" s="12"/>
      <c r="R3132" s="13"/>
    </row>
    <row r="3133" spans="1:18" ht="15.75" customHeight="1" x14ac:dyDescent="0.3">
      <c r="A3133" s="1"/>
      <c r="B3133" s="6" t="s">
        <v>14</v>
      </c>
      <c r="C3133" s="6">
        <v>1185732</v>
      </c>
      <c r="D3133" s="7">
        <v>44357</v>
      </c>
      <c r="E3133" s="6" t="s">
        <v>33</v>
      </c>
      <c r="F3133" s="6" t="s">
        <v>110</v>
      </c>
      <c r="G3133" s="6" t="s">
        <v>111</v>
      </c>
      <c r="H3133" s="6" t="s">
        <v>18</v>
      </c>
      <c r="I3133" s="8">
        <v>0.35000000000000009</v>
      </c>
      <c r="J3133" s="9">
        <v>3250</v>
      </c>
      <c r="K3133" s="10">
        <f t="shared" si="24"/>
        <v>1137.5000000000002</v>
      </c>
      <c r="L3133" s="10">
        <f t="shared" si="25"/>
        <v>455.00000000000011</v>
      </c>
      <c r="M3133" s="11">
        <v>0.4</v>
      </c>
      <c r="O3133" s="16"/>
      <c r="P3133" s="14"/>
      <c r="Q3133" s="12"/>
      <c r="R3133" s="13"/>
    </row>
    <row r="3134" spans="1:18" ht="15.75" customHeight="1" x14ac:dyDescent="0.3">
      <c r="A3134" s="1"/>
      <c r="B3134" s="6" t="s">
        <v>14</v>
      </c>
      <c r="C3134" s="6">
        <v>1185732</v>
      </c>
      <c r="D3134" s="7">
        <v>44357</v>
      </c>
      <c r="E3134" s="6" t="s">
        <v>33</v>
      </c>
      <c r="F3134" s="6" t="s">
        <v>110</v>
      </c>
      <c r="G3134" s="6" t="s">
        <v>111</v>
      </c>
      <c r="H3134" s="6" t="s">
        <v>19</v>
      </c>
      <c r="I3134" s="8">
        <v>0.30000000000000004</v>
      </c>
      <c r="J3134" s="9">
        <v>2000</v>
      </c>
      <c r="K3134" s="10">
        <f t="shared" si="24"/>
        <v>600.00000000000011</v>
      </c>
      <c r="L3134" s="10">
        <f t="shared" si="25"/>
        <v>210.00000000000003</v>
      </c>
      <c r="M3134" s="11">
        <v>0.35</v>
      </c>
      <c r="O3134" s="16"/>
      <c r="P3134" s="14"/>
      <c r="Q3134" s="12"/>
      <c r="R3134" s="13"/>
    </row>
    <row r="3135" spans="1:18" ht="15.75" customHeight="1" x14ac:dyDescent="0.3">
      <c r="A3135" s="1"/>
      <c r="B3135" s="6" t="s">
        <v>14</v>
      </c>
      <c r="C3135" s="6">
        <v>1185732</v>
      </c>
      <c r="D3135" s="7">
        <v>44357</v>
      </c>
      <c r="E3135" s="6" t="s">
        <v>33</v>
      </c>
      <c r="F3135" s="6" t="s">
        <v>110</v>
      </c>
      <c r="G3135" s="6" t="s">
        <v>111</v>
      </c>
      <c r="H3135" s="6" t="s">
        <v>20</v>
      </c>
      <c r="I3135" s="8">
        <v>0.30000000000000004</v>
      </c>
      <c r="J3135" s="9">
        <v>1750</v>
      </c>
      <c r="K3135" s="10">
        <f t="shared" si="24"/>
        <v>525.00000000000011</v>
      </c>
      <c r="L3135" s="10">
        <f t="shared" si="25"/>
        <v>183.75000000000003</v>
      </c>
      <c r="M3135" s="11">
        <v>0.35</v>
      </c>
      <c r="O3135" s="16"/>
      <c r="P3135" s="14"/>
      <c r="Q3135" s="12"/>
      <c r="R3135" s="13"/>
    </row>
    <row r="3136" spans="1:18" ht="15.75" customHeight="1" x14ac:dyDescent="0.3">
      <c r="A3136" s="1"/>
      <c r="B3136" s="6" t="s">
        <v>14</v>
      </c>
      <c r="C3136" s="6">
        <v>1185732</v>
      </c>
      <c r="D3136" s="7">
        <v>44357</v>
      </c>
      <c r="E3136" s="6" t="s">
        <v>33</v>
      </c>
      <c r="F3136" s="6" t="s">
        <v>110</v>
      </c>
      <c r="G3136" s="6" t="s">
        <v>111</v>
      </c>
      <c r="H3136" s="6" t="s">
        <v>21</v>
      </c>
      <c r="I3136" s="8">
        <v>0.4</v>
      </c>
      <c r="J3136" s="9">
        <v>1750</v>
      </c>
      <c r="K3136" s="10">
        <f t="shared" si="24"/>
        <v>700</v>
      </c>
      <c r="L3136" s="10">
        <f t="shared" si="25"/>
        <v>210</v>
      </c>
      <c r="M3136" s="11">
        <v>0.3</v>
      </c>
      <c r="O3136" s="16"/>
      <c r="P3136" s="14"/>
      <c r="Q3136" s="12"/>
      <c r="R3136" s="13"/>
    </row>
    <row r="3137" spans="1:18" ht="15.75" customHeight="1" x14ac:dyDescent="0.3">
      <c r="A3137" s="1"/>
      <c r="B3137" s="6" t="s">
        <v>14</v>
      </c>
      <c r="C3137" s="6">
        <v>1185732</v>
      </c>
      <c r="D3137" s="7">
        <v>44357</v>
      </c>
      <c r="E3137" s="6" t="s">
        <v>33</v>
      </c>
      <c r="F3137" s="6" t="s">
        <v>110</v>
      </c>
      <c r="G3137" s="6" t="s">
        <v>111</v>
      </c>
      <c r="H3137" s="6" t="s">
        <v>22</v>
      </c>
      <c r="I3137" s="8">
        <v>0.60000000000000009</v>
      </c>
      <c r="J3137" s="9">
        <v>3250</v>
      </c>
      <c r="K3137" s="10">
        <f t="shared" si="24"/>
        <v>1950.0000000000002</v>
      </c>
      <c r="L3137" s="10">
        <f t="shared" si="25"/>
        <v>780.00000000000011</v>
      </c>
      <c r="M3137" s="11">
        <v>0.4</v>
      </c>
      <c r="O3137" s="16"/>
      <c r="P3137" s="14"/>
      <c r="Q3137" s="12"/>
      <c r="R3137" s="13"/>
    </row>
    <row r="3138" spans="1:18" ht="15.75" customHeight="1" x14ac:dyDescent="0.3">
      <c r="A3138" s="1"/>
      <c r="B3138" s="6" t="s">
        <v>14</v>
      </c>
      <c r="C3138" s="6">
        <v>1185732</v>
      </c>
      <c r="D3138" s="7">
        <v>44386</v>
      </c>
      <c r="E3138" s="6" t="s">
        <v>33</v>
      </c>
      <c r="F3138" s="6" t="s">
        <v>110</v>
      </c>
      <c r="G3138" s="6" t="s">
        <v>111</v>
      </c>
      <c r="H3138" s="6" t="s">
        <v>17</v>
      </c>
      <c r="I3138" s="8">
        <v>0.55000000000000004</v>
      </c>
      <c r="J3138" s="9">
        <v>5500</v>
      </c>
      <c r="K3138" s="10">
        <f t="shared" si="24"/>
        <v>3025.0000000000005</v>
      </c>
      <c r="L3138" s="10">
        <f t="shared" si="25"/>
        <v>1210.0000000000002</v>
      </c>
      <c r="M3138" s="11">
        <v>0.4</v>
      </c>
      <c r="O3138" s="16"/>
      <c r="P3138" s="14"/>
      <c r="Q3138" s="12"/>
      <c r="R3138" s="13"/>
    </row>
    <row r="3139" spans="1:18" ht="15.75" customHeight="1" x14ac:dyDescent="0.3">
      <c r="A3139" s="1"/>
      <c r="B3139" s="6" t="s">
        <v>14</v>
      </c>
      <c r="C3139" s="6">
        <v>1185732</v>
      </c>
      <c r="D3139" s="7">
        <v>44386</v>
      </c>
      <c r="E3139" s="6" t="s">
        <v>33</v>
      </c>
      <c r="F3139" s="6" t="s">
        <v>110</v>
      </c>
      <c r="G3139" s="6" t="s">
        <v>111</v>
      </c>
      <c r="H3139" s="6" t="s">
        <v>18</v>
      </c>
      <c r="I3139" s="8">
        <v>0.50000000000000011</v>
      </c>
      <c r="J3139" s="9">
        <v>3000</v>
      </c>
      <c r="K3139" s="10">
        <f t="shared" si="24"/>
        <v>1500.0000000000002</v>
      </c>
      <c r="L3139" s="10">
        <f t="shared" si="25"/>
        <v>600.00000000000011</v>
      </c>
      <c r="M3139" s="11">
        <v>0.4</v>
      </c>
      <c r="O3139" s="16"/>
      <c r="P3139" s="14"/>
      <c r="Q3139" s="12"/>
      <c r="R3139" s="13"/>
    </row>
    <row r="3140" spans="1:18" ht="15.75" customHeight="1" x14ac:dyDescent="0.3">
      <c r="A3140" s="1"/>
      <c r="B3140" s="6" t="s">
        <v>14</v>
      </c>
      <c r="C3140" s="6">
        <v>1185732</v>
      </c>
      <c r="D3140" s="7">
        <v>44386</v>
      </c>
      <c r="E3140" s="6" t="s">
        <v>33</v>
      </c>
      <c r="F3140" s="6" t="s">
        <v>110</v>
      </c>
      <c r="G3140" s="6" t="s">
        <v>111</v>
      </c>
      <c r="H3140" s="6" t="s">
        <v>19</v>
      </c>
      <c r="I3140" s="8">
        <v>0.45</v>
      </c>
      <c r="J3140" s="9">
        <v>2250</v>
      </c>
      <c r="K3140" s="10">
        <f t="shared" si="24"/>
        <v>1012.5</v>
      </c>
      <c r="L3140" s="10">
        <f t="shared" si="25"/>
        <v>354.375</v>
      </c>
      <c r="M3140" s="11">
        <v>0.35</v>
      </c>
      <c r="O3140" s="16"/>
      <c r="P3140" s="14"/>
      <c r="Q3140" s="12"/>
      <c r="R3140" s="13"/>
    </row>
    <row r="3141" spans="1:18" ht="15.75" customHeight="1" x14ac:dyDescent="0.3">
      <c r="A3141" s="1"/>
      <c r="B3141" s="6" t="s">
        <v>14</v>
      </c>
      <c r="C3141" s="6">
        <v>1185732</v>
      </c>
      <c r="D3141" s="7">
        <v>44386</v>
      </c>
      <c r="E3141" s="6" t="s">
        <v>33</v>
      </c>
      <c r="F3141" s="6" t="s">
        <v>110</v>
      </c>
      <c r="G3141" s="6" t="s">
        <v>111</v>
      </c>
      <c r="H3141" s="6" t="s">
        <v>20</v>
      </c>
      <c r="I3141" s="8">
        <v>0.45</v>
      </c>
      <c r="J3141" s="9">
        <v>1750</v>
      </c>
      <c r="K3141" s="10">
        <f t="shared" si="24"/>
        <v>787.5</v>
      </c>
      <c r="L3141" s="10">
        <f t="shared" si="25"/>
        <v>275.625</v>
      </c>
      <c r="M3141" s="11">
        <v>0.35</v>
      </c>
      <c r="O3141" s="16"/>
      <c r="P3141" s="14"/>
      <c r="Q3141" s="12"/>
      <c r="R3141" s="13"/>
    </row>
    <row r="3142" spans="1:18" ht="15.75" customHeight="1" x14ac:dyDescent="0.3">
      <c r="A3142" s="1"/>
      <c r="B3142" s="6" t="s">
        <v>14</v>
      </c>
      <c r="C3142" s="6">
        <v>1185732</v>
      </c>
      <c r="D3142" s="7">
        <v>44386</v>
      </c>
      <c r="E3142" s="6" t="s">
        <v>33</v>
      </c>
      <c r="F3142" s="6" t="s">
        <v>110</v>
      </c>
      <c r="G3142" s="6" t="s">
        <v>111</v>
      </c>
      <c r="H3142" s="6" t="s">
        <v>21</v>
      </c>
      <c r="I3142" s="8">
        <v>0.55000000000000004</v>
      </c>
      <c r="J3142" s="9">
        <v>2000</v>
      </c>
      <c r="K3142" s="10">
        <f t="shared" si="24"/>
        <v>1100</v>
      </c>
      <c r="L3142" s="10">
        <f t="shared" si="25"/>
        <v>330</v>
      </c>
      <c r="M3142" s="11">
        <v>0.3</v>
      </c>
      <c r="O3142" s="16"/>
      <c r="P3142" s="14"/>
      <c r="Q3142" s="12"/>
      <c r="R3142" s="13"/>
    </row>
    <row r="3143" spans="1:18" ht="15.75" customHeight="1" x14ac:dyDescent="0.3">
      <c r="A3143" s="1"/>
      <c r="B3143" s="6" t="s">
        <v>14</v>
      </c>
      <c r="C3143" s="6">
        <v>1185732</v>
      </c>
      <c r="D3143" s="7">
        <v>44386</v>
      </c>
      <c r="E3143" s="6" t="s">
        <v>33</v>
      </c>
      <c r="F3143" s="6" t="s">
        <v>110</v>
      </c>
      <c r="G3143" s="6" t="s">
        <v>111</v>
      </c>
      <c r="H3143" s="6" t="s">
        <v>22</v>
      </c>
      <c r="I3143" s="8">
        <v>0.60000000000000009</v>
      </c>
      <c r="J3143" s="9">
        <v>3750</v>
      </c>
      <c r="K3143" s="10">
        <f t="shared" si="24"/>
        <v>2250.0000000000005</v>
      </c>
      <c r="L3143" s="10">
        <f t="shared" si="25"/>
        <v>900.00000000000023</v>
      </c>
      <c r="M3143" s="11">
        <v>0.4</v>
      </c>
      <c r="O3143" s="16"/>
      <c r="P3143" s="14"/>
      <c r="Q3143" s="12"/>
      <c r="R3143" s="13"/>
    </row>
    <row r="3144" spans="1:18" ht="15.75" customHeight="1" x14ac:dyDescent="0.3">
      <c r="A3144" s="1"/>
      <c r="B3144" s="6" t="s">
        <v>14</v>
      </c>
      <c r="C3144" s="6">
        <v>1185732</v>
      </c>
      <c r="D3144" s="7">
        <v>44418</v>
      </c>
      <c r="E3144" s="6" t="s">
        <v>33</v>
      </c>
      <c r="F3144" s="6" t="s">
        <v>110</v>
      </c>
      <c r="G3144" s="6" t="s">
        <v>111</v>
      </c>
      <c r="H3144" s="6" t="s">
        <v>17</v>
      </c>
      <c r="I3144" s="8">
        <v>0.5</v>
      </c>
      <c r="J3144" s="9">
        <v>5250</v>
      </c>
      <c r="K3144" s="10">
        <f t="shared" si="24"/>
        <v>2625</v>
      </c>
      <c r="L3144" s="10">
        <f t="shared" si="25"/>
        <v>1050</v>
      </c>
      <c r="M3144" s="11">
        <v>0.4</v>
      </c>
      <c r="O3144" s="16"/>
      <c r="P3144" s="14"/>
      <c r="Q3144" s="12"/>
      <c r="R3144" s="13"/>
    </row>
    <row r="3145" spans="1:18" ht="15.75" customHeight="1" x14ac:dyDescent="0.3">
      <c r="A3145" s="1"/>
      <c r="B3145" s="6" t="s">
        <v>14</v>
      </c>
      <c r="C3145" s="6">
        <v>1185732</v>
      </c>
      <c r="D3145" s="7">
        <v>44418</v>
      </c>
      <c r="E3145" s="6" t="s">
        <v>33</v>
      </c>
      <c r="F3145" s="6" t="s">
        <v>110</v>
      </c>
      <c r="G3145" s="6" t="s">
        <v>111</v>
      </c>
      <c r="H3145" s="6" t="s">
        <v>18</v>
      </c>
      <c r="I3145" s="8">
        <v>0.45000000000000007</v>
      </c>
      <c r="J3145" s="9">
        <v>3000</v>
      </c>
      <c r="K3145" s="10">
        <f t="shared" si="24"/>
        <v>1350.0000000000002</v>
      </c>
      <c r="L3145" s="10">
        <f t="shared" si="25"/>
        <v>540.00000000000011</v>
      </c>
      <c r="M3145" s="11">
        <v>0.4</v>
      </c>
      <c r="O3145" s="16"/>
      <c r="P3145" s="14"/>
      <c r="Q3145" s="12"/>
      <c r="R3145" s="13"/>
    </row>
    <row r="3146" spans="1:18" ht="15.75" customHeight="1" x14ac:dyDescent="0.3">
      <c r="A3146" s="1"/>
      <c r="B3146" s="6" t="s">
        <v>14</v>
      </c>
      <c r="C3146" s="6">
        <v>1185732</v>
      </c>
      <c r="D3146" s="7">
        <v>44418</v>
      </c>
      <c r="E3146" s="6" t="s">
        <v>33</v>
      </c>
      <c r="F3146" s="6" t="s">
        <v>110</v>
      </c>
      <c r="G3146" s="6" t="s">
        <v>111</v>
      </c>
      <c r="H3146" s="6" t="s">
        <v>19</v>
      </c>
      <c r="I3146" s="8">
        <v>0.4</v>
      </c>
      <c r="J3146" s="9">
        <v>2250</v>
      </c>
      <c r="K3146" s="10">
        <f t="shared" si="24"/>
        <v>900</v>
      </c>
      <c r="L3146" s="10">
        <f t="shared" si="25"/>
        <v>315</v>
      </c>
      <c r="M3146" s="11">
        <v>0.35</v>
      </c>
      <c r="O3146" s="16"/>
      <c r="P3146" s="14"/>
      <c r="Q3146" s="12"/>
      <c r="R3146" s="13"/>
    </row>
    <row r="3147" spans="1:18" ht="15.75" customHeight="1" x14ac:dyDescent="0.3">
      <c r="A3147" s="1"/>
      <c r="B3147" s="6" t="s">
        <v>14</v>
      </c>
      <c r="C3147" s="6">
        <v>1185732</v>
      </c>
      <c r="D3147" s="7">
        <v>44418</v>
      </c>
      <c r="E3147" s="6" t="s">
        <v>33</v>
      </c>
      <c r="F3147" s="6" t="s">
        <v>110</v>
      </c>
      <c r="G3147" s="6" t="s">
        <v>111</v>
      </c>
      <c r="H3147" s="6" t="s">
        <v>20</v>
      </c>
      <c r="I3147" s="8">
        <v>0.4</v>
      </c>
      <c r="J3147" s="9">
        <v>2000</v>
      </c>
      <c r="K3147" s="10">
        <f t="shared" si="24"/>
        <v>800</v>
      </c>
      <c r="L3147" s="10">
        <f t="shared" si="25"/>
        <v>280</v>
      </c>
      <c r="M3147" s="11">
        <v>0.35</v>
      </c>
      <c r="O3147" s="16"/>
      <c r="P3147" s="14"/>
      <c r="Q3147" s="12"/>
      <c r="R3147" s="13"/>
    </row>
    <row r="3148" spans="1:18" ht="15.75" customHeight="1" x14ac:dyDescent="0.3">
      <c r="A3148" s="1"/>
      <c r="B3148" s="6" t="s">
        <v>14</v>
      </c>
      <c r="C3148" s="6">
        <v>1185732</v>
      </c>
      <c r="D3148" s="7">
        <v>44418</v>
      </c>
      <c r="E3148" s="6" t="s">
        <v>33</v>
      </c>
      <c r="F3148" s="6" t="s">
        <v>110</v>
      </c>
      <c r="G3148" s="6" t="s">
        <v>111</v>
      </c>
      <c r="H3148" s="6" t="s">
        <v>21</v>
      </c>
      <c r="I3148" s="8">
        <v>0.5</v>
      </c>
      <c r="J3148" s="9">
        <v>1750</v>
      </c>
      <c r="K3148" s="10">
        <f t="shared" si="24"/>
        <v>875</v>
      </c>
      <c r="L3148" s="10">
        <f t="shared" si="25"/>
        <v>262.5</v>
      </c>
      <c r="M3148" s="11">
        <v>0.3</v>
      </c>
      <c r="O3148" s="16"/>
      <c r="P3148" s="14"/>
      <c r="Q3148" s="12"/>
      <c r="R3148" s="13"/>
    </row>
    <row r="3149" spans="1:18" ht="15.75" customHeight="1" x14ac:dyDescent="0.3">
      <c r="A3149" s="1"/>
      <c r="B3149" s="6" t="s">
        <v>14</v>
      </c>
      <c r="C3149" s="6">
        <v>1185732</v>
      </c>
      <c r="D3149" s="7">
        <v>44418</v>
      </c>
      <c r="E3149" s="6" t="s">
        <v>33</v>
      </c>
      <c r="F3149" s="6" t="s">
        <v>110</v>
      </c>
      <c r="G3149" s="6" t="s">
        <v>111</v>
      </c>
      <c r="H3149" s="6" t="s">
        <v>22</v>
      </c>
      <c r="I3149" s="8">
        <v>0.55000000000000004</v>
      </c>
      <c r="J3149" s="9">
        <v>3500</v>
      </c>
      <c r="K3149" s="10">
        <f t="shared" si="24"/>
        <v>1925.0000000000002</v>
      </c>
      <c r="L3149" s="10">
        <f t="shared" si="25"/>
        <v>770.00000000000011</v>
      </c>
      <c r="M3149" s="11">
        <v>0.4</v>
      </c>
      <c r="O3149" s="16"/>
      <c r="P3149" s="14"/>
      <c r="Q3149" s="12"/>
      <c r="R3149" s="13"/>
    </row>
    <row r="3150" spans="1:18" ht="15.75" customHeight="1" x14ac:dyDescent="0.3">
      <c r="A3150" s="1"/>
      <c r="B3150" s="6" t="s">
        <v>14</v>
      </c>
      <c r="C3150" s="6">
        <v>1185732</v>
      </c>
      <c r="D3150" s="7">
        <v>44450</v>
      </c>
      <c r="E3150" s="6" t="s">
        <v>33</v>
      </c>
      <c r="F3150" s="6" t="s">
        <v>110</v>
      </c>
      <c r="G3150" s="6" t="s">
        <v>111</v>
      </c>
      <c r="H3150" s="6" t="s">
        <v>17</v>
      </c>
      <c r="I3150" s="8">
        <v>0.35000000000000003</v>
      </c>
      <c r="J3150" s="9">
        <v>4750</v>
      </c>
      <c r="K3150" s="10">
        <f t="shared" si="24"/>
        <v>1662.5000000000002</v>
      </c>
      <c r="L3150" s="10">
        <f t="shared" si="25"/>
        <v>665.00000000000011</v>
      </c>
      <c r="M3150" s="11">
        <v>0.4</v>
      </c>
      <c r="O3150" s="16"/>
      <c r="P3150" s="14"/>
      <c r="Q3150" s="12"/>
      <c r="R3150" s="13"/>
    </row>
    <row r="3151" spans="1:18" ht="15.75" customHeight="1" x14ac:dyDescent="0.3">
      <c r="A3151" s="1"/>
      <c r="B3151" s="6" t="s">
        <v>14</v>
      </c>
      <c r="C3151" s="6">
        <v>1185732</v>
      </c>
      <c r="D3151" s="7">
        <v>44450</v>
      </c>
      <c r="E3151" s="6" t="s">
        <v>33</v>
      </c>
      <c r="F3151" s="6" t="s">
        <v>110</v>
      </c>
      <c r="G3151" s="6" t="s">
        <v>111</v>
      </c>
      <c r="H3151" s="6" t="s">
        <v>18</v>
      </c>
      <c r="I3151" s="8">
        <v>0.3000000000000001</v>
      </c>
      <c r="J3151" s="9">
        <v>2750</v>
      </c>
      <c r="K3151" s="10">
        <f t="shared" si="24"/>
        <v>825.00000000000023</v>
      </c>
      <c r="L3151" s="10">
        <f t="shared" si="25"/>
        <v>330.00000000000011</v>
      </c>
      <c r="M3151" s="11">
        <v>0.4</v>
      </c>
      <c r="O3151" s="16"/>
      <c r="P3151" s="14"/>
      <c r="Q3151" s="12"/>
      <c r="R3151" s="13"/>
    </row>
    <row r="3152" spans="1:18" ht="15.75" customHeight="1" x14ac:dyDescent="0.3">
      <c r="A3152" s="1"/>
      <c r="B3152" s="6" t="s">
        <v>14</v>
      </c>
      <c r="C3152" s="6">
        <v>1185732</v>
      </c>
      <c r="D3152" s="7">
        <v>44450</v>
      </c>
      <c r="E3152" s="6" t="s">
        <v>33</v>
      </c>
      <c r="F3152" s="6" t="s">
        <v>110</v>
      </c>
      <c r="G3152" s="6" t="s">
        <v>111</v>
      </c>
      <c r="H3152" s="6" t="s">
        <v>19</v>
      </c>
      <c r="I3152" s="8">
        <v>0.25000000000000006</v>
      </c>
      <c r="J3152" s="9">
        <v>1750</v>
      </c>
      <c r="K3152" s="10">
        <f t="shared" si="24"/>
        <v>437.50000000000011</v>
      </c>
      <c r="L3152" s="10">
        <f t="shared" si="25"/>
        <v>153.12500000000003</v>
      </c>
      <c r="M3152" s="11">
        <v>0.35</v>
      </c>
      <c r="O3152" s="16"/>
      <c r="P3152" s="14"/>
      <c r="Q3152" s="12"/>
      <c r="R3152" s="13"/>
    </row>
    <row r="3153" spans="1:18" ht="15.75" customHeight="1" x14ac:dyDescent="0.3">
      <c r="A3153" s="1"/>
      <c r="B3153" s="6" t="s">
        <v>14</v>
      </c>
      <c r="C3153" s="6">
        <v>1185732</v>
      </c>
      <c r="D3153" s="7">
        <v>44450</v>
      </c>
      <c r="E3153" s="6" t="s">
        <v>33</v>
      </c>
      <c r="F3153" s="6" t="s">
        <v>110</v>
      </c>
      <c r="G3153" s="6" t="s">
        <v>111</v>
      </c>
      <c r="H3153" s="6" t="s">
        <v>20</v>
      </c>
      <c r="I3153" s="8">
        <v>0.25000000000000006</v>
      </c>
      <c r="J3153" s="9">
        <v>1500</v>
      </c>
      <c r="K3153" s="10">
        <f t="shared" si="24"/>
        <v>375.00000000000006</v>
      </c>
      <c r="L3153" s="10">
        <f t="shared" si="25"/>
        <v>131.25</v>
      </c>
      <c r="M3153" s="11">
        <v>0.35</v>
      </c>
      <c r="O3153" s="16"/>
      <c r="P3153" s="14"/>
      <c r="Q3153" s="12"/>
      <c r="R3153" s="13"/>
    </row>
    <row r="3154" spans="1:18" ht="15.75" customHeight="1" x14ac:dyDescent="0.3">
      <c r="A3154" s="1"/>
      <c r="B3154" s="6" t="s">
        <v>14</v>
      </c>
      <c r="C3154" s="6">
        <v>1185732</v>
      </c>
      <c r="D3154" s="7">
        <v>44450</v>
      </c>
      <c r="E3154" s="6" t="s">
        <v>33</v>
      </c>
      <c r="F3154" s="6" t="s">
        <v>110</v>
      </c>
      <c r="G3154" s="6" t="s">
        <v>111</v>
      </c>
      <c r="H3154" s="6" t="s">
        <v>21</v>
      </c>
      <c r="I3154" s="8">
        <v>0.35000000000000003</v>
      </c>
      <c r="J3154" s="9">
        <v>1500</v>
      </c>
      <c r="K3154" s="10">
        <f t="shared" si="24"/>
        <v>525</v>
      </c>
      <c r="L3154" s="10">
        <f t="shared" si="25"/>
        <v>157.5</v>
      </c>
      <c r="M3154" s="11">
        <v>0.3</v>
      </c>
      <c r="O3154" s="16"/>
      <c r="P3154" s="14"/>
      <c r="Q3154" s="12"/>
      <c r="R3154" s="13"/>
    </row>
    <row r="3155" spans="1:18" ht="15.75" customHeight="1" x14ac:dyDescent="0.3">
      <c r="A3155" s="1"/>
      <c r="B3155" s="6" t="s">
        <v>14</v>
      </c>
      <c r="C3155" s="6">
        <v>1185732</v>
      </c>
      <c r="D3155" s="7">
        <v>44450</v>
      </c>
      <c r="E3155" s="6" t="s">
        <v>33</v>
      </c>
      <c r="F3155" s="6" t="s">
        <v>110</v>
      </c>
      <c r="G3155" s="6" t="s">
        <v>111</v>
      </c>
      <c r="H3155" s="6" t="s">
        <v>22</v>
      </c>
      <c r="I3155" s="8">
        <v>0.4</v>
      </c>
      <c r="J3155" s="9">
        <v>2250</v>
      </c>
      <c r="K3155" s="10">
        <f t="shared" si="24"/>
        <v>900</v>
      </c>
      <c r="L3155" s="10">
        <f t="shared" si="25"/>
        <v>360</v>
      </c>
      <c r="M3155" s="11">
        <v>0.4</v>
      </c>
      <c r="O3155" s="16"/>
      <c r="P3155" s="14"/>
      <c r="Q3155" s="12"/>
      <c r="R3155" s="13"/>
    </row>
    <row r="3156" spans="1:18" ht="15.75" customHeight="1" x14ac:dyDescent="0.3">
      <c r="A3156" s="1"/>
      <c r="B3156" s="6" t="s">
        <v>14</v>
      </c>
      <c r="C3156" s="6">
        <v>1185732</v>
      </c>
      <c r="D3156" s="7">
        <v>44479</v>
      </c>
      <c r="E3156" s="6" t="s">
        <v>33</v>
      </c>
      <c r="F3156" s="6" t="s">
        <v>110</v>
      </c>
      <c r="G3156" s="6" t="s">
        <v>111</v>
      </c>
      <c r="H3156" s="6" t="s">
        <v>17</v>
      </c>
      <c r="I3156" s="8">
        <v>0.44999999999999996</v>
      </c>
      <c r="J3156" s="9">
        <v>4000</v>
      </c>
      <c r="K3156" s="10">
        <f t="shared" si="24"/>
        <v>1799.9999999999998</v>
      </c>
      <c r="L3156" s="10">
        <f t="shared" si="25"/>
        <v>720</v>
      </c>
      <c r="M3156" s="11">
        <v>0.4</v>
      </c>
      <c r="O3156" s="16"/>
      <c r="P3156" s="14"/>
      <c r="Q3156" s="12"/>
      <c r="R3156" s="13"/>
    </row>
    <row r="3157" spans="1:18" ht="15.75" customHeight="1" x14ac:dyDescent="0.3">
      <c r="A3157" s="1"/>
      <c r="B3157" s="6" t="s">
        <v>14</v>
      </c>
      <c r="C3157" s="6">
        <v>1185732</v>
      </c>
      <c r="D3157" s="7">
        <v>44479</v>
      </c>
      <c r="E3157" s="6" t="s">
        <v>33</v>
      </c>
      <c r="F3157" s="6" t="s">
        <v>110</v>
      </c>
      <c r="G3157" s="6" t="s">
        <v>111</v>
      </c>
      <c r="H3157" s="6" t="s">
        <v>18</v>
      </c>
      <c r="I3157" s="8">
        <v>0.35000000000000003</v>
      </c>
      <c r="J3157" s="9">
        <v>2500</v>
      </c>
      <c r="K3157" s="10">
        <f t="shared" si="24"/>
        <v>875.00000000000011</v>
      </c>
      <c r="L3157" s="10">
        <f t="shared" si="25"/>
        <v>350.00000000000006</v>
      </c>
      <c r="M3157" s="11">
        <v>0.4</v>
      </c>
      <c r="O3157" s="16"/>
      <c r="P3157" s="14"/>
      <c r="Q3157" s="12"/>
      <c r="R3157" s="13"/>
    </row>
    <row r="3158" spans="1:18" ht="15.75" customHeight="1" x14ac:dyDescent="0.3">
      <c r="A3158" s="1"/>
      <c r="B3158" s="6" t="s">
        <v>14</v>
      </c>
      <c r="C3158" s="6">
        <v>1185732</v>
      </c>
      <c r="D3158" s="7">
        <v>44479</v>
      </c>
      <c r="E3158" s="6" t="s">
        <v>33</v>
      </c>
      <c r="F3158" s="6" t="s">
        <v>110</v>
      </c>
      <c r="G3158" s="6" t="s">
        <v>111</v>
      </c>
      <c r="H3158" s="6" t="s">
        <v>19</v>
      </c>
      <c r="I3158" s="8">
        <v>0.35000000000000003</v>
      </c>
      <c r="J3158" s="9">
        <v>1500</v>
      </c>
      <c r="K3158" s="10">
        <f t="shared" si="24"/>
        <v>525</v>
      </c>
      <c r="L3158" s="10">
        <f t="shared" si="25"/>
        <v>183.75</v>
      </c>
      <c r="M3158" s="11">
        <v>0.35</v>
      </c>
      <c r="O3158" s="16"/>
      <c r="P3158" s="14"/>
      <c r="Q3158" s="12"/>
      <c r="R3158" s="13"/>
    </row>
    <row r="3159" spans="1:18" ht="15.75" customHeight="1" x14ac:dyDescent="0.3">
      <c r="A3159" s="1"/>
      <c r="B3159" s="6" t="s">
        <v>14</v>
      </c>
      <c r="C3159" s="6">
        <v>1185732</v>
      </c>
      <c r="D3159" s="7">
        <v>44479</v>
      </c>
      <c r="E3159" s="6" t="s">
        <v>33</v>
      </c>
      <c r="F3159" s="6" t="s">
        <v>110</v>
      </c>
      <c r="G3159" s="6" t="s">
        <v>111</v>
      </c>
      <c r="H3159" s="6" t="s">
        <v>20</v>
      </c>
      <c r="I3159" s="8">
        <v>0.35000000000000003</v>
      </c>
      <c r="J3159" s="9">
        <v>1500</v>
      </c>
      <c r="K3159" s="10">
        <f t="shared" si="24"/>
        <v>525</v>
      </c>
      <c r="L3159" s="10">
        <f t="shared" si="25"/>
        <v>183.75</v>
      </c>
      <c r="M3159" s="11">
        <v>0.35</v>
      </c>
      <c r="O3159" s="16"/>
      <c r="P3159" s="14"/>
      <c r="Q3159" s="12"/>
      <c r="R3159" s="13"/>
    </row>
    <row r="3160" spans="1:18" ht="15.75" customHeight="1" x14ac:dyDescent="0.3">
      <c r="A3160" s="1"/>
      <c r="B3160" s="6" t="s">
        <v>14</v>
      </c>
      <c r="C3160" s="6">
        <v>1185732</v>
      </c>
      <c r="D3160" s="7">
        <v>44479</v>
      </c>
      <c r="E3160" s="6" t="s">
        <v>33</v>
      </c>
      <c r="F3160" s="6" t="s">
        <v>110</v>
      </c>
      <c r="G3160" s="6" t="s">
        <v>111</v>
      </c>
      <c r="H3160" s="6" t="s">
        <v>21</v>
      </c>
      <c r="I3160" s="8">
        <v>0.44999999999999996</v>
      </c>
      <c r="J3160" s="9">
        <v>1500</v>
      </c>
      <c r="K3160" s="10">
        <f t="shared" si="24"/>
        <v>674.99999999999989</v>
      </c>
      <c r="L3160" s="10">
        <f t="shared" si="25"/>
        <v>202.49999999999997</v>
      </c>
      <c r="M3160" s="11">
        <v>0.3</v>
      </c>
      <c r="O3160" s="16"/>
      <c r="P3160" s="14"/>
      <c r="Q3160" s="12"/>
      <c r="R3160" s="13"/>
    </row>
    <row r="3161" spans="1:18" ht="15.75" customHeight="1" x14ac:dyDescent="0.3">
      <c r="A3161" s="1"/>
      <c r="B3161" s="6" t="s">
        <v>14</v>
      </c>
      <c r="C3161" s="6">
        <v>1185732</v>
      </c>
      <c r="D3161" s="7">
        <v>44479</v>
      </c>
      <c r="E3161" s="6" t="s">
        <v>33</v>
      </c>
      <c r="F3161" s="6" t="s">
        <v>110</v>
      </c>
      <c r="G3161" s="6" t="s">
        <v>111</v>
      </c>
      <c r="H3161" s="6" t="s">
        <v>22</v>
      </c>
      <c r="I3161" s="8">
        <v>0.49999999999999983</v>
      </c>
      <c r="J3161" s="9">
        <v>2750</v>
      </c>
      <c r="K3161" s="10">
        <f t="shared" si="24"/>
        <v>1374.9999999999995</v>
      </c>
      <c r="L3161" s="10">
        <f t="shared" si="25"/>
        <v>549.99999999999989</v>
      </c>
      <c r="M3161" s="11">
        <v>0.4</v>
      </c>
      <c r="O3161" s="16"/>
      <c r="P3161" s="14"/>
      <c r="Q3161" s="12"/>
      <c r="R3161" s="13"/>
    </row>
    <row r="3162" spans="1:18" ht="15.75" customHeight="1" x14ac:dyDescent="0.3">
      <c r="A3162" s="1"/>
      <c r="B3162" s="6" t="s">
        <v>14</v>
      </c>
      <c r="C3162" s="6">
        <v>1185732</v>
      </c>
      <c r="D3162" s="7">
        <v>44510</v>
      </c>
      <c r="E3162" s="6" t="s">
        <v>33</v>
      </c>
      <c r="F3162" s="6" t="s">
        <v>110</v>
      </c>
      <c r="G3162" s="6" t="s">
        <v>111</v>
      </c>
      <c r="H3162" s="6" t="s">
        <v>17</v>
      </c>
      <c r="I3162" s="8">
        <v>0.44999999999999996</v>
      </c>
      <c r="J3162" s="9">
        <v>4250</v>
      </c>
      <c r="K3162" s="10">
        <f t="shared" si="24"/>
        <v>1912.4999999999998</v>
      </c>
      <c r="L3162" s="10">
        <f t="shared" si="25"/>
        <v>765</v>
      </c>
      <c r="M3162" s="11">
        <v>0.4</v>
      </c>
      <c r="O3162" s="16"/>
      <c r="P3162" s="14"/>
      <c r="Q3162" s="12"/>
      <c r="R3162" s="13"/>
    </row>
    <row r="3163" spans="1:18" ht="15.75" customHeight="1" x14ac:dyDescent="0.3">
      <c r="A3163" s="1"/>
      <c r="B3163" s="6" t="s">
        <v>14</v>
      </c>
      <c r="C3163" s="6">
        <v>1185732</v>
      </c>
      <c r="D3163" s="7">
        <v>44510</v>
      </c>
      <c r="E3163" s="6" t="s">
        <v>33</v>
      </c>
      <c r="F3163" s="6" t="s">
        <v>110</v>
      </c>
      <c r="G3163" s="6" t="s">
        <v>111</v>
      </c>
      <c r="H3163" s="6" t="s">
        <v>18</v>
      </c>
      <c r="I3163" s="8">
        <v>0.35000000000000003</v>
      </c>
      <c r="J3163" s="9">
        <v>3250</v>
      </c>
      <c r="K3163" s="10">
        <f t="shared" si="24"/>
        <v>1137.5</v>
      </c>
      <c r="L3163" s="10">
        <f t="shared" si="25"/>
        <v>455</v>
      </c>
      <c r="M3163" s="11">
        <v>0.4</v>
      </c>
      <c r="O3163" s="16"/>
      <c r="P3163" s="14"/>
      <c r="Q3163" s="12"/>
      <c r="R3163" s="13"/>
    </row>
    <row r="3164" spans="1:18" ht="15.75" customHeight="1" x14ac:dyDescent="0.3">
      <c r="A3164" s="1"/>
      <c r="B3164" s="6" t="s">
        <v>14</v>
      </c>
      <c r="C3164" s="6">
        <v>1185732</v>
      </c>
      <c r="D3164" s="7">
        <v>44510</v>
      </c>
      <c r="E3164" s="6" t="s">
        <v>33</v>
      </c>
      <c r="F3164" s="6" t="s">
        <v>110</v>
      </c>
      <c r="G3164" s="6" t="s">
        <v>111</v>
      </c>
      <c r="H3164" s="6" t="s">
        <v>19</v>
      </c>
      <c r="I3164" s="8">
        <v>0.35000000000000003</v>
      </c>
      <c r="J3164" s="9">
        <v>2700</v>
      </c>
      <c r="K3164" s="10">
        <f t="shared" si="24"/>
        <v>945.00000000000011</v>
      </c>
      <c r="L3164" s="10">
        <f t="shared" si="25"/>
        <v>330.75</v>
      </c>
      <c r="M3164" s="11">
        <v>0.35</v>
      </c>
      <c r="O3164" s="16"/>
      <c r="P3164" s="14"/>
      <c r="Q3164" s="12"/>
      <c r="R3164" s="13"/>
    </row>
    <row r="3165" spans="1:18" ht="15.75" customHeight="1" x14ac:dyDescent="0.3">
      <c r="A3165" s="1"/>
      <c r="B3165" s="6" t="s">
        <v>14</v>
      </c>
      <c r="C3165" s="6">
        <v>1185732</v>
      </c>
      <c r="D3165" s="7">
        <v>44510</v>
      </c>
      <c r="E3165" s="6" t="s">
        <v>33</v>
      </c>
      <c r="F3165" s="6" t="s">
        <v>110</v>
      </c>
      <c r="G3165" s="6" t="s">
        <v>111</v>
      </c>
      <c r="H3165" s="6" t="s">
        <v>20</v>
      </c>
      <c r="I3165" s="8">
        <v>0.35000000000000003</v>
      </c>
      <c r="J3165" s="9">
        <v>2750</v>
      </c>
      <c r="K3165" s="10">
        <f t="shared" si="24"/>
        <v>962.50000000000011</v>
      </c>
      <c r="L3165" s="10">
        <f t="shared" si="25"/>
        <v>336.875</v>
      </c>
      <c r="M3165" s="11">
        <v>0.35</v>
      </c>
      <c r="O3165" s="16"/>
      <c r="P3165" s="14"/>
      <c r="Q3165" s="12"/>
      <c r="R3165" s="13"/>
    </row>
    <row r="3166" spans="1:18" ht="15.75" customHeight="1" x14ac:dyDescent="0.3">
      <c r="A3166" s="1"/>
      <c r="B3166" s="6" t="s">
        <v>14</v>
      </c>
      <c r="C3166" s="6">
        <v>1185732</v>
      </c>
      <c r="D3166" s="7">
        <v>44510</v>
      </c>
      <c r="E3166" s="6" t="s">
        <v>33</v>
      </c>
      <c r="F3166" s="6" t="s">
        <v>110</v>
      </c>
      <c r="G3166" s="6" t="s">
        <v>111</v>
      </c>
      <c r="H3166" s="6" t="s">
        <v>21</v>
      </c>
      <c r="I3166" s="8">
        <v>0.6</v>
      </c>
      <c r="J3166" s="9">
        <v>2500</v>
      </c>
      <c r="K3166" s="10">
        <f t="shared" si="24"/>
        <v>1500</v>
      </c>
      <c r="L3166" s="10">
        <f t="shared" si="25"/>
        <v>450</v>
      </c>
      <c r="M3166" s="11">
        <v>0.3</v>
      </c>
      <c r="O3166" s="16"/>
      <c r="P3166" s="14"/>
      <c r="Q3166" s="12"/>
      <c r="R3166" s="13"/>
    </row>
    <row r="3167" spans="1:18" ht="15.75" customHeight="1" x14ac:dyDescent="0.3">
      <c r="A3167" s="1"/>
      <c r="B3167" s="6" t="s">
        <v>14</v>
      </c>
      <c r="C3167" s="6">
        <v>1185732</v>
      </c>
      <c r="D3167" s="7">
        <v>44510</v>
      </c>
      <c r="E3167" s="6" t="s">
        <v>33</v>
      </c>
      <c r="F3167" s="6" t="s">
        <v>110</v>
      </c>
      <c r="G3167" s="6" t="s">
        <v>111</v>
      </c>
      <c r="H3167" s="6" t="s">
        <v>22</v>
      </c>
      <c r="I3167" s="8">
        <v>0.64999999999999991</v>
      </c>
      <c r="J3167" s="9">
        <v>3500</v>
      </c>
      <c r="K3167" s="10">
        <f t="shared" si="24"/>
        <v>2274.9999999999995</v>
      </c>
      <c r="L3167" s="10">
        <f t="shared" si="25"/>
        <v>909.99999999999989</v>
      </c>
      <c r="M3167" s="11">
        <v>0.4</v>
      </c>
      <c r="O3167" s="16"/>
      <c r="P3167" s="14"/>
      <c r="Q3167" s="12"/>
      <c r="R3167" s="13"/>
    </row>
    <row r="3168" spans="1:18" ht="15.75" customHeight="1" x14ac:dyDescent="0.3">
      <c r="A3168" s="1"/>
      <c r="B3168" s="6" t="s">
        <v>14</v>
      </c>
      <c r="C3168" s="6">
        <v>1185732</v>
      </c>
      <c r="D3168" s="7">
        <v>44539</v>
      </c>
      <c r="E3168" s="6" t="s">
        <v>33</v>
      </c>
      <c r="F3168" s="6" t="s">
        <v>110</v>
      </c>
      <c r="G3168" s="6" t="s">
        <v>111</v>
      </c>
      <c r="H3168" s="6" t="s">
        <v>17</v>
      </c>
      <c r="I3168" s="8">
        <v>0.6</v>
      </c>
      <c r="J3168" s="9">
        <v>6000</v>
      </c>
      <c r="K3168" s="10">
        <f t="shared" si="24"/>
        <v>3600</v>
      </c>
      <c r="L3168" s="10">
        <f t="shared" si="25"/>
        <v>1440</v>
      </c>
      <c r="M3168" s="11">
        <v>0.4</v>
      </c>
      <c r="O3168" s="16"/>
      <c r="P3168" s="14"/>
      <c r="Q3168" s="12"/>
      <c r="R3168" s="13"/>
    </row>
    <row r="3169" spans="1:18" ht="15.75" customHeight="1" x14ac:dyDescent="0.3">
      <c r="A3169" s="1"/>
      <c r="B3169" s="6" t="s">
        <v>14</v>
      </c>
      <c r="C3169" s="6">
        <v>1185732</v>
      </c>
      <c r="D3169" s="7">
        <v>44539</v>
      </c>
      <c r="E3169" s="6" t="s">
        <v>33</v>
      </c>
      <c r="F3169" s="6" t="s">
        <v>110</v>
      </c>
      <c r="G3169" s="6" t="s">
        <v>111</v>
      </c>
      <c r="H3169" s="6" t="s">
        <v>18</v>
      </c>
      <c r="I3169" s="8">
        <v>0.5</v>
      </c>
      <c r="J3169" s="9">
        <v>4000</v>
      </c>
      <c r="K3169" s="10">
        <f t="shared" si="24"/>
        <v>2000</v>
      </c>
      <c r="L3169" s="10">
        <f t="shared" si="25"/>
        <v>800</v>
      </c>
      <c r="M3169" s="11">
        <v>0.4</v>
      </c>
      <c r="O3169" s="16"/>
      <c r="P3169" s="14"/>
      <c r="Q3169" s="12"/>
      <c r="R3169" s="13"/>
    </row>
    <row r="3170" spans="1:18" ht="15.75" customHeight="1" x14ac:dyDescent="0.3">
      <c r="A3170" s="1"/>
      <c r="B3170" s="6" t="s">
        <v>14</v>
      </c>
      <c r="C3170" s="6">
        <v>1185732</v>
      </c>
      <c r="D3170" s="7">
        <v>44539</v>
      </c>
      <c r="E3170" s="6" t="s">
        <v>33</v>
      </c>
      <c r="F3170" s="6" t="s">
        <v>110</v>
      </c>
      <c r="G3170" s="6" t="s">
        <v>111</v>
      </c>
      <c r="H3170" s="6" t="s">
        <v>19</v>
      </c>
      <c r="I3170" s="8">
        <v>0.5</v>
      </c>
      <c r="J3170" s="9">
        <v>3500</v>
      </c>
      <c r="K3170" s="10">
        <f t="shared" si="24"/>
        <v>1750</v>
      </c>
      <c r="L3170" s="10">
        <f t="shared" si="25"/>
        <v>612.5</v>
      </c>
      <c r="M3170" s="11">
        <v>0.35</v>
      </c>
      <c r="O3170" s="16"/>
      <c r="P3170" s="14"/>
      <c r="Q3170" s="12"/>
      <c r="R3170" s="13"/>
    </row>
    <row r="3171" spans="1:18" ht="15.75" customHeight="1" x14ac:dyDescent="0.3">
      <c r="A3171" s="1"/>
      <c r="B3171" s="6" t="s">
        <v>14</v>
      </c>
      <c r="C3171" s="6">
        <v>1185732</v>
      </c>
      <c r="D3171" s="7">
        <v>44539</v>
      </c>
      <c r="E3171" s="6" t="s">
        <v>33</v>
      </c>
      <c r="F3171" s="6" t="s">
        <v>110</v>
      </c>
      <c r="G3171" s="6" t="s">
        <v>111</v>
      </c>
      <c r="H3171" s="6" t="s">
        <v>20</v>
      </c>
      <c r="I3171" s="8">
        <v>0.5</v>
      </c>
      <c r="J3171" s="9">
        <v>3000</v>
      </c>
      <c r="K3171" s="10">
        <f t="shared" si="24"/>
        <v>1500</v>
      </c>
      <c r="L3171" s="10">
        <f t="shared" si="25"/>
        <v>525</v>
      </c>
      <c r="M3171" s="11">
        <v>0.35</v>
      </c>
      <c r="O3171" s="16"/>
      <c r="P3171" s="14"/>
      <c r="Q3171" s="12"/>
      <c r="R3171" s="13"/>
    </row>
    <row r="3172" spans="1:18" ht="15.75" customHeight="1" x14ac:dyDescent="0.3">
      <c r="A3172" s="1"/>
      <c r="B3172" s="6" t="s">
        <v>14</v>
      </c>
      <c r="C3172" s="6">
        <v>1185732</v>
      </c>
      <c r="D3172" s="7">
        <v>44539</v>
      </c>
      <c r="E3172" s="6" t="s">
        <v>33</v>
      </c>
      <c r="F3172" s="6" t="s">
        <v>110</v>
      </c>
      <c r="G3172" s="6" t="s">
        <v>111</v>
      </c>
      <c r="H3172" s="6" t="s">
        <v>21</v>
      </c>
      <c r="I3172" s="8">
        <v>0.6</v>
      </c>
      <c r="J3172" s="9">
        <v>3000</v>
      </c>
      <c r="K3172" s="10">
        <f t="shared" si="24"/>
        <v>1800</v>
      </c>
      <c r="L3172" s="10">
        <f t="shared" si="25"/>
        <v>540</v>
      </c>
      <c r="M3172" s="11">
        <v>0.3</v>
      </c>
      <c r="O3172" s="16"/>
      <c r="P3172" s="14"/>
      <c r="Q3172" s="12"/>
      <c r="R3172" s="13"/>
    </row>
    <row r="3173" spans="1:18" ht="15.75" customHeight="1" x14ac:dyDescent="0.3">
      <c r="A3173" s="1"/>
      <c r="B3173" s="6" t="s">
        <v>14</v>
      </c>
      <c r="C3173" s="6">
        <v>1185732</v>
      </c>
      <c r="D3173" s="7">
        <v>44539</v>
      </c>
      <c r="E3173" s="6" t="s">
        <v>33</v>
      </c>
      <c r="F3173" s="6" t="s">
        <v>110</v>
      </c>
      <c r="G3173" s="6" t="s">
        <v>111</v>
      </c>
      <c r="H3173" s="6" t="s">
        <v>22</v>
      </c>
      <c r="I3173" s="8">
        <v>0.64999999999999991</v>
      </c>
      <c r="J3173" s="9">
        <v>4000</v>
      </c>
      <c r="K3173" s="10">
        <f t="shared" si="24"/>
        <v>2599.9999999999995</v>
      </c>
      <c r="L3173" s="10">
        <f t="shared" si="25"/>
        <v>1039.9999999999998</v>
      </c>
      <c r="M3173" s="11">
        <v>0.4</v>
      </c>
      <c r="O3173" s="16"/>
      <c r="P3173" s="14"/>
      <c r="Q3173" s="12"/>
      <c r="R3173" s="13"/>
    </row>
    <row r="3174" spans="1:18" ht="15.75" customHeight="1" x14ac:dyDescent="0.3">
      <c r="A3174" s="1" t="s">
        <v>39</v>
      </c>
      <c r="B3174" s="6" t="s">
        <v>14</v>
      </c>
      <c r="C3174" s="6">
        <v>1185732</v>
      </c>
      <c r="D3174" s="7">
        <v>44213</v>
      </c>
      <c r="E3174" s="6" t="s">
        <v>33</v>
      </c>
      <c r="F3174" s="6" t="s">
        <v>112</v>
      </c>
      <c r="G3174" s="6" t="s">
        <v>113</v>
      </c>
      <c r="H3174" s="6" t="s">
        <v>17</v>
      </c>
      <c r="I3174" s="8">
        <v>0.35000000000000003</v>
      </c>
      <c r="J3174" s="9">
        <v>5000</v>
      </c>
      <c r="K3174" s="10">
        <f t="shared" si="24"/>
        <v>1750.0000000000002</v>
      </c>
      <c r="L3174" s="10">
        <f t="shared" si="25"/>
        <v>700.00000000000011</v>
      </c>
      <c r="M3174" s="11">
        <v>0.4</v>
      </c>
      <c r="O3174" s="16"/>
      <c r="P3174" s="14"/>
      <c r="Q3174" s="12"/>
      <c r="R3174" s="13"/>
    </row>
    <row r="3175" spans="1:18" ht="15.75" customHeight="1" x14ac:dyDescent="0.3">
      <c r="A3175" s="1"/>
      <c r="B3175" s="6" t="s">
        <v>14</v>
      </c>
      <c r="C3175" s="6">
        <v>1185732</v>
      </c>
      <c r="D3175" s="7">
        <v>44213</v>
      </c>
      <c r="E3175" s="6" t="s">
        <v>33</v>
      </c>
      <c r="F3175" s="6" t="s">
        <v>112</v>
      </c>
      <c r="G3175" s="6" t="s">
        <v>113</v>
      </c>
      <c r="H3175" s="6" t="s">
        <v>18</v>
      </c>
      <c r="I3175" s="8">
        <v>0.35000000000000003</v>
      </c>
      <c r="J3175" s="9">
        <v>3000</v>
      </c>
      <c r="K3175" s="10">
        <f t="shared" si="24"/>
        <v>1050</v>
      </c>
      <c r="L3175" s="10">
        <f t="shared" si="25"/>
        <v>420</v>
      </c>
      <c r="M3175" s="11">
        <v>0.4</v>
      </c>
      <c r="O3175" s="16"/>
      <c r="P3175" s="14"/>
      <c r="Q3175" s="12"/>
      <c r="R3175" s="13"/>
    </row>
    <row r="3176" spans="1:18" ht="15.75" customHeight="1" x14ac:dyDescent="0.3">
      <c r="A3176" s="1"/>
      <c r="B3176" s="6" t="s">
        <v>14</v>
      </c>
      <c r="C3176" s="6">
        <v>1185732</v>
      </c>
      <c r="D3176" s="7">
        <v>44213</v>
      </c>
      <c r="E3176" s="6" t="s">
        <v>33</v>
      </c>
      <c r="F3176" s="6" t="s">
        <v>112</v>
      </c>
      <c r="G3176" s="6" t="s">
        <v>113</v>
      </c>
      <c r="H3176" s="6" t="s">
        <v>19</v>
      </c>
      <c r="I3176" s="8">
        <v>0.25000000000000006</v>
      </c>
      <c r="J3176" s="9">
        <v>3000</v>
      </c>
      <c r="K3176" s="10">
        <f t="shared" si="24"/>
        <v>750.00000000000011</v>
      </c>
      <c r="L3176" s="10">
        <f t="shared" si="25"/>
        <v>300.00000000000006</v>
      </c>
      <c r="M3176" s="11">
        <v>0.4</v>
      </c>
      <c r="O3176" s="16"/>
      <c r="P3176" s="14"/>
      <c r="Q3176" s="12"/>
      <c r="R3176" s="13"/>
    </row>
    <row r="3177" spans="1:18" ht="15.75" customHeight="1" x14ac:dyDescent="0.3">
      <c r="A3177" s="1"/>
      <c r="B3177" s="6" t="s">
        <v>14</v>
      </c>
      <c r="C3177" s="6">
        <v>1185732</v>
      </c>
      <c r="D3177" s="7">
        <v>44213</v>
      </c>
      <c r="E3177" s="6" t="s">
        <v>33</v>
      </c>
      <c r="F3177" s="6" t="s">
        <v>112</v>
      </c>
      <c r="G3177" s="6" t="s">
        <v>113</v>
      </c>
      <c r="H3177" s="6" t="s">
        <v>20</v>
      </c>
      <c r="I3177" s="8">
        <v>0.30000000000000004</v>
      </c>
      <c r="J3177" s="9">
        <v>1500</v>
      </c>
      <c r="K3177" s="10">
        <f t="shared" si="24"/>
        <v>450.00000000000006</v>
      </c>
      <c r="L3177" s="10">
        <f t="shared" si="25"/>
        <v>180.00000000000003</v>
      </c>
      <c r="M3177" s="11">
        <v>0.4</v>
      </c>
      <c r="O3177" s="16"/>
      <c r="P3177" s="14"/>
      <c r="Q3177" s="12"/>
      <c r="R3177" s="13"/>
    </row>
    <row r="3178" spans="1:18" ht="15.75" customHeight="1" x14ac:dyDescent="0.3">
      <c r="A3178" s="1"/>
      <c r="B3178" s="6" t="s">
        <v>14</v>
      </c>
      <c r="C3178" s="6">
        <v>1185732</v>
      </c>
      <c r="D3178" s="7">
        <v>44213</v>
      </c>
      <c r="E3178" s="6" t="s">
        <v>33</v>
      </c>
      <c r="F3178" s="6" t="s">
        <v>112</v>
      </c>
      <c r="G3178" s="6" t="s">
        <v>113</v>
      </c>
      <c r="H3178" s="6" t="s">
        <v>21</v>
      </c>
      <c r="I3178" s="8">
        <v>0.44999999999999996</v>
      </c>
      <c r="J3178" s="9">
        <v>2000</v>
      </c>
      <c r="K3178" s="10">
        <f t="shared" si="24"/>
        <v>899.99999999999989</v>
      </c>
      <c r="L3178" s="10">
        <f t="shared" si="25"/>
        <v>360</v>
      </c>
      <c r="M3178" s="11">
        <v>0.4</v>
      </c>
      <c r="O3178" s="16"/>
      <c r="P3178" s="14"/>
      <c r="Q3178" s="12"/>
      <c r="R3178" s="13"/>
    </row>
    <row r="3179" spans="1:18" ht="15.75" customHeight="1" x14ac:dyDescent="0.3">
      <c r="A3179" s="1"/>
      <c r="B3179" s="6" t="s">
        <v>14</v>
      </c>
      <c r="C3179" s="6">
        <v>1185732</v>
      </c>
      <c r="D3179" s="7">
        <v>44213</v>
      </c>
      <c r="E3179" s="6" t="s">
        <v>33</v>
      </c>
      <c r="F3179" s="6" t="s">
        <v>112</v>
      </c>
      <c r="G3179" s="6" t="s">
        <v>113</v>
      </c>
      <c r="H3179" s="6" t="s">
        <v>22</v>
      </c>
      <c r="I3179" s="8">
        <v>0.35000000000000003</v>
      </c>
      <c r="J3179" s="9">
        <v>3000</v>
      </c>
      <c r="K3179" s="10">
        <f t="shared" si="24"/>
        <v>1050</v>
      </c>
      <c r="L3179" s="10">
        <f t="shared" si="25"/>
        <v>420</v>
      </c>
      <c r="M3179" s="11">
        <v>0.4</v>
      </c>
      <c r="O3179" s="16"/>
      <c r="P3179" s="14"/>
      <c r="Q3179" s="12"/>
      <c r="R3179" s="13"/>
    </row>
    <row r="3180" spans="1:18" ht="15.75" customHeight="1" x14ac:dyDescent="0.3">
      <c r="A3180" s="1"/>
      <c r="B3180" s="6" t="s">
        <v>14</v>
      </c>
      <c r="C3180" s="6">
        <v>1185732</v>
      </c>
      <c r="D3180" s="7">
        <v>44244</v>
      </c>
      <c r="E3180" s="6" t="s">
        <v>33</v>
      </c>
      <c r="F3180" s="6" t="s">
        <v>112</v>
      </c>
      <c r="G3180" s="6" t="s">
        <v>113</v>
      </c>
      <c r="H3180" s="6" t="s">
        <v>17</v>
      </c>
      <c r="I3180" s="8">
        <v>0.35000000000000003</v>
      </c>
      <c r="J3180" s="9">
        <v>5500</v>
      </c>
      <c r="K3180" s="10">
        <f t="shared" si="24"/>
        <v>1925.0000000000002</v>
      </c>
      <c r="L3180" s="10">
        <f t="shared" si="25"/>
        <v>770.00000000000011</v>
      </c>
      <c r="M3180" s="11">
        <v>0.4</v>
      </c>
      <c r="O3180" s="16"/>
      <c r="P3180" s="14"/>
      <c r="Q3180" s="12"/>
      <c r="R3180" s="13"/>
    </row>
    <row r="3181" spans="1:18" ht="15.75" customHeight="1" x14ac:dyDescent="0.3">
      <c r="A3181" s="1"/>
      <c r="B3181" s="6" t="s">
        <v>14</v>
      </c>
      <c r="C3181" s="6">
        <v>1185732</v>
      </c>
      <c r="D3181" s="7">
        <v>44244</v>
      </c>
      <c r="E3181" s="6" t="s">
        <v>33</v>
      </c>
      <c r="F3181" s="6" t="s">
        <v>112</v>
      </c>
      <c r="G3181" s="6" t="s">
        <v>113</v>
      </c>
      <c r="H3181" s="6" t="s">
        <v>18</v>
      </c>
      <c r="I3181" s="8">
        <v>0.4</v>
      </c>
      <c r="J3181" s="9">
        <v>2000</v>
      </c>
      <c r="K3181" s="10">
        <f t="shared" si="24"/>
        <v>800</v>
      </c>
      <c r="L3181" s="10">
        <f t="shared" si="25"/>
        <v>320</v>
      </c>
      <c r="M3181" s="11">
        <v>0.4</v>
      </c>
      <c r="O3181" s="16"/>
      <c r="P3181" s="14"/>
      <c r="Q3181" s="12"/>
      <c r="R3181" s="13"/>
    </row>
    <row r="3182" spans="1:18" ht="15.75" customHeight="1" x14ac:dyDescent="0.3">
      <c r="A3182" s="1"/>
      <c r="B3182" s="6" t="s">
        <v>14</v>
      </c>
      <c r="C3182" s="6">
        <v>1185732</v>
      </c>
      <c r="D3182" s="7">
        <v>44244</v>
      </c>
      <c r="E3182" s="6" t="s">
        <v>33</v>
      </c>
      <c r="F3182" s="6" t="s">
        <v>112</v>
      </c>
      <c r="G3182" s="6" t="s">
        <v>113</v>
      </c>
      <c r="H3182" s="6" t="s">
        <v>19</v>
      </c>
      <c r="I3182" s="8">
        <v>0.30000000000000004</v>
      </c>
      <c r="J3182" s="9">
        <v>3000</v>
      </c>
      <c r="K3182" s="10">
        <f t="shared" si="24"/>
        <v>900.00000000000011</v>
      </c>
      <c r="L3182" s="10">
        <f t="shared" si="25"/>
        <v>360.00000000000006</v>
      </c>
      <c r="M3182" s="11">
        <v>0.4</v>
      </c>
      <c r="O3182" s="16"/>
      <c r="P3182" s="14"/>
      <c r="Q3182" s="12"/>
      <c r="R3182" s="13"/>
    </row>
    <row r="3183" spans="1:18" ht="15.75" customHeight="1" x14ac:dyDescent="0.3">
      <c r="A3183" s="1"/>
      <c r="B3183" s="6" t="s">
        <v>14</v>
      </c>
      <c r="C3183" s="6">
        <v>1185732</v>
      </c>
      <c r="D3183" s="7">
        <v>44244</v>
      </c>
      <c r="E3183" s="6" t="s">
        <v>33</v>
      </c>
      <c r="F3183" s="6" t="s">
        <v>112</v>
      </c>
      <c r="G3183" s="6" t="s">
        <v>113</v>
      </c>
      <c r="H3183" s="6" t="s">
        <v>20</v>
      </c>
      <c r="I3183" s="8">
        <v>0.35000000000000003</v>
      </c>
      <c r="J3183" s="9">
        <v>1750</v>
      </c>
      <c r="K3183" s="10">
        <f t="shared" si="24"/>
        <v>612.50000000000011</v>
      </c>
      <c r="L3183" s="10">
        <f t="shared" si="25"/>
        <v>245.00000000000006</v>
      </c>
      <c r="M3183" s="11">
        <v>0.4</v>
      </c>
      <c r="O3183" s="16"/>
      <c r="P3183" s="14"/>
      <c r="Q3183" s="12"/>
      <c r="R3183" s="13"/>
    </row>
    <row r="3184" spans="1:18" ht="15.75" customHeight="1" x14ac:dyDescent="0.3">
      <c r="A3184" s="1"/>
      <c r="B3184" s="6" t="s">
        <v>14</v>
      </c>
      <c r="C3184" s="6">
        <v>1185732</v>
      </c>
      <c r="D3184" s="7">
        <v>44244</v>
      </c>
      <c r="E3184" s="6" t="s">
        <v>33</v>
      </c>
      <c r="F3184" s="6" t="s">
        <v>112</v>
      </c>
      <c r="G3184" s="6" t="s">
        <v>113</v>
      </c>
      <c r="H3184" s="6" t="s">
        <v>21</v>
      </c>
      <c r="I3184" s="8">
        <v>0.49999999999999994</v>
      </c>
      <c r="J3184" s="9">
        <v>2500</v>
      </c>
      <c r="K3184" s="10">
        <f t="shared" si="24"/>
        <v>1249.9999999999998</v>
      </c>
      <c r="L3184" s="10">
        <f t="shared" si="25"/>
        <v>499.99999999999994</v>
      </c>
      <c r="M3184" s="11">
        <v>0.4</v>
      </c>
      <c r="O3184" s="16"/>
      <c r="P3184" s="14"/>
      <c r="Q3184" s="12"/>
      <c r="R3184" s="13"/>
    </row>
    <row r="3185" spans="1:18" ht="15.75" customHeight="1" x14ac:dyDescent="0.3">
      <c r="A3185" s="1"/>
      <c r="B3185" s="6" t="s">
        <v>14</v>
      </c>
      <c r="C3185" s="6">
        <v>1185732</v>
      </c>
      <c r="D3185" s="7">
        <v>44244</v>
      </c>
      <c r="E3185" s="6" t="s">
        <v>33</v>
      </c>
      <c r="F3185" s="6" t="s">
        <v>112</v>
      </c>
      <c r="G3185" s="6" t="s">
        <v>113</v>
      </c>
      <c r="H3185" s="6" t="s">
        <v>22</v>
      </c>
      <c r="I3185" s="8">
        <v>0.24999999999999994</v>
      </c>
      <c r="J3185" s="9">
        <v>3500</v>
      </c>
      <c r="K3185" s="10">
        <f t="shared" si="24"/>
        <v>874.99999999999977</v>
      </c>
      <c r="L3185" s="10">
        <f t="shared" si="25"/>
        <v>349.99999999999994</v>
      </c>
      <c r="M3185" s="11">
        <v>0.4</v>
      </c>
      <c r="O3185" s="16"/>
      <c r="P3185" s="14"/>
      <c r="Q3185" s="12"/>
      <c r="R3185" s="13"/>
    </row>
    <row r="3186" spans="1:18" ht="15.75" customHeight="1" x14ac:dyDescent="0.3">
      <c r="A3186" s="1"/>
      <c r="B3186" s="6" t="s">
        <v>14</v>
      </c>
      <c r="C3186" s="6">
        <v>1185732</v>
      </c>
      <c r="D3186" s="7">
        <v>44271</v>
      </c>
      <c r="E3186" s="6" t="s">
        <v>33</v>
      </c>
      <c r="F3186" s="6" t="s">
        <v>112</v>
      </c>
      <c r="G3186" s="6" t="s">
        <v>113</v>
      </c>
      <c r="H3186" s="6" t="s">
        <v>17</v>
      </c>
      <c r="I3186" s="8">
        <v>0.30000000000000004</v>
      </c>
      <c r="J3186" s="9">
        <v>5700</v>
      </c>
      <c r="K3186" s="10">
        <f t="shared" si="24"/>
        <v>1710.0000000000002</v>
      </c>
      <c r="L3186" s="10">
        <f t="shared" si="25"/>
        <v>684.00000000000011</v>
      </c>
      <c r="M3186" s="11">
        <v>0.4</v>
      </c>
      <c r="O3186" s="16"/>
      <c r="P3186" s="14"/>
      <c r="Q3186" s="12"/>
      <c r="R3186" s="13"/>
    </row>
    <row r="3187" spans="1:18" ht="15.75" customHeight="1" x14ac:dyDescent="0.3">
      <c r="A3187" s="1"/>
      <c r="B3187" s="6" t="s">
        <v>14</v>
      </c>
      <c r="C3187" s="6">
        <v>1185732</v>
      </c>
      <c r="D3187" s="7">
        <v>44271</v>
      </c>
      <c r="E3187" s="6" t="s">
        <v>33</v>
      </c>
      <c r="F3187" s="6" t="s">
        <v>112</v>
      </c>
      <c r="G3187" s="6" t="s">
        <v>113</v>
      </c>
      <c r="H3187" s="6" t="s">
        <v>18</v>
      </c>
      <c r="I3187" s="8">
        <v>0.30000000000000004</v>
      </c>
      <c r="J3187" s="9">
        <v>2750</v>
      </c>
      <c r="K3187" s="10">
        <f t="shared" si="24"/>
        <v>825.00000000000011</v>
      </c>
      <c r="L3187" s="10">
        <f t="shared" si="25"/>
        <v>330.00000000000006</v>
      </c>
      <c r="M3187" s="11">
        <v>0.4</v>
      </c>
      <c r="O3187" s="16"/>
      <c r="P3187" s="14"/>
      <c r="Q3187" s="12"/>
      <c r="R3187" s="13"/>
    </row>
    <row r="3188" spans="1:18" ht="15.75" customHeight="1" x14ac:dyDescent="0.3">
      <c r="A3188" s="1"/>
      <c r="B3188" s="6" t="s">
        <v>14</v>
      </c>
      <c r="C3188" s="6">
        <v>1185732</v>
      </c>
      <c r="D3188" s="7">
        <v>44271</v>
      </c>
      <c r="E3188" s="6" t="s">
        <v>33</v>
      </c>
      <c r="F3188" s="6" t="s">
        <v>112</v>
      </c>
      <c r="G3188" s="6" t="s">
        <v>113</v>
      </c>
      <c r="H3188" s="6" t="s">
        <v>19</v>
      </c>
      <c r="I3188" s="8">
        <v>0.2</v>
      </c>
      <c r="J3188" s="9">
        <v>3250</v>
      </c>
      <c r="K3188" s="10">
        <f t="shared" si="24"/>
        <v>650</v>
      </c>
      <c r="L3188" s="10">
        <f t="shared" si="25"/>
        <v>260</v>
      </c>
      <c r="M3188" s="11">
        <v>0.4</v>
      </c>
      <c r="O3188" s="16"/>
      <c r="P3188" s="14"/>
      <c r="Q3188" s="12"/>
      <c r="R3188" s="13"/>
    </row>
    <row r="3189" spans="1:18" ht="15.75" customHeight="1" x14ac:dyDescent="0.3">
      <c r="A3189" s="1"/>
      <c r="B3189" s="6" t="s">
        <v>14</v>
      </c>
      <c r="C3189" s="6">
        <v>1185732</v>
      </c>
      <c r="D3189" s="7">
        <v>44271</v>
      </c>
      <c r="E3189" s="6" t="s">
        <v>33</v>
      </c>
      <c r="F3189" s="6" t="s">
        <v>112</v>
      </c>
      <c r="G3189" s="6" t="s">
        <v>113</v>
      </c>
      <c r="H3189" s="6" t="s">
        <v>20</v>
      </c>
      <c r="I3189" s="8">
        <v>0.24999999999999994</v>
      </c>
      <c r="J3189" s="9">
        <v>1750</v>
      </c>
      <c r="K3189" s="10">
        <f t="shared" si="24"/>
        <v>437.49999999999989</v>
      </c>
      <c r="L3189" s="10">
        <f t="shared" si="25"/>
        <v>174.99999999999997</v>
      </c>
      <c r="M3189" s="11">
        <v>0.4</v>
      </c>
      <c r="O3189" s="16"/>
      <c r="P3189" s="14"/>
      <c r="Q3189" s="12"/>
      <c r="R3189" s="13"/>
    </row>
    <row r="3190" spans="1:18" ht="15.75" customHeight="1" x14ac:dyDescent="0.3">
      <c r="A3190" s="1"/>
      <c r="B3190" s="6" t="s">
        <v>14</v>
      </c>
      <c r="C3190" s="6">
        <v>1185732</v>
      </c>
      <c r="D3190" s="7">
        <v>44271</v>
      </c>
      <c r="E3190" s="6" t="s">
        <v>33</v>
      </c>
      <c r="F3190" s="6" t="s">
        <v>112</v>
      </c>
      <c r="G3190" s="6" t="s">
        <v>113</v>
      </c>
      <c r="H3190" s="6" t="s">
        <v>21</v>
      </c>
      <c r="I3190" s="8">
        <v>0.4</v>
      </c>
      <c r="J3190" s="9">
        <v>2250</v>
      </c>
      <c r="K3190" s="10">
        <f t="shared" si="24"/>
        <v>900</v>
      </c>
      <c r="L3190" s="10">
        <f t="shared" si="25"/>
        <v>360</v>
      </c>
      <c r="M3190" s="11">
        <v>0.4</v>
      </c>
      <c r="O3190" s="16"/>
      <c r="P3190" s="14"/>
      <c r="Q3190" s="12"/>
      <c r="R3190" s="13"/>
    </row>
    <row r="3191" spans="1:18" ht="15.75" customHeight="1" x14ac:dyDescent="0.3">
      <c r="A3191" s="1"/>
      <c r="B3191" s="6" t="s">
        <v>14</v>
      </c>
      <c r="C3191" s="6">
        <v>1185732</v>
      </c>
      <c r="D3191" s="7">
        <v>44271</v>
      </c>
      <c r="E3191" s="6" t="s">
        <v>33</v>
      </c>
      <c r="F3191" s="6" t="s">
        <v>112</v>
      </c>
      <c r="G3191" s="6" t="s">
        <v>113</v>
      </c>
      <c r="H3191" s="6" t="s">
        <v>22</v>
      </c>
      <c r="I3191" s="8">
        <v>0.30000000000000004</v>
      </c>
      <c r="J3191" s="9">
        <v>3250</v>
      </c>
      <c r="K3191" s="10">
        <f t="shared" si="24"/>
        <v>975.00000000000011</v>
      </c>
      <c r="L3191" s="10">
        <f t="shared" si="25"/>
        <v>390.00000000000006</v>
      </c>
      <c r="M3191" s="11">
        <v>0.4</v>
      </c>
      <c r="O3191" s="16"/>
      <c r="P3191" s="14"/>
      <c r="Q3191" s="12"/>
      <c r="R3191" s="13"/>
    </row>
    <row r="3192" spans="1:18" ht="15.75" customHeight="1" x14ac:dyDescent="0.3">
      <c r="A3192" s="1"/>
      <c r="B3192" s="6" t="s">
        <v>14</v>
      </c>
      <c r="C3192" s="6">
        <v>1185732</v>
      </c>
      <c r="D3192" s="7">
        <v>44303</v>
      </c>
      <c r="E3192" s="6" t="s">
        <v>33</v>
      </c>
      <c r="F3192" s="6" t="s">
        <v>112</v>
      </c>
      <c r="G3192" s="6" t="s">
        <v>113</v>
      </c>
      <c r="H3192" s="6" t="s">
        <v>17</v>
      </c>
      <c r="I3192" s="8">
        <v>0.30000000000000004</v>
      </c>
      <c r="J3192" s="9">
        <v>5500</v>
      </c>
      <c r="K3192" s="10">
        <f t="shared" si="24"/>
        <v>1650.0000000000002</v>
      </c>
      <c r="L3192" s="10">
        <f t="shared" si="25"/>
        <v>660.00000000000011</v>
      </c>
      <c r="M3192" s="11">
        <v>0.4</v>
      </c>
      <c r="O3192" s="16"/>
      <c r="P3192" s="14"/>
      <c r="Q3192" s="12"/>
      <c r="R3192" s="13"/>
    </row>
    <row r="3193" spans="1:18" ht="15.75" customHeight="1" x14ac:dyDescent="0.3">
      <c r="A3193" s="1"/>
      <c r="B3193" s="6" t="s">
        <v>14</v>
      </c>
      <c r="C3193" s="6">
        <v>1185732</v>
      </c>
      <c r="D3193" s="7">
        <v>44303</v>
      </c>
      <c r="E3193" s="6" t="s">
        <v>33</v>
      </c>
      <c r="F3193" s="6" t="s">
        <v>112</v>
      </c>
      <c r="G3193" s="6" t="s">
        <v>113</v>
      </c>
      <c r="H3193" s="6" t="s">
        <v>18</v>
      </c>
      <c r="I3193" s="8">
        <v>0.30000000000000004</v>
      </c>
      <c r="J3193" s="9">
        <v>2500</v>
      </c>
      <c r="K3193" s="10">
        <f t="shared" si="24"/>
        <v>750.00000000000011</v>
      </c>
      <c r="L3193" s="10">
        <f t="shared" si="25"/>
        <v>300.00000000000006</v>
      </c>
      <c r="M3193" s="11">
        <v>0.4</v>
      </c>
      <c r="O3193" s="16"/>
      <c r="P3193" s="14"/>
      <c r="Q3193" s="12"/>
      <c r="R3193" s="13"/>
    </row>
    <row r="3194" spans="1:18" ht="15.75" customHeight="1" x14ac:dyDescent="0.3">
      <c r="A3194" s="1"/>
      <c r="B3194" s="6" t="s">
        <v>14</v>
      </c>
      <c r="C3194" s="6">
        <v>1185732</v>
      </c>
      <c r="D3194" s="7">
        <v>44303</v>
      </c>
      <c r="E3194" s="6" t="s">
        <v>33</v>
      </c>
      <c r="F3194" s="6" t="s">
        <v>112</v>
      </c>
      <c r="G3194" s="6" t="s">
        <v>113</v>
      </c>
      <c r="H3194" s="6" t="s">
        <v>19</v>
      </c>
      <c r="I3194" s="8">
        <v>0.2</v>
      </c>
      <c r="J3194" s="9">
        <v>2500</v>
      </c>
      <c r="K3194" s="10">
        <f t="shared" si="24"/>
        <v>500</v>
      </c>
      <c r="L3194" s="10">
        <f t="shared" si="25"/>
        <v>200</v>
      </c>
      <c r="M3194" s="11">
        <v>0.4</v>
      </c>
      <c r="O3194" s="16"/>
      <c r="P3194" s="14"/>
      <c r="Q3194" s="12"/>
      <c r="R3194" s="13"/>
    </row>
    <row r="3195" spans="1:18" ht="15.75" customHeight="1" x14ac:dyDescent="0.3">
      <c r="A3195" s="1"/>
      <c r="B3195" s="6" t="s">
        <v>14</v>
      </c>
      <c r="C3195" s="6">
        <v>1185732</v>
      </c>
      <c r="D3195" s="7">
        <v>44303</v>
      </c>
      <c r="E3195" s="6" t="s">
        <v>33</v>
      </c>
      <c r="F3195" s="6" t="s">
        <v>112</v>
      </c>
      <c r="G3195" s="6" t="s">
        <v>113</v>
      </c>
      <c r="H3195" s="6" t="s">
        <v>20</v>
      </c>
      <c r="I3195" s="8">
        <v>0.24999999999999994</v>
      </c>
      <c r="J3195" s="9">
        <v>1750</v>
      </c>
      <c r="K3195" s="10">
        <f t="shared" si="24"/>
        <v>437.49999999999989</v>
      </c>
      <c r="L3195" s="10">
        <f t="shared" si="25"/>
        <v>174.99999999999997</v>
      </c>
      <c r="M3195" s="11">
        <v>0.4</v>
      </c>
      <c r="O3195" s="16"/>
      <c r="P3195" s="14"/>
      <c r="Q3195" s="12"/>
      <c r="R3195" s="13"/>
    </row>
    <row r="3196" spans="1:18" ht="15.75" customHeight="1" x14ac:dyDescent="0.3">
      <c r="A3196" s="1"/>
      <c r="B3196" s="6" t="s">
        <v>14</v>
      </c>
      <c r="C3196" s="6">
        <v>1185732</v>
      </c>
      <c r="D3196" s="7">
        <v>44303</v>
      </c>
      <c r="E3196" s="6" t="s">
        <v>33</v>
      </c>
      <c r="F3196" s="6" t="s">
        <v>112</v>
      </c>
      <c r="G3196" s="6" t="s">
        <v>113</v>
      </c>
      <c r="H3196" s="6" t="s">
        <v>21</v>
      </c>
      <c r="I3196" s="8">
        <v>0.65</v>
      </c>
      <c r="J3196" s="9">
        <v>2000</v>
      </c>
      <c r="K3196" s="10">
        <f t="shared" si="24"/>
        <v>1300</v>
      </c>
      <c r="L3196" s="10">
        <f t="shared" si="25"/>
        <v>520</v>
      </c>
      <c r="M3196" s="11">
        <v>0.4</v>
      </c>
      <c r="O3196" s="16"/>
      <c r="P3196" s="14"/>
      <c r="Q3196" s="12"/>
      <c r="R3196" s="13"/>
    </row>
    <row r="3197" spans="1:18" ht="15.75" customHeight="1" x14ac:dyDescent="0.3">
      <c r="A3197" s="1"/>
      <c r="B3197" s="6" t="s">
        <v>14</v>
      </c>
      <c r="C3197" s="6">
        <v>1185732</v>
      </c>
      <c r="D3197" s="7">
        <v>44303</v>
      </c>
      <c r="E3197" s="6" t="s">
        <v>33</v>
      </c>
      <c r="F3197" s="6" t="s">
        <v>112</v>
      </c>
      <c r="G3197" s="6" t="s">
        <v>113</v>
      </c>
      <c r="H3197" s="6" t="s">
        <v>22</v>
      </c>
      <c r="I3197" s="8">
        <v>0.5</v>
      </c>
      <c r="J3197" s="9">
        <v>3250</v>
      </c>
      <c r="K3197" s="10">
        <f t="shared" si="24"/>
        <v>1625</v>
      </c>
      <c r="L3197" s="10">
        <f t="shared" si="25"/>
        <v>650</v>
      </c>
      <c r="M3197" s="11">
        <v>0.4</v>
      </c>
      <c r="O3197" s="16"/>
      <c r="P3197" s="14"/>
      <c r="Q3197" s="12"/>
      <c r="R3197" s="13"/>
    </row>
    <row r="3198" spans="1:18" ht="15.75" customHeight="1" x14ac:dyDescent="0.3">
      <c r="A3198" s="1"/>
      <c r="B3198" s="6" t="s">
        <v>14</v>
      </c>
      <c r="C3198" s="6">
        <v>1185732</v>
      </c>
      <c r="D3198" s="7">
        <v>44334</v>
      </c>
      <c r="E3198" s="6" t="s">
        <v>33</v>
      </c>
      <c r="F3198" s="6" t="s">
        <v>112</v>
      </c>
      <c r="G3198" s="6" t="s">
        <v>113</v>
      </c>
      <c r="H3198" s="6" t="s">
        <v>17</v>
      </c>
      <c r="I3198" s="8">
        <v>0.6</v>
      </c>
      <c r="J3198" s="9">
        <v>5950</v>
      </c>
      <c r="K3198" s="10">
        <f t="shared" si="24"/>
        <v>3570</v>
      </c>
      <c r="L3198" s="10">
        <f t="shared" si="25"/>
        <v>1428</v>
      </c>
      <c r="M3198" s="11">
        <v>0.4</v>
      </c>
      <c r="O3198" s="16"/>
      <c r="P3198" s="14"/>
      <c r="Q3198" s="12"/>
      <c r="R3198" s="13"/>
    </row>
    <row r="3199" spans="1:18" ht="15.75" customHeight="1" x14ac:dyDescent="0.3">
      <c r="A3199" s="1"/>
      <c r="B3199" s="6" t="s">
        <v>14</v>
      </c>
      <c r="C3199" s="6">
        <v>1185732</v>
      </c>
      <c r="D3199" s="7">
        <v>44334</v>
      </c>
      <c r="E3199" s="6" t="s">
        <v>33</v>
      </c>
      <c r="F3199" s="6" t="s">
        <v>112</v>
      </c>
      <c r="G3199" s="6" t="s">
        <v>113</v>
      </c>
      <c r="H3199" s="6" t="s">
        <v>18</v>
      </c>
      <c r="I3199" s="8">
        <v>0.4</v>
      </c>
      <c r="J3199" s="9">
        <v>3000</v>
      </c>
      <c r="K3199" s="10">
        <f t="shared" si="24"/>
        <v>1200</v>
      </c>
      <c r="L3199" s="10">
        <f t="shared" si="25"/>
        <v>480</v>
      </c>
      <c r="M3199" s="11">
        <v>0.4</v>
      </c>
      <c r="O3199" s="16"/>
      <c r="P3199" s="14"/>
      <c r="Q3199" s="12"/>
      <c r="R3199" s="13"/>
    </row>
    <row r="3200" spans="1:18" ht="15.75" customHeight="1" x14ac:dyDescent="0.3">
      <c r="A3200" s="1"/>
      <c r="B3200" s="6" t="s">
        <v>14</v>
      </c>
      <c r="C3200" s="6">
        <v>1185732</v>
      </c>
      <c r="D3200" s="7">
        <v>44334</v>
      </c>
      <c r="E3200" s="6" t="s">
        <v>33</v>
      </c>
      <c r="F3200" s="6" t="s">
        <v>112</v>
      </c>
      <c r="G3200" s="6" t="s">
        <v>113</v>
      </c>
      <c r="H3200" s="6" t="s">
        <v>19</v>
      </c>
      <c r="I3200" s="8">
        <v>0.35000000000000003</v>
      </c>
      <c r="J3200" s="9">
        <v>2750</v>
      </c>
      <c r="K3200" s="10">
        <f t="shared" si="24"/>
        <v>962.50000000000011</v>
      </c>
      <c r="L3200" s="10">
        <f t="shared" si="25"/>
        <v>385.00000000000006</v>
      </c>
      <c r="M3200" s="11">
        <v>0.4</v>
      </c>
      <c r="O3200" s="16"/>
      <c r="P3200" s="14"/>
      <c r="Q3200" s="12"/>
      <c r="R3200" s="13"/>
    </row>
    <row r="3201" spans="1:18" ht="15.75" customHeight="1" x14ac:dyDescent="0.3">
      <c r="A3201" s="1"/>
      <c r="B3201" s="6" t="s">
        <v>14</v>
      </c>
      <c r="C3201" s="6">
        <v>1185732</v>
      </c>
      <c r="D3201" s="7">
        <v>44334</v>
      </c>
      <c r="E3201" s="6" t="s">
        <v>33</v>
      </c>
      <c r="F3201" s="6" t="s">
        <v>112</v>
      </c>
      <c r="G3201" s="6" t="s">
        <v>113</v>
      </c>
      <c r="H3201" s="6" t="s">
        <v>20</v>
      </c>
      <c r="I3201" s="8">
        <v>0.35000000000000003</v>
      </c>
      <c r="J3201" s="9">
        <v>2000</v>
      </c>
      <c r="K3201" s="10">
        <f t="shared" si="24"/>
        <v>700.00000000000011</v>
      </c>
      <c r="L3201" s="10">
        <f t="shared" si="25"/>
        <v>280.00000000000006</v>
      </c>
      <c r="M3201" s="11">
        <v>0.4</v>
      </c>
      <c r="O3201" s="16"/>
      <c r="P3201" s="14"/>
      <c r="Q3201" s="12"/>
      <c r="R3201" s="13"/>
    </row>
    <row r="3202" spans="1:18" ht="15.75" customHeight="1" x14ac:dyDescent="0.3">
      <c r="A3202" s="1"/>
      <c r="B3202" s="6" t="s">
        <v>14</v>
      </c>
      <c r="C3202" s="6">
        <v>1185732</v>
      </c>
      <c r="D3202" s="7">
        <v>44334</v>
      </c>
      <c r="E3202" s="6" t="s">
        <v>33</v>
      </c>
      <c r="F3202" s="6" t="s">
        <v>112</v>
      </c>
      <c r="G3202" s="6" t="s">
        <v>113</v>
      </c>
      <c r="H3202" s="6" t="s">
        <v>21</v>
      </c>
      <c r="I3202" s="8">
        <v>0.44999999999999996</v>
      </c>
      <c r="J3202" s="9">
        <v>2250</v>
      </c>
      <c r="K3202" s="10">
        <f t="shared" si="24"/>
        <v>1012.4999999999999</v>
      </c>
      <c r="L3202" s="10">
        <f t="shared" si="25"/>
        <v>405</v>
      </c>
      <c r="M3202" s="11">
        <v>0.4</v>
      </c>
      <c r="O3202" s="16"/>
      <c r="P3202" s="14"/>
      <c r="Q3202" s="12"/>
      <c r="R3202" s="13"/>
    </row>
    <row r="3203" spans="1:18" ht="15.75" customHeight="1" x14ac:dyDescent="0.3">
      <c r="A3203" s="1"/>
      <c r="B3203" s="6" t="s">
        <v>14</v>
      </c>
      <c r="C3203" s="6">
        <v>1185732</v>
      </c>
      <c r="D3203" s="7">
        <v>44334</v>
      </c>
      <c r="E3203" s="6" t="s">
        <v>33</v>
      </c>
      <c r="F3203" s="6" t="s">
        <v>112</v>
      </c>
      <c r="G3203" s="6" t="s">
        <v>113</v>
      </c>
      <c r="H3203" s="6" t="s">
        <v>22</v>
      </c>
      <c r="I3203" s="8">
        <v>0.54999999999999993</v>
      </c>
      <c r="J3203" s="9">
        <v>3500</v>
      </c>
      <c r="K3203" s="10">
        <f t="shared" si="24"/>
        <v>1924.9999999999998</v>
      </c>
      <c r="L3203" s="10">
        <f t="shared" si="25"/>
        <v>770</v>
      </c>
      <c r="M3203" s="11">
        <v>0.4</v>
      </c>
      <c r="O3203" s="16"/>
      <c r="P3203" s="14"/>
      <c r="Q3203" s="12"/>
      <c r="R3203" s="13"/>
    </row>
    <row r="3204" spans="1:18" ht="15.75" customHeight="1" x14ac:dyDescent="0.3">
      <c r="A3204" s="1"/>
      <c r="B3204" s="6" t="s">
        <v>14</v>
      </c>
      <c r="C3204" s="6">
        <v>1185732</v>
      </c>
      <c r="D3204" s="7">
        <v>44364</v>
      </c>
      <c r="E3204" s="6" t="s">
        <v>33</v>
      </c>
      <c r="F3204" s="6" t="s">
        <v>112</v>
      </c>
      <c r="G3204" s="6" t="s">
        <v>113</v>
      </c>
      <c r="H3204" s="6" t="s">
        <v>17</v>
      </c>
      <c r="I3204" s="8">
        <v>0.45</v>
      </c>
      <c r="J3204" s="9">
        <v>6000</v>
      </c>
      <c r="K3204" s="10">
        <f t="shared" si="24"/>
        <v>2700</v>
      </c>
      <c r="L3204" s="10">
        <f t="shared" si="25"/>
        <v>1080</v>
      </c>
      <c r="M3204" s="11">
        <v>0.4</v>
      </c>
      <c r="O3204" s="16"/>
      <c r="P3204" s="14"/>
      <c r="Q3204" s="12"/>
      <c r="R3204" s="13"/>
    </row>
    <row r="3205" spans="1:18" ht="15.75" customHeight="1" x14ac:dyDescent="0.3">
      <c r="A3205" s="1"/>
      <c r="B3205" s="6" t="s">
        <v>14</v>
      </c>
      <c r="C3205" s="6">
        <v>1185732</v>
      </c>
      <c r="D3205" s="7">
        <v>44364</v>
      </c>
      <c r="E3205" s="6" t="s">
        <v>33</v>
      </c>
      <c r="F3205" s="6" t="s">
        <v>112</v>
      </c>
      <c r="G3205" s="6" t="s">
        <v>113</v>
      </c>
      <c r="H3205" s="6" t="s">
        <v>18</v>
      </c>
      <c r="I3205" s="8">
        <v>0.40000000000000008</v>
      </c>
      <c r="J3205" s="9">
        <v>4250</v>
      </c>
      <c r="K3205" s="10">
        <f t="shared" si="24"/>
        <v>1700.0000000000002</v>
      </c>
      <c r="L3205" s="10">
        <f t="shared" si="25"/>
        <v>680.00000000000011</v>
      </c>
      <c r="M3205" s="11">
        <v>0.4</v>
      </c>
      <c r="O3205" s="16"/>
      <c r="P3205" s="14"/>
      <c r="Q3205" s="12"/>
      <c r="R3205" s="13"/>
    </row>
    <row r="3206" spans="1:18" ht="15.75" customHeight="1" x14ac:dyDescent="0.3">
      <c r="A3206" s="1"/>
      <c r="B3206" s="6" t="s">
        <v>14</v>
      </c>
      <c r="C3206" s="6">
        <v>1185732</v>
      </c>
      <c r="D3206" s="7">
        <v>44364</v>
      </c>
      <c r="E3206" s="6" t="s">
        <v>33</v>
      </c>
      <c r="F3206" s="6" t="s">
        <v>112</v>
      </c>
      <c r="G3206" s="6" t="s">
        <v>113</v>
      </c>
      <c r="H3206" s="6" t="s">
        <v>19</v>
      </c>
      <c r="I3206" s="8">
        <v>0.35000000000000003</v>
      </c>
      <c r="J3206" s="9">
        <v>3000</v>
      </c>
      <c r="K3206" s="10">
        <f t="shared" si="24"/>
        <v>1050</v>
      </c>
      <c r="L3206" s="10">
        <f t="shared" si="25"/>
        <v>420</v>
      </c>
      <c r="M3206" s="11">
        <v>0.4</v>
      </c>
      <c r="O3206" s="16"/>
      <c r="P3206" s="14"/>
      <c r="Q3206" s="12"/>
      <c r="R3206" s="13"/>
    </row>
    <row r="3207" spans="1:18" ht="15.75" customHeight="1" x14ac:dyDescent="0.3">
      <c r="A3207" s="1"/>
      <c r="B3207" s="6" t="s">
        <v>14</v>
      </c>
      <c r="C3207" s="6">
        <v>1185732</v>
      </c>
      <c r="D3207" s="7">
        <v>44364</v>
      </c>
      <c r="E3207" s="6" t="s">
        <v>33</v>
      </c>
      <c r="F3207" s="6" t="s">
        <v>112</v>
      </c>
      <c r="G3207" s="6" t="s">
        <v>113</v>
      </c>
      <c r="H3207" s="6" t="s">
        <v>20</v>
      </c>
      <c r="I3207" s="8">
        <v>0.35000000000000003</v>
      </c>
      <c r="J3207" s="9">
        <v>2750</v>
      </c>
      <c r="K3207" s="10">
        <f t="shared" si="24"/>
        <v>962.50000000000011</v>
      </c>
      <c r="L3207" s="10">
        <f t="shared" si="25"/>
        <v>385.00000000000006</v>
      </c>
      <c r="M3207" s="11">
        <v>0.4</v>
      </c>
      <c r="O3207" s="16"/>
      <c r="P3207" s="14"/>
      <c r="Q3207" s="12"/>
      <c r="R3207" s="13"/>
    </row>
    <row r="3208" spans="1:18" ht="15.75" customHeight="1" x14ac:dyDescent="0.3">
      <c r="A3208" s="1"/>
      <c r="B3208" s="6" t="s">
        <v>14</v>
      </c>
      <c r="C3208" s="6">
        <v>1185732</v>
      </c>
      <c r="D3208" s="7">
        <v>44364</v>
      </c>
      <c r="E3208" s="6" t="s">
        <v>33</v>
      </c>
      <c r="F3208" s="6" t="s">
        <v>112</v>
      </c>
      <c r="G3208" s="6" t="s">
        <v>113</v>
      </c>
      <c r="H3208" s="6" t="s">
        <v>21</v>
      </c>
      <c r="I3208" s="8">
        <v>0.45</v>
      </c>
      <c r="J3208" s="9">
        <v>2750</v>
      </c>
      <c r="K3208" s="10">
        <f t="shared" si="24"/>
        <v>1237.5</v>
      </c>
      <c r="L3208" s="10">
        <f t="shared" si="25"/>
        <v>495</v>
      </c>
      <c r="M3208" s="11">
        <v>0.4</v>
      </c>
      <c r="O3208" s="16"/>
      <c r="P3208" s="14"/>
      <c r="Q3208" s="12"/>
      <c r="R3208" s="13"/>
    </row>
    <row r="3209" spans="1:18" ht="15.75" customHeight="1" x14ac:dyDescent="0.3">
      <c r="A3209" s="1"/>
      <c r="B3209" s="6" t="s">
        <v>14</v>
      </c>
      <c r="C3209" s="6">
        <v>1185732</v>
      </c>
      <c r="D3209" s="7">
        <v>44364</v>
      </c>
      <c r="E3209" s="6" t="s">
        <v>33</v>
      </c>
      <c r="F3209" s="6" t="s">
        <v>112</v>
      </c>
      <c r="G3209" s="6" t="s">
        <v>113</v>
      </c>
      <c r="H3209" s="6" t="s">
        <v>22</v>
      </c>
      <c r="I3209" s="8">
        <v>0.65000000000000013</v>
      </c>
      <c r="J3209" s="9">
        <v>4250</v>
      </c>
      <c r="K3209" s="10">
        <f t="shared" si="24"/>
        <v>2762.5000000000005</v>
      </c>
      <c r="L3209" s="10">
        <f t="shared" si="25"/>
        <v>1105.0000000000002</v>
      </c>
      <c r="M3209" s="11">
        <v>0.4</v>
      </c>
      <c r="O3209" s="16"/>
      <c r="P3209" s="14"/>
      <c r="Q3209" s="12"/>
      <c r="R3209" s="13"/>
    </row>
    <row r="3210" spans="1:18" ht="15.75" customHeight="1" x14ac:dyDescent="0.3">
      <c r="A3210" s="1"/>
      <c r="B3210" s="6" t="s">
        <v>14</v>
      </c>
      <c r="C3210" s="6">
        <v>1185732</v>
      </c>
      <c r="D3210" s="7">
        <v>44393</v>
      </c>
      <c r="E3210" s="6" t="s">
        <v>33</v>
      </c>
      <c r="F3210" s="6" t="s">
        <v>112</v>
      </c>
      <c r="G3210" s="6" t="s">
        <v>113</v>
      </c>
      <c r="H3210" s="6" t="s">
        <v>17</v>
      </c>
      <c r="I3210" s="8">
        <v>0.60000000000000009</v>
      </c>
      <c r="J3210" s="9">
        <v>6500</v>
      </c>
      <c r="K3210" s="10">
        <f t="shared" si="24"/>
        <v>3900.0000000000005</v>
      </c>
      <c r="L3210" s="10">
        <f t="shared" si="25"/>
        <v>1560.0000000000002</v>
      </c>
      <c r="M3210" s="11">
        <v>0.4</v>
      </c>
      <c r="O3210" s="16"/>
      <c r="P3210" s="14"/>
      <c r="Q3210" s="12"/>
      <c r="R3210" s="13"/>
    </row>
    <row r="3211" spans="1:18" ht="15.75" customHeight="1" x14ac:dyDescent="0.3">
      <c r="A3211" s="1"/>
      <c r="B3211" s="6" t="s">
        <v>14</v>
      </c>
      <c r="C3211" s="6">
        <v>1185732</v>
      </c>
      <c r="D3211" s="7">
        <v>44393</v>
      </c>
      <c r="E3211" s="6" t="s">
        <v>33</v>
      </c>
      <c r="F3211" s="6" t="s">
        <v>112</v>
      </c>
      <c r="G3211" s="6" t="s">
        <v>113</v>
      </c>
      <c r="H3211" s="6" t="s">
        <v>18</v>
      </c>
      <c r="I3211" s="8">
        <v>0.55000000000000016</v>
      </c>
      <c r="J3211" s="9">
        <v>4000</v>
      </c>
      <c r="K3211" s="10">
        <f t="shared" si="24"/>
        <v>2200.0000000000005</v>
      </c>
      <c r="L3211" s="10">
        <f t="shared" si="25"/>
        <v>880.00000000000023</v>
      </c>
      <c r="M3211" s="11">
        <v>0.4</v>
      </c>
      <c r="O3211" s="16"/>
      <c r="P3211" s="14"/>
      <c r="Q3211" s="12"/>
      <c r="R3211" s="13"/>
    </row>
    <row r="3212" spans="1:18" ht="15.75" customHeight="1" x14ac:dyDescent="0.3">
      <c r="A3212" s="1"/>
      <c r="B3212" s="6" t="s">
        <v>14</v>
      </c>
      <c r="C3212" s="6">
        <v>1185732</v>
      </c>
      <c r="D3212" s="7">
        <v>44393</v>
      </c>
      <c r="E3212" s="6" t="s">
        <v>33</v>
      </c>
      <c r="F3212" s="6" t="s">
        <v>112</v>
      </c>
      <c r="G3212" s="6" t="s">
        <v>113</v>
      </c>
      <c r="H3212" s="6" t="s">
        <v>19</v>
      </c>
      <c r="I3212" s="8">
        <v>0.5</v>
      </c>
      <c r="J3212" s="9">
        <v>3250</v>
      </c>
      <c r="K3212" s="10">
        <f t="shared" si="24"/>
        <v>1625</v>
      </c>
      <c r="L3212" s="10">
        <f t="shared" si="25"/>
        <v>650</v>
      </c>
      <c r="M3212" s="11">
        <v>0.4</v>
      </c>
      <c r="O3212" s="16"/>
      <c r="P3212" s="14"/>
      <c r="Q3212" s="12"/>
      <c r="R3212" s="13"/>
    </row>
    <row r="3213" spans="1:18" ht="15.75" customHeight="1" x14ac:dyDescent="0.3">
      <c r="A3213" s="1"/>
      <c r="B3213" s="6" t="s">
        <v>14</v>
      </c>
      <c r="C3213" s="6">
        <v>1185732</v>
      </c>
      <c r="D3213" s="7">
        <v>44393</v>
      </c>
      <c r="E3213" s="6" t="s">
        <v>33</v>
      </c>
      <c r="F3213" s="6" t="s">
        <v>112</v>
      </c>
      <c r="G3213" s="6" t="s">
        <v>113</v>
      </c>
      <c r="H3213" s="6" t="s">
        <v>20</v>
      </c>
      <c r="I3213" s="8">
        <v>0.5</v>
      </c>
      <c r="J3213" s="9">
        <v>2750</v>
      </c>
      <c r="K3213" s="10">
        <f t="shared" si="24"/>
        <v>1375</v>
      </c>
      <c r="L3213" s="10">
        <f t="shared" si="25"/>
        <v>550</v>
      </c>
      <c r="M3213" s="11">
        <v>0.4</v>
      </c>
      <c r="O3213" s="16"/>
      <c r="P3213" s="14"/>
      <c r="Q3213" s="12"/>
      <c r="R3213" s="13"/>
    </row>
    <row r="3214" spans="1:18" ht="15.75" customHeight="1" x14ac:dyDescent="0.3">
      <c r="A3214" s="1"/>
      <c r="B3214" s="6" t="s">
        <v>14</v>
      </c>
      <c r="C3214" s="6">
        <v>1185732</v>
      </c>
      <c r="D3214" s="7">
        <v>44393</v>
      </c>
      <c r="E3214" s="6" t="s">
        <v>33</v>
      </c>
      <c r="F3214" s="6" t="s">
        <v>112</v>
      </c>
      <c r="G3214" s="6" t="s">
        <v>113</v>
      </c>
      <c r="H3214" s="6" t="s">
        <v>21</v>
      </c>
      <c r="I3214" s="8">
        <v>0.60000000000000009</v>
      </c>
      <c r="J3214" s="9">
        <v>3000</v>
      </c>
      <c r="K3214" s="10">
        <f t="shared" si="24"/>
        <v>1800.0000000000002</v>
      </c>
      <c r="L3214" s="10">
        <f t="shared" si="25"/>
        <v>720.00000000000011</v>
      </c>
      <c r="M3214" s="11">
        <v>0.4</v>
      </c>
      <c r="O3214" s="16"/>
      <c r="P3214" s="14"/>
      <c r="Q3214" s="12"/>
      <c r="R3214" s="13"/>
    </row>
    <row r="3215" spans="1:18" ht="15.75" customHeight="1" x14ac:dyDescent="0.3">
      <c r="A3215" s="1"/>
      <c r="B3215" s="6" t="s">
        <v>14</v>
      </c>
      <c r="C3215" s="6">
        <v>1185732</v>
      </c>
      <c r="D3215" s="7">
        <v>44393</v>
      </c>
      <c r="E3215" s="6" t="s">
        <v>33</v>
      </c>
      <c r="F3215" s="6" t="s">
        <v>112</v>
      </c>
      <c r="G3215" s="6" t="s">
        <v>113</v>
      </c>
      <c r="H3215" s="6" t="s">
        <v>22</v>
      </c>
      <c r="I3215" s="8">
        <v>0.65000000000000013</v>
      </c>
      <c r="J3215" s="9">
        <v>4750</v>
      </c>
      <c r="K3215" s="10">
        <f t="shared" si="24"/>
        <v>3087.5000000000005</v>
      </c>
      <c r="L3215" s="10">
        <f t="shared" si="25"/>
        <v>1235.0000000000002</v>
      </c>
      <c r="M3215" s="11">
        <v>0.4</v>
      </c>
      <c r="O3215" s="16"/>
      <c r="P3215" s="14"/>
      <c r="Q3215" s="12"/>
      <c r="R3215" s="13"/>
    </row>
    <row r="3216" spans="1:18" ht="15.75" customHeight="1" x14ac:dyDescent="0.3">
      <c r="A3216" s="1"/>
      <c r="B3216" s="6" t="s">
        <v>14</v>
      </c>
      <c r="C3216" s="6">
        <v>1185732</v>
      </c>
      <c r="D3216" s="7">
        <v>44425</v>
      </c>
      <c r="E3216" s="6" t="s">
        <v>33</v>
      </c>
      <c r="F3216" s="6" t="s">
        <v>112</v>
      </c>
      <c r="G3216" s="6" t="s">
        <v>113</v>
      </c>
      <c r="H3216" s="6" t="s">
        <v>17</v>
      </c>
      <c r="I3216" s="8">
        <v>0.5</v>
      </c>
      <c r="J3216" s="9">
        <v>5250</v>
      </c>
      <c r="K3216" s="10">
        <f t="shared" si="24"/>
        <v>2625</v>
      </c>
      <c r="L3216" s="10">
        <f t="shared" si="25"/>
        <v>1050</v>
      </c>
      <c r="M3216" s="11">
        <v>0.4</v>
      </c>
      <c r="O3216" s="16"/>
      <c r="P3216" s="14"/>
      <c r="Q3216" s="12"/>
      <c r="R3216" s="13"/>
    </row>
    <row r="3217" spans="1:18" ht="15.75" customHeight="1" x14ac:dyDescent="0.3">
      <c r="A3217" s="1"/>
      <c r="B3217" s="6" t="s">
        <v>14</v>
      </c>
      <c r="C3217" s="6">
        <v>1185732</v>
      </c>
      <c r="D3217" s="7">
        <v>44425</v>
      </c>
      <c r="E3217" s="6" t="s">
        <v>33</v>
      </c>
      <c r="F3217" s="6" t="s">
        <v>112</v>
      </c>
      <c r="G3217" s="6" t="s">
        <v>113</v>
      </c>
      <c r="H3217" s="6" t="s">
        <v>18</v>
      </c>
      <c r="I3217" s="8">
        <v>0.45000000000000007</v>
      </c>
      <c r="J3217" s="9">
        <v>3000</v>
      </c>
      <c r="K3217" s="10">
        <f t="shared" si="24"/>
        <v>1350.0000000000002</v>
      </c>
      <c r="L3217" s="10">
        <f t="shared" si="25"/>
        <v>540.00000000000011</v>
      </c>
      <c r="M3217" s="11">
        <v>0.4</v>
      </c>
      <c r="O3217" s="16"/>
      <c r="P3217" s="14"/>
      <c r="Q3217" s="12"/>
      <c r="R3217" s="13"/>
    </row>
    <row r="3218" spans="1:18" ht="15.75" customHeight="1" x14ac:dyDescent="0.3">
      <c r="A3218" s="1"/>
      <c r="B3218" s="6" t="s">
        <v>14</v>
      </c>
      <c r="C3218" s="6">
        <v>1185732</v>
      </c>
      <c r="D3218" s="7">
        <v>44425</v>
      </c>
      <c r="E3218" s="6" t="s">
        <v>33</v>
      </c>
      <c r="F3218" s="6" t="s">
        <v>112</v>
      </c>
      <c r="G3218" s="6" t="s">
        <v>113</v>
      </c>
      <c r="H3218" s="6" t="s">
        <v>19</v>
      </c>
      <c r="I3218" s="8">
        <v>0.4</v>
      </c>
      <c r="J3218" s="9">
        <v>3000</v>
      </c>
      <c r="K3218" s="10">
        <f t="shared" si="24"/>
        <v>1200</v>
      </c>
      <c r="L3218" s="10">
        <f t="shared" si="25"/>
        <v>480</v>
      </c>
      <c r="M3218" s="11">
        <v>0.4</v>
      </c>
      <c r="O3218" s="16"/>
      <c r="P3218" s="14"/>
      <c r="Q3218" s="12"/>
      <c r="R3218" s="13"/>
    </row>
    <row r="3219" spans="1:18" ht="15.75" customHeight="1" x14ac:dyDescent="0.3">
      <c r="A3219" s="1"/>
      <c r="B3219" s="6" t="s">
        <v>14</v>
      </c>
      <c r="C3219" s="6">
        <v>1185732</v>
      </c>
      <c r="D3219" s="7">
        <v>44425</v>
      </c>
      <c r="E3219" s="6" t="s">
        <v>33</v>
      </c>
      <c r="F3219" s="6" t="s">
        <v>112</v>
      </c>
      <c r="G3219" s="6" t="s">
        <v>113</v>
      </c>
      <c r="H3219" s="6" t="s">
        <v>20</v>
      </c>
      <c r="I3219" s="8">
        <v>0.4</v>
      </c>
      <c r="J3219" s="9">
        <v>2750</v>
      </c>
      <c r="K3219" s="10">
        <f t="shared" si="24"/>
        <v>1100</v>
      </c>
      <c r="L3219" s="10">
        <f t="shared" si="25"/>
        <v>440</v>
      </c>
      <c r="M3219" s="11">
        <v>0.4</v>
      </c>
      <c r="O3219" s="16"/>
      <c r="P3219" s="14"/>
      <c r="Q3219" s="12"/>
      <c r="R3219" s="13"/>
    </row>
    <row r="3220" spans="1:18" ht="15.75" customHeight="1" x14ac:dyDescent="0.3">
      <c r="A3220" s="1"/>
      <c r="B3220" s="6" t="s">
        <v>14</v>
      </c>
      <c r="C3220" s="6">
        <v>1185732</v>
      </c>
      <c r="D3220" s="7">
        <v>44425</v>
      </c>
      <c r="E3220" s="6" t="s">
        <v>33</v>
      </c>
      <c r="F3220" s="6" t="s">
        <v>112</v>
      </c>
      <c r="G3220" s="6" t="s">
        <v>113</v>
      </c>
      <c r="H3220" s="6" t="s">
        <v>21</v>
      </c>
      <c r="I3220" s="8">
        <v>0.5</v>
      </c>
      <c r="J3220" s="9">
        <v>2500</v>
      </c>
      <c r="K3220" s="10">
        <f t="shared" si="24"/>
        <v>1250</v>
      </c>
      <c r="L3220" s="10">
        <f t="shared" si="25"/>
        <v>500</v>
      </c>
      <c r="M3220" s="11">
        <v>0.4</v>
      </c>
      <c r="O3220" s="16"/>
      <c r="P3220" s="14"/>
      <c r="Q3220" s="12"/>
      <c r="R3220" s="13"/>
    </row>
    <row r="3221" spans="1:18" ht="15.75" customHeight="1" x14ac:dyDescent="0.3">
      <c r="A3221" s="1"/>
      <c r="B3221" s="6" t="s">
        <v>14</v>
      </c>
      <c r="C3221" s="6">
        <v>1185732</v>
      </c>
      <c r="D3221" s="7">
        <v>44425</v>
      </c>
      <c r="E3221" s="6" t="s">
        <v>33</v>
      </c>
      <c r="F3221" s="6" t="s">
        <v>112</v>
      </c>
      <c r="G3221" s="6" t="s">
        <v>113</v>
      </c>
      <c r="H3221" s="6" t="s">
        <v>22</v>
      </c>
      <c r="I3221" s="8">
        <v>0.55000000000000004</v>
      </c>
      <c r="J3221" s="9">
        <v>4250</v>
      </c>
      <c r="K3221" s="10">
        <f t="shared" si="24"/>
        <v>2337.5</v>
      </c>
      <c r="L3221" s="10">
        <f t="shared" si="25"/>
        <v>935</v>
      </c>
      <c r="M3221" s="11">
        <v>0.4</v>
      </c>
      <c r="O3221" s="16"/>
      <c r="P3221" s="14"/>
      <c r="Q3221" s="12"/>
      <c r="R3221" s="13"/>
    </row>
    <row r="3222" spans="1:18" ht="15.75" customHeight="1" x14ac:dyDescent="0.3">
      <c r="A3222" s="1"/>
      <c r="B3222" s="6" t="s">
        <v>14</v>
      </c>
      <c r="C3222" s="6">
        <v>1185732</v>
      </c>
      <c r="D3222" s="7">
        <v>44457</v>
      </c>
      <c r="E3222" s="6" t="s">
        <v>33</v>
      </c>
      <c r="F3222" s="6" t="s">
        <v>112</v>
      </c>
      <c r="G3222" s="6" t="s">
        <v>113</v>
      </c>
      <c r="H3222" s="6" t="s">
        <v>17</v>
      </c>
      <c r="I3222" s="8">
        <v>0.35000000000000003</v>
      </c>
      <c r="J3222" s="9">
        <v>5500</v>
      </c>
      <c r="K3222" s="10">
        <f t="shared" si="24"/>
        <v>1925.0000000000002</v>
      </c>
      <c r="L3222" s="10">
        <f t="shared" si="25"/>
        <v>770.00000000000011</v>
      </c>
      <c r="M3222" s="11">
        <v>0.4</v>
      </c>
      <c r="O3222" s="16"/>
      <c r="P3222" s="14"/>
      <c r="Q3222" s="12"/>
      <c r="R3222" s="13"/>
    </row>
    <row r="3223" spans="1:18" ht="15.75" customHeight="1" x14ac:dyDescent="0.3">
      <c r="A3223" s="1"/>
      <c r="B3223" s="6" t="s">
        <v>14</v>
      </c>
      <c r="C3223" s="6">
        <v>1185732</v>
      </c>
      <c r="D3223" s="7">
        <v>44457</v>
      </c>
      <c r="E3223" s="6" t="s">
        <v>33</v>
      </c>
      <c r="F3223" s="6" t="s">
        <v>112</v>
      </c>
      <c r="G3223" s="6" t="s">
        <v>113</v>
      </c>
      <c r="H3223" s="6" t="s">
        <v>18</v>
      </c>
      <c r="I3223" s="8">
        <v>0.3000000000000001</v>
      </c>
      <c r="J3223" s="9">
        <v>3500</v>
      </c>
      <c r="K3223" s="10">
        <f t="shared" si="24"/>
        <v>1050.0000000000005</v>
      </c>
      <c r="L3223" s="10">
        <f t="shared" si="25"/>
        <v>420.00000000000023</v>
      </c>
      <c r="M3223" s="11">
        <v>0.4</v>
      </c>
      <c r="O3223" s="16"/>
      <c r="P3223" s="14"/>
      <c r="Q3223" s="12"/>
      <c r="R3223" s="13"/>
    </row>
    <row r="3224" spans="1:18" ht="15.75" customHeight="1" x14ac:dyDescent="0.3">
      <c r="A3224" s="1"/>
      <c r="B3224" s="6" t="s">
        <v>14</v>
      </c>
      <c r="C3224" s="6">
        <v>1185732</v>
      </c>
      <c r="D3224" s="7">
        <v>44457</v>
      </c>
      <c r="E3224" s="6" t="s">
        <v>33</v>
      </c>
      <c r="F3224" s="6" t="s">
        <v>112</v>
      </c>
      <c r="G3224" s="6" t="s">
        <v>113</v>
      </c>
      <c r="H3224" s="6" t="s">
        <v>19</v>
      </c>
      <c r="I3224" s="8">
        <v>0.25000000000000006</v>
      </c>
      <c r="J3224" s="9">
        <v>2500</v>
      </c>
      <c r="K3224" s="10">
        <f t="shared" si="24"/>
        <v>625.00000000000011</v>
      </c>
      <c r="L3224" s="10">
        <f t="shared" si="25"/>
        <v>250.00000000000006</v>
      </c>
      <c r="M3224" s="11">
        <v>0.4</v>
      </c>
      <c r="O3224" s="16"/>
      <c r="P3224" s="14"/>
      <c r="Q3224" s="12"/>
      <c r="R3224" s="13"/>
    </row>
    <row r="3225" spans="1:18" ht="15.75" customHeight="1" x14ac:dyDescent="0.3">
      <c r="A3225" s="1"/>
      <c r="B3225" s="6" t="s">
        <v>14</v>
      </c>
      <c r="C3225" s="6">
        <v>1185732</v>
      </c>
      <c r="D3225" s="7">
        <v>44457</v>
      </c>
      <c r="E3225" s="6" t="s">
        <v>33</v>
      </c>
      <c r="F3225" s="6" t="s">
        <v>112</v>
      </c>
      <c r="G3225" s="6" t="s">
        <v>113</v>
      </c>
      <c r="H3225" s="6" t="s">
        <v>20</v>
      </c>
      <c r="I3225" s="8">
        <v>0.25000000000000006</v>
      </c>
      <c r="J3225" s="9">
        <v>2250</v>
      </c>
      <c r="K3225" s="10">
        <f t="shared" si="24"/>
        <v>562.50000000000011</v>
      </c>
      <c r="L3225" s="10">
        <f t="shared" si="25"/>
        <v>225.00000000000006</v>
      </c>
      <c r="M3225" s="11">
        <v>0.4</v>
      </c>
      <c r="O3225" s="16"/>
      <c r="P3225" s="14"/>
      <c r="Q3225" s="12"/>
      <c r="R3225" s="13"/>
    </row>
    <row r="3226" spans="1:18" ht="15.75" customHeight="1" x14ac:dyDescent="0.3">
      <c r="A3226" s="1"/>
      <c r="B3226" s="6" t="s">
        <v>14</v>
      </c>
      <c r="C3226" s="6">
        <v>1185732</v>
      </c>
      <c r="D3226" s="7">
        <v>44457</v>
      </c>
      <c r="E3226" s="6" t="s">
        <v>33</v>
      </c>
      <c r="F3226" s="6" t="s">
        <v>112</v>
      </c>
      <c r="G3226" s="6" t="s">
        <v>113</v>
      </c>
      <c r="H3226" s="6" t="s">
        <v>21</v>
      </c>
      <c r="I3226" s="8">
        <v>0.35000000000000003</v>
      </c>
      <c r="J3226" s="9">
        <v>2250</v>
      </c>
      <c r="K3226" s="10">
        <f t="shared" si="24"/>
        <v>787.50000000000011</v>
      </c>
      <c r="L3226" s="10">
        <f t="shared" si="25"/>
        <v>315.00000000000006</v>
      </c>
      <c r="M3226" s="11">
        <v>0.4</v>
      </c>
      <c r="O3226" s="16"/>
      <c r="P3226" s="14"/>
      <c r="Q3226" s="12"/>
      <c r="R3226" s="13"/>
    </row>
    <row r="3227" spans="1:18" ht="15.75" customHeight="1" x14ac:dyDescent="0.3">
      <c r="A3227" s="1"/>
      <c r="B3227" s="6" t="s">
        <v>14</v>
      </c>
      <c r="C3227" s="6">
        <v>1185732</v>
      </c>
      <c r="D3227" s="7">
        <v>44457</v>
      </c>
      <c r="E3227" s="6" t="s">
        <v>33</v>
      </c>
      <c r="F3227" s="6" t="s">
        <v>112</v>
      </c>
      <c r="G3227" s="6" t="s">
        <v>113</v>
      </c>
      <c r="H3227" s="6" t="s">
        <v>22</v>
      </c>
      <c r="I3227" s="8">
        <v>0.4</v>
      </c>
      <c r="J3227" s="9">
        <v>3000</v>
      </c>
      <c r="K3227" s="10">
        <f t="shared" si="24"/>
        <v>1200</v>
      </c>
      <c r="L3227" s="10">
        <f t="shared" si="25"/>
        <v>480</v>
      </c>
      <c r="M3227" s="11">
        <v>0.4</v>
      </c>
      <c r="O3227" s="16"/>
      <c r="P3227" s="14"/>
      <c r="Q3227" s="12"/>
      <c r="R3227" s="13"/>
    </row>
    <row r="3228" spans="1:18" ht="15.75" customHeight="1" x14ac:dyDescent="0.3">
      <c r="A3228" s="1"/>
      <c r="B3228" s="6" t="s">
        <v>14</v>
      </c>
      <c r="C3228" s="6">
        <v>1185732</v>
      </c>
      <c r="D3228" s="7">
        <v>44486</v>
      </c>
      <c r="E3228" s="6" t="s">
        <v>33</v>
      </c>
      <c r="F3228" s="6" t="s">
        <v>112</v>
      </c>
      <c r="G3228" s="6" t="s">
        <v>113</v>
      </c>
      <c r="H3228" s="6" t="s">
        <v>17</v>
      </c>
      <c r="I3228" s="8">
        <v>0.44999999999999996</v>
      </c>
      <c r="J3228" s="9">
        <v>4250</v>
      </c>
      <c r="K3228" s="10">
        <f t="shared" si="24"/>
        <v>1912.4999999999998</v>
      </c>
      <c r="L3228" s="10">
        <f t="shared" si="25"/>
        <v>765</v>
      </c>
      <c r="M3228" s="11">
        <v>0.4</v>
      </c>
      <c r="O3228" s="16"/>
      <c r="P3228" s="14"/>
      <c r="Q3228" s="12"/>
      <c r="R3228" s="13"/>
    </row>
    <row r="3229" spans="1:18" ht="15.75" customHeight="1" x14ac:dyDescent="0.3">
      <c r="A3229" s="1"/>
      <c r="B3229" s="6" t="s">
        <v>14</v>
      </c>
      <c r="C3229" s="6">
        <v>1185732</v>
      </c>
      <c r="D3229" s="7">
        <v>44486</v>
      </c>
      <c r="E3229" s="6" t="s">
        <v>33</v>
      </c>
      <c r="F3229" s="6" t="s">
        <v>112</v>
      </c>
      <c r="G3229" s="6" t="s">
        <v>113</v>
      </c>
      <c r="H3229" s="6" t="s">
        <v>18</v>
      </c>
      <c r="I3229" s="8">
        <v>0.35000000000000003</v>
      </c>
      <c r="J3229" s="9">
        <v>2750</v>
      </c>
      <c r="K3229" s="10">
        <f t="shared" si="24"/>
        <v>962.50000000000011</v>
      </c>
      <c r="L3229" s="10">
        <f t="shared" si="25"/>
        <v>385.00000000000006</v>
      </c>
      <c r="M3229" s="11">
        <v>0.4</v>
      </c>
      <c r="O3229" s="16"/>
      <c r="P3229" s="14"/>
      <c r="Q3229" s="12"/>
      <c r="R3229" s="13"/>
    </row>
    <row r="3230" spans="1:18" ht="15.75" customHeight="1" x14ac:dyDescent="0.3">
      <c r="A3230" s="1"/>
      <c r="B3230" s="6" t="s">
        <v>14</v>
      </c>
      <c r="C3230" s="6">
        <v>1185732</v>
      </c>
      <c r="D3230" s="7">
        <v>44486</v>
      </c>
      <c r="E3230" s="6" t="s">
        <v>33</v>
      </c>
      <c r="F3230" s="6" t="s">
        <v>112</v>
      </c>
      <c r="G3230" s="6" t="s">
        <v>113</v>
      </c>
      <c r="H3230" s="6" t="s">
        <v>19</v>
      </c>
      <c r="I3230" s="8">
        <v>0.35000000000000003</v>
      </c>
      <c r="J3230" s="9">
        <v>1750</v>
      </c>
      <c r="K3230" s="10">
        <f t="shared" si="24"/>
        <v>612.50000000000011</v>
      </c>
      <c r="L3230" s="10">
        <f t="shared" si="25"/>
        <v>245.00000000000006</v>
      </c>
      <c r="M3230" s="11">
        <v>0.4</v>
      </c>
      <c r="O3230" s="16"/>
      <c r="P3230" s="14"/>
      <c r="Q3230" s="12"/>
      <c r="R3230" s="13"/>
    </row>
    <row r="3231" spans="1:18" ht="15.75" customHeight="1" x14ac:dyDescent="0.3">
      <c r="A3231" s="1"/>
      <c r="B3231" s="6" t="s">
        <v>14</v>
      </c>
      <c r="C3231" s="6">
        <v>1185732</v>
      </c>
      <c r="D3231" s="7">
        <v>44486</v>
      </c>
      <c r="E3231" s="6" t="s">
        <v>33</v>
      </c>
      <c r="F3231" s="6" t="s">
        <v>112</v>
      </c>
      <c r="G3231" s="6" t="s">
        <v>113</v>
      </c>
      <c r="H3231" s="6" t="s">
        <v>20</v>
      </c>
      <c r="I3231" s="8">
        <v>0.35000000000000003</v>
      </c>
      <c r="J3231" s="9">
        <v>1750</v>
      </c>
      <c r="K3231" s="10">
        <f t="shared" si="24"/>
        <v>612.50000000000011</v>
      </c>
      <c r="L3231" s="10">
        <f t="shared" si="25"/>
        <v>245.00000000000006</v>
      </c>
      <c r="M3231" s="11">
        <v>0.4</v>
      </c>
      <c r="O3231" s="16"/>
      <c r="P3231" s="14"/>
      <c r="Q3231" s="12"/>
      <c r="R3231" s="13"/>
    </row>
    <row r="3232" spans="1:18" ht="15.75" customHeight="1" x14ac:dyDescent="0.3">
      <c r="A3232" s="1"/>
      <c r="B3232" s="6" t="s">
        <v>14</v>
      </c>
      <c r="C3232" s="6">
        <v>1185732</v>
      </c>
      <c r="D3232" s="7">
        <v>44486</v>
      </c>
      <c r="E3232" s="6" t="s">
        <v>33</v>
      </c>
      <c r="F3232" s="6" t="s">
        <v>112</v>
      </c>
      <c r="G3232" s="6" t="s">
        <v>113</v>
      </c>
      <c r="H3232" s="6" t="s">
        <v>21</v>
      </c>
      <c r="I3232" s="8">
        <v>0.44999999999999996</v>
      </c>
      <c r="J3232" s="9">
        <v>1750</v>
      </c>
      <c r="K3232" s="10">
        <f t="shared" si="24"/>
        <v>787.49999999999989</v>
      </c>
      <c r="L3232" s="10">
        <f t="shared" si="25"/>
        <v>315</v>
      </c>
      <c r="M3232" s="11">
        <v>0.4</v>
      </c>
      <c r="O3232" s="16"/>
      <c r="P3232" s="14"/>
      <c r="Q3232" s="12"/>
      <c r="R3232" s="13"/>
    </row>
    <row r="3233" spans="1:18" ht="15.75" customHeight="1" x14ac:dyDescent="0.3">
      <c r="A3233" s="1"/>
      <c r="B3233" s="6" t="s">
        <v>14</v>
      </c>
      <c r="C3233" s="6">
        <v>1185732</v>
      </c>
      <c r="D3233" s="7">
        <v>44486</v>
      </c>
      <c r="E3233" s="6" t="s">
        <v>33</v>
      </c>
      <c r="F3233" s="6" t="s">
        <v>112</v>
      </c>
      <c r="G3233" s="6" t="s">
        <v>113</v>
      </c>
      <c r="H3233" s="6" t="s">
        <v>22</v>
      </c>
      <c r="I3233" s="8">
        <v>0.49999999999999983</v>
      </c>
      <c r="J3233" s="9">
        <v>3000</v>
      </c>
      <c r="K3233" s="10">
        <f t="shared" si="24"/>
        <v>1499.9999999999995</v>
      </c>
      <c r="L3233" s="10">
        <f t="shared" si="25"/>
        <v>599.99999999999989</v>
      </c>
      <c r="M3233" s="11">
        <v>0.4</v>
      </c>
      <c r="O3233" s="16"/>
      <c r="P3233" s="14"/>
      <c r="Q3233" s="12"/>
      <c r="R3233" s="13"/>
    </row>
    <row r="3234" spans="1:18" ht="15.75" customHeight="1" x14ac:dyDescent="0.3">
      <c r="A3234" s="1"/>
      <c r="B3234" s="6" t="s">
        <v>14</v>
      </c>
      <c r="C3234" s="6">
        <v>1185732</v>
      </c>
      <c r="D3234" s="7">
        <v>44517</v>
      </c>
      <c r="E3234" s="6" t="s">
        <v>33</v>
      </c>
      <c r="F3234" s="6" t="s">
        <v>112</v>
      </c>
      <c r="G3234" s="6" t="s">
        <v>113</v>
      </c>
      <c r="H3234" s="6" t="s">
        <v>17</v>
      </c>
      <c r="I3234" s="8">
        <v>0.44999999999999996</v>
      </c>
      <c r="J3234" s="9">
        <v>4500</v>
      </c>
      <c r="K3234" s="10">
        <f t="shared" si="24"/>
        <v>2024.9999999999998</v>
      </c>
      <c r="L3234" s="10">
        <f t="shared" si="25"/>
        <v>810</v>
      </c>
      <c r="M3234" s="11">
        <v>0.4</v>
      </c>
      <c r="O3234" s="16"/>
      <c r="P3234" s="14"/>
      <c r="Q3234" s="12"/>
      <c r="R3234" s="13"/>
    </row>
    <row r="3235" spans="1:18" ht="15.75" customHeight="1" x14ac:dyDescent="0.3">
      <c r="A3235" s="1"/>
      <c r="B3235" s="6" t="s">
        <v>14</v>
      </c>
      <c r="C3235" s="6">
        <v>1185732</v>
      </c>
      <c r="D3235" s="7">
        <v>44517</v>
      </c>
      <c r="E3235" s="6" t="s">
        <v>33</v>
      </c>
      <c r="F3235" s="6" t="s">
        <v>112</v>
      </c>
      <c r="G3235" s="6" t="s">
        <v>113</v>
      </c>
      <c r="H3235" s="6" t="s">
        <v>18</v>
      </c>
      <c r="I3235" s="8">
        <v>0.35000000000000003</v>
      </c>
      <c r="J3235" s="9">
        <v>3500</v>
      </c>
      <c r="K3235" s="10">
        <f t="shared" si="24"/>
        <v>1225.0000000000002</v>
      </c>
      <c r="L3235" s="10">
        <f t="shared" si="25"/>
        <v>490.00000000000011</v>
      </c>
      <c r="M3235" s="11">
        <v>0.4</v>
      </c>
      <c r="O3235" s="16"/>
      <c r="P3235" s="14"/>
      <c r="Q3235" s="12"/>
      <c r="R3235" s="13"/>
    </row>
    <row r="3236" spans="1:18" ht="15.75" customHeight="1" x14ac:dyDescent="0.3">
      <c r="A3236" s="1"/>
      <c r="B3236" s="6" t="s">
        <v>14</v>
      </c>
      <c r="C3236" s="6">
        <v>1185732</v>
      </c>
      <c r="D3236" s="7">
        <v>44517</v>
      </c>
      <c r="E3236" s="6" t="s">
        <v>33</v>
      </c>
      <c r="F3236" s="6" t="s">
        <v>112</v>
      </c>
      <c r="G3236" s="6" t="s">
        <v>113</v>
      </c>
      <c r="H3236" s="6" t="s">
        <v>19</v>
      </c>
      <c r="I3236" s="8">
        <v>0.35000000000000003</v>
      </c>
      <c r="J3236" s="9">
        <v>2950</v>
      </c>
      <c r="K3236" s="10">
        <f t="shared" si="24"/>
        <v>1032.5</v>
      </c>
      <c r="L3236" s="10">
        <f t="shared" si="25"/>
        <v>413</v>
      </c>
      <c r="M3236" s="11">
        <v>0.4</v>
      </c>
      <c r="O3236" s="16"/>
      <c r="P3236" s="14"/>
      <c r="Q3236" s="12"/>
      <c r="R3236" s="13"/>
    </row>
    <row r="3237" spans="1:18" ht="15.75" customHeight="1" x14ac:dyDescent="0.3">
      <c r="A3237" s="1"/>
      <c r="B3237" s="6" t="s">
        <v>14</v>
      </c>
      <c r="C3237" s="6">
        <v>1185732</v>
      </c>
      <c r="D3237" s="7">
        <v>44517</v>
      </c>
      <c r="E3237" s="6" t="s">
        <v>33</v>
      </c>
      <c r="F3237" s="6" t="s">
        <v>112</v>
      </c>
      <c r="G3237" s="6" t="s">
        <v>113</v>
      </c>
      <c r="H3237" s="6" t="s">
        <v>20</v>
      </c>
      <c r="I3237" s="8">
        <v>0.4</v>
      </c>
      <c r="J3237" s="9">
        <v>3250</v>
      </c>
      <c r="K3237" s="10">
        <f t="shared" si="24"/>
        <v>1300</v>
      </c>
      <c r="L3237" s="10">
        <f t="shared" si="25"/>
        <v>520</v>
      </c>
      <c r="M3237" s="11">
        <v>0.4</v>
      </c>
      <c r="O3237" s="16"/>
      <c r="P3237" s="14"/>
      <c r="Q3237" s="12"/>
      <c r="R3237" s="13"/>
    </row>
    <row r="3238" spans="1:18" ht="15.75" customHeight="1" x14ac:dyDescent="0.3">
      <c r="A3238" s="1"/>
      <c r="B3238" s="6" t="s">
        <v>14</v>
      </c>
      <c r="C3238" s="6">
        <v>1185732</v>
      </c>
      <c r="D3238" s="7">
        <v>44517</v>
      </c>
      <c r="E3238" s="6" t="s">
        <v>33</v>
      </c>
      <c r="F3238" s="6" t="s">
        <v>112</v>
      </c>
      <c r="G3238" s="6" t="s">
        <v>113</v>
      </c>
      <c r="H3238" s="6" t="s">
        <v>21</v>
      </c>
      <c r="I3238" s="8">
        <v>0.65</v>
      </c>
      <c r="J3238" s="9">
        <v>3000</v>
      </c>
      <c r="K3238" s="10">
        <f t="shared" si="24"/>
        <v>1950</v>
      </c>
      <c r="L3238" s="10">
        <f t="shared" si="25"/>
        <v>780</v>
      </c>
      <c r="M3238" s="11">
        <v>0.4</v>
      </c>
      <c r="O3238" s="16"/>
      <c r="P3238" s="14"/>
      <c r="Q3238" s="12"/>
      <c r="R3238" s="13"/>
    </row>
    <row r="3239" spans="1:18" ht="15.75" customHeight="1" x14ac:dyDescent="0.3">
      <c r="A3239" s="1"/>
      <c r="B3239" s="6" t="s">
        <v>14</v>
      </c>
      <c r="C3239" s="6">
        <v>1185732</v>
      </c>
      <c r="D3239" s="7">
        <v>44517</v>
      </c>
      <c r="E3239" s="6" t="s">
        <v>33</v>
      </c>
      <c r="F3239" s="6" t="s">
        <v>112</v>
      </c>
      <c r="G3239" s="6" t="s">
        <v>113</v>
      </c>
      <c r="H3239" s="6" t="s">
        <v>22</v>
      </c>
      <c r="I3239" s="8">
        <v>0.7</v>
      </c>
      <c r="J3239" s="9">
        <v>4000</v>
      </c>
      <c r="K3239" s="10">
        <f t="shared" si="24"/>
        <v>2800</v>
      </c>
      <c r="L3239" s="10">
        <f t="shared" si="25"/>
        <v>1120</v>
      </c>
      <c r="M3239" s="11">
        <v>0.4</v>
      </c>
      <c r="O3239" s="16"/>
      <c r="P3239" s="14"/>
      <c r="Q3239" s="12"/>
      <c r="R3239" s="13"/>
    </row>
    <row r="3240" spans="1:18" ht="15.75" customHeight="1" x14ac:dyDescent="0.3">
      <c r="A3240" s="1"/>
      <c r="B3240" s="6" t="s">
        <v>14</v>
      </c>
      <c r="C3240" s="6">
        <v>1185732</v>
      </c>
      <c r="D3240" s="7">
        <v>44546</v>
      </c>
      <c r="E3240" s="6" t="s">
        <v>33</v>
      </c>
      <c r="F3240" s="6" t="s">
        <v>112</v>
      </c>
      <c r="G3240" s="6" t="s">
        <v>113</v>
      </c>
      <c r="H3240" s="6" t="s">
        <v>17</v>
      </c>
      <c r="I3240" s="8">
        <v>0.65</v>
      </c>
      <c r="J3240" s="9">
        <v>6500</v>
      </c>
      <c r="K3240" s="10">
        <f t="shared" si="24"/>
        <v>4225</v>
      </c>
      <c r="L3240" s="10">
        <f t="shared" si="25"/>
        <v>1690</v>
      </c>
      <c r="M3240" s="11">
        <v>0.4</v>
      </c>
      <c r="O3240" s="16"/>
      <c r="P3240" s="14"/>
      <c r="Q3240" s="12"/>
      <c r="R3240" s="13"/>
    </row>
    <row r="3241" spans="1:18" ht="15.75" customHeight="1" x14ac:dyDescent="0.3">
      <c r="A3241" s="1"/>
      <c r="B3241" s="6" t="s">
        <v>14</v>
      </c>
      <c r="C3241" s="6">
        <v>1185732</v>
      </c>
      <c r="D3241" s="7">
        <v>44546</v>
      </c>
      <c r="E3241" s="6" t="s">
        <v>33</v>
      </c>
      <c r="F3241" s="6" t="s">
        <v>112</v>
      </c>
      <c r="G3241" s="6" t="s">
        <v>113</v>
      </c>
      <c r="H3241" s="6" t="s">
        <v>18</v>
      </c>
      <c r="I3241" s="8">
        <v>0.55000000000000004</v>
      </c>
      <c r="J3241" s="9">
        <v>4500</v>
      </c>
      <c r="K3241" s="10">
        <f t="shared" si="24"/>
        <v>2475</v>
      </c>
      <c r="L3241" s="10">
        <f t="shared" si="25"/>
        <v>990</v>
      </c>
      <c r="M3241" s="11">
        <v>0.4</v>
      </c>
      <c r="O3241" s="16"/>
      <c r="P3241" s="14"/>
      <c r="Q3241" s="12"/>
      <c r="R3241" s="13"/>
    </row>
    <row r="3242" spans="1:18" ht="15.75" customHeight="1" x14ac:dyDescent="0.3">
      <c r="A3242" s="1"/>
      <c r="B3242" s="6" t="s">
        <v>14</v>
      </c>
      <c r="C3242" s="6">
        <v>1185732</v>
      </c>
      <c r="D3242" s="7">
        <v>44546</v>
      </c>
      <c r="E3242" s="6" t="s">
        <v>33</v>
      </c>
      <c r="F3242" s="6" t="s">
        <v>112</v>
      </c>
      <c r="G3242" s="6" t="s">
        <v>113</v>
      </c>
      <c r="H3242" s="6" t="s">
        <v>19</v>
      </c>
      <c r="I3242" s="8">
        <v>0.55000000000000004</v>
      </c>
      <c r="J3242" s="9">
        <v>4000</v>
      </c>
      <c r="K3242" s="10">
        <f t="shared" si="24"/>
        <v>2200</v>
      </c>
      <c r="L3242" s="10">
        <f t="shared" si="25"/>
        <v>880</v>
      </c>
      <c r="M3242" s="11">
        <v>0.4</v>
      </c>
      <c r="O3242" s="16"/>
      <c r="P3242" s="14"/>
      <c r="Q3242" s="12"/>
      <c r="R3242" s="13"/>
    </row>
    <row r="3243" spans="1:18" ht="15.75" customHeight="1" x14ac:dyDescent="0.3">
      <c r="A3243" s="1"/>
      <c r="B3243" s="6" t="s">
        <v>14</v>
      </c>
      <c r="C3243" s="6">
        <v>1185732</v>
      </c>
      <c r="D3243" s="7">
        <v>44546</v>
      </c>
      <c r="E3243" s="6" t="s">
        <v>33</v>
      </c>
      <c r="F3243" s="6" t="s">
        <v>112</v>
      </c>
      <c r="G3243" s="6" t="s">
        <v>113</v>
      </c>
      <c r="H3243" s="6" t="s">
        <v>20</v>
      </c>
      <c r="I3243" s="8">
        <v>0.55000000000000004</v>
      </c>
      <c r="J3243" s="9">
        <v>3500</v>
      </c>
      <c r="K3243" s="10">
        <f t="shared" si="24"/>
        <v>1925.0000000000002</v>
      </c>
      <c r="L3243" s="10">
        <f t="shared" si="25"/>
        <v>770.00000000000011</v>
      </c>
      <c r="M3243" s="11">
        <v>0.4</v>
      </c>
      <c r="O3243" s="16"/>
      <c r="P3243" s="14"/>
      <c r="Q3243" s="12"/>
      <c r="R3243" s="13"/>
    </row>
    <row r="3244" spans="1:18" ht="15.75" customHeight="1" x14ac:dyDescent="0.3">
      <c r="A3244" s="1"/>
      <c r="B3244" s="6" t="s">
        <v>14</v>
      </c>
      <c r="C3244" s="6">
        <v>1185732</v>
      </c>
      <c r="D3244" s="7">
        <v>44546</v>
      </c>
      <c r="E3244" s="6" t="s">
        <v>33</v>
      </c>
      <c r="F3244" s="6" t="s">
        <v>112</v>
      </c>
      <c r="G3244" s="6" t="s">
        <v>113</v>
      </c>
      <c r="H3244" s="6" t="s">
        <v>21</v>
      </c>
      <c r="I3244" s="8">
        <v>0.65</v>
      </c>
      <c r="J3244" s="9">
        <v>3500</v>
      </c>
      <c r="K3244" s="10">
        <f t="shared" si="24"/>
        <v>2275</v>
      </c>
      <c r="L3244" s="10">
        <f t="shared" si="25"/>
        <v>910</v>
      </c>
      <c r="M3244" s="11">
        <v>0.4</v>
      </c>
      <c r="O3244" s="16"/>
      <c r="P3244" s="14"/>
      <c r="Q3244" s="12"/>
      <c r="R3244" s="13"/>
    </row>
    <row r="3245" spans="1:18" ht="15.75" customHeight="1" x14ac:dyDescent="0.3">
      <c r="A3245" s="1"/>
      <c r="B3245" s="6" t="s">
        <v>14</v>
      </c>
      <c r="C3245" s="6">
        <v>1185732</v>
      </c>
      <c r="D3245" s="7">
        <v>44546</v>
      </c>
      <c r="E3245" s="6" t="s">
        <v>33</v>
      </c>
      <c r="F3245" s="6" t="s">
        <v>112</v>
      </c>
      <c r="G3245" s="6" t="s">
        <v>113</v>
      </c>
      <c r="H3245" s="6" t="s">
        <v>22</v>
      </c>
      <c r="I3245" s="8">
        <v>0.7</v>
      </c>
      <c r="J3245" s="9">
        <v>4500</v>
      </c>
      <c r="K3245" s="10">
        <f t="shared" si="24"/>
        <v>3150</v>
      </c>
      <c r="L3245" s="10">
        <f t="shared" si="25"/>
        <v>1260</v>
      </c>
      <c r="M3245" s="11">
        <v>0.4</v>
      </c>
      <c r="O3245" s="16"/>
      <c r="P3245" s="14"/>
      <c r="Q3245" s="12"/>
      <c r="R3245" s="13"/>
    </row>
    <row r="3246" spans="1:18" ht="15.75" customHeight="1" x14ac:dyDescent="0.3">
      <c r="A3246" s="1" t="s">
        <v>39</v>
      </c>
      <c r="B3246" s="6" t="s">
        <v>14</v>
      </c>
      <c r="C3246" s="6">
        <v>1185732</v>
      </c>
      <c r="D3246" s="7">
        <v>44220</v>
      </c>
      <c r="E3246" s="6" t="s">
        <v>15</v>
      </c>
      <c r="F3246" s="6" t="s">
        <v>114</v>
      </c>
      <c r="G3246" s="6" t="s">
        <v>89</v>
      </c>
      <c r="H3246" s="6" t="s">
        <v>17</v>
      </c>
      <c r="I3246" s="8">
        <v>0.35000000000000003</v>
      </c>
      <c r="J3246" s="9">
        <v>4250</v>
      </c>
      <c r="K3246" s="10">
        <f t="shared" si="24"/>
        <v>1487.5000000000002</v>
      </c>
      <c r="L3246" s="10">
        <f t="shared" si="25"/>
        <v>595.00000000000011</v>
      </c>
      <c r="M3246" s="11">
        <v>0.4</v>
      </c>
      <c r="O3246" s="16"/>
      <c r="P3246" s="14"/>
      <c r="Q3246" s="12"/>
      <c r="R3246" s="13"/>
    </row>
    <row r="3247" spans="1:18" ht="15.75" customHeight="1" x14ac:dyDescent="0.3">
      <c r="A3247" s="1"/>
      <c r="B3247" s="6" t="s">
        <v>14</v>
      </c>
      <c r="C3247" s="6">
        <v>1185732</v>
      </c>
      <c r="D3247" s="7">
        <v>44220</v>
      </c>
      <c r="E3247" s="6" t="s">
        <v>15</v>
      </c>
      <c r="F3247" s="6" t="s">
        <v>114</v>
      </c>
      <c r="G3247" s="6" t="s">
        <v>89</v>
      </c>
      <c r="H3247" s="6" t="s">
        <v>18</v>
      </c>
      <c r="I3247" s="8">
        <v>0.35000000000000003</v>
      </c>
      <c r="J3247" s="9">
        <v>2250</v>
      </c>
      <c r="K3247" s="10">
        <f t="shared" si="24"/>
        <v>787.50000000000011</v>
      </c>
      <c r="L3247" s="10">
        <f t="shared" si="25"/>
        <v>275.625</v>
      </c>
      <c r="M3247" s="11">
        <v>0.35</v>
      </c>
      <c r="O3247" s="16"/>
      <c r="P3247" s="14"/>
      <c r="Q3247" s="12"/>
      <c r="R3247" s="13"/>
    </row>
    <row r="3248" spans="1:18" ht="15.75" customHeight="1" x14ac:dyDescent="0.3">
      <c r="A3248" s="1"/>
      <c r="B3248" s="6" t="s">
        <v>14</v>
      </c>
      <c r="C3248" s="6">
        <v>1185732</v>
      </c>
      <c r="D3248" s="7">
        <v>44220</v>
      </c>
      <c r="E3248" s="6" t="s">
        <v>15</v>
      </c>
      <c r="F3248" s="6" t="s">
        <v>114</v>
      </c>
      <c r="G3248" s="6" t="s">
        <v>89</v>
      </c>
      <c r="H3248" s="6" t="s">
        <v>19</v>
      </c>
      <c r="I3248" s="8">
        <v>0.25000000000000006</v>
      </c>
      <c r="J3248" s="9">
        <v>2250</v>
      </c>
      <c r="K3248" s="10">
        <f t="shared" si="24"/>
        <v>562.50000000000011</v>
      </c>
      <c r="L3248" s="10">
        <f t="shared" si="25"/>
        <v>196.87500000000003</v>
      </c>
      <c r="M3248" s="11">
        <v>0.35</v>
      </c>
      <c r="O3248" s="16"/>
      <c r="P3248" s="14"/>
      <c r="Q3248" s="12"/>
      <c r="R3248" s="13"/>
    </row>
    <row r="3249" spans="1:18" ht="15.75" customHeight="1" x14ac:dyDescent="0.3">
      <c r="A3249" s="1"/>
      <c r="B3249" s="6" t="s">
        <v>14</v>
      </c>
      <c r="C3249" s="6">
        <v>1185732</v>
      </c>
      <c r="D3249" s="7">
        <v>44220</v>
      </c>
      <c r="E3249" s="6" t="s">
        <v>15</v>
      </c>
      <c r="F3249" s="6" t="s">
        <v>114</v>
      </c>
      <c r="G3249" s="6" t="s">
        <v>89</v>
      </c>
      <c r="H3249" s="6" t="s">
        <v>20</v>
      </c>
      <c r="I3249" s="8">
        <v>0.3</v>
      </c>
      <c r="J3249" s="9">
        <v>750</v>
      </c>
      <c r="K3249" s="10">
        <f t="shared" si="24"/>
        <v>225</v>
      </c>
      <c r="L3249" s="10">
        <f t="shared" si="25"/>
        <v>78.75</v>
      </c>
      <c r="M3249" s="11">
        <v>0.35</v>
      </c>
      <c r="O3249" s="16"/>
      <c r="P3249" s="14"/>
      <c r="Q3249" s="12"/>
      <c r="R3249" s="13"/>
    </row>
    <row r="3250" spans="1:18" ht="15.75" customHeight="1" x14ac:dyDescent="0.3">
      <c r="A3250" s="1"/>
      <c r="B3250" s="6" t="s">
        <v>14</v>
      </c>
      <c r="C3250" s="6">
        <v>1185732</v>
      </c>
      <c r="D3250" s="7">
        <v>44220</v>
      </c>
      <c r="E3250" s="6" t="s">
        <v>15</v>
      </c>
      <c r="F3250" s="6" t="s">
        <v>114</v>
      </c>
      <c r="G3250" s="6" t="s">
        <v>89</v>
      </c>
      <c r="H3250" s="6" t="s">
        <v>21</v>
      </c>
      <c r="I3250" s="8">
        <v>0.45</v>
      </c>
      <c r="J3250" s="9">
        <v>1250</v>
      </c>
      <c r="K3250" s="10">
        <f t="shared" si="24"/>
        <v>562.5</v>
      </c>
      <c r="L3250" s="10">
        <f t="shared" si="25"/>
        <v>168.75</v>
      </c>
      <c r="M3250" s="11">
        <v>0.3</v>
      </c>
      <c r="O3250" s="16"/>
      <c r="P3250" s="14"/>
      <c r="Q3250" s="12"/>
      <c r="R3250" s="13"/>
    </row>
    <row r="3251" spans="1:18" ht="15.75" customHeight="1" x14ac:dyDescent="0.3">
      <c r="A3251" s="1"/>
      <c r="B3251" s="6" t="s">
        <v>14</v>
      </c>
      <c r="C3251" s="6">
        <v>1185732</v>
      </c>
      <c r="D3251" s="7">
        <v>44220</v>
      </c>
      <c r="E3251" s="6" t="s">
        <v>15</v>
      </c>
      <c r="F3251" s="6" t="s">
        <v>114</v>
      </c>
      <c r="G3251" s="6" t="s">
        <v>89</v>
      </c>
      <c r="H3251" s="6" t="s">
        <v>22</v>
      </c>
      <c r="I3251" s="8">
        <v>0.35000000000000003</v>
      </c>
      <c r="J3251" s="9">
        <v>2250</v>
      </c>
      <c r="K3251" s="10">
        <f t="shared" si="24"/>
        <v>787.50000000000011</v>
      </c>
      <c r="L3251" s="10">
        <f t="shared" si="25"/>
        <v>236.25000000000003</v>
      </c>
      <c r="M3251" s="11">
        <v>0.3</v>
      </c>
      <c r="O3251" s="16"/>
      <c r="P3251" s="14"/>
      <c r="Q3251" s="12"/>
      <c r="R3251" s="13"/>
    </row>
    <row r="3252" spans="1:18" ht="15.75" customHeight="1" x14ac:dyDescent="0.3">
      <c r="A3252" s="1"/>
      <c r="B3252" s="6" t="s">
        <v>14</v>
      </c>
      <c r="C3252" s="6">
        <v>1185732</v>
      </c>
      <c r="D3252" s="7">
        <v>44249</v>
      </c>
      <c r="E3252" s="6" t="s">
        <v>15</v>
      </c>
      <c r="F3252" s="6" t="s">
        <v>114</v>
      </c>
      <c r="G3252" s="6" t="s">
        <v>89</v>
      </c>
      <c r="H3252" s="6" t="s">
        <v>17</v>
      </c>
      <c r="I3252" s="8">
        <v>0.35000000000000003</v>
      </c>
      <c r="J3252" s="9">
        <v>4750</v>
      </c>
      <c r="K3252" s="10">
        <f t="shared" si="24"/>
        <v>1662.5000000000002</v>
      </c>
      <c r="L3252" s="10">
        <f t="shared" si="25"/>
        <v>665.00000000000011</v>
      </c>
      <c r="M3252" s="11">
        <v>0.4</v>
      </c>
      <c r="O3252" s="16"/>
      <c r="P3252" s="14"/>
      <c r="Q3252" s="12"/>
      <c r="R3252" s="13"/>
    </row>
    <row r="3253" spans="1:18" ht="15.75" customHeight="1" x14ac:dyDescent="0.3">
      <c r="A3253" s="1"/>
      <c r="B3253" s="6" t="s">
        <v>14</v>
      </c>
      <c r="C3253" s="6">
        <v>1185732</v>
      </c>
      <c r="D3253" s="7">
        <v>44249</v>
      </c>
      <c r="E3253" s="6" t="s">
        <v>15</v>
      </c>
      <c r="F3253" s="6" t="s">
        <v>114</v>
      </c>
      <c r="G3253" s="6" t="s">
        <v>89</v>
      </c>
      <c r="H3253" s="6" t="s">
        <v>18</v>
      </c>
      <c r="I3253" s="8">
        <v>0.35000000000000003</v>
      </c>
      <c r="J3253" s="9">
        <v>1250</v>
      </c>
      <c r="K3253" s="10">
        <f t="shared" si="24"/>
        <v>437.50000000000006</v>
      </c>
      <c r="L3253" s="10">
        <f t="shared" si="25"/>
        <v>153.125</v>
      </c>
      <c r="M3253" s="11">
        <v>0.35</v>
      </c>
      <c r="O3253" s="16"/>
      <c r="P3253" s="14"/>
      <c r="Q3253" s="12"/>
      <c r="R3253" s="13"/>
    </row>
    <row r="3254" spans="1:18" ht="15.75" customHeight="1" x14ac:dyDescent="0.3">
      <c r="A3254" s="1"/>
      <c r="B3254" s="6" t="s">
        <v>14</v>
      </c>
      <c r="C3254" s="6">
        <v>1185732</v>
      </c>
      <c r="D3254" s="7">
        <v>44249</v>
      </c>
      <c r="E3254" s="6" t="s">
        <v>15</v>
      </c>
      <c r="F3254" s="6" t="s">
        <v>114</v>
      </c>
      <c r="G3254" s="6" t="s">
        <v>89</v>
      </c>
      <c r="H3254" s="6" t="s">
        <v>19</v>
      </c>
      <c r="I3254" s="8">
        <v>0.25000000000000006</v>
      </c>
      <c r="J3254" s="9">
        <v>1750</v>
      </c>
      <c r="K3254" s="10">
        <f t="shared" si="24"/>
        <v>437.50000000000011</v>
      </c>
      <c r="L3254" s="10">
        <f t="shared" si="25"/>
        <v>153.12500000000003</v>
      </c>
      <c r="M3254" s="11">
        <v>0.35</v>
      </c>
      <c r="O3254" s="16"/>
      <c r="P3254" s="14"/>
      <c r="Q3254" s="12"/>
      <c r="R3254" s="13"/>
    </row>
    <row r="3255" spans="1:18" ht="15.75" customHeight="1" x14ac:dyDescent="0.3">
      <c r="A3255" s="1"/>
      <c r="B3255" s="6" t="s">
        <v>14</v>
      </c>
      <c r="C3255" s="6">
        <v>1185732</v>
      </c>
      <c r="D3255" s="7">
        <v>44249</v>
      </c>
      <c r="E3255" s="6" t="s">
        <v>15</v>
      </c>
      <c r="F3255" s="6" t="s">
        <v>114</v>
      </c>
      <c r="G3255" s="6" t="s">
        <v>89</v>
      </c>
      <c r="H3255" s="6" t="s">
        <v>20</v>
      </c>
      <c r="I3255" s="8">
        <v>0.3</v>
      </c>
      <c r="J3255" s="9">
        <v>500</v>
      </c>
      <c r="K3255" s="10">
        <f t="shared" si="24"/>
        <v>150</v>
      </c>
      <c r="L3255" s="10">
        <f t="shared" si="25"/>
        <v>52.5</v>
      </c>
      <c r="M3255" s="11">
        <v>0.35</v>
      </c>
      <c r="O3255" s="16"/>
      <c r="P3255" s="14"/>
      <c r="Q3255" s="12"/>
      <c r="R3255" s="13"/>
    </row>
    <row r="3256" spans="1:18" ht="15.75" customHeight="1" x14ac:dyDescent="0.3">
      <c r="A3256" s="1"/>
      <c r="B3256" s="6" t="s">
        <v>14</v>
      </c>
      <c r="C3256" s="6">
        <v>1185732</v>
      </c>
      <c r="D3256" s="7">
        <v>44249</v>
      </c>
      <c r="E3256" s="6" t="s">
        <v>15</v>
      </c>
      <c r="F3256" s="6" t="s">
        <v>114</v>
      </c>
      <c r="G3256" s="6" t="s">
        <v>89</v>
      </c>
      <c r="H3256" s="6" t="s">
        <v>21</v>
      </c>
      <c r="I3256" s="8">
        <v>0.45</v>
      </c>
      <c r="J3256" s="9">
        <v>1250</v>
      </c>
      <c r="K3256" s="10">
        <f t="shared" si="24"/>
        <v>562.5</v>
      </c>
      <c r="L3256" s="10">
        <f t="shared" si="25"/>
        <v>168.75</v>
      </c>
      <c r="M3256" s="11">
        <v>0.3</v>
      </c>
      <c r="O3256" s="16"/>
      <c r="P3256" s="14"/>
      <c r="Q3256" s="12"/>
      <c r="R3256" s="13"/>
    </row>
    <row r="3257" spans="1:18" ht="15.75" customHeight="1" x14ac:dyDescent="0.3">
      <c r="A3257" s="1"/>
      <c r="B3257" s="6" t="s">
        <v>14</v>
      </c>
      <c r="C3257" s="6">
        <v>1185732</v>
      </c>
      <c r="D3257" s="7">
        <v>44249</v>
      </c>
      <c r="E3257" s="6" t="s">
        <v>15</v>
      </c>
      <c r="F3257" s="6" t="s">
        <v>114</v>
      </c>
      <c r="G3257" s="6" t="s">
        <v>89</v>
      </c>
      <c r="H3257" s="6" t="s">
        <v>22</v>
      </c>
      <c r="I3257" s="8">
        <v>0.35000000000000003</v>
      </c>
      <c r="J3257" s="9">
        <v>2250</v>
      </c>
      <c r="K3257" s="10">
        <f t="shared" si="24"/>
        <v>787.50000000000011</v>
      </c>
      <c r="L3257" s="10">
        <f t="shared" si="25"/>
        <v>236.25000000000003</v>
      </c>
      <c r="M3257" s="11">
        <v>0.3</v>
      </c>
      <c r="O3257" s="16"/>
      <c r="P3257" s="14"/>
      <c r="Q3257" s="12"/>
      <c r="R3257" s="13"/>
    </row>
    <row r="3258" spans="1:18" ht="15.75" customHeight="1" x14ac:dyDescent="0.3">
      <c r="A3258" s="1"/>
      <c r="B3258" s="6" t="s">
        <v>14</v>
      </c>
      <c r="C3258" s="6">
        <v>1185732</v>
      </c>
      <c r="D3258" s="7">
        <v>44275</v>
      </c>
      <c r="E3258" s="6" t="s">
        <v>15</v>
      </c>
      <c r="F3258" s="6" t="s">
        <v>114</v>
      </c>
      <c r="G3258" s="6" t="s">
        <v>89</v>
      </c>
      <c r="H3258" s="6" t="s">
        <v>17</v>
      </c>
      <c r="I3258" s="8">
        <v>0.35000000000000003</v>
      </c>
      <c r="J3258" s="9">
        <v>4450</v>
      </c>
      <c r="K3258" s="10">
        <f t="shared" si="24"/>
        <v>1557.5000000000002</v>
      </c>
      <c r="L3258" s="10">
        <f t="shared" si="25"/>
        <v>623.00000000000011</v>
      </c>
      <c r="M3258" s="11">
        <v>0.4</v>
      </c>
      <c r="O3258" s="16"/>
      <c r="P3258" s="14"/>
      <c r="Q3258" s="12"/>
      <c r="R3258" s="13"/>
    </row>
    <row r="3259" spans="1:18" ht="15.75" customHeight="1" x14ac:dyDescent="0.3">
      <c r="A3259" s="1"/>
      <c r="B3259" s="6" t="s">
        <v>14</v>
      </c>
      <c r="C3259" s="6">
        <v>1185732</v>
      </c>
      <c r="D3259" s="7">
        <v>44275</v>
      </c>
      <c r="E3259" s="6" t="s">
        <v>15</v>
      </c>
      <c r="F3259" s="6" t="s">
        <v>114</v>
      </c>
      <c r="G3259" s="6" t="s">
        <v>89</v>
      </c>
      <c r="H3259" s="6" t="s">
        <v>18</v>
      </c>
      <c r="I3259" s="8">
        <v>0.35000000000000003</v>
      </c>
      <c r="J3259" s="9">
        <v>1500</v>
      </c>
      <c r="K3259" s="10">
        <f t="shared" si="24"/>
        <v>525</v>
      </c>
      <c r="L3259" s="10">
        <f t="shared" si="25"/>
        <v>183.75</v>
      </c>
      <c r="M3259" s="11">
        <v>0.35</v>
      </c>
      <c r="O3259" s="16"/>
      <c r="P3259" s="14"/>
      <c r="Q3259" s="12"/>
      <c r="R3259" s="13"/>
    </row>
    <row r="3260" spans="1:18" ht="15.75" customHeight="1" x14ac:dyDescent="0.3">
      <c r="A3260" s="1"/>
      <c r="B3260" s="6" t="s">
        <v>14</v>
      </c>
      <c r="C3260" s="6">
        <v>1185732</v>
      </c>
      <c r="D3260" s="7">
        <v>44275</v>
      </c>
      <c r="E3260" s="6" t="s">
        <v>15</v>
      </c>
      <c r="F3260" s="6" t="s">
        <v>114</v>
      </c>
      <c r="G3260" s="6" t="s">
        <v>89</v>
      </c>
      <c r="H3260" s="6" t="s">
        <v>19</v>
      </c>
      <c r="I3260" s="8">
        <v>0.25000000000000006</v>
      </c>
      <c r="J3260" s="9">
        <v>1750</v>
      </c>
      <c r="K3260" s="10">
        <f t="shared" si="24"/>
        <v>437.50000000000011</v>
      </c>
      <c r="L3260" s="10">
        <f t="shared" si="25"/>
        <v>153.12500000000003</v>
      </c>
      <c r="M3260" s="11">
        <v>0.35</v>
      </c>
      <c r="O3260" s="16"/>
      <c r="P3260" s="14"/>
      <c r="Q3260" s="12"/>
      <c r="R3260" s="13"/>
    </row>
    <row r="3261" spans="1:18" ht="15.75" customHeight="1" x14ac:dyDescent="0.3">
      <c r="A3261" s="1"/>
      <c r="B3261" s="6" t="s">
        <v>14</v>
      </c>
      <c r="C3261" s="6">
        <v>1185732</v>
      </c>
      <c r="D3261" s="7">
        <v>44275</v>
      </c>
      <c r="E3261" s="6" t="s">
        <v>15</v>
      </c>
      <c r="F3261" s="6" t="s">
        <v>114</v>
      </c>
      <c r="G3261" s="6" t="s">
        <v>89</v>
      </c>
      <c r="H3261" s="6" t="s">
        <v>20</v>
      </c>
      <c r="I3261" s="8">
        <v>0.3</v>
      </c>
      <c r="J3261" s="9">
        <v>250</v>
      </c>
      <c r="K3261" s="10">
        <f t="shared" si="24"/>
        <v>75</v>
      </c>
      <c r="L3261" s="10">
        <f t="shared" si="25"/>
        <v>26.25</v>
      </c>
      <c r="M3261" s="11">
        <v>0.35</v>
      </c>
      <c r="O3261" s="16"/>
      <c r="P3261" s="14"/>
      <c r="Q3261" s="12"/>
      <c r="R3261" s="13"/>
    </row>
    <row r="3262" spans="1:18" ht="15.75" customHeight="1" x14ac:dyDescent="0.3">
      <c r="A3262" s="1"/>
      <c r="B3262" s="6" t="s">
        <v>14</v>
      </c>
      <c r="C3262" s="6">
        <v>1185732</v>
      </c>
      <c r="D3262" s="7">
        <v>44275</v>
      </c>
      <c r="E3262" s="6" t="s">
        <v>15</v>
      </c>
      <c r="F3262" s="6" t="s">
        <v>114</v>
      </c>
      <c r="G3262" s="6" t="s">
        <v>89</v>
      </c>
      <c r="H3262" s="6" t="s">
        <v>21</v>
      </c>
      <c r="I3262" s="8">
        <v>0.45</v>
      </c>
      <c r="J3262" s="9">
        <v>750</v>
      </c>
      <c r="K3262" s="10">
        <f t="shared" si="24"/>
        <v>337.5</v>
      </c>
      <c r="L3262" s="10">
        <f t="shared" si="25"/>
        <v>101.25</v>
      </c>
      <c r="M3262" s="11">
        <v>0.3</v>
      </c>
      <c r="O3262" s="16"/>
      <c r="P3262" s="14"/>
      <c r="Q3262" s="12"/>
      <c r="R3262" s="13"/>
    </row>
    <row r="3263" spans="1:18" ht="15.75" customHeight="1" x14ac:dyDescent="0.3">
      <c r="A3263" s="1"/>
      <c r="B3263" s="6" t="s">
        <v>14</v>
      </c>
      <c r="C3263" s="6">
        <v>1185732</v>
      </c>
      <c r="D3263" s="7">
        <v>44275</v>
      </c>
      <c r="E3263" s="6" t="s">
        <v>15</v>
      </c>
      <c r="F3263" s="6" t="s">
        <v>114</v>
      </c>
      <c r="G3263" s="6" t="s">
        <v>89</v>
      </c>
      <c r="H3263" s="6" t="s">
        <v>22</v>
      </c>
      <c r="I3263" s="8">
        <v>0.35000000000000003</v>
      </c>
      <c r="J3263" s="9">
        <v>1750</v>
      </c>
      <c r="K3263" s="10">
        <f t="shared" si="24"/>
        <v>612.50000000000011</v>
      </c>
      <c r="L3263" s="10">
        <f t="shared" si="25"/>
        <v>183.75000000000003</v>
      </c>
      <c r="M3263" s="11">
        <v>0.3</v>
      </c>
      <c r="O3263" s="16"/>
      <c r="P3263" s="14"/>
      <c r="Q3263" s="12"/>
      <c r="R3263" s="13"/>
    </row>
    <row r="3264" spans="1:18" ht="15.75" customHeight="1" x14ac:dyDescent="0.3">
      <c r="A3264" s="1"/>
      <c r="B3264" s="6" t="s">
        <v>14</v>
      </c>
      <c r="C3264" s="6">
        <v>1185732</v>
      </c>
      <c r="D3264" s="7">
        <v>44307</v>
      </c>
      <c r="E3264" s="6" t="s">
        <v>15</v>
      </c>
      <c r="F3264" s="6" t="s">
        <v>114</v>
      </c>
      <c r="G3264" s="6" t="s">
        <v>89</v>
      </c>
      <c r="H3264" s="6" t="s">
        <v>17</v>
      </c>
      <c r="I3264" s="8">
        <v>0.35000000000000003</v>
      </c>
      <c r="J3264" s="9">
        <v>4250</v>
      </c>
      <c r="K3264" s="10">
        <f t="shared" si="24"/>
        <v>1487.5000000000002</v>
      </c>
      <c r="L3264" s="10">
        <f t="shared" si="25"/>
        <v>595.00000000000011</v>
      </c>
      <c r="M3264" s="11">
        <v>0.4</v>
      </c>
      <c r="O3264" s="16"/>
      <c r="P3264" s="14"/>
      <c r="Q3264" s="12"/>
      <c r="R3264" s="13"/>
    </row>
    <row r="3265" spans="1:18" ht="15.75" customHeight="1" x14ac:dyDescent="0.3">
      <c r="A3265" s="1"/>
      <c r="B3265" s="6" t="s">
        <v>14</v>
      </c>
      <c r="C3265" s="6">
        <v>1185732</v>
      </c>
      <c r="D3265" s="7">
        <v>44307</v>
      </c>
      <c r="E3265" s="6" t="s">
        <v>15</v>
      </c>
      <c r="F3265" s="6" t="s">
        <v>114</v>
      </c>
      <c r="G3265" s="6" t="s">
        <v>89</v>
      </c>
      <c r="H3265" s="6" t="s">
        <v>18</v>
      </c>
      <c r="I3265" s="8">
        <v>0.35000000000000003</v>
      </c>
      <c r="J3265" s="9">
        <v>1250</v>
      </c>
      <c r="K3265" s="10">
        <f t="shared" si="24"/>
        <v>437.50000000000006</v>
      </c>
      <c r="L3265" s="10">
        <f t="shared" si="25"/>
        <v>153.125</v>
      </c>
      <c r="M3265" s="11">
        <v>0.35</v>
      </c>
      <c r="O3265" s="16"/>
      <c r="P3265" s="14"/>
      <c r="Q3265" s="12"/>
      <c r="R3265" s="13"/>
    </row>
    <row r="3266" spans="1:18" ht="15.75" customHeight="1" x14ac:dyDescent="0.3">
      <c r="A3266" s="1"/>
      <c r="B3266" s="6" t="s">
        <v>14</v>
      </c>
      <c r="C3266" s="6">
        <v>1185732</v>
      </c>
      <c r="D3266" s="7">
        <v>44307</v>
      </c>
      <c r="E3266" s="6" t="s">
        <v>15</v>
      </c>
      <c r="F3266" s="6" t="s">
        <v>114</v>
      </c>
      <c r="G3266" s="6" t="s">
        <v>89</v>
      </c>
      <c r="H3266" s="6" t="s">
        <v>19</v>
      </c>
      <c r="I3266" s="8">
        <v>0.25000000000000006</v>
      </c>
      <c r="J3266" s="9">
        <v>1250</v>
      </c>
      <c r="K3266" s="10">
        <f t="shared" si="24"/>
        <v>312.50000000000006</v>
      </c>
      <c r="L3266" s="10">
        <f t="shared" si="25"/>
        <v>109.37500000000001</v>
      </c>
      <c r="M3266" s="11">
        <v>0.35</v>
      </c>
      <c r="O3266" s="16"/>
      <c r="P3266" s="14"/>
      <c r="Q3266" s="12"/>
      <c r="R3266" s="13"/>
    </row>
    <row r="3267" spans="1:18" ht="15.75" customHeight="1" x14ac:dyDescent="0.3">
      <c r="A3267" s="1"/>
      <c r="B3267" s="6" t="s">
        <v>14</v>
      </c>
      <c r="C3267" s="6">
        <v>1185732</v>
      </c>
      <c r="D3267" s="7">
        <v>44307</v>
      </c>
      <c r="E3267" s="6" t="s">
        <v>15</v>
      </c>
      <c r="F3267" s="6" t="s">
        <v>114</v>
      </c>
      <c r="G3267" s="6" t="s">
        <v>89</v>
      </c>
      <c r="H3267" s="6" t="s">
        <v>20</v>
      </c>
      <c r="I3267" s="8">
        <v>0.3</v>
      </c>
      <c r="J3267" s="9">
        <v>500</v>
      </c>
      <c r="K3267" s="10">
        <f t="shared" si="24"/>
        <v>150</v>
      </c>
      <c r="L3267" s="10">
        <f t="shared" si="25"/>
        <v>52.5</v>
      </c>
      <c r="M3267" s="11">
        <v>0.35</v>
      </c>
      <c r="O3267" s="16"/>
      <c r="P3267" s="14"/>
      <c r="Q3267" s="12"/>
      <c r="R3267" s="13"/>
    </row>
    <row r="3268" spans="1:18" ht="15.75" customHeight="1" x14ac:dyDescent="0.3">
      <c r="A3268" s="1"/>
      <c r="B3268" s="6" t="s">
        <v>14</v>
      </c>
      <c r="C3268" s="6">
        <v>1185732</v>
      </c>
      <c r="D3268" s="7">
        <v>44307</v>
      </c>
      <c r="E3268" s="6" t="s">
        <v>15</v>
      </c>
      <c r="F3268" s="6" t="s">
        <v>114</v>
      </c>
      <c r="G3268" s="6" t="s">
        <v>89</v>
      </c>
      <c r="H3268" s="6" t="s">
        <v>21</v>
      </c>
      <c r="I3268" s="8">
        <v>0.45</v>
      </c>
      <c r="J3268" s="9">
        <v>500</v>
      </c>
      <c r="K3268" s="10">
        <f t="shared" si="24"/>
        <v>225</v>
      </c>
      <c r="L3268" s="10">
        <f t="shared" si="25"/>
        <v>67.5</v>
      </c>
      <c r="M3268" s="11">
        <v>0.3</v>
      </c>
      <c r="O3268" s="16"/>
      <c r="P3268" s="14"/>
      <c r="Q3268" s="12"/>
      <c r="R3268" s="13"/>
    </row>
    <row r="3269" spans="1:18" ht="15.75" customHeight="1" x14ac:dyDescent="0.3">
      <c r="A3269" s="1"/>
      <c r="B3269" s="6" t="s">
        <v>14</v>
      </c>
      <c r="C3269" s="6">
        <v>1185732</v>
      </c>
      <c r="D3269" s="7">
        <v>44307</v>
      </c>
      <c r="E3269" s="6" t="s">
        <v>15</v>
      </c>
      <c r="F3269" s="6" t="s">
        <v>114</v>
      </c>
      <c r="G3269" s="6" t="s">
        <v>89</v>
      </c>
      <c r="H3269" s="6" t="s">
        <v>22</v>
      </c>
      <c r="I3269" s="8">
        <v>0.35000000000000003</v>
      </c>
      <c r="J3269" s="9">
        <v>2000</v>
      </c>
      <c r="K3269" s="10">
        <f t="shared" si="24"/>
        <v>700.00000000000011</v>
      </c>
      <c r="L3269" s="10">
        <f t="shared" si="25"/>
        <v>210.00000000000003</v>
      </c>
      <c r="M3269" s="11">
        <v>0.3</v>
      </c>
      <c r="O3269" s="16"/>
      <c r="P3269" s="14"/>
      <c r="Q3269" s="12"/>
      <c r="R3269" s="13"/>
    </row>
    <row r="3270" spans="1:18" ht="15.75" customHeight="1" x14ac:dyDescent="0.3">
      <c r="A3270" s="1"/>
      <c r="B3270" s="6" t="s">
        <v>14</v>
      </c>
      <c r="C3270" s="6">
        <v>1185732</v>
      </c>
      <c r="D3270" s="7">
        <v>44336</v>
      </c>
      <c r="E3270" s="6" t="s">
        <v>15</v>
      </c>
      <c r="F3270" s="6" t="s">
        <v>114</v>
      </c>
      <c r="G3270" s="6" t="s">
        <v>89</v>
      </c>
      <c r="H3270" s="6" t="s">
        <v>17</v>
      </c>
      <c r="I3270" s="8">
        <v>0.49999999999999994</v>
      </c>
      <c r="J3270" s="9">
        <v>4700</v>
      </c>
      <c r="K3270" s="10">
        <f t="shared" si="24"/>
        <v>2349.9999999999995</v>
      </c>
      <c r="L3270" s="10">
        <f t="shared" si="25"/>
        <v>939.99999999999989</v>
      </c>
      <c r="M3270" s="11">
        <v>0.4</v>
      </c>
      <c r="O3270" s="16"/>
      <c r="P3270" s="14"/>
      <c r="Q3270" s="12"/>
      <c r="R3270" s="13"/>
    </row>
    <row r="3271" spans="1:18" ht="15.75" customHeight="1" x14ac:dyDescent="0.3">
      <c r="A3271" s="1"/>
      <c r="B3271" s="6" t="s">
        <v>14</v>
      </c>
      <c r="C3271" s="6">
        <v>1185732</v>
      </c>
      <c r="D3271" s="7">
        <v>44336</v>
      </c>
      <c r="E3271" s="6" t="s">
        <v>15</v>
      </c>
      <c r="F3271" s="6" t="s">
        <v>114</v>
      </c>
      <c r="G3271" s="6" t="s">
        <v>89</v>
      </c>
      <c r="H3271" s="6" t="s">
        <v>18</v>
      </c>
      <c r="I3271" s="8">
        <v>0.45</v>
      </c>
      <c r="J3271" s="9">
        <v>1750</v>
      </c>
      <c r="K3271" s="10">
        <f t="shared" si="24"/>
        <v>787.5</v>
      </c>
      <c r="L3271" s="10">
        <f t="shared" si="25"/>
        <v>275.625</v>
      </c>
      <c r="M3271" s="11">
        <v>0.35</v>
      </c>
      <c r="O3271" s="16"/>
      <c r="P3271" s="14"/>
      <c r="Q3271" s="12"/>
      <c r="R3271" s="13"/>
    </row>
    <row r="3272" spans="1:18" ht="15.75" customHeight="1" x14ac:dyDescent="0.3">
      <c r="A3272" s="1"/>
      <c r="B3272" s="6" t="s">
        <v>14</v>
      </c>
      <c r="C3272" s="6">
        <v>1185732</v>
      </c>
      <c r="D3272" s="7">
        <v>44336</v>
      </c>
      <c r="E3272" s="6" t="s">
        <v>15</v>
      </c>
      <c r="F3272" s="6" t="s">
        <v>114</v>
      </c>
      <c r="G3272" s="6" t="s">
        <v>89</v>
      </c>
      <c r="H3272" s="6" t="s">
        <v>19</v>
      </c>
      <c r="I3272" s="8">
        <v>0.4</v>
      </c>
      <c r="J3272" s="9">
        <v>1500</v>
      </c>
      <c r="K3272" s="10">
        <f t="shared" si="24"/>
        <v>600</v>
      </c>
      <c r="L3272" s="10">
        <f t="shared" si="25"/>
        <v>210</v>
      </c>
      <c r="M3272" s="11">
        <v>0.35</v>
      </c>
      <c r="O3272" s="16"/>
      <c r="P3272" s="14"/>
      <c r="Q3272" s="12"/>
      <c r="R3272" s="13"/>
    </row>
    <row r="3273" spans="1:18" ht="15.75" customHeight="1" x14ac:dyDescent="0.3">
      <c r="A3273" s="1"/>
      <c r="B3273" s="6" t="s">
        <v>14</v>
      </c>
      <c r="C3273" s="6">
        <v>1185732</v>
      </c>
      <c r="D3273" s="7">
        <v>44336</v>
      </c>
      <c r="E3273" s="6" t="s">
        <v>15</v>
      </c>
      <c r="F3273" s="6" t="s">
        <v>114</v>
      </c>
      <c r="G3273" s="6" t="s">
        <v>89</v>
      </c>
      <c r="H3273" s="6" t="s">
        <v>20</v>
      </c>
      <c r="I3273" s="8">
        <v>0.4</v>
      </c>
      <c r="J3273" s="9">
        <v>1000</v>
      </c>
      <c r="K3273" s="10">
        <f t="shared" si="24"/>
        <v>400</v>
      </c>
      <c r="L3273" s="10">
        <f t="shared" si="25"/>
        <v>140</v>
      </c>
      <c r="M3273" s="11">
        <v>0.35</v>
      </c>
      <c r="O3273" s="16"/>
      <c r="P3273" s="14"/>
      <c r="Q3273" s="12"/>
      <c r="R3273" s="13"/>
    </row>
    <row r="3274" spans="1:18" ht="15.75" customHeight="1" x14ac:dyDescent="0.3">
      <c r="A3274" s="1"/>
      <c r="B3274" s="6" t="s">
        <v>14</v>
      </c>
      <c r="C3274" s="6">
        <v>1185732</v>
      </c>
      <c r="D3274" s="7">
        <v>44336</v>
      </c>
      <c r="E3274" s="6" t="s">
        <v>15</v>
      </c>
      <c r="F3274" s="6" t="s">
        <v>114</v>
      </c>
      <c r="G3274" s="6" t="s">
        <v>89</v>
      </c>
      <c r="H3274" s="6" t="s">
        <v>21</v>
      </c>
      <c r="I3274" s="8">
        <v>0.49999999999999994</v>
      </c>
      <c r="J3274" s="9">
        <v>1250</v>
      </c>
      <c r="K3274" s="10">
        <f t="shared" si="24"/>
        <v>624.99999999999989</v>
      </c>
      <c r="L3274" s="10">
        <f t="shared" si="25"/>
        <v>187.49999999999997</v>
      </c>
      <c r="M3274" s="11">
        <v>0.3</v>
      </c>
      <c r="O3274" s="16"/>
      <c r="P3274" s="14"/>
      <c r="Q3274" s="12"/>
      <c r="R3274" s="13"/>
    </row>
    <row r="3275" spans="1:18" ht="15.75" customHeight="1" x14ac:dyDescent="0.3">
      <c r="A3275" s="1"/>
      <c r="B3275" s="6" t="s">
        <v>14</v>
      </c>
      <c r="C3275" s="6">
        <v>1185732</v>
      </c>
      <c r="D3275" s="7">
        <v>44336</v>
      </c>
      <c r="E3275" s="6" t="s">
        <v>15</v>
      </c>
      <c r="F3275" s="6" t="s">
        <v>114</v>
      </c>
      <c r="G3275" s="6" t="s">
        <v>89</v>
      </c>
      <c r="H3275" s="6" t="s">
        <v>22</v>
      </c>
      <c r="I3275" s="8">
        <v>0.54999999999999993</v>
      </c>
      <c r="J3275" s="9">
        <v>2500</v>
      </c>
      <c r="K3275" s="10">
        <f t="shared" si="24"/>
        <v>1374.9999999999998</v>
      </c>
      <c r="L3275" s="10">
        <f t="shared" si="25"/>
        <v>412.49999999999994</v>
      </c>
      <c r="M3275" s="11">
        <v>0.3</v>
      </c>
      <c r="O3275" s="16"/>
      <c r="P3275" s="14"/>
      <c r="Q3275" s="12"/>
      <c r="R3275" s="13"/>
    </row>
    <row r="3276" spans="1:18" ht="15.75" customHeight="1" x14ac:dyDescent="0.3">
      <c r="A3276" s="1"/>
      <c r="B3276" s="6" t="s">
        <v>14</v>
      </c>
      <c r="C3276" s="6">
        <v>1185732</v>
      </c>
      <c r="D3276" s="7">
        <v>44369</v>
      </c>
      <c r="E3276" s="6" t="s">
        <v>15</v>
      </c>
      <c r="F3276" s="6" t="s">
        <v>114</v>
      </c>
      <c r="G3276" s="6" t="s">
        <v>89</v>
      </c>
      <c r="H3276" s="6" t="s">
        <v>17</v>
      </c>
      <c r="I3276" s="8">
        <v>0.49999999999999994</v>
      </c>
      <c r="J3276" s="9">
        <v>5000</v>
      </c>
      <c r="K3276" s="10">
        <f t="shared" si="24"/>
        <v>2499.9999999999995</v>
      </c>
      <c r="L3276" s="10">
        <f t="shared" si="25"/>
        <v>999.99999999999989</v>
      </c>
      <c r="M3276" s="11">
        <v>0.4</v>
      </c>
      <c r="O3276" s="16"/>
      <c r="P3276" s="14"/>
      <c r="Q3276" s="12"/>
      <c r="R3276" s="13"/>
    </row>
    <row r="3277" spans="1:18" ht="15.75" customHeight="1" x14ac:dyDescent="0.3">
      <c r="A3277" s="1"/>
      <c r="B3277" s="6" t="s">
        <v>14</v>
      </c>
      <c r="C3277" s="6">
        <v>1185732</v>
      </c>
      <c r="D3277" s="7">
        <v>44369</v>
      </c>
      <c r="E3277" s="6" t="s">
        <v>15</v>
      </c>
      <c r="F3277" s="6" t="s">
        <v>114</v>
      </c>
      <c r="G3277" s="6" t="s">
        <v>89</v>
      </c>
      <c r="H3277" s="6" t="s">
        <v>18</v>
      </c>
      <c r="I3277" s="8">
        <v>0.45</v>
      </c>
      <c r="J3277" s="9">
        <v>2500</v>
      </c>
      <c r="K3277" s="10">
        <f t="shared" si="24"/>
        <v>1125</v>
      </c>
      <c r="L3277" s="10">
        <f t="shared" si="25"/>
        <v>393.75</v>
      </c>
      <c r="M3277" s="11">
        <v>0.35</v>
      </c>
      <c r="O3277" s="16"/>
      <c r="P3277" s="14"/>
      <c r="Q3277" s="12"/>
      <c r="R3277" s="13"/>
    </row>
    <row r="3278" spans="1:18" ht="15.75" customHeight="1" x14ac:dyDescent="0.3">
      <c r="A3278" s="1"/>
      <c r="B3278" s="6" t="s">
        <v>14</v>
      </c>
      <c r="C3278" s="6">
        <v>1185732</v>
      </c>
      <c r="D3278" s="7">
        <v>44369</v>
      </c>
      <c r="E3278" s="6" t="s">
        <v>15</v>
      </c>
      <c r="F3278" s="6" t="s">
        <v>114</v>
      </c>
      <c r="G3278" s="6" t="s">
        <v>89</v>
      </c>
      <c r="H3278" s="6" t="s">
        <v>19</v>
      </c>
      <c r="I3278" s="8">
        <v>0.4</v>
      </c>
      <c r="J3278" s="9">
        <v>1750</v>
      </c>
      <c r="K3278" s="10">
        <f t="shared" si="24"/>
        <v>700</v>
      </c>
      <c r="L3278" s="10">
        <f t="shared" si="25"/>
        <v>244.99999999999997</v>
      </c>
      <c r="M3278" s="11">
        <v>0.35</v>
      </c>
      <c r="O3278" s="16"/>
      <c r="P3278" s="14"/>
      <c r="Q3278" s="12"/>
      <c r="R3278" s="13"/>
    </row>
    <row r="3279" spans="1:18" ht="15.75" customHeight="1" x14ac:dyDescent="0.3">
      <c r="A3279" s="1"/>
      <c r="B3279" s="6" t="s">
        <v>14</v>
      </c>
      <c r="C3279" s="6">
        <v>1185732</v>
      </c>
      <c r="D3279" s="7">
        <v>44369</v>
      </c>
      <c r="E3279" s="6" t="s">
        <v>15</v>
      </c>
      <c r="F3279" s="6" t="s">
        <v>114</v>
      </c>
      <c r="G3279" s="6" t="s">
        <v>89</v>
      </c>
      <c r="H3279" s="6" t="s">
        <v>20</v>
      </c>
      <c r="I3279" s="8">
        <v>0.4</v>
      </c>
      <c r="J3279" s="9">
        <v>1500</v>
      </c>
      <c r="K3279" s="10">
        <f t="shared" si="24"/>
        <v>600</v>
      </c>
      <c r="L3279" s="10">
        <f t="shared" si="25"/>
        <v>210</v>
      </c>
      <c r="M3279" s="11">
        <v>0.35</v>
      </c>
      <c r="O3279" s="16"/>
      <c r="P3279" s="14"/>
      <c r="Q3279" s="12"/>
      <c r="R3279" s="13"/>
    </row>
    <row r="3280" spans="1:18" ht="15.75" customHeight="1" x14ac:dyDescent="0.3">
      <c r="A3280" s="1"/>
      <c r="B3280" s="6" t="s">
        <v>14</v>
      </c>
      <c r="C3280" s="6">
        <v>1185732</v>
      </c>
      <c r="D3280" s="7">
        <v>44369</v>
      </c>
      <c r="E3280" s="6" t="s">
        <v>15</v>
      </c>
      <c r="F3280" s="6" t="s">
        <v>114</v>
      </c>
      <c r="G3280" s="6" t="s">
        <v>89</v>
      </c>
      <c r="H3280" s="6" t="s">
        <v>21</v>
      </c>
      <c r="I3280" s="8">
        <v>0.49999999999999994</v>
      </c>
      <c r="J3280" s="9">
        <v>1500</v>
      </c>
      <c r="K3280" s="10">
        <f t="shared" si="24"/>
        <v>749.99999999999989</v>
      </c>
      <c r="L3280" s="10">
        <f t="shared" si="25"/>
        <v>224.99999999999997</v>
      </c>
      <c r="M3280" s="11">
        <v>0.3</v>
      </c>
      <c r="O3280" s="16"/>
      <c r="P3280" s="14"/>
      <c r="Q3280" s="12"/>
      <c r="R3280" s="13"/>
    </row>
    <row r="3281" spans="1:18" ht="15.75" customHeight="1" x14ac:dyDescent="0.3">
      <c r="A3281" s="1"/>
      <c r="B3281" s="6" t="s">
        <v>14</v>
      </c>
      <c r="C3281" s="6">
        <v>1185732</v>
      </c>
      <c r="D3281" s="7">
        <v>44369</v>
      </c>
      <c r="E3281" s="6" t="s">
        <v>15</v>
      </c>
      <c r="F3281" s="6" t="s">
        <v>114</v>
      </c>
      <c r="G3281" s="6" t="s">
        <v>89</v>
      </c>
      <c r="H3281" s="6" t="s">
        <v>22</v>
      </c>
      <c r="I3281" s="8">
        <v>0.54999999999999993</v>
      </c>
      <c r="J3281" s="9">
        <v>3000</v>
      </c>
      <c r="K3281" s="10">
        <f t="shared" si="24"/>
        <v>1649.9999999999998</v>
      </c>
      <c r="L3281" s="10">
        <f t="shared" si="25"/>
        <v>494.99999999999989</v>
      </c>
      <c r="M3281" s="11">
        <v>0.3</v>
      </c>
      <c r="O3281" s="16"/>
      <c r="P3281" s="14"/>
      <c r="Q3281" s="12"/>
      <c r="R3281" s="13"/>
    </row>
    <row r="3282" spans="1:18" ht="15.75" customHeight="1" x14ac:dyDescent="0.3">
      <c r="A3282" s="1"/>
      <c r="B3282" s="6" t="s">
        <v>14</v>
      </c>
      <c r="C3282" s="6">
        <v>1185732</v>
      </c>
      <c r="D3282" s="7">
        <v>44397</v>
      </c>
      <c r="E3282" s="6" t="s">
        <v>15</v>
      </c>
      <c r="F3282" s="6" t="s">
        <v>114</v>
      </c>
      <c r="G3282" s="6" t="s">
        <v>89</v>
      </c>
      <c r="H3282" s="6" t="s">
        <v>17</v>
      </c>
      <c r="I3282" s="8">
        <v>0.49999999999999994</v>
      </c>
      <c r="J3282" s="9">
        <v>5250</v>
      </c>
      <c r="K3282" s="10">
        <f t="shared" si="24"/>
        <v>2624.9999999999995</v>
      </c>
      <c r="L3282" s="10">
        <f t="shared" si="25"/>
        <v>1049.9999999999998</v>
      </c>
      <c r="M3282" s="11">
        <v>0.4</v>
      </c>
      <c r="O3282" s="16"/>
      <c r="P3282" s="14"/>
      <c r="Q3282" s="12"/>
      <c r="R3282" s="13"/>
    </row>
    <row r="3283" spans="1:18" ht="15.75" customHeight="1" x14ac:dyDescent="0.3">
      <c r="A3283" s="1"/>
      <c r="B3283" s="6" t="s">
        <v>14</v>
      </c>
      <c r="C3283" s="6">
        <v>1185732</v>
      </c>
      <c r="D3283" s="7">
        <v>44397</v>
      </c>
      <c r="E3283" s="6" t="s">
        <v>15</v>
      </c>
      <c r="F3283" s="6" t="s">
        <v>114</v>
      </c>
      <c r="G3283" s="6" t="s">
        <v>89</v>
      </c>
      <c r="H3283" s="6" t="s">
        <v>18</v>
      </c>
      <c r="I3283" s="8">
        <v>0.45</v>
      </c>
      <c r="J3283" s="9">
        <v>2750</v>
      </c>
      <c r="K3283" s="10">
        <f t="shared" si="24"/>
        <v>1237.5</v>
      </c>
      <c r="L3283" s="10">
        <f t="shared" si="25"/>
        <v>433.125</v>
      </c>
      <c r="M3283" s="11">
        <v>0.35</v>
      </c>
      <c r="O3283" s="16"/>
      <c r="P3283" s="14"/>
      <c r="Q3283" s="12"/>
      <c r="R3283" s="13"/>
    </row>
    <row r="3284" spans="1:18" ht="15.75" customHeight="1" x14ac:dyDescent="0.3">
      <c r="A3284" s="1"/>
      <c r="B3284" s="6" t="s">
        <v>14</v>
      </c>
      <c r="C3284" s="6">
        <v>1185732</v>
      </c>
      <c r="D3284" s="7">
        <v>44397</v>
      </c>
      <c r="E3284" s="6" t="s">
        <v>15</v>
      </c>
      <c r="F3284" s="6" t="s">
        <v>114</v>
      </c>
      <c r="G3284" s="6" t="s">
        <v>89</v>
      </c>
      <c r="H3284" s="6" t="s">
        <v>19</v>
      </c>
      <c r="I3284" s="8">
        <v>0.4</v>
      </c>
      <c r="J3284" s="9">
        <v>2000</v>
      </c>
      <c r="K3284" s="10">
        <f t="shared" si="24"/>
        <v>800</v>
      </c>
      <c r="L3284" s="10">
        <f t="shared" si="25"/>
        <v>280</v>
      </c>
      <c r="M3284" s="11">
        <v>0.35</v>
      </c>
      <c r="O3284" s="16"/>
      <c r="P3284" s="14"/>
      <c r="Q3284" s="12"/>
      <c r="R3284" s="13"/>
    </row>
    <row r="3285" spans="1:18" ht="15.75" customHeight="1" x14ac:dyDescent="0.3">
      <c r="A3285" s="1"/>
      <c r="B3285" s="6" t="s">
        <v>14</v>
      </c>
      <c r="C3285" s="6">
        <v>1185732</v>
      </c>
      <c r="D3285" s="7">
        <v>44397</v>
      </c>
      <c r="E3285" s="6" t="s">
        <v>15</v>
      </c>
      <c r="F3285" s="6" t="s">
        <v>114</v>
      </c>
      <c r="G3285" s="6" t="s">
        <v>89</v>
      </c>
      <c r="H3285" s="6" t="s">
        <v>20</v>
      </c>
      <c r="I3285" s="8">
        <v>0.4</v>
      </c>
      <c r="J3285" s="9">
        <v>1500</v>
      </c>
      <c r="K3285" s="10">
        <f t="shared" si="24"/>
        <v>600</v>
      </c>
      <c r="L3285" s="10">
        <f t="shared" si="25"/>
        <v>210</v>
      </c>
      <c r="M3285" s="11">
        <v>0.35</v>
      </c>
      <c r="O3285" s="16"/>
      <c r="P3285" s="14"/>
      <c r="Q3285" s="12"/>
      <c r="R3285" s="13"/>
    </row>
    <row r="3286" spans="1:18" ht="15.75" customHeight="1" x14ac:dyDescent="0.3">
      <c r="A3286" s="1"/>
      <c r="B3286" s="6" t="s">
        <v>14</v>
      </c>
      <c r="C3286" s="6">
        <v>1185732</v>
      </c>
      <c r="D3286" s="7">
        <v>44397</v>
      </c>
      <c r="E3286" s="6" t="s">
        <v>15</v>
      </c>
      <c r="F3286" s="6" t="s">
        <v>114</v>
      </c>
      <c r="G3286" s="6" t="s">
        <v>89</v>
      </c>
      <c r="H3286" s="6" t="s">
        <v>21</v>
      </c>
      <c r="I3286" s="8">
        <v>0.49999999999999994</v>
      </c>
      <c r="J3286" s="9">
        <v>1750</v>
      </c>
      <c r="K3286" s="10">
        <f t="shared" si="24"/>
        <v>874.99999999999989</v>
      </c>
      <c r="L3286" s="10">
        <f t="shared" si="25"/>
        <v>262.49999999999994</v>
      </c>
      <c r="M3286" s="11">
        <v>0.3</v>
      </c>
      <c r="O3286" s="16"/>
      <c r="P3286" s="14"/>
      <c r="Q3286" s="12"/>
      <c r="R3286" s="13"/>
    </row>
    <row r="3287" spans="1:18" ht="15.75" customHeight="1" x14ac:dyDescent="0.3">
      <c r="A3287" s="1"/>
      <c r="B3287" s="6" t="s">
        <v>14</v>
      </c>
      <c r="C3287" s="6">
        <v>1185732</v>
      </c>
      <c r="D3287" s="7">
        <v>44397</v>
      </c>
      <c r="E3287" s="6" t="s">
        <v>15</v>
      </c>
      <c r="F3287" s="6" t="s">
        <v>114</v>
      </c>
      <c r="G3287" s="6" t="s">
        <v>89</v>
      </c>
      <c r="H3287" s="6" t="s">
        <v>22</v>
      </c>
      <c r="I3287" s="8">
        <v>0.54999999999999993</v>
      </c>
      <c r="J3287" s="9">
        <v>3500</v>
      </c>
      <c r="K3287" s="10">
        <f t="shared" si="24"/>
        <v>1924.9999999999998</v>
      </c>
      <c r="L3287" s="10">
        <f t="shared" si="25"/>
        <v>577.49999999999989</v>
      </c>
      <c r="M3287" s="11">
        <v>0.3</v>
      </c>
      <c r="O3287" s="16"/>
      <c r="P3287" s="14"/>
      <c r="Q3287" s="12"/>
      <c r="R3287" s="13"/>
    </row>
    <row r="3288" spans="1:18" ht="15.75" customHeight="1" x14ac:dyDescent="0.3">
      <c r="A3288" s="1"/>
      <c r="B3288" s="6" t="s">
        <v>14</v>
      </c>
      <c r="C3288" s="6">
        <v>1185732</v>
      </c>
      <c r="D3288" s="7">
        <v>44429</v>
      </c>
      <c r="E3288" s="6" t="s">
        <v>15</v>
      </c>
      <c r="F3288" s="6" t="s">
        <v>114</v>
      </c>
      <c r="G3288" s="6" t="s">
        <v>89</v>
      </c>
      <c r="H3288" s="6" t="s">
        <v>17</v>
      </c>
      <c r="I3288" s="8">
        <v>0.49999999999999994</v>
      </c>
      <c r="J3288" s="9">
        <v>5000</v>
      </c>
      <c r="K3288" s="10">
        <f t="shared" si="24"/>
        <v>2499.9999999999995</v>
      </c>
      <c r="L3288" s="10">
        <f t="shared" si="25"/>
        <v>999.99999999999989</v>
      </c>
      <c r="M3288" s="11">
        <v>0.4</v>
      </c>
      <c r="O3288" s="16"/>
      <c r="P3288" s="14"/>
      <c r="Q3288" s="12"/>
      <c r="R3288" s="13"/>
    </row>
    <row r="3289" spans="1:18" ht="15.75" customHeight="1" x14ac:dyDescent="0.3">
      <c r="A3289" s="1"/>
      <c r="B3289" s="6" t="s">
        <v>14</v>
      </c>
      <c r="C3289" s="6">
        <v>1185732</v>
      </c>
      <c r="D3289" s="7">
        <v>44429</v>
      </c>
      <c r="E3289" s="6" t="s">
        <v>15</v>
      </c>
      <c r="F3289" s="6" t="s">
        <v>114</v>
      </c>
      <c r="G3289" s="6" t="s">
        <v>89</v>
      </c>
      <c r="H3289" s="6" t="s">
        <v>18</v>
      </c>
      <c r="I3289" s="8">
        <v>0.45</v>
      </c>
      <c r="J3289" s="9">
        <v>2750</v>
      </c>
      <c r="K3289" s="10">
        <f t="shared" si="24"/>
        <v>1237.5</v>
      </c>
      <c r="L3289" s="10">
        <f t="shared" si="25"/>
        <v>433.125</v>
      </c>
      <c r="M3289" s="11">
        <v>0.35</v>
      </c>
      <c r="O3289" s="16"/>
      <c r="P3289" s="14"/>
      <c r="Q3289" s="12"/>
      <c r="R3289" s="13"/>
    </row>
    <row r="3290" spans="1:18" ht="15.75" customHeight="1" x14ac:dyDescent="0.3">
      <c r="A3290" s="1"/>
      <c r="B3290" s="6" t="s">
        <v>14</v>
      </c>
      <c r="C3290" s="6">
        <v>1185732</v>
      </c>
      <c r="D3290" s="7">
        <v>44429</v>
      </c>
      <c r="E3290" s="6" t="s">
        <v>15</v>
      </c>
      <c r="F3290" s="6" t="s">
        <v>114</v>
      </c>
      <c r="G3290" s="6" t="s">
        <v>89</v>
      </c>
      <c r="H3290" s="6" t="s">
        <v>19</v>
      </c>
      <c r="I3290" s="8">
        <v>0.4</v>
      </c>
      <c r="J3290" s="9">
        <v>2000</v>
      </c>
      <c r="K3290" s="10">
        <f t="shared" si="24"/>
        <v>800</v>
      </c>
      <c r="L3290" s="10">
        <f t="shared" si="25"/>
        <v>280</v>
      </c>
      <c r="M3290" s="11">
        <v>0.35</v>
      </c>
      <c r="O3290" s="16"/>
      <c r="P3290" s="14"/>
      <c r="Q3290" s="12"/>
      <c r="R3290" s="13"/>
    </row>
    <row r="3291" spans="1:18" ht="15.75" customHeight="1" x14ac:dyDescent="0.3">
      <c r="A3291" s="1"/>
      <c r="B3291" s="6" t="s">
        <v>14</v>
      </c>
      <c r="C3291" s="6">
        <v>1185732</v>
      </c>
      <c r="D3291" s="7">
        <v>44429</v>
      </c>
      <c r="E3291" s="6" t="s">
        <v>15</v>
      </c>
      <c r="F3291" s="6" t="s">
        <v>114</v>
      </c>
      <c r="G3291" s="6" t="s">
        <v>89</v>
      </c>
      <c r="H3291" s="6" t="s">
        <v>20</v>
      </c>
      <c r="I3291" s="8">
        <v>0.4</v>
      </c>
      <c r="J3291" s="9">
        <v>1500</v>
      </c>
      <c r="K3291" s="10">
        <f t="shared" si="24"/>
        <v>600</v>
      </c>
      <c r="L3291" s="10">
        <f t="shared" si="25"/>
        <v>210</v>
      </c>
      <c r="M3291" s="11">
        <v>0.35</v>
      </c>
      <c r="O3291" s="16"/>
      <c r="P3291" s="14"/>
      <c r="Q3291" s="12"/>
      <c r="R3291" s="13"/>
    </row>
    <row r="3292" spans="1:18" ht="15.75" customHeight="1" x14ac:dyDescent="0.3">
      <c r="A3292" s="1"/>
      <c r="B3292" s="6" t="s">
        <v>14</v>
      </c>
      <c r="C3292" s="6">
        <v>1185732</v>
      </c>
      <c r="D3292" s="7">
        <v>44429</v>
      </c>
      <c r="E3292" s="6" t="s">
        <v>15</v>
      </c>
      <c r="F3292" s="6" t="s">
        <v>114</v>
      </c>
      <c r="G3292" s="6" t="s">
        <v>89</v>
      </c>
      <c r="H3292" s="6" t="s">
        <v>21</v>
      </c>
      <c r="I3292" s="8">
        <v>0.49999999999999994</v>
      </c>
      <c r="J3292" s="9">
        <v>1250</v>
      </c>
      <c r="K3292" s="10">
        <f t="shared" si="24"/>
        <v>624.99999999999989</v>
      </c>
      <c r="L3292" s="10">
        <f t="shared" si="25"/>
        <v>187.49999999999997</v>
      </c>
      <c r="M3292" s="11">
        <v>0.3</v>
      </c>
      <c r="O3292" s="16"/>
      <c r="P3292" s="14"/>
      <c r="Q3292" s="12"/>
      <c r="R3292" s="13"/>
    </row>
    <row r="3293" spans="1:18" ht="15.75" customHeight="1" x14ac:dyDescent="0.3">
      <c r="A3293" s="1"/>
      <c r="B3293" s="6" t="s">
        <v>14</v>
      </c>
      <c r="C3293" s="6">
        <v>1185732</v>
      </c>
      <c r="D3293" s="7">
        <v>44429</v>
      </c>
      <c r="E3293" s="6" t="s">
        <v>15</v>
      </c>
      <c r="F3293" s="6" t="s">
        <v>114</v>
      </c>
      <c r="G3293" s="6" t="s">
        <v>89</v>
      </c>
      <c r="H3293" s="6" t="s">
        <v>22</v>
      </c>
      <c r="I3293" s="8">
        <v>0.54999999999999993</v>
      </c>
      <c r="J3293" s="9">
        <v>3000</v>
      </c>
      <c r="K3293" s="10">
        <f t="shared" si="24"/>
        <v>1649.9999999999998</v>
      </c>
      <c r="L3293" s="10">
        <f t="shared" si="25"/>
        <v>494.99999999999989</v>
      </c>
      <c r="M3293" s="11">
        <v>0.3</v>
      </c>
      <c r="O3293" s="16"/>
      <c r="P3293" s="14"/>
      <c r="Q3293" s="12"/>
      <c r="R3293" s="13"/>
    </row>
    <row r="3294" spans="1:18" ht="15.75" customHeight="1" x14ac:dyDescent="0.3">
      <c r="A3294" s="1"/>
      <c r="B3294" s="6" t="s">
        <v>14</v>
      </c>
      <c r="C3294" s="6">
        <v>1185732</v>
      </c>
      <c r="D3294" s="7">
        <v>44459</v>
      </c>
      <c r="E3294" s="6" t="s">
        <v>15</v>
      </c>
      <c r="F3294" s="6" t="s">
        <v>114</v>
      </c>
      <c r="G3294" s="6" t="s">
        <v>89</v>
      </c>
      <c r="H3294" s="6" t="s">
        <v>17</v>
      </c>
      <c r="I3294" s="8">
        <v>0.49999999999999994</v>
      </c>
      <c r="J3294" s="9">
        <v>4250</v>
      </c>
      <c r="K3294" s="10">
        <f t="shared" si="24"/>
        <v>2124.9999999999995</v>
      </c>
      <c r="L3294" s="10">
        <f t="shared" si="25"/>
        <v>849.99999999999989</v>
      </c>
      <c r="M3294" s="11">
        <v>0.4</v>
      </c>
      <c r="O3294" s="16"/>
      <c r="P3294" s="14"/>
      <c r="Q3294" s="12"/>
      <c r="R3294" s="13"/>
    </row>
    <row r="3295" spans="1:18" ht="15.75" customHeight="1" x14ac:dyDescent="0.3">
      <c r="A3295" s="1"/>
      <c r="B3295" s="6" t="s">
        <v>14</v>
      </c>
      <c r="C3295" s="6">
        <v>1185732</v>
      </c>
      <c r="D3295" s="7">
        <v>44459</v>
      </c>
      <c r="E3295" s="6" t="s">
        <v>15</v>
      </c>
      <c r="F3295" s="6" t="s">
        <v>114</v>
      </c>
      <c r="G3295" s="6" t="s">
        <v>89</v>
      </c>
      <c r="H3295" s="6" t="s">
        <v>18</v>
      </c>
      <c r="I3295" s="8">
        <v>0.45</v>
      </c>
      <c r="J3295" s="9">
        <v>2250</v>
      </c>
      <c r="K3295" s="10">
        <f t="shared" si="24"/>
        <v>1012.5</v>
      </c>
      <c r="L3295" s="10">
        <f t="shared" si="25"/>
        <v>354.375</v>
      </c>
      <c r="M3295" s="11">
        <v>0.35</v>
      </c>
      <c r="O3295" s="16"/>
      <c r="P3295" s="14"/>
      <c r="Q3295" s="12"/>
      <c r="R3295" s="13"/>
    </row>
    <row r="3296" spans="1:18" ht="15.75" customHeight="1" x14ac:dyDescent="0.3">
      <c r="A3296" s="1"/>
      <c r="B3296" s="6" t="s">
        <v>14</v>
      </c>
      <c r="C3296" s="6">
        <v>1185732</v>
      </c>
      <c r="D3296" s="7">
        <v>44459</v>
      </c>
      <c r="E3296" s="6" t="s">
        <v>15</v>
      </c>
      <c r="F3296" s="6" t="s">
        <v>114</v>
      </c>
      <c r="G3296" s="6" t="s">
        <v>89</v>
      </c>
      <c r="H3296" s="6" t="s">
        <v>19</v>
      </c>
      <c r="I3296" s="8">
        <v>0.4</v>
      </c>
      <c r="J3296" s="9">
        <v>1250</v>
      </c>
      <c r="K3296" s="10">
        <f t="shared" si="24"/>
        <v>500</v>
      </c>
      <c r="L3296" s="10">
        <f t="shared" si="25"/>
        <v>175</v>
      </c>
      <c r="M3296" s="11">
        <v>0.35</v>
      </c>
      <c r="O3296" s="16"/>
      <c r="P3296" s="14"/>
      <c r="Q3296" s="12"/>
      <c r="R3296" s="13"/>
    </row>
    <row r="3297" spans="1:18" ht="15.75" customHeight="1" x14ac:dyDescent="0.3">
      <c r="A3297" s="1"/>
      <c r="B3297" s="6" t="s">
        <v>14</v>
      </c>
      <c r="C3297" s="6">
        <v>1185732</v>
      </c>
      <c r="D3297" s="7">
        <v>44459</v>
      </c>
      <c r="E3297" s="6" t="s">
        <v>15</v>
      </c>
      <c r="F3297" s="6" t="s">
        <v>114</v>
      </c>
      <c r="G3297" s="6" t="s">
        <v>89</v>
      </c>
      <c r="H3297" s="6" t="s">
        <v>20</v>
      </c>
      <c r="I3297" s="8">
        <v>0.4</v>
      </c>
      <c r="J3297" s="9">
        <v>1000</v>
      </c>
      <c r="K3297" s="10">
        <f t="shared" si="24"/>
        <v>400</v>
      </c>
      <c r="L3297" s="10">
        <f t="shared" si="25"/>
        <v>140</v>
      </c>
      <c r="M3297" s="11">
        <v>0.35</v>
      </c>
      <c r="O3297" s="16"/>
      <c r="P3297" s="14"/>
      <c r="Q3297" s="12"/>
      <c r="R3297" s="13"/>
    </row>
    <row r="3298" spans="1:18" ht="15.75" customHeight="1" x14ac:dyDescent="0.3">
      <c r="A3298" s="1"/>
      <c r="B3298" s="6" t="s">
        <v>14</v>
      </c>
      <c r="C3298" s="6">
        <v>1185732</v>
      </c>
      <c r="D3298" s="7">
        <v>44459</v>
      </c>
      <c r="E3298" s="6" t="s">
        <v>15</v>
      </c>
      <c r="F3298" s="6" t="s">
        <v>114</v>
      </c>
      <c r="G3298" s="6" t="s">
        <v>89</v>
      </c>
      <c r="H3298" s="6" t="s">
        <v>21</v>
      </c>
      <c r="I3298" s="8">
        <v>0.49999999999999994</v>
      </c>
      <c r="J3298" s="9">
        <v>1000</v>
      </c>
      <c r="K3298" s="10">
        <f t="shared" si="24"/>
        <v>499.99999999999994</v>
      </c>
      <c r="L3298" s="10">
        <f t="shared" si="25"/>
        <v>149.99999999999997</v>
      </c>
      <c r="M3298" s="11">
        <v>0.3</v>
      </c>
      <c r="O3298" s="16"/>
      <c r="P3298" s="14"/>
      <c r="Q3298" s="12"/>
      <c r="R3298" s="13"/>
    </row>
    <row r="3299" spans="1:18" ht="15.75" customHeight="1" x14ac:dyDescent="0.3">
      <c r="A3299" s="1"/>
      <c r="B3299" s="6" t="s">
        <v>14</v>
      </c>
      <c r="C3299" s="6">
        <v>1185732</v>
      </c>
      <c r="D3299" s="7">
        <v>44459</v>
      </c>
      <c r="E3299" s="6" t="s">
        <v>15</v>
      </c>
      <c r="F3299" s="6" t="s">
        <v>114</v>
      </c>
      <c r="G3299" s="6" t="s">
        <v>89</v>
      </c>
      <c r="H3299" s="6" t="s">
        <v>22</v>
      </c>
      <c r="I3299" s="8">
        <v>0.54999999999999993</v>
      </c>
      <c r="J3299" s="9">
        <v>2000</v>
      </c>
      <c r="K3299" s="10">
        <f t="shared" si="24"/>
        <v>1099.9999999999998</v>
      </c>
      <c r="L3299" s="10">
        <f t="shared" si="25"/>
        <v>329.99999999999994</v>
      </c>
      <c r="M3299" s="11">
        <v>0.3</v>
      </c>
      <c r="O3299" s="16"/>
      <c r="P3299" s="14"/>
      <c r="Q3299" s="12"/>
      <c r="R3299" s="13"/>
    </row>
    <row r="3300" spans="1:18" ht="15.75" customHeight="1" x14ac:dyDescent="0.3">
      <c r="A3300" s="1"/>
      <c r="B3300" s="6" t="s">
        <v>14</v>
      </c>
      <c r="C3300" s="6">
        <v>1185732</v>
      </c>
      <c r="D3300" s="7">
        <v>44491</v>
      </c>
      <c r="E3300" s="6" t="s">
        <v>15</v>
      </c>
      <c r="F3300" s="6" t="s">
        <v>114</v>
      </c>
      <c r="G3300" s="6" t="s">
        <v>89</v>
      </c>
      <c r="H3300" s="6" t="s">
        <v>17</v>
      </c>
      <c r="I3300" s="8">
        <v>0.54999999999999993</v>
      </c>
      <c r="J3300" s="9">
        <v>3750</v>
      </c>
      <c r="K3300" s="10">
        <f t="shared" si="24"/>
        <v>2062.4999999999995</v>
      </c>
      <c r="L3300" s="10">
        <f t="shared" si="25"/>
        <v>824.99999999999989</v>
      </c>
      <c r="M3300" s="11">
        <v>0.4</v>
      </c>
      <c r="O3300" s="16"/>
      <c r="P3300" s="14"/>
      <c r="Q3300" s="12"/>
      <c r="R3300" s="13"/>
    </row>
    <row r="3301" spans="1:18" ht="15.75" customHeight="1" x14ac:dyDescent="0.3">
      <c r="A3301" s="1"/>
      <c r="B3301" s="6" t="s">
        <v>14</v>
      </c>
      <c r="C3301" s="6">
        <v>1185732</v>
      </c>
      <c r="D3301" s="7">
        <v>44491</v>
      </c>
      <c r="E3301" s="6" t="s">
        <v>15</v>
      </c>
      <c r="F3301" s="6" t="s">
        <v>114</v>
      </c>
      <c r="G3301" s="6" t="s">
        <v>89</v>
      </c>
      <c r="H3301" s="6" t="s">
        <v>18</v>
      </c>
      <c r="I3301" s="8">
        <v>0.5</v>
      </c>
      <c r="J3301" s="9">
        <v>2000</v>
      </c>
      <c r="K3301" s="10">
        <f t="shared" si="24"/>
        <v>1000</v>
      </c>
      <c r="L3301" s="10">
        <f t="shared" si="25"/>
        <v>350</v>
      </c>
      <c r="M3301" s="11">
        <v>0.35</v>
      </c>
      <c r="O3301" s="16"/>
      <c r="P3301" s="14"/>
      <c r="Q3301" s="12"/>
      <c r="R3301" s="13"/>
    </row>
    <row r="3302" spans="1:18" ht="15.75" customHeight="1" x14ac:dyDescent="0.3">
      <c r="A3302" s="1"/>
      <c r="B3302" s="6" t="s">
        <v>14</v>
      </c>
      <c r="C3302" s="6">
        <v>1185732</v>
      </c>
      <c r="D3302" s="7">
        <v>44491</v>
      </c>
      <c r="E3302" s="6" t="s">
        <v>15</v>
      </c>
      <c r="F3302" s="6" t="s">
        <v>114</v>
      </c>
      <c r="G3302" s="6" t="s">
        <v>89</v>
      </c>
      <c r="H3302" s="6" t="s">
        <v>19</v>
      </c>
      <c r="I3302" s="8">
        <v>0.5</v>
      </c>
      <c r="J3302" s="9">
        <v>1000</v>
      </c>
      <c r="K3302" s="10">
        <f t="shared" si="24"/>
        <v>500</v>
      </c>
      <c r="L3302" s="10">
        <f t="shared" si="25"/>
        <v>175</v>
      </c>
      <c r="M3302" s="11">
        <v>0.35</v>
      </c>
      <c r="O3302" s="16"/>
      <c r="P3302" s="14"/>
      <c r="Q3302" s="12"/>
      <c r="R3302" s="13"/>
    </row>
    <row r="3303" spans="1:18" ht="15.75" customHeight="1" x14ac:dyDescent="0.3">
      <c r="A3303" s="1"/>
      <c r="B3303" s="6" t="s">
        <v>14</v>
      </c>
      <c r="C3303" s="6">
        <v>1185732</v>
      </c>
      <c r="D3303" s="7">
        <v>44491</v>
      </c>
      <c r="E3303" s="6" t="s">
        <v>15</v>
      </c>
      <c r="F3303" s="6" t="s">
        <v>114</v>
      </c>
      <c r="G3303" s="6" t="s">
        <v>89</v>
      </c>
      <c r="H3303" s="6" t="s">
        <v>20</v>
      </c>
      <c r="I3303" s="8">
        <v>0.5</v>
      </c>
      <c r="J3303" s="9">
        <v>750</v>
      </c>
      <c r="K3303" s="10">
        <f t="shared" si="24"/>
        <v>375</v>
      </c>
      <c r="L3303" s="10">
        <f t="shared" si="25"/>
        <v>131.25</v>
      </c>
      <c r="M3303" s="11">
        <v>0.35</v>
      </c>
      <c r="O3303" s="16"/>
      <c r="P3303" s="14"/>
      <c r="Q3303" s="12"/>
      <c r="R3303" s="13"/>
    </row>
    <row r="3304" spans="1:18" ht="15.75" customHeight="1" x14ac:dyDescent="0.3">
      <c r="A3304" s="1"/>
      <c r="B3304" s="6" t="s">
        <v>14</v>
      </c>
      <c r="C3304" s="6">
        <v>1185732</v>
      </c>
      <c r="D3304" s="7">
        <v>44491</v>
      </c>
      <c r="E3304" s="6" t="s">
        <v>15</v>
      </c>
      <c r="F3304" s="6" t="s">
        <v>114</v>
      </c>
      <c r="G3304" s="6" t="s">
        <v>89</v>
      </c>
      <c r="H3304" s="6" t="s">
        <v>21</v>
      </c>
      <c r="I3304" s="8">
        <v>0.6</v>
      </c>
      <c r="J3304" s="9">
        <v>750</v>
      </c>
      <c r="K3304" s="10">
        <f t="shared" si="24"/>
        <v>450</v>
      </c>
      <c r="L3304" s="10">
        <f t="shared" si="25"/>
        <v>135</v>
      </c>
      <c r="M3304" s="11">
        <v>0.3</v>
      </c>
      <c r="O3304" s="16"/>
      <c r="P3304" s="14"/>
      <c r="Q3304" s="12"/>
      <c r="R3304" s="13"/>
    </row>
    <row r="3305" spans="1:18" ht="15.75" customHeight="1" x14ac:dyDescent="0.3">
      <c r="A3305" s="1"/>
      <c r="B3305" s="6" t="s">
        <v>14</v>
      </c>
      <c r="C3305" s="6">
        <v>1185732</v>
      </c>
      <c r="D3305" s="7">
        <v>44491</v>
      </c>
      <c r="E3305" s="6" t="s">
        <v>15</v>
      </c>
      <c r="F3305" s="6" t="s">
        <v>114</v>
      </c>
      <c r="G3305" s="6" t="s">
        <v>89</v>
      </c>
      <c r="H3305" s="6" t="s">
        <v>22</v>
      </c>
      <c r="I3305" s="8">
        <v>0.64999999999999991</v>
      </c>
      <c r="J3305" s="9">
        <v>2000</v>
      </c>
      <c r="K3305" s="10">
        <f t="shared" si="24"/>
        <v>1299.9999999999998</v>
      </c>
      <c r="L3305" s="10">
        <f t="shared" si="25"/>
        <v>389.99999999999994</v>
      </c>
      <c r="M3305" s="11">
        <v>0.3</v>
      </c>
      <c r="O3305" s="16"/>
      <c r="P3305" s="14"/>
      <c r="Q3305" s="12"/>
      <c r="R3305" s="13"/>
    </row>
    <row r="3306" spans="1:18" ht="15.75" customHeight="1" x14ac:dyDescent="0.3">
      <c r="A3306" s="1"/>
      <c r="B3306" s="6" t="s">
        <v>14</v>
      </c>
      <c r="C3306" s="6">
        <v>1185732</v>
      </c>
      <c r="D3306" s="7">
        <v>44521</v>
      </c>
      <c r="E3306" s="6" t="s">
        <v>15</v>
      </c>
      <c r="F3306" s="6" t="s">
        <v>114</v>
      </c>
      <c r="G3306" s="6" t="s">
        <v>89</v>
      </c>
      <c r="H3306" s="6" t="s">
        <v>17</v>
      </c>
      <c r="I3306" s="8">
        <v>0.6</v>
      </c>
      <c r="J3306" s="9">
        <v>3500</v>
      </c>
      <c r="K3306" s="10">
        <f t="shared" si="24"/>
        <v>2100</v>
      </c>
      <c r="L3306" s="10">
        <f t="shared" si="25"/>
        <v>840</v>
      </c>
      <c r="M3306" s="11">
        <v>0.4</v>
      </c>
      <c r="O3306" s="16"/>
      <c r="P3306" s="14"/>
      <c r="Q3306" s="12"/>
      <c r="R3306" s="13"/>
    </row>
    <row r="3307" spans="1:18" ht="15.75" customHeight="1" x14ac:dyDescent="0.3">
      <c r="A3307" s="1"/>
      <c r="B3307" s="6" t="s">
        <v>14</v>
      </c>
      <c r="C3307" s="6">
        <v>1185732</v>
      </c>
      <c r="D3307" s="7">
        <v>44521</v>
      </c>
      <c r="E3307" s="6" t="s">
        <v>15</v>
      </c>
      <c r="F3307" s="6" t="s">
        <v>114</v>
      </c>
      <c r="G3307" s="6" t="s">
        <v>89</v>
      </c>
      <c r="H3307" s="6" t="s">
        <v>18</v>
      </c>
      <c r="I3307" s="8">
        <v>0.5</v>
      </c>
      <c r="J3307" s="9">
        <v>1750</v>
      </c>
      <c r="K3307" s="10">
        <f t="shared" si="24"/>
        <v>875</v>
      </c>
      <c r="L3307" s="10">
        <f t="shared" si="25"/>
        <v>306.25</v>
      </c>
      <c r="M3307" s="11">
        <v>0.35</v>
      </c>
      <c r="O3307" s="16"/>
      <c r="P3307" s="14"/>
      <c r="Q3307" s="12"/>
      <c r="R3307" s="13"/>
    </row>
    <row r="3308" spans="1:18" ht="15.75" customHeight="1" x14ac:dyDescent="0.3">
      <c r="A3308" s="1"/>
      <c r="B3308" s="6" t="s">
        <v>14</v>
      </c>
      <c r="C3308" s="6">
        <v>1185732</v>
      </c>
      <c r="D3308" s="7">
        <v>44521</v>
      </c>
      <c r="E3308" s="6" t="s">
        <v>15</v>
      </c>
      <c r="F3308" s="6" t="s">
        <v>114</v>
      </c>
      <c r="G3308" s="6" t="s">
        <v>89</v>
      </c>
      <c r="H3308" s="6" t="s">
        <v>19</v>
      </c>
      <c r="I3308" s="8">
        <v>0.5</v>
      </c>
      <c r="J3308" s="9">
        <v>1700</v>
      </c>
      <c r="K3308" s="10">
        <f t="shared" si="24"/>
        <v>850</v>
      </c>
      <c r="L3308" s="10">
        <f t="shared" si="25"/>
        <v>297.5</v>
      </c>
      <c r="M3308" s="11">
        <v>0.35</v>
      </c>
      <c r="O3308" s="16"/>
      <c r="P3308" s="14"/>
      <c r="Q3308" s="12"/>
      <c r="R3308" s="13"/>
    </row>
    <row r="3309" spans="1:18" ht="15.75" customHeight="1" x14ac:dyDescent="0.3">
      <c r="A3309" s="1"/>
      <c r="B3309" s="6" t="s">
        <v>14</v>
      </c>
      <c r="C3309" s="6">
        <v>1185732</v>
      </c>
      <c r="D3309" s="7">
        <v>44521</v>
      </c>
      <c r="E3309" s="6" t="s">
        <v>15</v>
      </c>
      <c r="F3309" s="6" t="s">
        <v>114</v>
      </c>
      <c r="G3309" s="6" t="s">
        <v>89</v>
      </c>
      <c r="H3309" s="6" t="s">
        <v>20</v>
      </c>
      <c r="I3309" s="8">
        <v>0.5</v>
      </c>
      <c r="J3309" s="9">
        <v>1500</v>
      </c>
      <c r="K3309" s="10">
        <f t="shared" si="24"/>
        <v>750</v>
      </c>
      <c r="L3309" s="10">
        <f t="shared" si="25"/>
        <v>262.5</v>
      </c>
      <c r="M3309" s="11">
        <v>0.35</v>
      </c>
      <c r="O3309" s="16"/>
      <c r="P3309" s="14"/>
      <c r="Q3309" s="12"/>
      <c r="R3309" s="13"/>
    </row>
    <row r="3310" spans="1:18" ht="15.75" customHeight="1" x14ac:dyDescent="0.3">
      <c r="A3310" s="1"/>
      <c r="B3310" s="6" t="s">
        <v>14</v>
      </c>
      <c r="C3310" s="6">
        <v>1185732</v>
      </c>
      <c r="D3310" s="7">
        <v>44521</v>
      </c>
      <c r="E3310" s="6" t="s">
        <v>15</v>
      </c>
      <c r="F3310" s="6" t="s">
        <v>114</v>
      </c>
      <c r="G3310" s="6" t="s">
        <v>89</v>
      </c>
      <c r="H3310" s="6" t="s">
        <v>21</v>
      </c>
      <c r="I3310" s="8">
        <v>0.6</v>
      </c>
      <c r="J3310" s="9">
        <v>1250</v>
      </c>
      <c r="K3310" s="10">
        <f t="shared" si="24"/>
        <v>750</v>
      </c>
      <c r="L3310" s="10">
        <f t="shared" si="25"/>
        <v>225</v>
      </c>
      <c r="M3310" s="11">
        <v>0.3</v>
      </c>
      <c r="O3310" s="16"/>
      <c r="P3310" s="14"/>
      <c r="Q3310" s="12"/>
      <c r="R3310" s="13"/>
    </row>
    <row r="3311" spans="1:18" ht="15.75" customHeight="1" x14ac:dyDescent="0.3">
      <c r="A3311" s="1"/>
      <c r="B3311" s="6" t="s">
        <v>14</v>
      </c>
      <c r="C3311" s="6">
        <v>1185732</v>
      </c>
      <c r="D3311" s="7">
        <v>44521</v>
      </c>
      <c r="E3311" s="6" t="s">
        <v>15</v>
      </c>
      <c r="F3311" s="6" t="s">
        <v>114</v>
      </c>
      <c r="G3311" s="6" t="s">
        <v>89</v>
      </c>
      <c r="H3311" s="6" t="s">
        <v>22</v>
      </c>
      <c r="I3311" s="8">
        <v>0.64999999999999991</v>
      </c>
      <c r="J3311" s="9">
        <v>2250</v>
      </c>
      <c r="K3311" s="10">
        <f t="shared" si="24"/>
        <v>1462.4999999999998</v>
      </c>
      <c r="L3311" s="10">
        <f t="shared" si="25"/>
        <v>438.74999999999994</v>
      </c>
      <c r="M3311" s="11">
        <v>0.3</v>
      </c>
      <c r="O3311" s="16"/>
      <c r="P3311" s="14"/>
      <c r="Q3311" s="12"/>
      <c r="R3311" s="13"/>
    </row>
    <row r="3312" spans="1:18" ht="15.75" customHeight="1" x14ac:dyDescent="0.3">
      <c r="A3312" s="1"/>
      <c r="B3312" s="6" t="s">
        <v>14</v>
      </c>
      <c r="C3312" s="6">
        <v>1185732</v>
      </c>
      <c r="D3312" s="7">
        <v>44550</v>
      </c>
      <c r="E3312" s="6" t="s">
        <v>15</v>
      </c>
      <c r="F3312" s="6" t="s">
        <v>114</v>
      </c>
      <c r="G3312" s="6" t="s">
        <v>89</v>
      </c>
      <c r="H3312" s="6" t="s">
        <v>17</v>
      </c>
      <c r="I3312" s="8">
        <v>0.6</v>
      </c>
      <c r="J3312" s="9">
        <v>4500</v>
      </c>
      <c r="K3312" s="10">
        <f t="shared" si="24"/>
        <v>2700</v>
      </c>
      <c r="L3312" s="10">
        <f t="shared" si="25"/>
        <v>1080</v>
      </c>
      <c r="M3312" s="11">
        <v>0.4</v>
      </c>
      <c r="O3312" s="16"/>
      <c r="P3312" s="14"/>
      <c r="Q3312" s="12"/>
      <c r="R3312" s="13"/>
    </row>
    <row r="3313" spans="1:18" ht="15.75" customHeight="1" x14ac:dyDescent="0.3">
      <c r="A3313" s="1"/>
      <c r="B3313" s="6" t="s">
        <v>14</v>
      </c>
      <c r="C3313" s="6">
        <v>1185732</v>
      </c>
      <c r="D3313" s="7">
        <v>44550</v>
      </c>
      <c r="E3313" s="6" t="s">
        <v>15</v>
      </c>
      <c r="F3313" s="6" t="s">
        <v>114</v>
      </c>
      <c r="G3313" s="6" t="s">
        <v>89</v>
      </c>
      <c r="H3313" s="6" t="s">
        <v>18</v>
      </c>
      <c r="I3313" s="8">
        <v>0.5</v>
      </c>
      <c r="J3313" s="9">
        <v>2500</v>
      </c>
      <c r="K3313" s="10">
        <f t="shared" si="24"/>
        <v>1250</v>
      </c>
      <c r="L3313" s="10">
        <f t="shared" si="25"/>
        <v>437.5</v>
      </c>
      <c r="M3313" s="11">
        <v>0.35</v>
      </c>
      <c r="O3313" s="16"/>
      <c r="P3313" s="14"/>
      <c r="Q3313" s="12"/>
      <c r="R3313" s="13"/>
    </row>
    <row r="3314" spans="1:18" ht="15.75" customHeight="1" x14ac:dyDescent="0.3">
      <c r="A3314" s="1"/>
      <c r="B3314" s="6" t="s">
        <v>14</v>
      </c>
      <c r="C3314" s="6">
        <v>1185732</v>
      </c>
      <c r="D3314" s="7">
        <v>44550</v>
      </c>
      <c r="E3314" s="6" t="s">
        <v>15</v>
      </c>
      <c r="F3314" s="6" t="s">
        <v>114</v>
      </c>
      <c r="G3314" s="6" t="s">
        <v>89</v>
      </c>
      <c r="H3314" s="6" t="s">
        <v>19</v>
      </c>
      <c r="I3314" s="8">
        <v>0.5</v>
      </c>
      <c r="J3314" s="9">
        <v>2250</v>
      </c>
      <c r="K3314" s="10">
        <f t="shared" si="24"/>
        <v>1125</v>
      </c>
      <c r="L3314" s="10">
        <f t="shared" si="25"/>
        <v>393.75</v>
      </c>
      <c r="M3314" s="11">
        <v>0.35</v>
      </c>
      <c r="O3314" s="16"/>
      <c r="P3314" s="14"/>
      <c r="Q3314" s="12"/>
      <c r="R3314" s="13"/>
    </row>
    <row r="3315" spans="1:18" ht="15.75" customHeight="1" x14ac:dyDescent="0.3">
      <c r="A3315" s="1"/>
      <c r="B3315" s="6" t="s">
        <v>14</v>
      </c>
      <c r="C3315" s="6">
        <v>1185732</v>
      </c>
      <c r="D3315" s="7">
        <v>44550</v>
      </c>
      <c r="E3315" s="6" t="s">
        <v>15</v>
      </c>
      <c r="F3315" s="6" t="s">
        <v>114</v>
      </c>
      <c r="G3315" s="6" t="s">
        <v>89</v>
      </c>
      <c r="H3315" s="6" t="s">
        <v>20</v>
      </c>
      <c r="I3315" s="8">
        <v>0.5</v>
      </c>
      <c r="J3315" s="9">
        <v>1750</v>
      </c>
      <c r="K3315" s="10">
        <f t="shared" si="24"/>
        <v>875</v>
      </c>
      <c r="L3315" s="10">
        <f t="shared" si="25"/>
        <v>306.25</v>
      </c>
      <c r="M3315" s="11">
        <v>0.35</v>
      </c>
      <c r="O3315" s="16"/>
      <c r="P3315" s="14"/>
      <c r="Q3315" s="12"/>
      <c r="R3315" s="13"/>
    </row>
    <row r="3316" spans="1:18" ht="15.75" customHeight="1" x14ac:dyDescent="0.3">
      <c r="A3316" s="1"/>
      <c r="B3316" s="6" t="s">
        <v>14</v>
      </c>
      <c r="C3316" s="6">
        <v>1185732</v>
      </c>
      <c r="D3316" s="7">
        <v>44550</v>
      </c>
      <c r="E3316" s="6" t="s">
        <v>15</v>
      </c>
      <c r="F3316" s="6" t="s">
        <v>114</v>
      </c>
      <c r="G3316" s="6" t="s">
        <v>89</v>
      </c>
      <c r="H3316" s="6" t="s">
        <v>21</v>
      </c>
      <c r="I3316" s="8">
        <v>0.6</v>
      </c>
      <c r="J3316" s="9">
        <v>1750</v>
      </c>
      <c r="K3316" s="10">
        <f t="shared" si="24"/>
        <v>1050</v>
      </c>
      <c r="L3316" s="10">
        <f t="shared" si="25"/>
        <v>315</v>
      </c>
      <c r="M3316" s="11">
        <v>0.3</v>
      </c>
      <c r="O3316" s="16"/>
      <c r="P3316" s="14"/>
      <c r="Q3316" s="12"/>
      <c r="R3316" s="13"/>
    </row>
    <row r="3317" spans="1:18" ht="15.75" customHeight="1" x14ac:dyDescent="0.3">
      <c r="A3317" s="1"/>
      <c r="B3317" s="6" t="s">
        <v>14</v>
      </c>
      <c r="C3317" s="6">
        <v>1185732</v>
      </c>
      <c r="D3317" s="7">
        <v>44550</v>
      </c>
      <c r="E3317" s="6" t="s">
        <v>15</v>
      </c>
      <c r="F3317" s="6" t="s">
        <v>114</v>
      </c>
      <c r="G3317" s="6" t="s">
        <v>89</v>
      </c>
      <c r="H3317" s="6" t="s">
        <v>22</v>
      </c>
      <c r="I3317" s="8">
        <v>0.64999999999999991</v>
      </c>
      <c r="J3317" s="9">
        <v>2750</v>
      </c>
      <c r="K3317" s="10">
        <f t="shared" si="24"/>
        <v>1787.4999999999998</v>
      </c>
      <c r="L3317" s="10">
        <f t="shared" si="25"/>
        <v>536.24999999999989</v>
      </c>
      <c r="M3317" s="11">
        <v>0.3</v>
      </c>
      <c r="O3317" s="16"/>
      <c r="P3317" s="14"/>
      <c r="Q3317" s="12"/>
      <c r="R3317" s="13"/>
    </row>
    <row r="3318" spans="1:18" ht="15.75" customHeight="1" x14ac:dyDescent="0.3">
      <c r="A3318" s="1" t="s">
        <v>39</v>
      </c>
      <c r="B3318" s="6" t="s">
        <v>14</v>
      </c>
      <c r="C3318" s="6">
        <v>1185732</v>
      </c>
      <c r="D3318" s="7">
        <v>44213</v>
      </c>
      <c r="E3318" s="6" t="s">
        <v>15</v>
      </c>
      <c r="F3318" s="6" t="s">
        <v>115</v>
      </c>
      <c r="G3318" s="6" t="s">
        <v>116</v>
      </c>
      <c r="H3318" s="6" t="s">
        <v>17</v>
      </c>
      <c r="I3318" s="8">
        <v>0.4</v>
      </c>
      <c r="J3318" s="9">
        <v>5250</v>
      </c>
      <c r="K3318" s="10">
        <f t="shared" si="24"/>
        <v>2100</v>
      </c>
      <c r="L3318" s="10">
        <f t="shared" si="25"/>
        <v>735</v>
      </c>
      <c r="M3318" s="11">
        <v>0.35</v>
      </c>
      <c r="O3318" s="16"/>
      <c r="P3318" s="14"/>
      <c r="Q3318" s="12"/>
      <c r="R3318" s="13"/>
    </row>
    <row r="3319" spans="1:18" ht="15.75" customHeight="1" x14ac:dyDescent="0.3">
      <c r="A3319" s="1"/>
      <c r="B3319" s="6" t="s">
        <v>14</v>
      </c>
      <c r="C3319" s="6">
        <v>1185732</v>
      </c>
      <c r="D3319" s="7">
        <v>44213</v>
      </c>
      <c r="E3319" s="6" t="s">
        <v>15</v>
      </c>
      <c r="F3319" s="6" t="s">
        <v>115</v>
      </c>
      <c r="G3319" s="6" t="s">
        <v>116</v>
      </c>
      <c r="H3319" s="6" t="s">
        <v>18</v>
      </c>
      <c r="I3319" s="8">
        <v>0.4</v>
      </c>
      <c r="J3319" s="9">
        <v>3250</v>
      </c>
      <c r="K3319" s="10">
        <f t="shared" si="24"/>
        <v>1300</v>
      </c>
      <c r="L3319" s="10">
        <f t="shared" si="25"/>
        <v>454.99999999999994</v>
      </c>
      <c r="M3319" s="11">
        <v>0.35</v>
      </c>
      <c r="O3319" s="16"/>
      <c r="P3319" s="14"/>
      <c r="Q3319" s="12"/>
      <c r="R3319" s="13"/>
    </row>
    <row r="3320" spans="1:18" ht="15.75" customHeight="1" x14ac:dyDescent="0.3">
      <c r="A3320" s="1"/>
      <c r="B3320" s="6" t="s">
        <v>14</v>
      </c>
      <c r="C3320" s="6">
        <v>1185732</v>
      </c>
      <c r="D3320" s="7">
        <v>44213</v>
      </c>
      <c r="E3320" s="6" t="s">
        <v>15</v>
      </c>
      <c r="F3320" s="6" t="s">
        <v>115</v>
      </c>
      <c r="G3320" s="6" t="s">
        <v>116</v>
      </c>
      <c r="H3320" s="6" t="s">
        <v>19</v>
      </c>
      <c r="I3320" s="8">
        <v>0.30000000000000004</v>
      </c>
      <c r="J3320" s="9">
        <v>3250</v>
      </c>
      <c r="K3320" s="10">
        <f t="shared" si="24"/>
        <v>975.00000000000011</v>
      </c>
      <c r="L3320" s="10">
        <f t="shared" si="25"/>
        <v>390.00000000000006</v>
      </c>
      <c r="M3320" s="11">
        <v>0.4</v>
      </c>
      <c r="O3320" s="16"/>
      <c r="P3320" s="14"/>
      <c r="Q3320" s="12"/>
      <c r="R3320" s="13"/>
    </row>
    <row r="3321" spans="1:18" ht="15.75" customHeight="1" x14ac:dyDescent="0.3">
      <c r="A3321" s="1"/>
      <c r="B3321" s="6" t="s">
        <v>14</v>
      </c>
      <c r="C3321" s="6">
        <v>1185732</v>
      </c>
      <c r="D3321" s="7">
        <v>44213</v>
      </c>
      <c r="E3321" s="6" t="s">
        <v>15</v>
      </c>
      <c r="F3321" s="6" t="s">
        <v>115</v>
      </c>
      <c r="G3321" s="6" t="s">
        <v>116</v>
      </c>
      <c r="H3321" s="6" t="s">
        <v>20</v>
      </c>
      <c r="I3321" s="8">
        <v>0.35</v>
      </c>
      <c r="J3321" s="9">
        <v>1750</v>
      </c>
      <c r="K3321" s="10">
        <f t="shared" ref="K3321:K3575" si="26">I3321*J3321</f>
        <v>612.5</v>
      </c>
      <c r="L3321" s="10">
        <f t="shared" ref="L3321:L3575" si="27">K3321*M3321</f>
        <v>245</v>
      </c>
      <c r="M3321" s="11">
        <v>0.4</v>
      </c>
      <c r="O3321" s="16"/>
      <c r="P3321" s="14"/>
      <c r="Q3321" s="12"/>
      <c r="R3321" s="13"/>
    </row>
    <row r="3322" spans="1:18" ht="15.75" customHeight="1" x14ac:dyDescent="0.3">
      <c r="A3322" s="1"/>
      <c r="B3322" s="6" t="s">
        <v>14</v>
      </c>
      <c r="C3322" s="6">
        <v>1185732</v>
      </c>
      <c r="D3322" s="7">
        <v>44213</v>
      </c>
      <c r="E3322" s="6" t="s">
        <v>15</v>
      </c>
      <c r="F3322" s="6" t="s">
        <v>115</v>
      </c>
      <c r="G3322" s="6" t="s">
        <v>116</v>
      </c>
      <c r="H3322" s="6" t="s">
        <v>21</v>
      </c>
      <c r="I3322" s="8">
        <v>0.5</v>
      </c>
      <c r="J3322" s="9">
        <v>2250</v>
      </c>
      <c r="K3322" s="10">
        <f t="shared" si="26"/>
        <v>1125</v>
      </c>
      <c r="L3322" s="10">
        <f t="shared" si="27"/>
        <v>337.5</v>
      </c>
      <c r="M3322" s="11">
        <v>0.3</v>
      </c>
      <c r="O3322" s="16"/>
      <c r="P3322" s="14"/>
      <c r="Q3322" s="12"/>
      <c r="R3322" s="13"/>
    </row>
    <row r="3323" spans="1:18" ht="15.75" customHeight="1" x14ac:dyDescent="0.3">
      <c r="A3323" s="1"/>
      <c r="B3323" s="6" t="s">
        <v>14</v>
      </c>
      <c r="C3323" s="6">
        <v>1185732</v>
      </c>
      <c r="D3323" s="7">
        <v>44213</v>
      </c>
      <c r="E3323" s="6" t="s">
        <v>15</v>
      </c>
      <c r="F3323" s="6" t="s">
        <v>115</v>
      </c>
      <c r="G3323" s="6" t="s">
        <v>116</v>
      </c>
      <c r="H3323" s="6" t="s">
        <v>22</v>
      </c>
      <c r="I3323" s="8">
        <v>0.4</v>
      </c>
      <c r="J3323" s="9">
        <v>3250</v>
      </c>
      <c r="K3323" s="10">
        <f t="shared" si="26"/>
        <v>1300</v>
      </c>
      <c r="L3323" s="10">
        <f t="shared" si="27"/>
        <v>520</v>
      </c>
      <c r="M3323" s="11">
        <v>0.4</v>
      </c>
      <c r="O3323" s="16"/>
      <c r="P3323" s="14"/>
      <c r="Q3323" s="12"/>
      <c r="R3323" s="13"/>
    </row>
    <row r="3324" spans="1:18" ht="15.75" customHeight="1" x14ac:dyDescent="0.3">
      <c r="A3324" s="1"/>
      <c r="B3324" s="6" t="s">
        <v>14</v>
      </c>
      <c r="C3324" s="6">
        <v>1185732</v>
      </c>
      <c r="D3324" s="7">
        <v>44242</v>
      </c>
      <c r="E3324" s="6" t="s">
        <v>15</v>
      </c>
      <c r="F3324" s="6" t="s">
        <v>115</v>
      </c>
      <c r="G3324" s="6" t="s">
        <v>116</v>
      </c>
      <c r="H3324" s="6" t="s">
        <v>17</v>
      </c>
      <c r="I3324" s="8">
        <v>0.4</v>
      </c>
      <c r="J3324" s="9">
        <v>5750</v>
      </c>
      <c r="K3324" s="10">
        <f t="shared" si="26"/>
        <v>2300</v>
      </c>
      <c r="L3324" s="10">
        <f t="shared" si="27"/>
        <v>805</v>
      </c>
      <c r="M3324" s="11">
        <v>0.35</v>
      </c>
      <c r="O3324" s="16"/>
      <c r="P3324" s="14"/>
      <c r="Q3324" s="12"/>
      <c r="R3324" s="13"/>
    </row>
    <row r="3325" spans="1:18" ht="15.75" customHeight="1" x14ac:dyDescent="0.3">
      <c r="A3325" s="1"/>
      <c r="B3325" s="6" t="s">
        <v>14</v>
      </c>
      <c r="C3325" s="6">
        <v>1185732</v>
      </c>
      <c r="D3325" s="7">
        <v>44242</v>
      </c>
      <c r="E3325" s="6" t="s">
        <v>15</v>
      </c>
      <c r="F3325" s="6" t="s">
        <v>115</v>
      </c>
      <c r="G3325" s="6" t="s">
        <v>116</v>
      </c>
      <c r="H3325" s="6" t="s">
        <v>18</v>
      </c>
      <c r="I3325" s="8">
        <v>0.4</v>
      </c>
      <c r="J3325" s="9">
        <v>2250</v>
      </c>
      <c r="K3325" s="10">
        <f t="shared" si="26"/>
        <v>900</v>
      </c>
      <c r="L3325" s="10">
        <f t="shared" si="27"/>
        <v>315</v>
      </c>
      <c r="M3325" s="11">
        <v>0.35</v>
      </c>
      <c r="O3325" s="16"/>
      <c r="P3325" s="14"/>
      <c r="Q3325" s="12"/>
      <c r="R3325" s="13"/>
    </row>
    <row r="3326" spans="1:18" ht="15.75" customHeight="1" x14ac:dyDescent="0.3">
      <c r="A3326" s="1"/>
      <c r="B3326" s="6" t="s">
        <v>14</v>
      </c>
      <c r="C3326" s="6">
        <v>1185732</v>
      </c>
      <c r="D3326" s="7">
        <v>44242</v>
      </c>
      <c r="E3326" s="6" t="s">
        <v>15</v>
      </c>
      <c r="F3326" s="6" t="s">
        <v>115</v>
      </c>
      <c r="G3326" s="6" t="s">
        <v>116</v>
      </c>
      <c r="H3326" s="6" t="s">
        <v>19</v>
      </c>
      <c r="I3326" s="8">
        <v>0.30000000000000004</v>
      </c>
      <c r="J3326" s="9">
        <v>2750</v>
      </c>
      <c r="K3326" s="10">
        <f t="shared" si="26"/>
        <v>825.00000000000011</v>
      </c>
      <c r="L3326" s="10">
        <f t="shared" si="27"/>
        <v>330.00000000000006</v>
      </c>
      <c r="M3326" s="11">
        <v>0.4</v>
      </c>
      <c r="O3326" s="16"/>
      <c r="P3326" s="14"/>
      <c r="Q3326" s="12"/>
      <c r="R3326" s="13"/>
    </row>
    <row r="3327" spans="1:18" ht="15.75" customHeight="1" x14ac:dyDescent="0.3">
      <c r="A3327" s="1"/>
      <c r="B3327" s="6" t="s">
        <v>14</v>
      </c>
      <c r="C3327" s="6">
        <v>1185732</v>
      </c>
      <c r="D3327" s="7">
        <v>44242</v>
      </c>
      <c r="E3327" s="6" t="s">
        <v>15</v>
      </c>
      <c r="F3327" s="6" t="s">
        <v>115</v>
      </c>
      <c r="G3327" s="6" t="s">
        <v>116</v>
      </c>
      <c r="H3327" s="6" t="s">
        <v>20</v>
      </c>
      <c r="I3327" s="8">
        <v>0.35</v>
      </c>
      <c r="J3327" s="9">
        <v>1500</v>
      </c>
      <c r="K3327" s="10">
        <f t="shared" si="26"/>
        <v>525</v>
      </c>
      <c r="L3327" s="10">
        <f t="shared" si="27"/>
        <v>210</v>
      </c>
      <c r="M3327" s="11">
        <v>0.4</v>
      </c>
      <c r="O3327" s="16"/>
      <c r="P3327" s="14"/>
      <c r="Q3327" s="12"/>
      <c r="R3327" s="13"/>
    </row>
    <row r="3328" spans="1:18" ht="15.75" customHeight="1" x14ac:dyDescent="0.3">
      <c r="A3328" s="1"/>
      <c r="B3328" s="6" t="s">
        <v>14</v>
      </c>
      <c r="C3328" s="6">
        <v>1185732</v>
      </c>
      <c r="D3328" s="7">
        <v>44242</v>
      </c>
      <c r="E3328" s="6" t="s">
        <v>15</v>
      </c>
      <c r="F3328" s="6" t="s">
        <v>115</v>
      </c>
      <c r="G3328" s="6" t="s">
        <v>116</v>
      </c>
      <c r="H3328" s="6" t="s">
        <v>21</v>
      </c>
      <c r="I3328" s="8">
        <v>0.5</v>
      </c>
      <c r="J3328" s="9">
        <v>2250</v>
      </c>
      <c r="K3328" s="10">
        <f t="shared" si="26"/>
        <v>1125</v>
      </c>
      <c r="L3328" s="10">
        <f t="shared" si="27"/>
        <v>337.5</v>
      </c>
      <c r="M3328" s="11">
        <v>0.3</v>
      </c>
      <c r="O3328" s="16"/>
      <c r="P3328" s="14"/>
      <c r="Q3328" s="12"/>
      <c r="R3328" s="13"/>
    </row>
    <row r="3329" spans="1:18" ht="15.75" customHeight="1" x14ac:dyDescent="0.3">
      <c r="A3329" s="1"/>
      <c r="B3329" s="6" t="s">
        <v>14</v>
      </c>
      <c r="C3329" s="6">
        <v>1185732</v>
      </c>
      <c r="D3329" s="7">
        <v>44242</v>
      </c>
      <c r="E3329" s="6" t="s">
        <v>15</v>
      </c>
      <c r="F3329" s="6" t="s">
        <v>115</v>
      </c>
      <c r="G3329" s="6" t="s">
        <v>116</v>
      </c>
      <c r="H3329" s="6" t="s">
        <v>22</v>
      </c>
      <c r="I3329" s="8">
        <v>0.4</v>
      </c>
      <c r="J3329" s="9">
        <v>3250</v>
      </c>
      <c r="K3329" s="10">
        <f t="shared" si="26"/>
        <v>1300</v>
      </c>
      <c r="L3329" s="10">
        <f t="shared" si="27"/>
        <v>520</v>
      </c>
      <c r="M3329" s="11">
        <v>0.4</v>
      </c>
      <c r="O3329" s="16"/>
      <c r="P3329" s="14"/>
      <c r="Q3329" s="12"/>
      <c r="R3329" s="13"/>
    </row>
    <row r="3330" spans="1:18" ht="15.75" customHeight="1" x14ac:dyDescent="0.3">
      <c r="A3330" s="1"/>
      <c r="B3330" s="6" t="s">
        <v>14</v>
      </c>
      <c r="C3330" s="6">
        <v>1185732</v>
      </c>
      <c r="D3330" s="7">
        <v>44268</v>
      </c>
      <c r="E3330" s="6" t="s">
        <v>15</v>
      </c>
      <c r="F3330" s="6" t="s">
        <v>115</v>
      </c>
      <c r="G3330" s="6" t="s">
        <v>116</v>
      </c>
      <c r="H3330" s="6" t="s">
        <v>17</v>
      </c>
      <c r="I3330" s="8">
        <v>0.4</v>
      </c>
      <c r="J3330" s="9">
        <v>5450</v>
      </c>
      <c r="K3330" s="10">
        <f t="shared" si="26"/>
        <v>2180</v>
      </c>
      <c r="L3330" s="10">
        <f t="shared" si="27"/>
        <v>763</v>
      </c>
      <c r="M3330" s="11">
        <v>0.35</v>
      </c>
      <c r="O3330" s="16"/>
      <c r="P3330" s="14"/>
      <c r="Q3330" s="12"/>
      <c r="R3330" s="13"/>
    </row>
    <row r="3331" spans="1:18" ht="15.75" customHeight="1" x14ac:dyDescent="0.3">
      <c r="A3331" s="1"/>
      <c r="B3331" s="6" t="s">
        <v>14</v>
      </c>
      <c r="C3331" s="6">
        <v>1185732</v>
      </c>
      <c r="D3331" s="7">
        <v>44268</v>
      </c>
      <c r="E3331" s="6" t="s">
        <v>15</v>
      </c>
      <c r="F3331" s="6" t="s">
        <v>115</v>
      </c>
      <c r="G3331" s="6" t="s">
        <v>116</v>
      </c>
      <c r="H3331" s="6" t="s">
        <v>18</v>
      </c>
      <c r="I3331" s="8">
        <v>0.4</v>
      </c>
      <c r="J3331" s="9">
        <v>2500</v>
      </c>
      <c r="K3331" s="10">
        <f t="shared" si="26"/>
        <v>1000</v>
      </c>
      <c r="L3331" s="10">
        <f t="shared" si="27"/>
        <v>350</v>
      </c>
      <c r="M3331" s="11">
        <v>0.35</v>
      </c>
      <c r="O3331" s="16"/>
      <c r="P3331" s="14"/>
      <c r="Q3331" s="12"/>
      <c r="R3331" s="13"/>
    </row>
    <row r="3332" spans="1:18" ht="15.75" customHeight="1" x14ac:dyDescent="0.3">
      <c r="A3332" s="1"/>
      <c r="B3332" s="6" t="s">
        <v>14</v>
      </c>
      <c r="C3332" s="6">
        <v>1185732</v>
      </c>
      <c r="D3332" s="7">
        <v>44268</v>
      </c>
      <c r="E3332" s="6" t="s">
        <v>15</v>
      </c>
      <c r="F3332" s="6" t="s">
        <v>115</v>
      </c>
      <c r="G3332" s="6" t="s">
        <v>116</v>
      </c>
      <c r="H3332" s="6" t="s">
        <v>19</v>
      </c>
      <c r="I3332" s="8">
        <v>0.30000000000000004</v>
      </c>
      <c r="J3332" s="9">
        <v>2750</v>
      </c>
      <c r="K3332" s="10">
        <f t="shared" si="26"/>
        <v>825.00000000000011</v>
      </c>
      <c r="L3332" s="10">
        <f t="shared" si="27"/>
        <v>330.00000000000006</v>
      </c>
      <c r="M3332" s="11">
        <v>0.4</v>
      </c>
      <c r="O3332" s="16"/>
      <c r="P3332" s="14"/>
      <c r="Q3332" s="12"/>
      <c r="R3332" s="13"/>
    </row>
    <row r="3333" spans="1:18" ht="15.75" customHeight="1" x14ac:dyDescent="0.3">
      <c r="A3333" s="1"/>
      <c r="B3333" s="6" t="s">
        <v>14</v>
      </c>
      <c r="C3333" s="6">
        <v>1185732</v>
      </c>
      <c r="D3333" s="7">
        <v>44268</v>
      </c>
      <c r="E3333" s="6" t="s">
        <v>15</v>
      </c>
      <c r="F3333" s="6" t="s">
        <v>115</v>
      </c>
      <c r="G3333" s="6" t="s">
        <v>116</v>
      </c>
      <c r="H3333" s="6" t="s">
        <v>20</v>
      </c>
      <c r="I3333" s="8">
        <v>0.35</v>
      </c>
      <c r="J3333" s="9">
        <v>1250</v>
      </c>
      <c r="K3333" s="10">
        <f t="shared" si="26"/>
        <v>437.5</v>
      </c>
      <c r="L3333" s="10">
        <f t="shared" si="27"/>
        <v>175</v>
      </c>
      <c r="M3333" s="11">
        <v>0.4</v>
      </c>
      <c r="O3333" s="16"/>
      <c r="P3333" s="14"/>
      <c r="Q3333" s="12"/>
      <c r="R3333" s="13"/>
    </row>
    <row r="3334" spans="1:18" ht="15.75" customHeight="1" x14ac:dyDescent="0.3">
      <c r="A3334" s="1"/>
      <c r="B3334" s="6" t="s">
        <v>14</v>
      </c>
      <c r="C3334" s="6">
        <v>1185732</v>
      </c>
      <c r="D3334" s="7">
        <v>44268</v>
      </c>
      <c r="E3334" s="6" t="s">
        <v>15</v>
      </c>
      <c r="F3334" s="6" t="s">
        <v>115</v>
      </c>
      <c r="G3334" s="6" t="s">
        <v>116</v>
      </c>
      <c r="H3334" s="6" t="s">
        <v>21</v>
      </c>
      <c r="I3334" s="8">
        <v>0.5</v>
      </c>
      <c r="J3334" s="9">
        <v>1750</v>
      </c>
      <c r="K3334" s="10">
        <f t="shared" si="26"/>
        <v>875</v>
      </c>
      <c r="L3334" s="10">
        <f t="shared" si="27"/>
        <v>262.5</v>
      </c>
      <c r="M3334" s="11">
        <v>0.3</v>
      </c>
      <c r="O3334" s="16"/>
      <c r="P3334" s="14"/>
      <c r="Q3334" s="12"/>
      <c r="R3334" s="13"/>
    </row>
    <row r="3335" spans="1:18" ht="15.75" customHeight="1" x14ac:dyDescent="0.3">
      <c r="A3335" s="1"/>
      <c r="B3335" s="6" t="s">
        <v>14</v>
      </c>
      <c r="C3335" s="6">
        <v>1185732</v>
      </c>
      <c r="D3335" s="7">
        <v>44268</v>
      </c>
      <c r="E3335" s="6" t="s">
        <v>15</v>
      </c>
      <c r="F3335" s="6" t="s">
        <v>115</v>
      </c>
      <c r="G3335" s="6" t="s">
        <v>116</v>
      </c>
      <c r="H3335" s="6" t="s">
        <v>22</v>
      </c>
      <c r="I3335" s="8">
        <v>0.4</v>
      </c>
      <c r="J3335" s="9">
        <v>2750</v>
      </c>
      <c r="K3335" s="10">
        <f t="shared" si="26"/>
        <v>1100</v>
      </c>
      <c r="L3335" s="10">
        <f t="shared" si="27"/>
        <v>440</v>
      </c>
      <c r="M3335" s="11">
        <v>0.4</v>
      </c>
      <c r="O3335" s="16"/>
      <c r="P3335" s="14"/>
      <c r="Q3335" s="12"/>
      <c r="R3335" s="13"/>
    </row>
    <row r="3336" spans="1:18" ht="15.75" customHeight="1" x14ac:dyDescent="0.3">
      <c r="A3336" s="1"/>
      <c r="B3336" s="6" t="s">
        <v>14</v>
      </c>
      <c r="C3336" s="6">
        <v>1185732</v>
      </c>
      <c r="D3336" s="7">
        <v>44300</v>
      </c>
      <c r="E3336" s="6" t="s">
        <v>15</v>
      </c>
      <c r="F3336" s="6" t="s">
        <v>115</v>
      </c>
      <c r="G3336" s="6" t="s">
        <v>116</v>
      </c>
      <c r="H3336" s="6" t="s">
        <v>17</v>
      </c>
      <c r="I3336" s="8">
        <v>0.4</v>
      </c>
      <c r="J3336" s="9">
        <v>5250</v>
      </c>
      <c r="K3336" s="10">
        <f t="shared" si="26"/>
        <v>2100</v>
      </c>
      <c r="L3336" s="10">
        <f t="shared" si="27"/>
        <v>735</v>
      </c>
      <c r="M3336" s="11">
        <v>0.35</v>
      </c>
      <c r="O3336" s="16"/>
      <c r="P3336" s="14"/>
      <c r="Q3336" s="12"/>
      <c r="R3336" s="13"/>
    </row>
    <row r="3337" spans="1:18" ht="15.75" customHeight="1" x14ac:dyDescent="0.3">
      <c r="A3337" s="1"/>
      <c r="B3337" s="6" t="s">
        <v>14</v>
      </c>
      <c r="C3337" s="6">
        <v>1185732</v>
      </c>
      <c r="D3337" s="7">
        <v>44300</v>
      </c>
      <c r="E3337" s="6" t="s">
        <v>15</v>
      </c>
      <c r="F3337" s="6" t="s">
        <v>115</v>
      </c>
      <c r="G3337" s="6" t="s">
        <v>116</v>
      </c>
      <c r="H3337" s="6" t="s">
        <v>18</v>
      </c>
      <c r="I3337" s="8">
        <v>0.4</v>
      </c>
      <c r="J3337" s="9">
        <v>2250</v>
      </c>
      <c r="K3337" s="10">
        <f t="shared" si="26"/>
        <v>900</v>
      </c>
      <c r="L3337" s="10">
        <f t="shared" si="27"/>
        <v>315</v>
      </c>
      <c r="M3337" s="11">
        <v>0.35</v>
      </c>
      <c r="O3337" s="16"/>
      <c r="P3337" s="14"/>
      <c r="Q3337" s="12"/>
      <c r="R3337" s="13"/>
    </row>
    <row r="3338" spans="1:18" ht="15.75" customHeight="1" x14ac:dyDescent="0.3">
      <c r="A3338" s="1"/>
      <c r="B3338" s="6" t="s">
        <v>14</v>
      </c>
      <c r="C3338" s="6">
        <v>1185732</v>
      </c>
      <c r="D3338" s="7">
        <v>44300</v>
      </c>
      <c r="E3338" s="6" t="s">
        <v>15</v>
      </c>
      <c r="F3338" s="6" t="s">
        <v>115</v>
      </c>
      <c r="G3338" s="6" t="s">
        <v>116</v>
      </c>
      <c r="H3338" s="6" t="s">
        <v>19</v>
      </c>
      <c r="I3338" s="8">
        <v>0.30000000000000004</v>
      </c>
      <c r="J3338" s="9">
        <v>2250</v>
      </c>
      <c r="K3338" s="10">
        <f t="shared" si="26"/>
        <v>675.00000000000011</v>
      </c>
      <c r="L3338" s="10">
        <f t="shared" si="27"/>
        <v>270.00000000000006</v>
      </c>
      <c r="M3338" s="11">
        <v>0.4</v>
      </c>
      <c r="O3338" s="16"/>
      <c r="P3338" s="14"/>
      <c r="Q3338" s="12"/>
      <c r="R3338" s="13"/>
    </row>
    <row r="3339" spans="1:18" ht="15.75" customHeight="1" x14ac:dyDescent="0.3">
      <c r="A3339" s="1"/>
      <c r="B3339" s="6" t="s">
        <v>14</v>
      </c>
      <c r="C3339" s="6">
        <v>1185732</v>
      </c>
      <c r="D3339" s="7">
        <v>44300</v>
      </c>
      <c r="E3339" s="6" t="s">
        <v>15</v>
      </c>
      <c r="F3339" s="6" t="s">
        <v>115</v>
      </c>
      <c r="G3339" s="6" t="s">
        <v>116</v>
      </c>
      <c r="H3339" s="6" t="s">
        <v>20</v>
      </c>
      <c r="I3339" s="8">
        <v>0.35</v>
      </c>
      <c r="J3339" s="9">
        <v>1500</v>
      </c>
      <c r="K3339" s="10">
        <f t="shared" si="26"/>
        <v>525</v>
      </c>
      <c r="L3339" s="10">
        <f t="shared" si="27"/>
        <v>210</v>
      </c>
      <c r="M3339" s="11">
        <v>0.4</v>
      </c>
      <c r="O3339" s="16"/>
      <c r="P3339" s="14"/>
      <c r="Q3339" s="12"/>
      <c r="R3339" s="13"/>
    </row>
    <row r="3340" spans="1:18" ht="15.75" customHeight="1" x14ac:dyDescent="0.3">
      <c r="A3340" s="1"/>
      <c r="B3340" s="6" t="s">
        <v>14</v>
      </c>
      <c r="C3340" s="6">
        <v>1185732</v>
      </c>
      <c r="D3340" s="7">
        <v>44300</v>
      </c>
      <c r="E3340" s="6" t="s">
        <v>15</v>
      </c>
      <c r="F3340" s="6" t="s">
        <v>115</v>
      </c>
      <c r="G3340" s="6" t="s">
        <v>116</v>
      </c>
      <c r="H3340" s="6" t="s">
        <v>21</v>
      </c>
      <c r="I3340" s="8">
        <v>0.5</v>
      </c>
      <c r="J3340" s="9">
        <v>1500</v>
      </c>
      <c r="K3340" s="10">
        <f t="shared" si="26"/>
        <v>750</v>
      </c>
      <c r="L3340" s="10">
        <f t="shared" si="27"/>
        <v>225</v>
      </c>
      <c r="M3340" s="11">
        <v>0.3</v>
      </c>
      <c r="O3340" s="16"/>
      <c r="P3340" s="14"/>
      <c r="Q3340" s="12"/>
      <c r="R3340" s="13"/>
    </row>
    <row r="3341" spans="1:18" ht="15.75" customHeight="1" x14ac:dyDescent="0.3">
      <c r="A3341" s="1"/>
      <c r="B3341" s="6" t="s">
        <v>14</v>
      </c>
      <c r="C3341" s="6">
        <v>1185732</v>
      </c>
      <c r="D3341" s="7">
        <v>44300</v>
      </c>
      <c r="E3341" s="6" t="s">
        <v>15</v>
      </c>
      <c r="F3341" s="6" t="s">
        <v>115</v>
      </c>
      <c r="G3341" s="6" t="s">
        <v>116</v>
      </c>
      <c r="H3341" s="6" t="s">
        <v>22</v>
      </c>
      <c r="I3341" s="8">
        <v>0.4</v>
      </c>
      <c r="J3341" s="9">
        <v>3000</v>
      </c>
      <c r="K3341" s="10">
        <f t="shared" si="26"/>
        <v>1200</v>
      </c>
      <c r="L3341" s="10">
        <f t="shared" si="27"/>
        <v>480</v>
      </c>
      <c r="M3341" s="11">
        <v>0.4</v>
      </c>
      <c r="O3341" s="16"/>
      <c r="P3341" s="14"/>
      <c r="Q3341" s="12"/>
      <c r="R3341" s="13"/>
    </row>
    <row r="3342" spans="1:18" ht="15.75" customHeight="1" x14ac:dyDescent="0.3">
      <c r="A3342" s="1"/>
      <c r="B3342" s="6" t="s">
        <v>14</v>
      </c>
      <c r="C3342" s="6">
        <v>1185732</v>
      </c>
      <c r="D3342" s="7">
        <v>44329</v>
      </c>
      <c r="E3342" s="6" t="s">
        <v>15</v>
      </c>
      <c r="F3342" s="6" t="s">
        <v>115</v>
      </c>
      <c r="G3342" s="6" t="s">
        <v>116</v>
      </c>
      <c r="H3342" s="6" t="s">
        <v>17</v>
      </c>
      <c r="I3342" s="8">
        <v>0.54999999999999993</v>
      </c>
      <c r="J3342" s="9">
        <v>5700</v>
      </c>
      <c r="K3342" s="10">
        <f t="shared" si="26"/>
        <v>3134.9999999999995</v>
      </c>
      <c r="L3342" s="10">
        <f t="shared" si="27"/>
        <v>1097.2499999999998</v>
      </c>
      <c r="M3342" s="11">
        <v>0.35</v>
      </c>
      <c r="O3342" s="16"/>
      <c r="P3342" s="14"/>
      <c r="Q3342" s="12"/>
      <c r="R3342" s="13"/>
    </row>
    <row r="3343" spans="1:18" ht="15.75" customHeight="1" x14ac:dyDescent="0.3">
      <c r="A3343" s="1"/>
      <c r="B3343" s="6" t="s">
        <v>14</v>
      </c>
      <c r="C3343" s="6">
        <v>1185732</v>
      </c>
      <c r="D3343" s="7">
        <v>44329</v>
      </c>
      <c r="E3343" s="6" t="s">
        <v>15</v>
      </c>
      <c r="F3343" s="6" t="s">
        <v>115</v>
      </c>
      <c r="G3343" s="6" t="s">
        <v>116</v>
      </c>
      <c r="H3343" s="6" t="s">
        <v>18</v>
      </c>
      <c r="I3343" s="8">
        <v>0.5</v>
      </c>
      <c r="J3343" s="9">
        <v>2750</v>
      </c>
      <c r="K3343" s="10">
        <f t="shared" si="26"/>
        <v>1375</v>
      </c>
      <c r="L3343" s="10">
        <f t="shared" si="27"/>
        <v>481.24999999999994</v>
      </c>
      <c r="M3343" s="11">
        <v>0.35</v>
      </c>
      <c r="O3343" s="16"/>
      <c r="P3343" s="14"/>
      <c r="Q3343" s="12"/>
      <c r="R3343" s="13"/>
    </row>
    <row r="3344" spans="1:18" ht="15.75" customHeight="1" x14ac:dyDescent="0.3">
      <c r="A3344" s="1"/>
      <c r="B3344" s="6" t="s">
        <v>14</v>
      </c>
      <c r="C3344" s="6">
        <v>1185732</v>
      </c>
      <c r="D3344" s="7">
        <v>44329</v>
      </c>
      <c r="E3344" s="6" t="s">
        <v>15</v>
      </c>
      <c r="F3344" s="6" t="s">
        <v>115</v>
      </c>
      <c r="G3344" s="6" t="s">
        <v>116</v>
      </c>
      <c r="H3344" s="6" t="s">
        <v>19</v>
      </c>
      <c r="I3344" s="8">
        <v>0.45</v>
      </c>
      <c r="J3344" s="9">
        <v>3000</v>
      </c>
      <c r="K3344" s="10">
        <f t="shared" si="26"/>
        <v>1350</v>
      </c>
      <c r="L3344" s="10">
        <f t="shared" si="27"/>
        <v>540</v>
      </c>
      <c r="M3344" s="11">
        <v>0.4</v>
      </c>
      <c r="O3344" s="16"/>
      <c r="P3344" s="14"/>
      <c r="Q3344" s="12"/>
      <c r="R3344" s="13"/>
    </row>
    <row r="3345" spans="1:18" ht="15.75" customHeight="1" x14ac:dyDescent="0.3">
      <c r="A3345" s="1"/>
      <c r="B3345" s="6" t="s">
        <v>14</v>
      </c>
      <c r="C3345" s="6">
        <v>1185732</v>
      </c>
      <c r="D3345" s="7">
        <v>44329</v>
      </c>
      <c r="E3345" s="6" t="s">
        <v>15</v>
      </c>
      <c r="F3345" s="6" t="s">
        <v>115</v>
      </c>
      <c r="G3345" s="6" t="s">
        <v>116</v>
      </c>
      <c r="H3345" s="6" t="s">
        <v>20</v>
      </c>
      <c r="I3345" s="8">
        <v>0.45</v>
      </c>
      <c r="J3345" s="9">
        <v>2500</v>
      </c>
      <c r="K3345" s="10">
        <f t="shared" si="26"/>
        <v>1125</v>
      </c>
      <c r="L3345" s="10">
        <f t="shared" si="27"/>
        <v>450</v>
      </c>
      <c r="M3345" s="11">
        <v>0.4</v>
      </c>
      <c r="O3345" s="16"/>
      <c r="P3345" s="14"/>
      <c r="Q3345" s="12"/>
      <c r="R3345" s="13"/>
    </row>
    <row r="3346" spans="1:18" ht="15.75" customHeight="1" x14ac:dyDescent="0.3">
      <c r="A3346" s="1"/>
      <c r="B3346" s="6" t="s">
        <v>14</v>
      </c>
      <c r="C3346" s="6">
        <v>1185732</v>
      </c>
      <c r="D3346" s="7">
        <v>44329</v>
      </c>
      <c r="E3346" s="6" t="s">
        <v>15</v>
      </c>
      <c r="F3346" s="6" t="s">
        <v>115</v>
      </c>
      <c r="G3346" s="6" t="s">
        <v>116</v>
      </c>
      <c r="H3346" s="6" t="s">
        <v>21</v>
      </c>
      <c r="I3346" s="8">
        <v>0.54999999999999993</v>
      </c>
      <c r="J3346" s="9">
        <v>2750</v>
      </c>
      <c r="K3346" s="10">
        <f t="shared" si="26"/>
        <v>1512.4999999999998</v>
      </c>
      <c r="L3346" s="10">
        <f t="shared" si="27"/>
        <v>453.74999999999994</v>
      </c>
      <c r="M3346" s="11">
        <v>0.3</v>
      </c>
      <c r="O3346" s="16"/>
      <c r="P3346" s="14"/>
      <c r="Q3346" s="12"/>
      <c r="R3346" s="13"/>
    </row>
    <row r="3347" spans="1:18" ht="15.75" customHeight="1" x14ac:dyDescent="0.3">
      <c r="A3347" s="1"/>
      <c r="B3347" s="6" t="s">
        <v>14</v>
      </c>
      <c r="C3347" s="6">
        <v>1185732</v>
      </c>
      <c r="D3347" s="7">
        <v>44329</v>
      </c>
      <c r="E3347" s="6" t="s">
        <v>15</v>
      </c>
      <c r="F3347" s="6" t="s">
        <v>115</v>
      </c>
      <c r="G3347" s="6" t="s">
        <v>116</v>
      </c>
      <c r="H3347" s="6" t="s">
        <v>22</v>
      </c>
      <c r="I3347" s="8">
        <v>0.6</v>
      </c>
      <c r="J3347" s="9">
        <v>4000</v>
      </c>
      <c r="K3347" s="10">
        <f t="shared" si="26"/>
        <v>2400</v>
      </c>
      <c r="L3347" s="10">
        <f t="shared" si="27"/>
        <v>960</v>
      </c>
      <c r="M3347" s="11">
        <v>0.4</v>
      </c>
      <c r="O3347" s="16"/>
      <c r="P3347" s="14"/>
      <c r="Q3347" s="12"/>
      <c r="R3347" s="13"/>
    </row>
    <row r="3348" spans="1:18" ht="15.75" customHeight="1" x14ac:dyDescent="0.3">
      <c r="A3348" s="1"/>
      <c r="B3348" s="6" t="s">
        <v>14</v>
      </c>
      <c r="C3348" s="6">
        <v>1185732</v>
      </c>
      <c r="D3348" s="7">
        <v>44362</v>
      </c>
      <c r="E3348" s="6" t="s">
        <v>15</v>
      </c>
      <c r="F3348" s="6" t="s">
        <v>115</v>
      </c>
      <c r="G3348" s="6" t="s">
        <v>116</v>
      </c>
      <c r="H3348" s="6" t="s">
        <v>17</v>
      </c>
      <c r="I3348" s="8">
        <v>0.54999999999999993</v>
      </c>
      <c r="J3348" s="9">
        <v>6500</v>
      </c>
      <c r="K3348" s="10">
        <f t="shared" si="26"/>
        <v>3574.9999999999995</v>
      </c>
      <c r="L3348" s="10">
        <f t="shared" si="27"/>
        <v>1251.2499999999998</v>
      </c>
      <c r="M3348" s="11">
        <v>0.35</v>
      </c>
      <c r="O3348" s="16"/>
      <c r="P3348" s="14"/>
      <c r="Q3348" s="12"/>
      <c r="R3348" s="13"/>
    </row>
    <row r="3349" spans="1:18" ht="15.75" customHeight="1" x14ac:dyDescent="0.3">
      <c r="A3349" s="1"/>
      <c r="B3349" s="6" t="s">
        <v>14</v>
      </c>
      <c r="C3349" s="6">
        <v>1185732</v>
      </c>
      <c r="D3349" s="7">
        <v>44362</v>
      </c>
      <c r="E3349" s="6" t="s">
        <v>15</v>
      </c>
      <c r="F3349" s="6" t="s">
        <v>115</v>
      </c>
      <c r="G3349" s="6" t="s">
        <v>116</v>
      </c>
      <c r="H3349" s="6" t="s">
        <v>18</v>
      </c>
      <c r="I3349" s="8">
        <v>0.5</v>
      </c>
      <c r="J3349" s="9">
        <v>4000</v>
      </c>
      <c r="K3349" s="10">
        <f t="shared" si="26"/>
        <v>2000</v>
      </c>
      <c r="L3349" s="10">
        <f t="shared" si="27"/>
        <v>700</v>
      </c>
      <c r="M3349" s="11">
        <v>0.35</v>
      </c>
      <c r="O3349" s="16"/>
      <c r="P3349" s="14"/>
      <c r="Q3349" s="12"/>
      <c r="R3349" s="13"/>
    </row>
    <row r="3350" spans="1:18" ht="15.75" customHeight="1" x14ac:dyDescent="0.3">
      <c r="A3350" s="1"/>
      <c r="B3350" s="6" t="s">
        <v>14</v>
      </c>
      <c r="C3350" s="6">
        <v>1185732</v>
      </c>
      <c r="D3350" s="7">
        <v>44362</v>
      </c>
      <c r="E3350" s="6" t="s">
        <v>15</v>
      </c>
      <c r="F3350" s="6" t="s">
        <v>115</v>
      </c>
      <c r="G3350" s="6" t="s">
        <v>116</v>
      </c>
      <c r="H3350" s="6" t="s">
        <v>19</v>
      </c>
      <c r="I3350" s="8">
        <v>0.45</v>
      </c>
      <c r="J3350" s="9">
        <v>3250</v>
      </c>
      <c r="K3350" s="10">
        <f t="shared" si="26"/>
        <v>1462.5</v>
      </c>
      <c r="L3350" s="10">
        <f t="shared" si="27"/>
        <v>585</v>
      </c>
      <c r="M3350" s="11">
        <v>0.4</v>
      </c>
      <c r="O3350" s="16"/>
      <c r="P3350" s="14"/>
      <c r="Q3350" s="12"/>
      <c r="R3350" s="13"/>
    </row>
    <row r="3351" spans="1:18" ht="15.75" customHeight="1" x14ac:dyDescent="0.3">
      <c r="A3351" s="1"/>
      <c r="B3351" s="6" t="s">
        <v>14</v>
      </c>
      <c r="C3351" s="6">
        <v>1185732</v>
      </c>
      <c r="D3351" s="7">
        <v>44362</v>
      </c>
      <c r="E3351" s="6" t="s">
        <v>15</v>
      </c>
      <c r="F3351" s="6" t="s">
        <v>115</v>
      </c>
      <c r="G3351" s="6" t="s">
        <v>116</v>
      </c>
      <c r="H3351" s="6" t="s">
        <v>20</v>
      </c>
      <c r="I3351" s="8">
        <v>0.45</v>
      </c>
      <c r="J3351" s="9">
        <v>3000</v>
      </c>
      <c r="K3351" s="10">
        <f t="shared" si="26"/>
        <v>1350</v>
      </c>
      <c r="L3351" s="10">
        <f t="shared" si="27"/>
        <v>540</v>
      </c>
      <c r="M3351" s="11">
        <v>0.4</v>
      </c>
      <c r="O3351" s="16"/>
      <c r="P3351" s="14"/>
      <c r="Q3351" s="12"/>
      <c r="R3351" s="13"/>
    </row>
    <row r="3352" spans="1:18" ht="15.75" customHeight="1" x14ac:dyDescent="0.3">
      <c r="A3352" s="1"/>
      <c r="B3352" s="6" t="s">
        <v>14</v>
      </c>
      <c r="C3352" s="6">
        <v>1185732</v>
      </c>
      <c r="D3352" s="7">
        <v>44362</v>
      </c>
      <c r="E3352" s="6" t="s">
        <v>15</v>
      </c>
      <c r="F3352" s="6" t="s">
        <v>115</v>
      </c>
      <c r="G3352" s="6" t="s">
        <v>116</v>
      </c>
      <c r="H3352" s="6" t="s">
        <v>21</v>
      </c>
      <c r="I3352" s="8">
        <v>0.54999999999999993</v>
      </c>
      <c r="J3352" s="9">
        <v>3000</v>
      </c>
      <c r="K3352" s="10">
        <f t="shared" si="26"/>
        <v>1649.9999999999998</v>
      </c>
      <c r="L3352" s="10">
        <f t="shared" si="27"/>
        <v>494.99999999999989</v>
      </c>
      <c r="M3352" s="11">
        <v>0.3</v>
      </c>
      <c r="O3352" s="16"/>
      <c r="P3352" s="14"/>
      <c r="Q3352" s="12"/>
      <c r="R3352" s="13"/>
    </row>
    <row r="3353" spans="1:18" ht="15.75" customHeight="1" x14ac:dyDescent="0.3">
      <c r="A3353" s="1"/>
      <c r="B3353" s="6" t="s">
        <v>14</v>
      </c>
      <c r="C3353" s="6">
        <v>1185732</v>
      </c>
      <c r="D3353" s="7">
        <v>44362</v>
      </c>
      <c r="E3353" s="6" t="s">
        <v>15</v>
      </c>
      <c r="F3353" s="6" t="s">
        <v>115</v>
      </c>
      <c r="G3353" s="6" t="s">
        <v>116</v>
      </c>
      <c r="H3353" s="6" t="s">
        <v>22</v>
      </c>
      <c r="I3353" s="8">
        <v>0.6</v>
      </c>
      <c r="J3353" s="9">
        <v>4500</v>
      </c>
      <c r="K3353" s="10">
        <f t="shared" si="26"/>
        <v>2700</v>
      </c>
      <c r="L3353" s="10">
        <f t="shared" si="27"/>
        <v>1080</v>
      </c>
      <c r="M3353" s="11">
        <v>0.4</v>
      </c>
      <c r="O3353" s="16"/>
      <c r="P3353" s="14"/>
      <c r="Q3353" s="12"/>
      <c r="R3353" s="13"/>
    </row>
    <row r="3354" spans="1:18" ht="15.75" customHeight="1" x14ac:dyDescent="0.3">
      <c r="A3354" s="1"/>
      <c r="B3354" s="6" t="s">
        <v>14</v>
      </c>
      <c r="C3354" s="6">
        <v>1185732</v>
      </c>
      <c r="D3354" s="7">
        <v>44390</v>
      </c>
      <c r="E3354" s="6" t="s">
        <v>15</v>
      </c>
      <c r="F3354" s="6" t="s">
        <v>115</v>
      </c>
      <c r="G3354" s="6" t="s">
        <v>116</v>
      </c>
      <c r="H3354" s="6" t="s">
        <v>17</v>
      </c>
      <c r="I3354" s="8">
        <v>0.54999999999999993</v>
      </c>
      <c r="J3354" s="9">
        <v>6750</v>
      </c>
      <c r="K3354" s="10">
        <f t="shared" si="26"/>
        <v>3712.4999999999995</v>
      </c>
      <c r="L3354" s="10">
        <f t="shared" si="27"/>
        <v>1299.3749999999998</v>
      </c>
      <c r="M3354" s="11">
        <v>0.35</v>
      </c>
      <c r="O3354" s="16"/>
      <c r="P3354" s="14"/>
      <c r="Q3354" s="12"/>
      <c r="R3354" s="13"/>
    </row>
    <row r="3355" spans="1:18" ht="15.75" customHeight="1" x14ac:dyDescent="0.3">
      <c r="A3355" s="1"/>
      <c r="B3355" s="6" t="s">
        <v>14</v>
      </c>
      <c r="C3355" s="6">
        <v>1185732</v>
      </c>
      <c r="D3355" s="7">
        <v>44390</v>
      </c>
      <c r="E3355" s="6" t="s">
        <v>15</v>
      </c>
      <c r="F3355" s="6" t="s">
        <v>115</v>
      </c>
      <c r="G3355" s="6" t="s">
        <v>116</v>
      </c>
      <c r="H3355" s="6" t="s">
        <v>18</v>
      </c>
      <c r="I3355" s="8">
        <v>0.5</v>
      </c>
      <c r="J3355" s="9">
        <v>4250</v>
      </c>
      <c r="K3355" s="10">
        <f t="shared" si="26"/>
        <v>2125</v>
      </c>
      <c r="L3355" s="10">
        <f t="shared" si="27"/>
        <v>743.75</v>
      </c>
      <c r="M3355" s="11">
        <v>0.35</v>
      </c>
      <c r="O3355" s="16"/>
      <c r="P3355" s="14"/>
      <c r="Q3355" s="12"/>
      <c r="R3355" s="13"/>
    </row>
    <row r="3356" spans="1:18" ht="15.75" customHeight="1" x14ac:dyDescent="0.3">
      <c r="A3356" s="1"/>
      <c r="B3356" s="6" t="s">
        <v>14</v>
      </c>
      <c r="C3356" s="6">
        <v>1185732</v>
      </c>
      <c r="D3356" s="7">
        <v>44390</v>
      </c>
      <c r="E3356" s="6" t="s">
        <v>15</v>
      </c>
      <c r="F3356" s="6" t="s">
        <v>115</v>
      </c>
      <c r="G3356" s="6" t="s">
        <v>116</v>
      </c>
      <c r="H3356" s="6" t="s">
        <v>19</v>
      </c>
      <c r="I3356" s="8">
        <v>0.45</v>
      </c>
      <c r="J3356" s="9">
        <v>3500</v>
      </c>
      <c r="K3356" s="10">
        <f t="shared" si="26"/>
        <v>1575</v>
      </c>
      <c r="L3356" s="10">
        <f t="shared" si="27"/>
        <v>630</v>
      </c>
      <c r="M3356" s="11">
        <v>0.4</v>
      </c>
      <c r="O3356" s="16"/>
      <c r="P3356" s="14"/>
      <c r="Q3356" s="12"/>
      <c r="R3356" s="13"/>
    </row>
    <row r="3357" spans="1:18" ht="15.75" customHeight="1" x14ac:dyDescent="0.3">
      <c r="A3357" s="1"/>
      <c r="B3357" s="6" t="s">
        <v>14</v>
      </c>
      <c r="C3357" s="6">
        <v>1185732</v>
      </c>
      <c r="D3357" s="7">
        <v>44390</v>
      </c>
      <c r="E3357" s="6" t="s">
        <v>15</v>
      </c>
      <c r="F3357" s="6" t="s">
        <v>115</v>
      </c>
      <c r="G3357" s="6" t="s">
        <v>116</v>
      </c>
      <c r="H3357" s="6" t="s">
        <v>20</v>
      </c>
      <c r="I3357" s="8">
        <v>0.45</v>
      </c>
      <c r="J3357" s="9">
        <v>3000</v>
      </c>
      <c r="K3357" s="10">
        <f t="shared" si="26"/>
        <v>1350</v>
      </c>
      <c r="L3357" s="10">
        <f t="shared" si="27"/>
        <v>540</v>
      </c>
      <c r="M3357" s="11">
        <v>0.4</v>
      </c>
      <c r="O3357" s="16"/>
      <c r="P3357" s="14"/>
      <c r="Q3357" s="12"/>
      <c r="R3357" s="13"/>
    </row>
    <row r="3358" spans="1:18" ht="15.75" customHeight="1" x14ac:dyDescent="0.3">
      <c r="A3358" s="1"/>
      <c r="B3358" s="6" t="s">
        <v>14</v>
      </c>
      <c r="C3358" s="6">
        <v>1185732</v>
      </c>
      <c r="D3358" s="7">
        <v>44390</v>
      </c>
      <c r="E3358" s="6" t="s">
        <v>15</v>
      </c>
      <c r="F3358" s="6" t="s">
        <v>115</v>
      </c>
      <c r="G3358" s="6" t="s">
        <v>116</v>
      </c>
      <c r="H3358" s="6" t="s">
        <v>21</v>
      </c>
      <c r="I3358" s="8">
        <v>0.54999999999999993</v>
      </c>
      <c r="J3358" s="9">
        <v>3250</v>
      </c>
      <c r="K3358" s="10">
        <f t="shared" si="26"/>
        <v>1787.4999999999998</v>
      </c>
      <c r="L3358" s="10">
        <f t="shared" si="27"/>
        <v>536.24999999999989</v>
      </c>
      <c r="M3358" s="11">
        <v>0.3</v>
      </c>
      <c r="O3358" s="16"/>
      <c r="P3358" s="14"/>
      <c r="Q3358" s="12"/>
      <c r="R3358" s="13"/>
    </row>
    <row r="3359" spans="1:18" ht="15.75" customHeight="1" x14ac:dyDescent="0.3">
      <c r="A3359" s="1"/>
      <c r="B3359" s="6" t="s">
        <v>14</v>
      </c>
      <c r="C3359" s="6">
        <v>1185732</v>
      </c>
      <c r="D3359" s="7">
        <v>44390</v>
      </c>
      <c r="E3359" s="6" t="s">
        <v>15</v>
      </c>
      <c r="F3359" s="6" t="s">
        <v>115</v>
      </c>
      <c r="G3359" s="6" t="s">
        <v>116</v>
      </c>
      <c r="H3359" s="6" t="s">
        <v>22</v>
      </c>
      <c r="I3359" s="8">
        <v>0.6</v>
      </c>
      <c r="J3359" s="9">
        <v>5000</v>
      </c>
      <c r="K3359" s="10">
        <f t="shared" si="26"/>
        <v>3000</v>
      </c>
      <c r="L3359" s="10">
        <f t="shared" si="27"/>
        <v>1200</v>
      </c>
      <c r="M3359" s="11">
        <v>0.4</v>
      </c>
      <c r="O3359" s="16"/>
      <c r="P3359" s="14"/>
      <c r="Q3359" s="12"/>
      <c r="R3359" s="13"/>
    </row>
    <row r="3360" spans="1:18" ht="15.75" customHeight="1" x14ac:dyDescent="0.3">
      <c r="A3360" s="1"/>
      <c r="B3360" s="6" t="s">
        <v>14</v>
      </c>
      <c r="C3360" s="6">
        <v>1185732</v>
      </c>
      <c r="D3360" s="7">
        <v>44422</v>
      </c>
      <c r="E3360" s="6" t="s">
        <v>15</v>
      </c>
      <c r="F3360" s="6" t="s">
        <v>115</v>
      </c>
      <c r="G3360" s="6" t="s">
        <v>116</v>
      </c>
      <c r="H3360" s="6" t="s">
        <v>17</v>
      </c>
      <c r="I3360" s="8">
        <v>0.54999999999999993</v>
      </c>
      <c r="J3360" s="9">
        <v>6500</v>
      </c>
      <c r="K3360" s="10">
        <f t="shared" si="26"/>
        <v>3574.9999999999995</v>
      </c>
      <c r="L3360" s="10">
        <f t="shared" si="27"/>
        <v>1251.2499999999998</v>
      </c>
      <c r="M3360" s="11">
        <v>0.35</v>
      </c>
      <c r="O3360" s="16"/>
      <c r="P3360" s="14"/>
      <c r="Q3360" s="12"/>
      <c r="R3360" s="13"/>
    </row>
    <row r="3361" spans="1:18" ht="15.75" customHeight="1" x14ac:dyDescent="0.3">
      <c r="A3361" s="1"/>
      <c r="B3361" s="6" t="s">
        <v>14</v>
      </c>
      <c r="C3361" s="6">
        <v>1185732</v>
      </c>
      <c r="D3361" s="7">
        <v>44422</v>
      </c>
      <c r="E3361" s="6" t="s">
        <v>15</v>
      </c>
      <c r="F3361" s="6" t="s">
        <v>115</v>
      </c>
      <c r="G3361" s="6" t="s">
        <v>116</v>
      </c>
      <c r="H3361" s="6" t="s">
        <v>18</v>
      </c>
      <c r="I3361" s="8">
        <v>0.5</v>
      </c>
      <c r="J3361" s="9">
        <v>4250</v>
      </c>
      <c r="K3361" s="10">
        <f t="shared" si="26"/>
        <v>2125</v>
      </c>
      <c r="L3361" s="10">
        <f t="shared" si="27"/>
        <v>743.75</v>
      </c>
      <c r="M3361" s="11">
        <v>0.35</v>
      </c>
      <c r="O3361" s="16"/>
      <c r="P3361" s="14"/>
      <c r="Q3361" s="12"/>
      <c r="R3361" s="13"/>
    </row>
    <row r="3362" spans="1:18" ht="15.75" customHeight="1" x14ac:dyDescent="0.3">
      <c r="A3362" s="1"/>
      <c r="B3362" s="6" t="s">
        <v>14</v>
      </c>
      <c r="C3362" s="6">
        <v>1185732</v>
      </c>
      <c r="D3362" s="7">
        <v>44422</v>
      </c>
      <c r="E3362" s="6" t="s">
        <v>15</v>
      </c>
      <c r="F3362" s="6" t="s">
        <v>115</v>
      </c>
      <c r="G3362" s="6" t="s">
        <v>116</v>
      </c>
      <c r="H3362" s="6" t="s">
        <v>19</v>
      </c>
      <c r="I3362" s="8">
        <v>0.45</v>
      </c>
      <c r="J3362" s="9">
        <v>3500</v>
      </c>
      <c r="K3362" s="10">
        <f t="shared" si="26"/>
        <v>1575</v>
      </c>
      <c r="L3362" s="10">
        <f t="shared" si="27"/>
        <v>630</v>
      </c>
      <c r="M3362" s="11">
        <v>0.4</v>
      </c>
      <c r="O3362" s="16"/>
      <c r="P3362" s="14"/>
      <c r="Q3362" s="12"/>
      <c r="R3362" s="13"/>
    </row>
    <row r="3363" spans="1:18" ht="15.75" customHeight="1" x14ac:dyDescent="0.3">
      <c r="A3363" s="1"/>
      <c r="B3363" s="6" t="s">
        <v>14</v>
      </c>
      <c r="C3363" s="6">
        <v>1185732</v>
      </c>
      <c r="D3363" s="7">
        <v>44422</v>
      </c>
      <c r="E3363" s="6" t="s">
        <v>15</v>
      </c>
      <c r="F3363" s="6" t="s">
        <v>115</v>
      </c>
      <c r="G3363" s="6" t="s">
        <v>116</v>
      </c>
      <c r="H3363" s="6" t="s">
        <v>20</v>
      </c>
      <c r="I3363" s="8">
        <v>0.45</v>
      </c>
      <c r="J3363" s="9">
        <v>2500</v>
      </c>
      <c r="K3363" s="10">
        <f t="shared" si="26"/>
        <v>1125</v>
      </c>
      <c r="L3363" s="10">
        <f t="shared" si="27"/>
        <v>450</v>
      </c>
      <c r="M3363" s="11">
        <v>0.4</v>
      </c>
      <c r="O3363" s="16"/>
      <c r="P3363" s="14"/>
      <c r="Q3363" s="12"/>
      <c r="R3363" s="13"/>
    </row>
    <row r="3364" spans="1:18" ht="15.75" customHeight="1" x14ac:dyDescent="0.3">
      <c r="A3364" s="1"/>
      <c r="B3364" s="6" t="s">
        <v>14</v>
      </c>
      <c r="C3364" s="6">
        <v>1185732</v>
      </c>
      <c r="D3364" s="7">
        <v>44422</v>
      </c>
      <c r="E3364" s="6" t="s">
        <v>15</v>
      </c>
      <c r="F3364" s="6" t="s">
        <v>115</v>
      </c>
      <c r="G3364" s="6" t="s">
        <v>116</v>
      </c>
      <c r="H3364" s="6" t="s">
        <v>21</v>
      </c>
      <c r="I3364" s="8">
        <v>0.54999999999999993</v>
      </c>
      <c r="J3364" s="9">
        <v>2250</v>
      </c>
      <c r="K3364" s="10">
        <f t="shared" si="26"/>
        <v>1237.4999999999998</v>
      </c>
      <c r="L3364" s="10">
        <f t="shared" si="27"/>
        <v>371.24999999999994</v>
      </c>
      <c r="M3364" s="11">
        <v>0.3</v>
      </c>
      <c r="O3364" s="16"/>
      <c r="P3364" s="14"/>
      <c r="Q3364" s="12"/>
      <c r="R3364" s="13"/>
    </row>
    <row r="3365" spans="1:18" ht="15.75" customHeight="1" x14ac:dyDescent="0.3">
      <c r="A3365" s="1"/>
      <c r="B3365" s="6" t="s">
        <v>14</v>
      </c>
      <c r="C3365" s="6">
        <v>1185732</v>
      </c>
      <c r="D3365" s="7">
        <v>44422</v>
      </c>
      <c r="E3365" s="6" t="s">
        <v>15</v>
      </c>
      <c r="F3365" s="6" t="s">
        <v>115</v>
      </c>
      <c r="G3365" s="6" t="s">
        <v>116</v>
      </c>
      <c r="H3365" s="6" t="s">
        <v>22</v>
      </c>
      <c r="I3365" s="8">
        <v>0.6</v>
      </c>
      <c r="J3365" s="9">
        <v>4000</v>
      </c>
      <c r="K3365" s="10">
        <f t="shared" si="26"/>
        <v>2400</v>
      </c>
      <c r="L3365" s="10">
        <f t="shared" si="27"/>
        <v>960</v>
      </c>
      <c r="M3365" s="11">
        <v>0.4</v>
      </c>
      <c r="O3365" s="16"/>
      <c r="P3365" s="14"/>
      <c r="Q3365" s="12"/>
      <c r="R3365" s="13"/>
    </row>
    <row r="3366" spans="1:18" ht="15.75" customHeight="1" x14ac:dyDescent="0.3">
      <c r="A3366" s="1"/>
      <c r="B3366" s="6" t="s">
        <v>14</v>
      </c>
      <c r="C3366" s="6">
        <v>1185732</v>
      </c>
      <c r="D3366" s="7">
        <v>44452</v>
      </c>
      <c r="E3366" s="6" t="s">
        <v>15</v>
      </c>
      <c r="F3366" s="6" t="s">
        <v>115</v>
      </c>
      <c r="G3366" s="6" t="s">
        <v>116</v>
      </c>
      <c r="H3366" s="6" t="s">
        <v>17</v>
      </c>
      <c r="I3366" s="8">
        <v>0.54999999999999993</v>
      </c>
      <c r="J3366" s="9">
        <v>5250</v>
      </c>
      <c r="K3366" s="10">
        <f t="shared" si="26"/>
        <v>2887.4999999999995</v>
      </c>
      <c r="L3366" s="10">
        <f t="shared" si="27"/>
        <v>1010.6249999999998</v>
      </c>
      <c r="M3366" s="11">
        <v>0.35</v>
      </c>
      <c r="O3366" s="16"/>
      <c r="P3366" s="14"/>
      <c r="Q3366" s="12"/>
      <c r="R3366" s="13"/>
    </row>
    <row r="3367" spans="1:18" ht="15.75" customHeight="1" x14ac:dyDescent="0.3">
      <c r="A3367" s="1"/>
      <c r="B3367" s="6" t="s">
        <v>14</v>
      </c>
      <c r="C3367" s="6">
        <v>1185732</v>
      </c>
      <c r="D3367" s="7">
        <v>44452</v>
      </c>
      <c r="E3367" s="6" t="s">
        <v>15</v>
      </c>
      <c r="F3367" s="6" t="s">
        <v>115</v>
      </c>
      <c r="G3367" s="6" t="s">
        <v>116</v>
      </c>
      <c r="H3367" s="6" t="s">
        <v>18</v>
      </c>
      <c r="I3367" s="8">
        <v>0.5</v>
      </c>
      <c r="J3367" s="9">
        <v>3250</v>
      </c>
      <c r="K3367" s="10">
        <f t="shared" si="26"/>
        <v>1625</v>
      </c>
      <c r="L3367" s="10">
        <f t="shared" si="27"/>
        <v>568.75</v>
      </c>
      <c r="M3367" s="11">
        <v>0.35</v>
      </c>
      <c r="O3367" s="16"/>
      <c r="P3367" s="14"/>
      <c r="Q3367" s="12"/>
      <c r="R3367" s="13"/>
    </row>
    <row r="3368" spans="1:18" ht="15.75" customHeight="1" x14ac:dyDescent="0.3">
      <c r="A3368" s="1"/>
      <c r="B3368" s="6" t="s">
        <v>14</v>
      </c>
      <c r="C3368" s="6">
        <v>1185732</v>
      </c>
      <c r="D3368" s="7">
        <v>44452</v>
      </c>
      <c r="E3368" s="6" t="s">
        <v>15</v>
      </c>
      <c r="F3368" s="6" t="s">
        <v>115</v>
      </c>
      <c r="G3368" s="6" t="s">
        <v>116</v>
      </c>
      <c r="H3368" s="6" t="s">
        <v>19</v>
      </c>
      <c r="I3368" s="8">
        <v>0.45</v>
      </c>
      <c r="J3368" s="9">
        <v>2250</v>
      </c>
      <c r="K3368" s="10">
        <f t="shared" si="26"/>
        <v>1012.5</v>
      </c>
      <c r="L3368" s="10">
        <f t="shared" si="27"/>
        <v>405</v>
      </c>
      <c r="M3368" s="11">
        <v>0.4</v>
      </c>
      <c r="O3368" s="16"/>
      <c r="P3368" s="14"/>
      <c r="Q3368" s="12"/>
      <c r="R3368" s="13"/>
    </row>
    <row r="3369" spans="1:18" ht="15.75" customHeight="1" x14ac:dyDescent="0.3">
      <c r="A3369" s="1"/>
      <c r="B3369" s="6" t="s">
        <v>14</v>
      </c>
      <c r="C3369" s="6">
        <v>1185732</v>
      </c>
      <c r="D3369" s="7">
        <v>44452</v>
      </c>
      <c r="E3369" s="6" t="s">
        <v>15</v>
      </c>
      <c r="F3369" s="6" t="s">
        <v>115</v>
      </c>
      <c r="G3369" s="6" t="s">
        <v>116</v>
      </c>
      <c r="H3369" s="6" t="s">
        <v>20</v>
      </c>
      <c r="I3369" s="8">
        <v>0.45</v>
      </c>
      <c r="J3369" s="9">
        <v>2000</v>
      </c>
      <c r="K3369" s="10">
        <f t="shared" si="26"/>
        <v>900</v>
      </c>
      <c r="L3369" s="10">
        <f t="shared" si="27"/>
        <v>360</v>
      </c>
      <c r="M3369" s="11">
        <v>0.4</v>
      </c>
      <c r="O3369" s="16"/>
      <c r="P3369" s="14"/>
      <c r="Q3369" s="12"/>
      <c r="R3369" s="13"/>
    </row>
    <row r="3370" spans="1:18" ht="15.75" customHeight="1" x14ac:dyDescent="0.3">
      <c r="A3370" s="1"/>
      <c r="B3370" s="6" t="s">
        <v>14</v>
      </c>
      <c r="C3370" s="6">
        <v>1185732</v>
      </c>
      <c r="D3370" s="7">
        <v>44452</v>
      </c>
      <c r="E3370" s="6" t="s">
        <v>15</v>
      </c>
      <c r="F3370" s="6" t="s">
        <v>115</v>
      </c>
      <c r="G3370" s="6" t="s">
        <v>116</v>
      </c>
      <c r="H3370" s="6" t="s">
        <v>21</v>
      </c>
      <c r="I3370" s="8">
        <v>0.54999999999999993</v>
      </c>
      <c r="J3370" s="9">
        <v>2000</v>
      </c>
      <c r="K3370" s="10">
        <f t="shared" si="26"/>
        <v>1099.9999999999998</v>
      </c>
      <c r="L3370" s="10">
        <f t="shared" si="27"/>
        <v>329.99999999999994</v>
      </c>
      <c r="M3370" s="11">
        <v>0.3</v>
      </c>
      <c r="O3370" s="16"/>
      <c r="P3370" s="14"/>
      <c r="Q3370" s="12"/>
      <c r="R3370" s="13"/>
    </row>
    <row r="3371" spans="1:18" ht="15.75" customHeight="1" x14ac:dyDescent="0.3">
      <c r="A3371" s="1"/>
      <c r="B3371" s="6" t="s">
        <v>14</v>
      </c>
      <c r="C3371" s="6">
        <v>1185732</v>
      </c>
      <c r="D3371" s="7">
        <v>44452</v>
      </c>
      <c r="E3371" s="6" t="s">
        <v>15</v>
      </c>
      <c r="F3371" s="6" t="s">
        <v>115</v>
      </c>
      <c r="G3371" s="6" t="s">
        <v>116</v>
      </c>
      <c r="H3371" s="6" t="s">
        <v>22</v>
      </c>
      <c r="I3371" s="8">
        <v>0.6</v>
      </c>
      <c r="J3371" s="9">
        <v>3000</v>
      </c>
      <c r="K3371" s="10">
        <f t="shared" si="26"/>
        <v>1800</v>
      </c>
      <c r="L3371" s="10">
        <f t="shared" si="27"/>
        <v>720</v>
      </c>
      <c r="M3371" s="11">
        <v>0.4</v>
      </c>
      <c r="O3371" s="16"/>
      <c r="P3371" s="14"/>
      <c r="Q3371" s="12"/>
      <c r="R3371" s="13"/>
    </row>
    <row r="3372" spans="1:18" ht="15.75" customHeight="1" x14ac:dyDescent="0.3">
      <c r="A3372" s="1"/>
      <c r="B3372" s="6" t="s">
        <v>14</v>
      </c>
      <c r="C3372" s="6">
        <v>1185732</v>
      </c>
      <c r="D3372" s="7">
        <v>44484</v>
      </c>
      <c r="E3372" s="6" t="s">
        <v>15</v>
      </c>
      <c r="F3372" s="6" t="s">
        <v>115</v>
      </c>
      <c r="G3372" s="6" t="s">
        <v>116</v>
      </c>
      <c r="H3372" s="6" t="s">
        <v>17</v>
      </c>
      <c r="I3372" s="8">
        <v>0.6</v>
      </c>
      <c r="J3372" s="9">
        <v>4750</v>
      </c>
      <c r="K3372" s="10">
        <f t="shared" si="26"/>
        <v>2850</v>
      </c>
      <c r="L3372" s="10">
        <f t="shared" si="27"/>
        <v>997.49999999999989</v>
      </c>
      <c r="M3372" s="11">
        <v>0.35</v>
      </c>
      <c r="O3372" s="16"/>
      <c r="P3372" s="14"/>
      <c r="Q3372" s="12"/>
      <c r="R3372" s="13"/>
    </row>
    <row r="3373" spans="1:18" ht="15.75" customHeight="1" x14ac:dyDescent="0.3">
      <c r="A3373" s="1"/>
      <c r="B3373" s="6" t="s">
        <v>14</v>
      </c>
      <c r="C3373" s="6">
        <v>1185732</v>
      </c>
      <c r="D3373" s="7">
        <v>44484</v>
      </c>
      <c r="E3373" s="6" t="s">
        <v>15</v>
      </c>
      <c r="F3373" s="6" t="s">
        <v>115</v>
      </c>
      <c r="G3373" s="6" t="s">
        <v>116</v>
      </c>
      <c r="H3373" s="6" t="s">
        <v>18</v>
      </c>
      <c r="I3373" s="8">
        <v>0.55000000000000004</v>
      </c>
      <c r="J3373" s="9">
        <v>3000</v>
      </c>
      <c r="K3373" s="10">
        <f t="shared" si="26"/>
        <v>1650.0000000000002</v>
      </c>
      <c r="L3373" s="10">
        <f t="shared" si="27"/>
        <v>577.5</v>
      </c>
      <c r="M3373" s="11">
        <v>0.35</v>
      </c>
      <c r="O3373" s="16"/>
      <c r="P3373" s="14"/>
      <c r="Q3373" s="12"/>
      <c r="R3373" s="13"/>
    </row>
    <row r="3374" spans="1:18" ht="15.75" customHeight="1" x14ac:dyDescent="0.3">
      <c r="A3374" s="1"/>
      <c r="B3374" s="6" t="s">
        <v>14</v>
      </c>
      <c r="C3374" s="6">
        <v>1185732</v>
      </c>
      <c r="D3374" s="7">
        <v>44484</v>
      </c>
      <c r="E3374" s="6" t="s">
        <v>15</v>
      </c>
      <c r="F3374" s="6" t="s">
        <v>115</v>
      </c>
      <c r="G3374" s="6" t="s">
        <v>116</v>
      </c>
      <c r="H3374" s="6" t="s">
        <v>19</v>
      </c>
      <c r="I3374" s="8">
        <v>0.55000000000000004</v>
      </c>
      <c r="J3374" s="9">
        <v>2000</v>
      </c>
      <c r="K3374" s="10">
        <f t="shared" si="26"/>
        <v>1100</v>
      </c>
      <c r="L3374" s="10">
        <f t="shared" si="27"/>
        <v>440</v>
      </c>
      <c r="M3374" s="11">
        <v>0.4</v>
      </c>
      <c r="O3374" s="16"/>
      <c r="P3374" s="14"/>
      <c r="Q3374" s="12"/>
      <c r="R3374" s="13"/>
    </row>
    <row r="3375" spans="1:18" ht="15.75" customHeight="1" x14ac:dyDescent="0.3">
      <c r="A3375" s="1"/>
      <c r="B3375" s="6" t="s">
        <v>14</v>
      </c>
      <c r="C3375" s="6">
        <v>1185732</v>
      </c>
      <c r="D3375" s="7">
        <v>44484</v>
      </c>
      <c r="E3375" s="6" t="s">
        <v>15</v>
      </c>
      <c r="F3375" s="6" t="s">
        <v>115</v>
      </c>
      <c r="G3375" s="6" t="s">
        <v>116</v>
      </c>
      <c r="H3375" s="6" t="s">
        <v>20</v>
      </c>
      <c r="I3375" s="8">
        <v>0.55000000000000004</v>
      </c>
      <c r="J3375" s="9">
        <v>1750</v>
      </c>
      <c r="K3375" s="10">
        <f t="shared" si="26"/>
        <v>962.50000000000011</v>
      </c>
      <c r="L3375" s="10">
        <f t="shared" si="27"/>
        <v>385.00000000000006</v>
      </c>
      <c r="M3375" s="11">
        <v>0.4</v>
      </c>
      <c r="O3375" s="16"/>
      <c r="P3375" s="14"/>
      <c r="Q3375" s="12"/>
      <c r="R3375" s="13"/>
    </row>
    <row r="3376" spans="1:18" ht="15.75" customHeight="1" x14ac:dyDescent="0.3">
      <c r="A3376" s="1"/>
      <c r="B3376" s="6" t="s">
        <v>14</v>
      </c>
      <c r="C3376" s="6">
        <v>1185732</v>
      </c>
      <c r="D3376" s="7">
        <v>44484</v>
      </c>
      <c r="E3376" s="6" t="s">
        <v>15</v>
      </c>
      <c r="F3376" s="6" t="s">
        <v>115</v>
      </c>
      <c r="G3376" s="6" t="s">
        <v>116</v>
      </c>
      <c r="H3376" s="6" t="s">
        <v>21</v>
      </c>
      <c r="I3376" s="8">
        <v>0.65</v>
      </c>
      <c r="J3376" s="9">
        <v>1750</v>
      </c>
      <c r="K3376" s="10">
        <f t="shared" si="26"/>
        <v>1137.5</v>
      </c>
      <c r="L3376" s="10">
        <f t="shared" si="27"/>
        <v>341.25</v>
      </c>
      <c r="M3376" s="11">
        <v>0.3</v>
      </c>
      <c r="O3376" s="16"/>
      <c r="P3376" s="14"/>
      <c r="Q3376" s="12"/>
      <c r="R3376" s="13"/>
    </row>
    <row r="3377" spans="1:18" ht="15.75" customHeight="1" x14ac:dyDescent="0.3">
      <c r="A3377" s="1"/>
      <c r="B3377" s="6" t="s">
        <v>14</v>
      </c>
      <c r="C3377" s="6">
        <v>1185732</v>
      </c>
      <c r="D3377" s="7">
        <v>44484</v>
      </c>
      <c r="E3377" s="6" t="s">
        <v>15</v>
      </c>
      <c r="F3377" s="6" t="s">
        <v>115</v>
      </c>
      <c r="G3377" s="6" t="s">
        <v>116</v>
      </c>
      <c r="H3377" s="6" t="s">
        <v>22</v>
      </c>
      <c r="I3377" s="8">
        <v>0.7</v>
      </c>
      <c r="J3377" s="9">
        <v>3000</v>
      </c>
      <c r="K3377" s="10">
        <f t="shared" si="26"/>
        <v>2100</v>
      </c>
      <c r="L3377" s="10">
        <f t="shared" si="27"/>
        <v>840</v>
      </c>
      <c r="M3377" s="11">
        <v>0.4</v>
      </c>
      <c r="O3377" s="16"/>
      <c r="P3377" s="14"/>
      <c r="Q3377" s="12"/>
      <c r="R3377" s="13"/>
    </row>
    <row r="3378" spans="1:18" ht="15.75" customHeight="1" x14ac:dyDescent="0.3">
      <c r="A3378" s="1"/>
      <c r="B3378" s="6" t="s">
        <v>14</v>
      </c>
      <c r="C3378" s="6">
        <v>1185732</v>
      </c>
      <c r="D3378" s="7">
        <v>44514</v>
      </c>
      <c r="E3378" s="6" t="s">
        <v>15</v>
      </c>
      <c r="F3378" s="6" t="s">
        <v>115</v>
      </c>
      <c r="G3378" s="6" t="s">
        <v>116</v>
      </c>
      <c r="H3378" s="6" t="s">
        <v>17</v>
      </c>
      <c r="I3378" s="8">
        <v>0.65</v>
      </c>
      <c r="J3378" s="9">
        <v>4500</v>
      </c>
      <c r="K3378" s="10">
        <f t="shared" si="26"/>
        <v>2925</v>
      </c>
      <c r="L3378" s="10">
        <f t="shared" si="27"/>
        <v>1023.7499999999999</v>
      </c>
      <c r="M3378" s="11">
        <v>0.35</v>
      </c>
      <c r="O3378" s="16"/>
      <c r="P3378" s="14"/>
      <c r="Q3378" s="12"/>
      <c r="R3378" s="13"/>
    </row>
    <row r="3379" spans="1:18" ht="15.75" customHeight="1" x14ac:dyDescent="0.3">
      <c r="A3379" s="1"/>
      <c r="B3379" s="6" t="s">
        <v>14</v>
      </c>
      <c r="C3379" s="6">
        <v>1185732</v>
      </c>
      <c r="D3379" s="7">
        <v>44514</v>
      </c>
      <c r="E3379" s="6" t="s">
        <v>15</v>
      </c>
      <c r="F3379" s="6" t="s">
        <v>115</v>
      </c>
      <c r="G3379" s="6" t="s">
        <v>116</v>
      </c>
      <c r="H3379" s="6" t="s">
        <v>18</v>
      </c>
      <c r="I3379" s="8">
        <v>0.55000000000000004</v>
      </c>
      <c r="J3379" s="9">
        <v>3250</v>
      </c>
      <c r="K3379" s="10">
        <f t="shared" si="26"/>
        <v>1787.5000000000002</v>
      </c>
      <c r="L3379" s="10">
        <f t="shared" si="27"/>
        <v>625.625</v>
      </c>
      <c r="M3379" s="11">
        <v>0.35</v>
      </c>
      <c r="O3379" s="16"/>
      <c r="P3379" s="14"/>
      <c r="Q3379" s="12"/>
      <c r="R3379" s="13"/>
    </row>
    <row r="3380" spans="1:18" ht="15.75" customHeight="1" x14ac:dyDescent="0.3">
      <c r="A3380" s="1"/>
      <c r="B3380" s="6" t="s">
        <v>14</v>
      </c>
      <c r="C3380" s="6">
        <v>1185732</v>
      </c>
      <c r="D3380" s="7">
        <v>44514</v>
      </c>
      <c r="E3380" s="6" t="s">
        <v>15</v>
      </c>
      <c r="F3380" s="6" t="s">
        <v>115</v>
      </c>
      <c r="G3380" s="6" t="s">
        <v>116</v>
      </c>
      <c r="H3380" s="6" t="s">
        <v>19</v>
      </c>
      <c r="I3380" s="8">
        <v>0.55000000000000004</v>
      </c>
      <c r="J3380" s="9">
        <v>3200</v>
      </c>
      <c r="K3380" s="10">
        <f t="shared" si="26"/>
        <v>1760.0000000000002</v>
      </c>
      <c r="L3380" s="10">
        <f t="shared" si="27"/>
        <v>704.00000000000011</v>
      </c>
      <c r="M3380" s="11">
        <v>0.4</v>
      </c>
      <c r="O3380" s="16"/>
      <c r="P3380" s="14"/>
      <c r="Q3380" s="12"/>
      <c r="R3380" s="13"/>
    </row>
    <row r="3381" spans="1:18" ht="15.75" customHeight="1" x14ac:dyDescent="0.3">
      <c r="A3381" s="1"/>
      <c r="B3381" s="6" t="s">
        <v>14</v>
      </c>
      <c r="C3381" s="6">
        <v>1185732</v>
      </c>
      <c r="D3381" s="7">
        <v>44514</v>
      </c>
      <c r="E3381" s="6" t="s">
        <v>15</v>
      </c>
      <c r="F3381" s="6" t="s">
        <v>115</v>
      </c>
      <c r="G3381" s="6" t="s">
        <v>116</v>
      </c>
      <c r="H3381" s="6" t="s">
        <v>20</v>
      </c>
      <c r="I3381" s="8">
        <v>0.55000000000000004</v>
      </c>
      <c r="J3381" s="9">
        <v>3000</v>
      </c>
      <c r="K3381" s="10">
        <f t="shared" si="26"/>
        <v>1650.0000000000002</v>
      </c>
      <c r="L3381" s="10">
        <f t="shared" si="27"/>
        <v>660.00000000000011</v>
      </c>
      <c r="M3381" s="11">
        <v>0.4</v>
      </c>
      <c r="O3381" s="16"/>
      <c r="P3381" s="14"/>
      <c r="Q3381" s="12"/>
      <c r="R3381" s="13"/>
    </row>
    <row r="3382" spans="1:18" ht="15.75" customHeight="1" x14ac:dyDescent="0.3">
      <c r="A3382" s="1"/>
      <c r="B3382" s="6" t="s">
        <v>14</v>
      </c>
      <c r="C3382" s="6">
        <v>1185732</v>
      </c>
      <c r="D3382" s="7">
        <v>44514</v>
      </c>
      <c r="E3382" s="6" t="s">
        <v>15</v>
      </c>
      <c r="F3382" s="6" t="s">
        <v>115</v>
      </c>
      <c r="G3382" s="6" t="s">
        <v>116</v>
      </c>
      <c r="H3382" s="6" t="s">
        <v>21</v>
      </c>
      <c r="I3382" s="8">
        <v>0.65</v>
      </c>
      <c r="J3382" s="9">
        <v>2750</v>
      </c>
      <c r="K3382" s="10">
        <f t="shared" si="26"/>
        <v>1787.5</v>
      </c>
      <c r="L3382" s="10">
        <f t="shared" si="27"/>
        <v>536.25</v>
      </c>
      <c r="M3382" s="11">
        <v>0.3</v>
      </c>
      <c r="O3382" s="16"/>
      <c r="P3382" s="14"/>
      <c r="Q3382" s="12"/>
      <c r="R3382" s="13"/>
    </row>
    <row r="3383" spans="1:18" ht="15.75" customHeight="1" x14ac:dyDescent="0.3">
      <c r="A3383" s="1"/>
      <c r="B3383" s="6" t="s">
        <v>14</v>
      </c>
      <c r="C3383" s="6">
        <v>1185732</v>
      </c>
      <c r="D3383" s="7">
        <v>44514</v>
      </c>
      <c r="E3383" s="6" t="s">
        <v>15</v>
      </c>
      <c r="F3383" s="6" t="s">
        <v>115</v>
      </c>
      <c r="G3383" s="6" t="s">
        <v>116</v>
      </c>
      <c r="H3383" s="6" t="s">
        <v>22</v>
      </c>
      <c r="I3383" s="8">
        <v>0.7</v>
      </c>
      <c r="J3383" s="9">
        <v>3750</v>
      </c>
      <c r="K3383" s="10">
        <f t="shared" si="26"/>
        <v>2625</v>
      </c>
      <c r="L3383" s="10">
        <f t="shared" si="27"/>
        <v>1050</v>
      </c>
      <c r="M3383" s="11">
        <v>0.4</v>
      </c>
      <c r="O3383" s="16"/>
      <c r="P3383" s="14"/>
      <c r="Q3383" s="12"/>
      <c r="R3383" s="13"/>
    </row>
    <row r="3384" spans="1:18" ht="15.75" customHeight="1" x14ac:dyDescent="0.3">
      <c r="A3384" s="1"/>
      <c r="B3384" s="6" t="s">
        <v>14</v>
      </c>
      <c r="C3384" s="6">
        <v>1185732</v>
      </c>
      <c r="D3384" s="7">
        <v>44543</v>
      </c>
      <c r="E3384" s="6" t="s">
        <v>15</v>
      </c>
      <c r="F3384" s="6" t="s">
        <v>115</v>
      </c>
      <c r="G3384" s="6" t="s">
        <v>116</v>
      </c>
      <c r="H3384" s="6" t="s">
        <v>17</v>
      </c>
      <c r="I3384" s="8">
        <v>0.65</v>
      </c>
      <c r="J3384" s="9">
        <v>6000</v>
      </c>
      <c r="K3384" s="10">
        <f t="shared" si="26"/>
        <v>3900</v>
      </c>
      <c r="L3384" s="10">
        <f t="shared" si="27"/>
        <v>1365</v>
      </c>
      <c r="M3384" s="11">
        <v>0.35</v>
      </c>
      <c r="O3384" s="16"/>
      <c r="P3384" s="14"/>
      <c r="Q3384" s="12"/>
      <c r="R3384" s="13"/>
    </row>
    <row r="3385" spans="1:18" ht="15.75" customHeight="1" x14ac:dyDescent="0.3">
      <c r="A3385" s="1"/>
      <c r="B3385" s="6" t="s">
        <v>14</v>
      </c>
      <c r="C3385" s="6">
        <v>1185732</v>
      </c>
      <c r="D3385" s="7">
        <v>44543</v>
      </c>
      <c r="E3385" s="6" t="s">
        <v>15</v>
      </c>
      <c r="F3385" s="6" t="s">
        <v>115</v>
      </c>
      <c r="G3385" s="6" t="s">
        <v>116</v>
      </c>
      <c r="H3385" s="6" t="s">
        <v>18</v>
      </c>
      <c r="I3385" s="8">
        <v>0.55000000000000004</v>
      </c>
      <c r="J3385" s="9">
        <v>4000</v>
      </c>
      <c r="K3385" s="10">
        <f t="shared" si="26"/>
        <v>2200</v>
      </c>
      <c r="L3385" s="10">
        <f t="shared" si="27"/>
        <v>770</v>
      </c>
      <c r="M3385" s="11">
        <v>0.35</v>
      </c>
      <c r="O3385" s="16"/>
      <c r="P3385" s="14"/>
      <c r="Q3385" s="12"/>
      <c r="R3385" s="13"/>
    </row>
    <row r="3386" spans="1:18" ht="15.75" customHeight="1" x14ac:dyDescent="0.3">
      <c r="A3386" s="1"/>
      <c r="B3386" s="6" t="s">
        <v>14</v>
      </c>
      <c r="C3386" s="6">
        <v>1185732</v>
      </c>
      <c r="D3386" s="7">
        <v>44543</v>
      </c>
      <c r="E3386" s="6" t="s">
        <v>15</v>
      </c>
      <c r="F3386" s="6" t="s">
        <v>115</v>
      </c>
      <c r="G3386" s="6" t="s">
        <v>116</v>
      </c>
      <c r="H3386" s="6" t="s">
        <v>19</v>
      </c>
      <c r="I3386" s="8">
        <v>0.55000000000000004</v>
      </c>
      <c r="J3386" s="9">
        <v>3750</v>
      </c>
      <c r="K3386" s="10">
        <f t="shared" si="26"/>
        <v>2062.5</v>
      </c>
      <c r="L3386" s="10">
        <f t="shared" si="27"/>
        <v>825</v>
      </c>
      <c r="M3386" s="11">
        <v>0.4</v>
      </c>
      <c r="O3386" s="16"/>
      <c r="P3386" s="14"/>
      <c r="Q3386" s="12"/>
      <c r="R3386" s="13"/>
    </row>
    <row r="3387" spans="1:18" ht="15.75" customHeight="1" x14ac:dyDescent="0.3">
      <c r="A3387" s="1"/>
      <c r="B3387" s="6" t="s">
        <v>14</v>
      </c>
      <c r="C3387" s="6">
        <v>1185732</v>
      </c>
      <c r="D3387" s="7">
        <v>44543</v>
      </c>
      <c r="E3387" s="6" t="s">
        <v>15</v>
      </c>
      <c r="F3387" s="6" t="s">
        <v>115</v>
      </c>
      <c r="G3387" s="6" t="s">
        <v>116</v>
      </c>
      <c r="H3387" s="6" t="s">
        <v>20</v>
      </c>
      <c r="I3387" s="8">
        <v>0.55000000000000004</v>
      </c>
      <c r="J3387" s="9">
        <v>3250</v>
      </c>
      <c r="K3387" s="10">
        <f t="shared" si="26"/>
        <v>1787.5000000000002</v>
      </c>
      <c r="L3387" s="10">
        <f t="shared" si="27"/>
        <v>715.00000000000011</v>
      </c>
      <c r="M3387" s="11">
        <v>0.4</v>
      </c>
      <c r="O3387" s="16"/>
      <c r="P3387" s="14"/>
      <c r="Q3387" s="12"/>
      <c r="R3387" s="13"/>
    </row>
    <row r="3388" spans="1:18" ht="15.75" customHeight="1" x14ac:dyDescent="0.3">
      <c r="A3388" s="1"/>
      <c r="B3388" s="6" t="s">
        <v>14</v>
      </c>
      <c r="C3388" s="6">
        <v>1185732</v>
      </c>
      <c r="D3388" s="7">
        <v>44543</v>
      </c>
      <c r="E3388" s="6" t="s">
        <v>15</v>
      </c>
      <c r="F3388" s="6" t="s">
        <v>115</v>
      </c>
      <c r="G3388" s="6" t="s">
        <v>116</v>
      </c>
      <c r="H3388" s="6" t="s">
        <v>21</v>
      </c>
      <c r="I3388" s="8">
        <v>0.65</v>
      </c>
      <c r="J3388" s="9">
        <v>3250</v>
      </c>
      <c r="K3388" s="10">
        <f t="shared" si="26"/>
        <v>2112.5</v>
      </c>
      <c r="L3388" s="10">
        <f t="shared" si="27"/>
        <v>633.75</v>
      </c>
      <c r="M3388" s="11">
        <v>0.3</v>
      </c>
      <c r="O3388" s="16"/>
      <c r="P3388" s="14"/>
      <c r="Q3388" s="12"/>
      <c r="R3388" s="13"/>
    </row>
    <row r="3389" spans="1:18" ht="15.75" customHeight="1" x14ac:dyDescent="0.3">
      <c r="A3389" s="1"/>
      <c r="B3389" s="6" t="s">
        <v>14</v>
      </c>
      <c r="C3389" s="6">
        <v>1185732</v>
      </c>
      <c r="D3389" s="7">
        <v>44543</v>
      </c>
      <c r="E3389" s="6" t="s">
        <v>15</v>
      </c>
      <c r="F3389" s="6" t="s">
        <v>115</v>
      </c>
      <c r="G3389" s="6" t="s">
        <v>116</v>
      </c>
      <c r="H3389" s="6" t="s">
        <v>22</v>
      </c>
      <c r="I3389" s="8">
        <v>0.7</v>
      </c>
      <c r="J3389" s="9">
        <v>4250</v>
      </c>
      <c r="K3389" s="10">
        <f t="shared" si="26"/>
        <v>2975</v>
      </c>
      <c r="L3389" s="10">
        <f t="shared" si="27"/>
        <v>1190</v>
      </c>
      <c r="M3389" s="11">
        <v>0.4</v>
      </c>
      <c r="O3389" s="16"/>
      <c r="P3389" s="14"/>
      <c r="Q3389" s="12"/>
      <c r="R3389" s="13"/>
    </row>
    <row r="3390" spans="1:18" ht="15.75" customHeight="1" x14ac:dyDescent="0.3">
      <c r="A3390" s="1" t="s">
        <v>39</v>
      </c>
      <c r="B3390" s="6" t="s">
        <v>14</v>
      </c>
      <c r="C3390" s="6">
        <v>1185732</v>
      </c>
      <c r="D3390" s="7">
        <v>44206</v>
      </c>
      <c r="E3390" s="6" t="s">
        <v>15</v>
      </c>
      <c r="F3390" s="6" t="s">
        <v>117</v>
      </c>
      <c r="G3390" s="6" t="s">
        <v>118</v>
      </c>
      <c r="H3390" s="6" t="s">
        <v>17</v>
      </c>
      <c r="I3390" s="8">
        <v>0.35000000000000003</v>
      </c>
      <c r="J3390" s="9">
        <v>4750</v>
      </c>
      <c r="K3390" s="10">
        <f t="shared" si="26"/>
        <v>1662.5000000000002</v>
      </c>
      <c r="L3390" s="10">
        <f t="shared" si="27"/>
        <v>581.875</v>
      </c>
      <c r="M3390" s="11">
        <v>0.35</v>
      </c>
      <c r="O3390" s="16"/>
      <c r="P3390" s="14"/>
      <c r="Q3390" s="12"/>
      <c r="R3390" s="13"/>
    </row>
    <row r="3391" spans="1:18" ht="15.75" customHeight="1" x14ac:dyDescent="0.3">
      <c r="A3391" s="1"/>
      <c r="B3391" s="6" t="s">
        <v>14</v>
      </c>
      <c r="C3391" s="6">
        <v>1185732</v>
      </c>
      <c r="D3391" s="7">
        <v>44206</v>
      </c>
      <c r="E3391" s="6" t="s">
        <v>15</v>
      </c>
      <c r="F3391" s="6" t="s">
        <v>117</v>
      </c>
      <c r="G3391" s="6" t="s">
        <v>118</v>
      </c>
      <c r="H3391" s="6" t="s">
        <v>18</v>
      </c>
      <c r="I3391" s="8">
        <v>0.35000000000000003</v>
      </c>
      <c r="J3391" s="9">
        <v>2750</v>
      </c>
      <c r="K3391" s="10">
        <f t="shared" si="26"/>
        <v>962.50000000000011</v>
      </c>
      <c r="L3391" s="10">
        <f t="shared" si="27"/>
        <v>336.875</v>
      </c>
      <c r="M3391" s="11">
        <v>0.35</v>
      </c>
      <c r="O3391" s="16"/>
      <c r="P3391" s="14"/>
      <c r="Q3391" s="12"/>
      <c r="R3391" s="13"/>
    </row>
    <row r="3392" spans="1:18" ht="15.75" customHeight="1" x14ac:dyDescent="0.3">
      <c r="A3392" s="1"/>
      <c r="B3392" s="6" t="s">
        <v>14</v>
      </c>
      <c r="C3392" s="6">
        <v>1185732</v>
      </c>
      <c r="D3392" s="7">
        <v>44206</v>
      </c>
      <c r="E3392" s="6" t="s">
        <v>15</v>
      </c>
      <c r="F3392" s="6" t="s">
        <v>117</v>
      </c>
      <c r="G3392" s="6" t="s">
        <v>118</v>
      </c>
      <c r="H3392" s="6" t="s">
        <v>19</v>
      </c>
      <c r="I3392" s="8">
        <v>0.25000000000000006</v>
      </c>
      <c r="J3392" s="9">
        <v>2750</v>
      </c>
      <c r="K3392" s="10">
        <f t="shared" si="26"/>
        <v>687.50000000000011</v>
      </c>
      <c r="L3392" s="10">
        <f t="shared" si="27"/>
        <v>275.00000000000006</v>
      </c>
      <c r="M3392" s="11">
        <v>0.4</v>
      </c>
      <c r="O3392" s="16"/>
      <c r="P3392" s="14"/>
      <c r="Q3392" s="12"/>
      <c r="R3392" s="13"/>
    </row>
    <row r="3393" spans="1:18" ht="15.75" customHeight="1" x14ac:dyDescent="0.3">
      <c r="A3393" s="1"/>
      <c r="B3393" s="6" t="s">
        <v>14</v>
      </c>
      <c r="C3393" s="6">
        <v>1185732</v>
      </c>
      <c r="D3393" s="7">
        <v>44206</v>
      </c>
      <c r="E3393" s="6" t="s">
        <v>15</v>
      </c>
      <c r="F3393" s="6" t="s">
        <v>117</v>
      </c>
      <c r="G3393" s="6" t="s">
        <v>118</v>
      </c>
      <c r="H3393" s="6" t="s">
        <v>20</v>
      </c>
      <c r="I3393" s="8">
        <v>0.3</v>
      </c>
      <c r="J3393" s="9">
        <v>1250</v>
      </c>
      <c r="K3393" s="10">
        <f t="shared" si="26"/>
        <v>375</v>
      </c>
      <c r="L3393" s="10">
        <f t="shared" si="27"/>
        <v>150</v>
      </c>
      <c r="M3393" s="11">
        <v>0.4</v>
      </c>
      <c r="O3393" s="16"/>
      <c r="P3393" s="14"/>
      <c r="Q3393" s="12"/>
      <c r="R3393" s="13"/>
    </row>
    <row r="3394" spans="1:18" ht="15.75" customHeight="1" x14ac:dyDescent="0.3">
      <c r="A3394" s="1"/>
      <c r="B3394" s="6" t="s">
        <v>14</v>
      </c>
      <c r="C3394" s="6">
        <v>1185732</v>
      </c>
      <c r="D3394" s="7">
        <v>44206</v>
      </c>
      <c r="E3394" s="6" t="s">
        <v>15</v>
      </c>
      <c r="F3394" s="6" t="s">
        <v>117</v>
      </c>
      <c r="G3394" s="6" t="s">
        <v>118</v>
      </c>
      <c r="H3394" s="6" t="s">
        <v>21</v>
      </c>
      <c r="I3394" s="8">
        <v>0.45</v>
      </c>
      <c r="J3394" s="9">
        <v>1750</v>
      </c>
      <c r="K3394" s="10">
        <f t="shared" si="26"/>
        <v>787.5</v>
      </c>
      <c r="L3394" s="10">
        <f t="shared" si="27"/>
        <v>236.25</v>
      </c>
      <c r="M3394" s="11">
        <v>0.3</v>
      </c>
      <c r="O3394" s="16"/>
      <c r="P3394" s="14"/>
      <c r="Q3394" s="12"/>
      <c r="R3394" s="13"/>
    </row>
    <row r="3395" spans="1:18" ht="15.75" customHeight="1" x14ac:dyDescent="0.3">
      <c r="A3395" s="1"/>
      <c r="B3395" s="6" t="s">
        <v>14</v>
      </c>
      <c r="C3395" s="6">
        <v>1185732</v>
      </c>
      <c r="D3395" s="7">
        <v>44206</v>
      </c>
      <c r="E3395" s="6" t="s">
        <v>15</v>
      </c>
      <c r="F3395" s="6" t="s">
        <v>117</v>
      </c>
      <c r="G3395" s="6" t="s">
        <v>118</v>
      </c>
      <c r="H3395" s="6" t="s">
        <v>22</v>
      </c>
      <c r="I3395" s="8">
        <v>0.35000000000000003</v>
      </c>
      <c r="J3395" s="9">
        <v>2750</v>
      </c>
      <c r="K3395" s="10">
        <f t="shared" si="26"/>
        <v>962.50000000000011</v>
      </c>
      <c r="L3395" s="10">
        <f t="shared" si="27"/>
        <v>385.00000000000006</v>
      </c>
      <c r="M3395" s="11">
        <v>0.4</v>
      </c>
      <c r="O3395" s="16"/>
      <c r="P3395" s="14"/>
      <c r="Q3395" s="12"/>
      <c r="R3395" s="13"/>
    </row>
    <row r="3396" spans="1:18" ht="15.75" customHeight="1" x14ac:dyDescent="0.3">
      <c r="A3396" s="1"/>
      <c r="B3396" s="6" t="s">
        <v>14</v>
      </c>
      <c r="C3396" s="6">
        <v>1185732</v>
      </c>
      <c r="D3396" s="7">
        <v>44235</v>
      </c>
      <c r="E3396" s="6" t="s">
        <v>15</v>
      </c>
      <c r="F3396" s="6" t="s">
        <v>117</v>
      </c>
      <c r="G3396" s="6" t="s">
        <v>118</v>
      </c>
      <c r="H3396" s="6" t="s">
        <v>17</v>
      </c>
      <c r="I3396" s="8">
        <v>0.35000000000000003</v>
      </c>
      <c r="J3396" s="9">
        <v>5250</v>
      </c>
      <c r="K3396" s="10">
        <f t="shared" si="26"/>
        <v>1837.5000000000002</v>
      </c>
      <c r="L3396" s="10">
        <f t="shared" si="27"/>
        <v>643.125</v>
      </c>
      <c r="M3396" s="11">
        <v>0.35</v>
      </c>
      <c r="O3396" s="16"/>
      <c r="P3396" s="14"/>
      <c r="Q3396" s="12"/>
      <c r="R3396" s="13"/>
    </row>
    <row r="3397" spans="1:18" ht="15.75" customHeight="1" x14ac:dyDescent="0.3">
      <c r="A3397" s="1"/>
      <c r="B3397" s="6" t="s">
        <v>14</v>
      </c>
      <c r="C3397" s="6">
        <v>1185732</v>
      </c>
      <c r="D3397" s="7">
        <v>44235</v>
      </c>
      <c r="E3397" s="6" t="s">
        <v>15</v>
      </c>
      <c r="F3397" s="6" t="s">
        <v>117</v>
      </c>
      <c r="G3397" s="6" t="s">
        <v>118</v>
      </c>
      <c r="H3397" s="6" t="s">
        <v>18</v>
      </c>
      <c r="I3397" s="8">
        <v>0.35000000000000003</v>
      </c>
      <c r="J3397" s="9">
        <v>1750</v>
      </c>
      <c r="K3397" s="10">
        <f t="shared" si="26"/>
        <v>612.50000000000011</v>
      </c>
      <c r="L3397" s="10">
        <f t="shared" si="27"/>
        <v>214.37500000000003</v>
      </c>
      <c r="M3397" s="11">
        <v>0.35</v>
      </c>
      <c r="O3397" s="16"/>
      <c r="P3397" s="14"/>
      <c r="Q3397" s="12"/>
      <c r="R3397" s="13"/>
    </row>
    <row r="3398" spans="1:18" ht="15.75" customHeight="1" x14ac:dyDescent="0.3">
      <c r="A3398" s="1"/>
      <c r="B3398" s="6" t="s">
        <v>14</v>
      </c>
      <c r="C3398" s="6">
        <v>1185732</v>
      </c>
      <c r="D3398" s="7">
        <v>44235</v>
      </c>
      <c r="E3398" s="6" t="s">
        <v>15</v>
      </c>
      <c r="F3398" s="6" t="s">
        <v>117</v>
      </c>
      <c r="G3398" s="6" t="s">
        <v>118</v>
      </c>
      <c r="H3398" s="6" t="s">
        <v>19</v>
      </c>
      <c r="I3398" s="8">
        <v>0.25000000000000006</v>
      </c>
      <c r="J3398" s="9">
        <v>2250</v>
      </c>
      <c r="K3398" s="10">
        <f t="shared" si="26"/>
        <v>562.50000000000011</v>
      </c>
      <c r="L3398" s="10">
        <f t="shared" si="27"/>
        <v>225.00000000000006</v>
      </c>
      <c r="M3398" s="11">
        <v>0.4</v>
      </c>
      <c r="O3398" s="16"/>
      <c r="P3398" s="14"/>
      <c r="Q3398" s="12"/>
      <c r="R3398" s="13"/>
    </row>
    <row r="3399" spans="1:18" ht="15.75" customHeight="1" x14ac:dyDescent="0.3">
      <c r="A3399" s="1"/>
      <c r="B3399" s="6" t="s">
        <v>14</v>
      </c>
      <c r="C3399" s="6">
        <v>1185732</v>
      </c>
      <c r="D3399" s="7">
        <v>44235</v>
      </c>
      <c r="E3399" s="6" t="s">
        <v>15</v>
      </c>
      <c r="F3399" s="6" t="s">
        <v>117</v>
      </c>
      <c r="G3399" s="6" t="s">
        <v>118</v>
      </c>
      <c r="H3399" s="6" t="s">
        <v>20</v>
      </c>
      <c r="I3399" s="8">
        <v>0.3</v>
      </c>
      <c r="J3399" s="9">
        <v>1000</v>
      </c>
      <c r="K3399" s="10">
        <f t="shared" si="26"/>
        <v>300</v>
      </c>
      <c r="L3399" s="10">
        <f t="shared" si="27"/>
        <v>120</v>
      </c>
      <c r="M3399" s="11">
        <v>0.4</v>
      </c>
      <c r="O3399" s="16"/>
      <c r="P3399" s="14"/>
      <c r="Q3399" s="12"/>
      <c r="R3399" s="13"/>
    </row>
    <row r="3400" spans="1:18" ht="15.75" customHeight="1" x14ac:dyDescent="0.3">
      <c r="A3400" s="1"/>
      <c r="B3400" s="6" t="s">
        <v>14</v>
      </c>
      <c r="C3400" s="6">
        <v>1185732</v>
      </c>
      <c r="D3400" s="7">
        <v>44235</v>
      </c>
      <c r="E3400" s="6" t="s">
        <v>15</v>
      </c>
      <c r="F3400" s="6" t="s">
        <v>117</v>
      </c>
      <c r="G3400" s="6" t="s">
        <v>118</v>
      </c>
      <c r="H3400" s="6" t="s">
        <v>21</v>
      </c>
      <c r="I3400" s="8">
        <v>0.45</v>
      </c>
      <c r="J3400" s="9">
        <v>1750</v>
      </c>
      <c r="K3400" s="10">
        <f t="shared" si="26"/>
        <v>787.5</v>
      </c>
      <c r="L3400" s="10">
        <f t="shared" si="27"/>
        <v>236.25</v>
      </c>
      <c r="M3400" s="11">
        <v>0.3</v>
      </c>
      <c r="O3400" s="16"/>
      <c r="P3400" s="14"/>
      <c r="Q3400" s="12"/>
      <c r="R3400" s="13"/>
    </row>
    <row r="3401" spans="1:18" ht="15.75" customHeight="1" x14ac:dyDescent="0.3">
      <c r="A3401" s="1"/>
      <c r="B3401" s="6" t="s">
        <v>14</v>
      </c>
      <c r="C3401" s="6">
        <v>1185732</v>
      </c>
      <c r="D3401" s="7">
        <v>44235</v>
      </c>
      <c r="E3401" s="6" t="s">
        <v>15</v>
      </c>
      <c r="F3401" s="6" t="s">
        <v>117</v>
      </c>
      <c r="G3401" s="6" t="s">
        <v>118</v>
      </c>
      <c r="H3401" s="6" t="s">
        <v>22</v>
      </c>
      <c r="I3401" s="8">
        <v>0.35000000000000003</v>
      </c>
      <c r="J3401" s="9">
        <v>2750</v>
      </c>
      <c r="K3401" s="10">
        <f t="shared" si="26"/>
        <v>962.50000000000011</v>
      </c>
      <c r="L3401" s="10">
        <f t="shared" si="27"/>
        <v>385.00000000000006</v>
      </c>
      <c r="M3401" s="11">
        <v>0.4</v>
      </c>
      <c r="O3401" s="16"/>
      <c r="P3401" s="14"/>
      <c r="Q3401" s="12"/>
      <c r="R3401" s="13"/>
    </row>
    <row r="3402" spans="1:18" ht="15.75" customHeight="1" x14ac:dyDescent="0.3">
      <c r="A3402" s="1"/>
      <c r="B3402" s="6" t="s">
        <v>14</v>
      </c>
      <c r="C3402" s="6">
        <v>1185732</v>
      </c>
      <c r="D3402" s="7">
        <v>44261</v>
      </c>
      <c r="E3402" s="6" t="s">
        <v>15</v>
      </c>
      <c r="F3402" s="6" t="s">
        <v>117</v>
      </c>
      <c r="G3402" s="6" t="s">
        <v>118</v>
      </c>
      <c r="H3402" s="6" t="s">
        <v>17</v>
      </c>
      <c r="I3402" s="8">
        <v>0.35000000000000003</v>
      </c>
      <c r="J3402" s="9">
        <v>4950</v>
      </c>
      <c r="K3402" s="10">
        <f t="shared" si="26"/>
        <v>1732.5000000000002</v>
      </c>
      <c r="L3402" s="10">
        <f t="shared" si="27"/>
        <v>606.375</v>
      </c>
      <c r="M3402" s="11">
        <v>0.35</v>
      </c>
      <c r="O3402" s="16"/>
      <c r="P3402" s="14"/>
      <c r="Q3402" s="12"/>
      <c r="R3402" s="13"/>
    </row>
    <row r="3403" spans="1:18" ht="15.75" customHeight="1" x14ac:dyDescent="0.3">
      <c r="A3403" s="1"/>
      <c r="B3403" s="6" t="s">
        <v>14</v>
      </c>
      <c r="C3403" s="6">
        <v>1185732</v>
      </c>
      <c r="D3403" s="7">
        <v>44261</v>
      </c>
      <c r="E3403" s="6" t="s">
        <v>15</v>
      </c>
      <c r="F3403" s="6" t="s">
        <v>117</v>
      </c>
      <c r="G3403" s="6" t="s">
        <v>118</v>
      </c>
      <c r="H3403" s="6" t="s">
        <v>18</v>
      </c>
      <c r="I3403" s="8">
        <v>0.35000000000000003</v>
      </c>
      <c r="J3403" s="9">
        <v>2000</v>
      </c>
      <c r="K3403" s="10">
        <f t="shared" si="26"/>
        <v>700.00000000000011</v>
      </c>
      <c r="L3403" s="10">
        <f t="shared" si="27"/>
        <v>245.00000000000003</v>
      </c>
      <c r="M3403" s="11">
        <v>0.35</v>
      </c>
      <c r="O3403" s="16"/>
      <c r="P3403" s="14"/>
      <c r="Q3403" s="12"/>
      <c r="R3403" s="13"/>
    </row>
    <row r="3404" spans="1:18" ht="15.75" customHeight="1" x14ac:dyDescent="0.3">
      <c r="A3404" s="1"/>
      <c r="B3404" s="6" t="s">
        <v>14</v>
      </c>
      <c r="C3404" s="6">
        <v>1185732</v>
      </c>
      <c r="D3404" s="7">
        <v>44261</v>
      </c>
      <c r="E3404" s="6" t="s">
        <v>15</v>
      </c>
      <c r="F3404" s="6" t="s">
        <v>117</v>
      </c>
      <c r="G3404" s="6" t="s">
        <v>118</v>
      </c>
      <c r="H3404" s="6" t="s">
        <v>19</v>
      </c>
      <c r="I3404" s="8">
        <v>0.25000000000000006</v>
      </c>
      <c r="J3404" s="9">
        <v>2250</v>
      </c>
      <c r="K3404" s="10">
        <f t="shared" si="26"/>
        <v>562.50000000000011</v>
      </c>
      <c r="L3404" s="10">
        <f t="shared" si="27"/>
        <v>225.00000000000006</v>
      </c>
      <c r="M3404" s="11">
        <v>0.4</v>
      </c>
      <c r="O3404" s="16"/>
      <c r="P3404" s="14"/>
      <c r="Q3404" s="12"/>
      <c r="R3404" s="13"/>
    </row>
    <row r="3405" spans="1:18" ht="15.75" customHeight="1" x14ac:dyDescent="0.3">
      <c r="A3405" s="1"/>
      <c r="B3405" s="6" t="s">
        <v>14</v>
      </c>
      <c r="C3405" s="6">
        <v>1185732</v>
      </c>
      <c r="D3405" s="7">
        <v>44261</v>
      </c>
      <c r="E3405" s="6" t="s">
        <v>15</v>
      </c>
      <c r="F3405" s="6" t="s">
        <v>117</v>
      </c>
      <c r="G3405" s="6" t="s">
        <v>118</v>
      </c>
      <c r="H3405" s="6" t="s">
        <v>20</v>
      </c>
      <c r="I3405" s="8">
        <v>0.3</v>
      </c>
      <c r="J3405" s="9">
        <v>750</v>
      </c>
      <c r="K3405" s="10">
        <f t="shared" si="26"/>
        <v>225</v>
      </c>
      <c r="L3405" s="10">
        <f t="shared" si="27"/>
        <v>90</v>
      </c>
      <c r="M3405" s="11">
        <v>0.4</v>
      </c>
      <c r="O3405" s="16"/>
      <c r="P3405" s="14"/>
      <c r="Q3405" s="12"/>
      <c r="R3405" s="13"/>
    </row>
    <row r="3406" spans="1:18" ht="15.75" customHeight="1" x14ac:dyDescent="0.3">
      <c r="A3406" s="1"/>
      <c r="B3406" s="6" t="s">
        <v>14</v>
      </c>
      <c r="C3406" s="6">
        <v>1185732</v>
      </c>
      <c r="D3406" s="7">
        <v>44261</v>
      </c>
      <c r="E3406" s="6" t="s">
        <v>15</v>
      </c>
      <c r="F3406" s="6" t="s">
        <v>117</v>
      </c>
      <c r="G3406" s="6" t="s">
        <v>118</v>
      </c>
      <c r="H3406" s="6" t="s">
        <v>21</v>
      </c>
      <c r="I3406" s="8">
        <v>0.45</v>
      </c>
      <c r="J3406" s="9">
        <v>1250</v>
      </c>
      <c r="K3406" s="10">
        <f t="shared" si="26"/>
        <v>562.5</v>
      </c>
      <c r="L3406" s="10">
        <f t="shared" si="27"/>
        <v>168.75</v>
      </c>
      <c r="M3406" s="11">
        <v>0.3</v>
      </c>
      <c r="O3406" s="16"/>
      <c r="P3406" s="14"/>
      <c r="Q3406" s="12"/>
      <c r="R3406" s="13"/>
    </row>
    <row r="3407" spans="1:18" ht="15.75" customHeight="1" x14ac:dyDescent="0.3">
      <c r="A3407" s="1"/>
      <c r="B3407" s="6" t="s">
        <v>14</v>
      </c>
      <c r="C3407" s="6">
        <v>1185732</v>
      </c>
      <c r="D3407" s="7">
        <v>44261</v>
      </c>
      <c r="E3407" s="6" t="s">
        <v>15</v>
      </c>
      <c r="F3407" s="6" t="s">
        <v>117</v>
      </c>
      <c r="G3407" s="6" t="s">
        <v>118</v>
      </c>
      <c r="H3407" s="6" t="s">
        <v>22</v>
      </c>
      <c r="I3407" s="8">
        <v>0.35000000000000003</v>
      </c>
      <c r="J3407" s="9">
        <v>2250</v>
      </c>
      <c r="K3407" s="10">
        <f t="shared" si="26"/>
        <v>787.50000000000011</v>
      </c>
      <c r="L3407" s="10">
        <f t="shared" si="27"/>
        <v>315.00000000000006</v>
      </c>
      <c r="M3407" s="11">
        <v>0.4</v>
      </c>
      <c r="O3407" s="16"/>
      <c r="P3407" s="14"/>
      <c r="Q3407" s="12"/>
      <c r="R3407" s="13"/>
    </row>
    <row r="3408" spans="1:18" ht="15.75" customHeight="1" x14ac:dyDescent="0.3">
      <c r="A3408" s="1"/>
      <c r="B3408" s="6" t="s">
        <v>14</v>
      </c>
      <c r="C3408" s="6">
        <v>1185732</v>
      </c>
      <c r="D3408" s="7">
        <v>44293</v>
      </c>
      <c r="E3408" s="6" t="s">
        <v>15</v>
      </c>
      <c r="F3408" s="6" t="s">
        <v>117</v>
      </c>
      <c r="G3408" s="6" t="s">
        <v>118</v>
      </c>
      <c r="H3408" s="6" t="s">
        <v>17</v>
      </c>
      <c r="I3408" s="8">
        <v>0.35000000000000003</v>
      </c>
      <c r="J3408" s="9">
        <v>4750</v>
      </c>
      <c r="K3408" s="10">
        <f t="shared" si="26"/>
        <v>1662.5000000000002</v>
      </c>
      <c r="L3408" s="10">
        <f t="shared" si="27"/>
        <v>581.875</v>
      </c>
      <c r="M3408" s="11">
        <v>0.35</v>
      </c>
      <c r="O3408" s="16"/>
      <c r="P3408" s="14"/>
      <c r="Q3408" s="12"/>
      <c r="R3408" s="13"/>
    </row>
    <row r="3409" spans="1:18" ht="15.75" customHeight="1" x14ac:dyDescent="0.3">
      <c r="A3409" s="1"/>
      <c r="B3409" s="6" t="s">
        <v>14</v>
      </c>
      <c r="C3409" s="6">
        <v>1185732</v>
      </c>
      <c r="D3409" s="7">
        <v>44293</v>
      </c>
      <c r="E3409" s="6" t="s">
        <v>15</v>
      </c>
      <c r="F3409" s="6" t="s">
        <v>117</v>
      </c>
      <c r="G3409" s="6" t="s">
        <v>118</v>
      </c>
      <c r="H3409" s="6" t="s">
        <v>18</v>
      </c>
      <c r="I3409" s="8">
        <v>0.35000000000000003</v>
      </c>
      <c r="J3409" s="9">
        <v>1750</v>
      </c>
      <c r="K3409" s="10">
        <f t="shared" si="26"/>
        <v>612.50000000000011</v>
      </c>
      <c r="L3409" s="10">
        <f t="shared" si="27"/>
        <v>214.37500000000003</v>
      </c>
      <c r="M3409" s="11">
        <v>0.35</v>
      </c>
      <c r="O3409" s="16"/>
      <c r="P3409" s="14"/>
      <c r="Q3409" s="12"/>
      <c r="R3409" s="13"/>
    </row>
    <row r="3410" spans="1:18" ht="15.75" customHeight="1" x14ac:dyDescent="0.3">
      <c r="A3410" s="1"/>
      <c r="B3410" s="6" t="s">
        <v>14</v>
      </c>
      <c r="C3410" s="6">
        <v>1185732</v>
      </c>
      <c r="D3410" s="7">
        <v>44293</v>
      </c>
      <c r="E3410" s="6" t="s">
        <v>15</v>
      </c>
      <c r="F3410" s="6" t="s">
        <v>117</v>
      </c>
      <c r="G3410" s="6" t="s">
        <v>118</v>
      </c>
      <c r="H3410" s="6" t="s">
        <v>19</v>
      </c>
      <c r="I3410" s="8">
        <v>0.25000000000000006</v>
      </c>
      <c r="J3410" s="9">
        <v>1750</v>
      </c>
      <c r="K3410" s="10">
        <f t="shared" si="26"/>
        <v>437.50000000000011</v>
      </c>
      <c r="L3410" s="10">
        <f t="shared" si="27"/>
        <v>175.00000000000006</v>
      </c>
      <c r="M3410" s="11">
        <v>0.4</v>
      </c>
      <c r="O3410" s="16"/>
      <c r="P3410" s="14"/>
      <c r="Q3410" s="12"/>
      <c r="R3410" s="13"/>
    </row>
    <row r="3411" spans="1:18" ht="15.75" customHeight="1" x14ac:dyDescent="0.3">
      <c r="A3411" s="1"/>
      <c r="B3411" s="6" t="s">
        <v>14</v>
      </c>
      <c r="C3411" s="6">
        <v>1185732</v>
      </c>
      <c r="D3411" s="7">
        <v>44293</v>
      </c>
      <c r="E3411" s="6" t="s">
        <v>15</v>
      </c>
      <c r="F3411" s="6" t="s">
        <v>117</v>
      </c>
      <c r="G3411" s="6" t="s">
        <v>118</v>
      </c>
      <c r="H3411" s="6" t="s">
        <v>20</v>
      </c>
      <c r="I3411" s="8">
        <v>0.3</v>
      </c>
      <c r="J3411" s="9">
        <v>1000</v>
      </c>
      <c r="K3411" s="10">
        <f t="shared" si="26"/>
        <v>300</v>
      </c>
      <c r="L3411" s="10">
        <f t="shared" si="27"/>
        <v>120</v>
      </c>
      <c r="M3411" s="11">
        <v>0.4</v>
      </c>
      <c r="O3411" s="16"/>
      <c r="P3411" s="14"/>
      <c r="Q3411" s="12"/>
      <c r="R3411" s="13"/>
    </row>
    <row r="3412" spans="1:18" ht="15.75" customHeight="1" x14ac:dyDescent="0.3">
      <c r="A3412" s="1"/>
      <c r="B3412" s="6" t="s">
        <v>14</v>
      </c>
      <c r="C3412" s="6">
        <v>1185732</v>
      </c>
      <c r="D3412" s="7">
        <v>44293</v>
      </c>
      <c r="E3412" s="6" t="s">
        <v>15</v>
      </c>
      <c r="F3412" s="6" t="s">
        <v>117</v>
      </c>
      <c r="G3412" s="6" t="s">
        <v>118</v>
      </c>
      <c r="H3412" s="6" t="s">
        <v>21</v>
      </c>
      <c r="I3412" s="8">
        <v>0.45</v>
      </c>
      <c r="J3412" s="9">
        <v>1000</v>
      </c>
      <c r="K3412" s="10">
        <f t="shared" si="26"/>
        <v>450</v>
      </c>
      <c r="L3412" s="10">
        <f t="shared" si="27"/>
        <v>135</v>
      </c>
      <c r="M3412" s="11">
        <v>0.3</v>
      </c>
      <c r="O3412" s="16"/>
      <c r="P3412" s="14"/>
      <c r="Q3412" s="12"/>
      <c r="R3412" s="13"/>
    </row>
    <row r="3413" spans="1:18" ht="15.75" customHeight="1" x14ac:dyDescent="0.3">
      <c r="A3413" s="1"/>
      <c r="B3413" s="6" t="s">
        <v>14</v>
      </c>
      <c r="C3413" s="6">
        <v>1185732</v>
      </c>
      <c r="D3413" s="7">
        <v>44293</v>
      </c>
      <c r="E3413" s="6" t="s">
        <v>15</v>
      </c>
      <c r="F3413" s="6" t="s">
        <v>117</v>
      </c>
      <c r="G3413" s="6" t="s">
        <v>118</v>
      </c>
      <c r="H3413" s="6" t="s">
        <v>22</v>
      </c>
      <c r="I3413" s="8">
        <v>0.35000000000000003</v>
      </c>
      <c r="J3413" s="9">
        <v>2500</v>
      </c>
      <c r="K3413" s="10">
        <f t="shared" si="26"/>
        <v>875.00000000000011</v>
      </c>
      <c r="L3413" s="10">
        <f t="shared" si="27"/>
        <v>350.00000000000006</v>
      </c>
      <c r="M3413" s="11">
        <v>0.4</v>
      </c>
      <c r="O3413" s="16"/>
      <c r="P3413" s="14"/>
      <c r="Q3413" s="12"/>
      <c r="R3413" s="13"/>
    </row>
    <row r="3414" spans="1:18" ht="15.75" customHeight="1" x14ac:dyDescent="0.3">
      <c r="A3414" s="1"/>
      <c r="B3414" s="6" t="s">
        <v>14</v>
      </c>
      <c r="C3414" s="6">
        <v>1185732</v>
      </c>
      <c r="D3414" s="7">
        <v>44322</v>
      </c>
      <c r="E3414" s="6" t="s">
        <v>15</v>
      </c>
      <c r="F3414" s="6" t="s">
        <v>117</v>
      </c>
      <c r="G3414" s="6" t="s">
        <v>118</v>
      </c>
      <c r="H3414" s="6" t="s">
        <v>17</v>
      </c>
      <c r="I3414" s="8">
        <v>0.49999999999999994</v>
      </c>
      <c r="J3414" s="9">
        <v>5200</v>
      </c>
      <c r="K3414" s="10">
        <f t="shared" si="26"/>
        <v>2599.9999999999995</v>
      </c>
      <c r="L3414" s="10">
        <f t="shared" si="27"/>
        <v>909.99999999999977</v>
      </c>
      <c r="M3414" s="11">
        <v>0.35</v>
      </c>
      <c r="O3414" s="16"/>
      <c r="P3414" s="14"/>
      <c r="Q3414" s="12"/>
      <c r="R3414" s="13"/>
    </row>
    <row r="3415" spans="1:18" ht="15.75" customHeight="1" x14ac:dyDescent="0.3">
      <c r="A3415" s="1"/>
      <c r="B3415" s="6" t="s">
        <v>14</v>
      </c>
      <c r="C3415" s="6">
        <v>1185732</v>
      </c>
      <c r="D3415" s="7">
        <v>44322</v>
      </c>
      <c r="E3415" s="6" t="s">
        <v>15</v>
      </c>
      <c r="F3415" s="6" t="s">
        <v>117</v>
      </c>
      <c r="G3415" s="6" t="s">
        <v>118</v>
      </c>
      <c r="H3415" s="6" t="s">
        <v>18</v>
      </c>
      <c r="I3415" s="8">
        <v>0.45</v>
      </c>
      <c r="J3415" s="9">
        <v>2250</v>
      </c>
      <c r="K3415" s="10">
        <f t="shared" si="26"/>
        <v>1012.5</v>
      </c>
      <c r="L3415" s="10">
        <f t="shared" si="27"/>
        <v>354.375</v>
      </c>
      <c r="M3415" s="11">
        <v>0.35</v>
      </c>
      <c r="O3415" s="16"/>
      <c r="P3415" s="14"/>
      <c r="Q3415" s="12"/>
      <c r="R3415" s="13"/>
    </row>
    <row r="3416" spans="1:18" ht="15.75" customHeight="1" x14ac:dyDescent="0.3">
      <c r="A3416" s="1"/>
      <c r="B3416" s="6" t="s">
        <v>14</v>
      </c>
      <c r="C3416" s="6">
        <v>1185732</v>
      </c>
      <c r="D3416" s="7">
        <v>44322</v>
      </c>
      <c r="E3416" s="6" t="s">
        <v>15</v>
      </c>
      <c r="F3416" s="6" t="s">
        <v>117</v>
      </c>
      <c r="G3416" s="6" t="s">
        <v>118</v>
      </c>
      <c r="H3416" s="6" t="s">
        <v>19</v>
      </c>
      <c r="I3416" s="8">
        <v>0.4</v>
      </c>
      <c r="J3416" s="9">
        <v>2500</v>
      </c>
      <c r="K3416" s="10">
        <f t="shared" si="26"/>
        <v>1000</v>
      </c>
      <c r="L3416" s="10">
        <f t="shared" si="27"/>
        <v>400</v>
      </c>
      <c r="M3416" s="11">
        <v>0.4</v>
      </c>
      <c r="O3416" s="16"/>
      <c r="P3416" s="14"/>
      <c r="Q3416" s="12"/>
      <c r="R3416" s="13"/>
    </row>
    <row r="3417" spans="1:18" ht="15.75" customHeight="1" x14ac:dyDescent="0.3">
      <c r="A3417" s="1"/>
      <c r="B3417" s="6" t="s">
        <v>14</v>
      </c>
      <c r="C3417" s="6">
        <v>1185732</v>
      </c>
      <c r="D3417" s="7">
        <v>44322</v>
      </c>
      <c r="E3417" s="6" t="s">
        <v>15</v>
      </c>
      <c r="F3417" s="6" t="s">
        <v>117</v>
      </c>
      <c r="G3417" s="6" t="s">
        <v>118</v>
      </c>
      <c r="H3417" s="6" t="s">
        <v>20</v>
      </c>
      <c r="I3417" s="8">
        <v>0.4</v>
      </c>
      <c r="J3417" s="9">
        <v>2000</v>
      </c>
      <c r="K3417" s="10">
        <f t="shared" si="26"/>
        <v>800</v>
      </c>
      <c r="L3417" s="10">
        <f t="shared" si="27"/>
        <v>320</v>
      </c>
      <c r="M3417" s="11">
        <v>0.4</v>
      </c>
      <c r="O3417" s="16"/>
      <c r="P3417" s="14"/>
      <c r="Q3417" s="12"/>
      <c r="R3417" s="13"/>
    </row>
    <row r="3418" spans="1:18" ht="15.75" customHeight="1" x14ac:dyDescent="0.3">
      <c r="A3418" s="1"/>
      <c r="B3418" s="6" t="s">
        <v>14</v>
      </c>
      <c r="C3418" s="6">
        <v>1185732</v>
      </c>
      <c r="D3418" s="7">
        <v>44322</v>
      </c>
      <c r="E3418" s="6" t="s">
        <v>15</v>
      </c>
      <c r="F3418" s="6" t="s">
        <v>117</v>
      </c>
      <c r="G3418" s="6" t="s">
        <v>118</v>
      </c>
      <c r="H3418" s="6" t="s">
        <v>21</v>
      </c>
      <c r="I3418" s="8">
        <v>0.49999999999999994</v>
      </c>
      <c r="J3418" s="9">
        <v>2250</v>
      </c>
      <c r="K3418" s="10">
        <f t="shared" si="26"/>
        <v>1124.9999999999998</v>
      </c>
      <c r="L3418" s="10">
        <f t="shared" si="27"/>
        <v>337.49999999999994</v>
      </c>
      <c r="M3418" s="11">
        <v>0.3</v>
      </c>
      <c r="O3418" s="16"/>
      <c r="P3418" s="14"/>
      <c r="Q3418" s="12"/>
      <c r="R3418" s="13"/>
    </row>
    <row r="3419" spans="1:18" ht="15.75" customHeight="1" x14ac:dyDescent="0.3">
      <c r="A3419" s="1"/>
      <c r="B3419" s="6" t="s">
        <v>14</v>
      </c>
      <c r="C3419" s="6">
        <v>1185732</v>
      </c>
      <c r="D3419" s="7">
        <v>44322</v>
      </c>
      <c r="E3419" s="6" t="s">
        <v>15</v>
      </c>
      <c r="F3419" s="6" t="s">
        <v>117</v>
      </c>
      <c r="G3419" s="6" t="s">
        <v>118</v>
      </c>
      <c r="H3419" s="6" t="s">
        <v>22</v>
      </c>
      <c r="I3419" s="8">
        <v>0.54999999999999993</v>
      </c>
      <c r="J3419" s="9">
        <v>3500</v>
      </c>
      <c r="K3419" s="10">
        <f t="shared" si="26"/>
        <v>1924.9999999999998</v>
      </c>
      <c r="L3419" s="10">
        <f t="shared" si="27"/>
        <v>770</v>
      </c>
      <c r="M3419" s="11">
        <v>0.4</v>
      </c>
      <c r="O3419" s="16"/>
      <c r="P3419" s="14"/>
      <c r="Q3419" s="12"/>
      <c r="R3419" s="13"/>
    </row>
    <row r="3420" spans="1:18" ht="15.75" customHeight="1" x14ac:dyDescent="0.3">
      <c r="A3420" s="1"/>
      <c r="B3420" s="6" t="s">
        <v>14</v>
      </c>
      <c r="C3420" s="6">
        <v>1185732</v>
      </c>
      <c r="D3420" s="7">
        <v>44355</v>
      </c>
      <c r="E3420" s="6" t="s">
        <v>15</v>
      </c>
      <c r="F3420" s="6" t="s">
        <v>117</v>
      </c>
      <c r="G3420" s="6" t="s">
        <v>118</v>
      </c>
      <c r="H3420" s="6" t="s">
        <v>17</v>
      </c>
      <c r="I3420" s="8">
        <v>0.49999999999999994</v>
      </c>
      <c r="J3420" s="9">
        <v>6000</v>
      </c>
      <c r="K3420" s="10">
        <f t="shared" si="26"/>
        <v>2999.9999999999995</v>
      </c>
      <c r="L3420" s="10">
        <f t="shared" si="27"/>
        <v>1049.9999999999998</v>
      </c>
      <c r="M3420" s="11">
        <v>0.35</v>
      </c>
      <c r="O3420" s="16"/>
      <c r="P3420" s="14"/>
      <c r="Q3420" s="12"/>
      <c r="R3420" s="13"/>
    </row>
    <row r="3421" spans="1:18" ht="15.75" customHeight="1" x14ac:dyDescent="0.3">
      <c r="A3421" s="1"/>
      <c r="B3421" s="6" t="s">
        <v>14</v>
      </c>
      <c r="C3421" s="6">
        <v>1185732</v>
      </c>
      <c r="D3421" s="7">
        <v>44355</v>
      </c>
      <c r="E3421" s="6" t="s">
        <v>15</v>
      </c>
      <c r="F3421" s="6" t="s">
        <v>117</v>
      </c>
      <c r="G3421" s="6" t="s">
        <v>118</v>
      </c>
      <c r="H3421" s="6" t="s">
        <v>18</v>
      </c>
      <c r="I3421" s="8">
        <v>0.45</v>
      </c>
      <c r="J3421" s="9">
        <v>3500</v>
      </c>
      <c r="K3421" s="10">
        <f t="shared" si="26"/>
        <v>1575</v>
      </c>
      <c r="L3421" s="10">
        <f t="shared" si="27"/>
        <v>551.25</v>
      </c>
      <c r="M3421" s="11">
        <v>0.35</v>
      </c>
      <c r="O3421" s="16"/>
      <c r="P3421" s="14"/>
      <c r="Q3421" s="12"/>
      <c r="R3421" s="13"/>
    </row>
    <row r="3422" spans="1:18" ht="15.75" customHeight="1" x14ac:dyDescent="0.3">
      <c r="A3422" s="1"/>
      <c r="B3422" s="6" t="s">
        <v>14</v>
      </c>
      <c r="C3422" s="6">
        <v>1185732</v>
      </c>
      <c r="D3422" s="7">
        <v>44355</v>
      </c>
      <c r="E3422" s="6" t="s">
        <v>15</v>
      </c>
      <c r="F3422" s="6" t="s">
        <v>117</v>
      </c>
      <c r="G3422" s="6" t="s">
        <v>118</v>
      </c>
      <c r="H3422" s="6" t="s">
        <v>19</v>
      </c>
      <c r="I3422" s="8">
        <v>0.4</v>
      </c>
      <c r="J3422" s="9">
        <v>2750</v>
      </c>
      <c r="K3422" s="10">
        <f t="shared" si="26"/>
        <v>1100</v>
      </c>
      <c r="L3422" s="10">
        <f t="shared" si="27"/>
        <v>440</v>
      </c>
      <c r="M3422" s="11">
        <v>0.4</v>
      </c>
      <c r="O3422" s="16"/>
      <c r="P3422" s="14"/>
      <c r="Q3422" s="12"/>
      <c r="R3422" s="13"/>
    </row>
    <row r="3423" spans="1:18" ht="15.75" customHeight="1" x14ac:dyDescent="0.3">
      <c r="A3423" s="1"/>
      <c r="B3423" s="6" t="s">
        <v>14</v>
      </c>
      <c r="C3423" s="6">
        <v>1185732</v>
      </c>
      <c r="D3423" s="7">
        <v>44355</v>
      </c>
      <c r="E3423" s="6" t="s">
        <v>15</v>
      </c>
      <c r="F3423" s="6" t="s">
        <v>117</v>
      </c>
      <c r="G3423" s="6" t="s">
        <v>118</v>
      </c>
      <c r="H3423" s="6" t="s">
        <v>20</v>
      </c>
      <c r="I3423" s="8">
        <v>0.4</v>
      </c>
      <c r="J3423" s="9">
        <v>2500</v>
      </c>
      <c r="K3423" s="10">
        <f t="shared" si="26"/>
        <v>1000</v>
      </c>
      <c r="L3423" s="10">
        <f t="shared" si="27"/>
        <v>400</v>
      </c>
      <c r="M3423" s="11">
        <v>0.4</v>
      </c>
      <c r="O3423" s="16"/>
      <c r="P3423" s="14"/>
      <c r="Q3423" s="12"/>
      <c r="R3423" s="13"/>
    </row>
    <row r="3424" spans="1:18" ht="15.75" customHeight="1" x14ac:dyDescent="0.3">
      <c r="A3424" s="1"/>
      <c r="B3424" s="6" t="s">
        <v>14</v>
      </c>
      <c r="C3424" s="6">
        <v>1185732</v>
      </c>
      <c r="D3424" s="7">
        <v>44355</v>
      </c>
      <c r="E3424" s="6" t="s">
        <v>15</v>
      </c>
      <c r="F3424" s="6" t="s">
        <v>117</v>
      </c>
      <c r="G3424" s="6" t="s">
        <v>118</v>
      </c>
      <c r="H3424" s="6" t="s">
        <v>21</v>
      </c>
      <c r="I3424" s="8">
        <v>0.49999999999999994</v>
      </c>
      <c r="J3424" s="9">
        <v>2500</v>
      </c>
      <c r="K3424" s="10">
        <f t="shared" si="26"/>
        <v>1249.9999999999998</v>
      </c>
      <c r="L3424" s="10">
        <f t="shared" si="27"/>
        <v>374.99999999999994</v>
      </c>
      <c r="M3424" s="11">
        <v>0.3</v>
      </c>
      <c r="O3424" s="16"/>
      <c r="P3424" s="14"/>
      <c r="Q3424" s="12"/>
      <c r="R3424" s="13"/>
    </row>
    <row r="3425" spans="1:18" ht="15.75" customHeight="1" x14ac:dyDescent="0.3">
      <c r="A3425" s="1"/>
      <c r="B3425" s="6" t="s">
        <v>14</v>
      </c>
      <c r="C3425" s="6">
        <v>1185732</v>
      </c>
      <c r="D3425" s="7">
        <v>44355</v>
      </c>
      <c r="E3425" s="6" t="s">
        <v>15</v>
      </c>
      <c r="F3425" s="6" t="s">
        <v>117</v>
      </c>
      <c r="G3425" s="6" t="s">
        <v>118</v>
      </c>
      <c r="H3425" s="6" t="s">
        <v>22</v>
      </c>
      <c r="I3425" s="8">
        <v>0.54999999999999993</v>
      </c>
      <c r="J3425" s="9">
        <v>4000</v>
      </c>
      <c r="K3425" s="10">
        <f t="shared" si="26"/>
        <v>2199.9999999999995</v>
      </c>
      <c r="L3425" s="10">
        <f t="shared" si="27"/>
        <v>879.99999999999989</v>
      </c>
      <c r="M3425" s="11">
        <v>0.4</v>
      </c>
      <c r="O3425" s="16"/>
      <c r="P3425" s="14"/>
      <c r="Q3425" s="12"/>
      <c r="R3425" s="13"/>
    </row>
    <row r="3426" spans="1:18" ht="15.75" customHeight="1" x14ac:dyDescent="0.3">
      <c r="A3426" s="1"/>
      <c r="B3426" s="6" t="s">
        <v>14</v>
      </c>
      <c r="C3426" s="6">
        <v>1185732</v>
      </c>
      <c r="D3426" s="7">
        <v>44383</v>
      </c>
      <c r="E3426" s="6" t="s">
        <v>15</v>
      </c>
      <c r="F3426" s="6" t="s">
        <v>117</v>
      </c>
      <c r="G3426" s="6" t="s">
        <v>118</v>
      </c>
      <c r="H3426" s="6" t="s">
        <v>17</v>
      </c>
      <c r="I3426" s="8">
        <v>0.49999999999999994</v>
      </c>
      <c r="J3426" s="9">
        <v>6250</v>
      </c>
      <c r="K3426" s="10">
        <f t="shared" si="26"/>
        <v>3124.9999999999995</v>
      </c>
      <c r="L3426" s="10">
        <f t="shared" si="27"/>
        <v>1093.7499999999998</v>
      </c>
      <c r="M3426" s="11">
        <v>0.35</v>
      </c>
      <c r="O3426" s="16"/>
      <c r="P3426" s="14"/>
      <c r="Q3426" s="12"/>
      <c r="R3426" s="13"/>
    </row>
    <row r="3427" spans="1:18" ht="15.75" customHeight="1" x14ac:dyDescent="0.3">
      <c r="A3427" s="1"/>
      <c r="B3427" s="6" t="s">
        <v>14</v>
      </c>
      <c r="C3427" s="6">
        <v>1185732</v>
      </c>
      <c r="D3427" s="7">
        <v>44383</v>
      </c>
      <c r="E3427" s="6" t="s">
        <v>15</v>
      </c>
      <c r="F3427" s="6" t="s">
        <v>117</v>
      </c>
      <c r="G3427" s="6" t="s">
        <v>118</v>
      </c>
      <c r="H3427" s="6" t="s">
        <v>18</v>
      </c>
      <c r="I3427" s="8">
        <v>0.45</v>
      </c>
      <c r="J3427" s="9">
        <v>3750</v>
      </c>
      <c r="K3427" s="10">
        <f t="shared" si="26"/>
        <v>1687.5</v>
      </c>
      <c r="L3427" s="10">
        <f t="shared" si="27"/>
        <v>590.625</v>
      </c>
      <c r="M3427" s="11">
        <v>0.35</v>
      </c>
      <c r="O3427" s="16"/>
      <c r="P3427" s="14"/>
      <c r="Q3427" s="12"/>
      <c r="R3427" s="13"/>
    </row>
    <row r="3428" spans="1:18" ht="15.75" customHeight="1" x14ac:dyDescent="0.3">
      <c r="A3428" s="1"/>
      <c r="B3428" s="6" t="s">
        <v>14</v>
      </c>
      <c r="C3428" s="6">
        <v>1185732</v>
      </c>
      <c r="D3428" s="7">
        <v>44383</v>
      </c>
      <c r="E3428" s="6" t="s">
        <v>15</v>
      </c>
      <c r="F3428" s="6" t="s">
        <v>117</v>
      </c>
      <c r="G3428" s="6" t="s">
        <v>118</v>
      </c>
      <c r="H3428" s="6" t="s">
        <v>19</v>
      </c>
      <c r="I3428" s="8">
        <v>0.4</v>
      </c>
      <c r="J3428" s="9">
        <v>3000</v>
      </c>
      <c r="K3428" s="10">
        <f t="shared" si="26"/>
        <v>1200</v>
      </c>
      <c r="L3428" s="10">
        <f t="shared" si="27"/>
        <v>480</v>
      </c>
      <c r="M3428" s="11">
        <v>0.4</v>
      </c>
      <c r="O3428" s="16"/>
      <c r="P3428" s="14"/>
      <c r="Q3428" s="12"/>
      <c r="R3428" s="13"/>
    </row>
    <row r="3429" spans="1:18" ht="15.75" customHeight="1" x14ac:dyDescent="0.3">
      <c r="A3429" s="1"/>
      <c r="B3429" s="6" t="s">
        <v>14</v>
      </c>
      <c r="C3429" s="6">
        <v>1185732</v>
      </c>
      <c r="D3429" s="7">
        <v>44383</v>
      </c>
      <c r="E3429" s="6" t="s">
        <v>15</v>
      </c>
      <c r="F3429" s="6" t="s">
        <v>117</v>
      </c>
      <c r="G3429" s="6" t="s">
        <v>118</v>
      </c>
      <c r="H3429" s="6" t="s">
        <v>20</v>
      </c>
      <c r="I3429" s="8">
        <v>0.4</v>
      </c>
      <c r="J3429" s="9">
        <v>2500</v>
      </c>
      <c r="K3429" s="10">
        <f t="shared" si="26"/>
        <v>1000</v>
      </c>
      <c r="L3429" s="10">
        <f t="shared" si="27"/>
        <v>400</v>
      </c>
      <c r="M3429" s="11">
        <v>0.4</v>
      </c>
      <c r="O3429" s="16"/>
      <c r="P3429" s="14"/>
      <c r="Q3429" s="12"/>
      <c r="R3429" s="13"/>
    </row>
    <row r="3430" spans="1:18" ht="15.75" customHeight="1" x14ac:dyDescent="0.3">
      <c r="A3430" s="1"/>
      <c r="B3430" s="6" t="s">
        <v>14</v>
      </c>
      <c r="C3430" s="6">
        <v>1185732</v>
      </c>
      <c r="D3430" s="7">
        <v>44383</v>
      </c>
      <c r="E3430" s="6" t="s">
        <v>15</v>
      </c>
      <c r="F3430" s="6" t="s">
        <v>117</v>
      </c>
      <c r="G3430" s="6" t="s">
        <v>118</v>
      </c>
      <c r="H3430" s="6" t="s">
        <v>21</v>
      </c>
      <c r="I3430" s="8">
        <v>0.49999999999999994</v>
      </c>
      <c r="J3430" s="9">
        <v>2750</v>
      </c>
      <c r="K3430" s="10">
        <f t="shared" si="26"/>
        <v>1374.9999999999998</v>
      </c>
      <c r="L3430" s="10">
        <f t="shared" si="27"/>
        <v>412.49999999999994</v>
      </c>
      <c r="M3430" s="11">
        <v>0.3</v>
      </c>
      <c r="O3430" s="16"/>
      <c r="P3430" s="14"/>
      <c r="Q3430" s="12"/>
      <c r="R3430" s="13"/>
    </row>
    <row r="3431" spans="1:18" ht="15.75" customHeight="1" x14ac:dyDescent="0.3">
      <c r="A3431" s="1"/>
      <c r="B3431" s="6" t="s">
        <v>14</v>
      </c>
      <c r="C3431" s="6">
        <v>1185732</v>
      </c>
      <c r="D3431" s="7">
        <v>44383</v>
      </c>
      <c r="E3431" s="6" t="s">
        <v>15</v>
      </c>
      <c r="F3431" s="6" t="s">
        <v>117</v>
      </c>
      <c r="G3431" s="6" t="s">
        <v>118</v>
      </c>
      <c r="H3431" s="6" t="s">
        <v>22</v>
      </c>
      <c r="I3431" s="8">
        <v>0.54999999999999993</v>
      </c>
      <c r="J3431" s="9">
        <v>4500</v>
      </c>
      <c r="K3431" s="10">
        <f t="shared" si="26"/>
        <v>2474.9999999999995</v>
      </c>
      <c r="L3431" s="10">
        <f t="shared" si="27"/>
        <v>989.99999999999989</v>
      </c>
      <c r="M3431" s="11">
        <v>0.4</v>
      </c>
      <c r="O3431" s="16"/>
      <c r="P3431" s="14"/>
      <c r="Q3431" s="12"/>
      <c r="R3431" s="13"/>
    </row>
    <row r="3432" spans="1:18" ht="15.75" customHeight="1" x14ac:dyDescent="0.3">
      <c r="A3432" s="1"/>
      <c r="B3432" s="6" t="s">
        <v>14</v>
      </c>
      <c r="C3432" s="6">
        <v>1185732</v>
      </c>
      <c r="D3432" s="7">
        <v>44415</v>
      </c>
      <c r="E3432" s="6" t="s">
        <v>15</v>
      </c>
      <c r="F3432" s="6" t="s">
        <v>117</v>
      </c>
      <c r="G3432" s="6" t="s">
        <v>118</v>
      </c>
      <c r="H3432" s="6" t="s">
        <v>17</v>
      </c>
      <c r="I3432" s="8">
        <v>0.49999999999999994</v>
      </c>
      <c r="J3432" s="9">
        <v>6000</v>
      </c>
      <c r="K3432" s="10">
        <f t="shared" si="26"/>
        <v>2999.9999999999995</v>
      </c>
      <c r="L3432" s="10">
        <f t="shared" si="27"/>
        <v>1049.9999999999998</v>
      </c>
      <c r="M3432" s="11">
        <v>0.35</v>
      </c>
      <c r="O3432" s="16"/>
      <c r="P3432" s="14"/>
      <c r="Q3432" s="12"/>
      <c r="R3432" s="13"/>
    </row>
    <row r="3433" spans="1:18" ht="15.75" customHeight="1" x14ac:dyDescent="0.3">
      <c r="A3433" s="1"/>
      <c r="B3433" s="6" t="s">
        <v>14</v>
      </c>
      <c r="C3433" s="6">
        <v>1185732</v>
      </c>
      <c r="D3433" s="7">
        <v>44415</v>
      </c>
      <c r="E3433" s="6" t="s">
        <v>15</v>
      </c>
      <c r="F3433" s="6" t="s">
        <v>117</v>
      </c>
      <c r="G3433" s="6" t="s">
        <v>118</v>
      </c>
      <c r="H3433" s="6" t="s">
        <v>18</v>
      </c>
      <c r="I3433" s="8">
        <v>0.45</v>
      </c>
      <c r="J3433" s="9">
        <v>3750</v>
      </c>
      <c r="K3433" s="10">
        <f t="shared" si="26"/>
        <v>1687.5</v>
      </c>
      <c r="L3433" s="10">
        <f t="shared" si="27"/>
        <v>590.625</v>
      </c>
      <c r="M3433" s="11">
        <v>0.35</v>
      </c>
      <c r="O3433" s="16"/>
      <c r="P3433" s="14"/>
      <c r="Q3433" s="12"/>
      <c r="R3433" s="13"/>
    </row>
    <row r="3434" spans="1:18" ht="15.75" customHeight="1" x14ac:dyDescent="0.3">
      <c r="A3434" s="1"/>
      <c r="B3434" s="6" t="s">
        <v>14</v>
      </c>
      <c r="C3434" s="6">
        <v>1185732</v>
      </c>
      <c r="D3434" s="7">
        <v>44415</v>
      </c>
      <c r="E3434" s="6" t="s">
        <v>15</v>
      </c>
      <c r="F3434" s="6" t="s">
        <v>117</v>
      </c>
      <c r="G3434" s="6" t="s">
        <v>118</v>
      </c>
      <c r="H3434" s="6" t="s">
        <v>19</v>
      </c>
      <c r="I3434" s="8">
        <v>0.4</v>
      </c>
      <c r="J3434" s="9">
        <v>3000</v>
      </c>
      <c r="K3434" s="10">
        <f t="shared" si="26"/>
        <v>1200</v>
      </c>
      <c r="L3434" s="10">
        <f t="shared" si="27"/>
        <v>480</v>
      </c>
      <c r="M3434" s="11">
        <v>0.4</v>
      </c>
      <c r="O3434" s="16"/>
      <c r="P3434" s="14"/>
      <c r="Q3434" s="12"/>
      <c r="R3434" s="13"/>
    </row>
    <row r="3435" spans="1:18" ht="15.75" customHeight="1" x14ac:dyDescent="0.3">
      <c r="A3435" s="1"/>
      <c r="B3435" s="6" t="s">
        <v>14</v>
      </c>
      <c r="C3435" s="6">
        <v>1185732</v>
      </c>
      <c r="D3435" s="7">
        <v>44415</v>
      </c>
      <c r="E3435" s="6" t="s">
        <v>15</v>
      </c>
      <c r="F3435" s="6" t="s">
        <v>117</v>
      </c>
      <c r="G3435" s="6" t="s">
        <v>118</v>
      </c>
      <c r="H3435" s="6" t="s">
        <v>20</v>
      </c>
      <c r="I3435" s="8">
        <v>0.4</v>
      </c>
      <c r="J3435" s="9">
        <v>2000</v>
      </c>
      <c r="K3435" s="10">
        <f t="shared" si="26"/>
        <v>800</v>
      </c>
      <c r="L3435" s="10">
        <f t="shared" si="27"/>
        <v>320</v>
      </c>
      <c r="M3435" s="11">
        <v>0.4</v>
      </c>
      <c r="O3435" s="16"/>
      <c r="P3435" s="14"/>
      <c r="Q3435" s="12"/>
      <c r="R3435" s="13"/>
    </row>
    <row r="3436" spans="1:18" ht="15.75" customHeight="1" x14ac:dyDescent="0.3">
      <c r="A3436" s="1"/>
      <c r="B3436" s="6" t="s">
        <v>14</v>
      </c>
      <c r="C3436" s="6">
        <v>1185732</v>
      </c>
      <c r="D3436" s="7">
        <v>44415</v>
      </c>
      <c r="E3436" s="6" t="s">
        <v>15</v>
      </c>
      <c r="F3436" s="6" t="s">
        <v>117</v>
      </c>
      <c r="G3436" s="6" t="s">
        <v>118</v>
      </c>
      <c r="H3436" s="6" t="s">
        <v>21</v>
      </c>
      <c r="I3436" s="8">
        <v>0.49999999999999994</v>
      </c>
      <c r="J3436" s="9">
        <v>1750</v>
      </c>
      <c r="K3436" s="10">
        <f t="shared" si="26"/>
        <v>874.99999999999989</v>
      </c>
      <c r="L3436" s="10">
        <f t="shared" si="27"/>
        <v>262.49999999999994</v>
      </c>
      <c r="M3436" s="11">
        <v>0.3</v>
      </c>
      <c r="O3436" s="16"/>
      <c r="P3436" s="14"/>
      <c r="Q3436" s="12"/>
      <c r="R3436" s="13"/>
    </row>
    <row r="3437" spans="1:18" ht="15.75" customHeight="1" x14ac:dyDescent="0.3">
      <c r="A3437" s="1"/>
      <c r="B3437" s="6" t="s">
        <v>14</v>
      </c>
      <c r="C3437" s="6">
        <v>1185732</v>
      </c>
      <c r="D3437" s="7">
        <v>44415</v>
      </c>
      <c r="E3437" s="6" t="s">
        <v>15</v>
      </c>
      <c r="F3437" s="6" t="s">
        <v>117</v>
      </c>
      <c r="G3437" s="6" t="s">
        <v>118</v>
      </c>
      <c r="H3437" s="6" t="s">
        <v>22</v>
      </c>
      <c r="I3437" s="8">
        <v>0.54999999999999993</v>
      </c>
      <c r="J3437" s="9">
        <v>3500</v>
      </c>
      <c r="K3437" s="10">
        <f t="shared" si="26"/>
        <v>1924.9999999999998</v>
      </c>
      <c r="L3437" s="10">
        <f t="shared" si="27"/>
        <v>770</v>
      </c>
      <c r="M3437" s="11">
        <v>0.4</v>
      </c>
      <c r="O3437" s="16"/>
      <c r="P3437" s="14"/>
      <c r="Q3437" s="12"/>
      <c r="R3437" s="13"/>
    </row>
    <row r="3438" spans="1:18" ht="15.75" customHeight="1" x14ac:dyDescent="0.3">
      <c r="A3438" s="1"/>
      <c r="B3438" s="6" t="s">
        <v>14</v>
      </c>
      <c r="C3438" s="6">
        <v>1185732</v>
      </c>
      <c r="D3438" s="7">
        <v>44445</v>
      </c>
      <c r="E3438" s="6" t="s">
        <v>15</v>
      </c>
      <c r="F3438" s="6" t="s">
        <v>117</v>
      </c>
      <c r="G3438" s="6" t="s">
        <v>118</v>
      </c>
      <c r="H3438" s="6" t="s">
        <v>17</v>
      </c>
      <c r="I3438" s="8">
        <v>0.49999999999999994</v>
      </c>
      <c r="J3438" s="9">
        <v>4750</v>
      </c>
      <c r="K3438" s="10">
        <f t="shared" si="26"/>
        <v>2374.9999999999995</v>
      </c>
      <c r="L3438" s="10">
        <f t="shared" si="27"/>
        <v>831.24999999999977</v>
      </c>
      <c r="M3438" s="11">
        <v>0.35</v>
      </c>
      <c r="O3438" s="16"/>
      <c r="P3438" s="14"/>
      <c r="Q3438" s="12"/>
      <c r="R3438" s="13"/>
    </row>
    <row r="3439" spans="1:18" ht="15.75" customHeight="1" x14ac:dyDescent="0.3">
      <c r="A3439" s="1"/>
      <c r="B3439" s="6" t="s">
        <v>14</v>
      </c>
      <c r="C3439" s="6">
        <v>1185732</v>
      </c>
      <c r="D3439" s="7">
        <v>44445</v>
      </c>
      <c r="E3439" s="6" t="s">
        <v>15</v>
      </c>
      <c r="F3439" s="6" t="s">
        <v>117</v>
      </c>
      <c r="G3439" s="6" t="s">
        <v>118</v>
      </c>
      <c r="H3439" s="6" t="s">
        <v>18</v>
      </c>
      <c r="I3439" s="8">
        <v>0.45</v>
      </c>
      <c r="J3439" s="9">
        <v>2750</v>
      </c>
      <c r="K3439" s="10">
        <f t="shared" si="26"/>
        <v>1237.5</v>
      </c>
      <c r="L3439" s="10">
        <f t="shared" si="27"/>
        <v>433.125</v>
      </c>
      <c r="M3439" s="11">
        <v>0.35</v>
      </c>
      <c r="O3439" s="16"/>
      <c r="P3439" s="14"/>
      <c r="Q3439" s="12"/>
      <c r="R3439" s="13"/>
    </row>
    <row r="3440" spans="1:18" ht="15.75" customHeight="1" x14ac:dyDescent="0.3">
      <c r="A3440" s="1"/>
      <c r="B3440" s="6" t="s">
        <v>14</v>
      </c>
      <c r="C3440" s="6">
        <v>1185732</v>
      </c>
      <c r="D3440" s="7">
        <v>44445</v>
      </c>
      <c r="E3440" s="6" t="s">
        <v>15</v>
      </c>
      <c r="F3440" s="6" t="s">
        <v>117</v>
      </c>
      <c r="G3440" s="6" t="s">
        <v>118</v>
      </c>
      <c r="H3440" s="6" t="s">
        <v>19</v>
      </c>
      <c r="I3440" s="8">
        <v>0.4</v>
      </c>
      <c r="J3440" s="9">
        <v>1750</v>
      </c>
      <c r="K3440" s="10">
        <f t="shared" si="26"/>
        <v>700</v>
      </c>
      <c r="L3440" s="10">
        <f t="shared" si="27"/>
        <v>280</v>
      </c>
      <c r="M3440" s="11">
        <v>0.4</v>
      </c>
      <c r="O3440" s="16"/>
      <c r="P3440" s="14"/>
      <c r="Q3440" s="12"/>
      <c r="R3440" s="13"/>
    </row>
    <row r="3441" spans="1:18" ht="15.75" customHeight="1" x14ac:dyDescent="0.3">
      <c r="A3441" s="1"/>
      <c r="B3441" s="6" t="s">
        <v>14</v>
      </c>
      <c r="C3441" s="6">
        <v>1185732</v>
      </c>
      <c r="D3441" s="7">
        <v>44445</v>
      </c>
      <c r="E3441" s="6" t="s">
        <v>15</v>
      </c>
      <c r="F3441" s="6" t="s">
        <v>117</v>
      </c>
      <c r="G3441" s="6" t="s">
        <v>118</v>
      </c>
      <c r="H3441" s="6" t="s">
        <v>20</v>
      </c>
      <c r="I3441" s="8">
        <v>0.4</v>
      </c>
      <c r="J3441" s="9">
        <v>1500</v>
      </c>
      <c r="K3441" s="10">
        <f t="shared" si="26"/>
        <v>600</v>
      </c>
      <c r="L3441" s="10">
        <f t="shared" si="27"/>
        <v>240</v>
      </c>
      <c r="M3441" s="11">
        <v>0.4</v>
      </c>
      <c r="O3441" s="16"/>
      <c r="P3441" s="14"/>
      <c r="Q3441" s="12"/>
      <c r="R3441" s="13"/>
    </row>
    <row r="3442" spans="1:18" ht="15.75" customHeight="1" x14ac:dyDescent="0.3">
      <c r="A3442" s="1"/>
      <c r="B3442" s="6" t="s">
        <v>14</v>
      </c>
      <c r="C3442" s="6">
        <v>1185732</v>
      </c>
      <c r="D3442" s="7">
        <v>44445</v>
      </c>
      <c r="E3442" s="6" t="s">
        <v>15</v>
      </c>
      <c r="F3442" s="6" t="s">
        <v>117</v>
      </c>
      <c r="G3442" s="6" t="s">
        <v>118</v>
      </c>
      <c r="H3442" s="6" t="s">
        <v>21</v>
      </c>
      <c r="I3442" s="8">
        <v>0.49999999999999994</v>
      </c>
      <c r="J3442" s="9">
        <v>1500</v>
      </c>
      <c r="K3442" s="10">
        <f t="shared" si="26"/>
        <v>749.99999999999989</v>
      </c>
      <c r="L3442" s="10">
        <f t="shared" si="27"/>
        <v>224.99999999999997</v>
      </c>
      <c r="M3442" s="11">
        <v>0.3</v>
      </c>
      <c r="O3442" s="16"/>
      <c r="P3442" s="14"/>
      <c r="Q3442" s="12"/>
      <c r="R3442" s="13"/>
    </row>
    <row r="3443" spans="1:18" ht="15.75" customHeight="1" x14ac:dyDescent="0.3">
      <c r="A3443" s="1"/>
      <c r="B3443" s="6" t="s">
        <v>14</v>
      </c>
      <c r="C3443" s="6">
        <v>1185732</v>
      </c>
      <c r="D3443" s="7">
        <v>44445</v>
      </c>
      <c r="E3443" s="6" t="s">
        <v>15</v>
      </c>
      <c r="F3443" s="6" t="s">
        <v>117</v>
      </c>
      <c r="G3443" s="6" t="s">
        <v>118</v>
      </c>
      <c r="H3443" s="6" t="s">
        <v>22</v>
      </c>
      <c r="I3443" s="8">
        <v>0.54999999999999993</v>
      </c>
      <c r="J3443" s="9">
        <v>2500</v>
      </c>
      <c r="K3443" s="10">
        <f t="shared" si="26"/>
        <v>1374.9999999999998</v>
      </c>
      <c r="L3443" s="10">
        <f t="shared" si="27"/>
        <v>549.99999999999989</v>
      </c>
      <c r="M3443" s="11">
        <v>0.4</v>
      </c>
      <c r="O3443" s="16"/>
      <c r="P3443" s="14"/>
      <c r="Q3443" s="12"/>
      <c r="R3443" s="13"/>
    </row>
    <row r="3444" spans="1:18" ht="15.75" customHeight="1" x14ac:dyDescent="0.3">
      <c r="A3444" s="1"/>
      <c r="B3444" s="6" t="s">
        <v>14</v>
      </c>
      <c r="C3444" s="6">
        <v>1185732</v>
      </c>
      <c r="D3444" s="7">
        <v>44477</v>
      </c>
      <c r="E3444" s="6" t="s">
        <v>15</v>
      </c>
      <c r="F3444" s="6" t="s">
        <v>117</v>
      </c>
      <c r="G3444" s="6" t="s">
        <v>118</v>
      </c>
      <c r="H3444" s="6" t="s">
        <v>17</v>
      </c>
      <c r="I3444" s="8">
        <v>0.54999999999999993</v>
      </c>
      <c r="J3444" s="9">
        <v>4250</v>
      </c>
      <c r="K3444" s="10">
        <f t="shared" si="26"/>
        <v>2337.4999999999995</v>
      </c>
      <c r="L3444" s="10">
        <f t="shared" si="27"/>
        <v>818.12499999999977</v>
      </c>
      <c r="M3444" s="11">
        <v>0.35</v>
      </c>
      <c r="O3444" s="16"/>
      <c r="P3444" s="14"/>
      <c r="Q3444" s="12"/>
      <c r="R3444" s="13"/>
    </row>
    <row r="3445" spans="1:18" ht="15.75" customHeight="1" x14ac:dyDescent="0.3">
      <c r="A3445" s="1"/>
      <c r="B3445" s="6" t="s">
        <v>14</v>
      </c>
      <c r="C3445" s="6">
        <v>1185732</v>
      </c>
      <c r="D3445" s="7">
        <v>44477</v>
      </c>
      <c r="E3445" s="6" t="s">
        <v>15</v>
      </c>
      <c r="F3445" s="6" t="s">
        <v>117</v>
      </c>
      <c r="G3445" s="6" t="s">
        <v>118</v>
      </c>
      <c r="H3445" s="6" t="s">
        <v>18</v>
      </c>
      <c r="I3445" s="8">
        <v>0.5</v>
      </c>
      <c r="J3445" s="9">
        <v>2500</v>
      </c>
      <c r="K3445" s="10">
        <f t="shared" si="26"/>
        <v>1250</v>
      </c>
      <c r="L3445" s="10">
        <f t="shared" si="27"/>
        <v>437.5</v>
      </c>
      <c r="M3445" s="11">
        <v>0.35</v>
      </c>
      <c r="O3445" s="16"/>
      <c r="P3445" s="14"/>
      <c r="Q3445" s="12"/>
      <c r="R3445" s="13"/>
    </row>
    <row r="3446" spans="1:18" ht="15.75" customHeight="1" x14ac:dyDescent="0.3">
      <c r="A3446" s="1"/>
      <c r="B3446" s="6" t="s">
        <v>14</v>
      </c>
      <c r="C3446" s="6">
        <v>1185732</v>
      </c>
      <c r="D3446" s="7">
        <v>44477</v>
      </c>
      <c r="E3446" s="6" t="s">
        <v>15</v>
      </c>
      <c r="F3446" s="6" t="s">
        <v>117</v>
      </c>
      <c r="G3446" s="6" t="s">
        <v>118</v>
      </c>
      <c r="H3446" s="6" t="s">
        <v>19</v>
      </c>
      <c r="I3446" s="8">
        <v>0.5</v>
      </c>
      <c r="J3446" s="9">
        <v>1500</v>
      </c>
      <c r="K3446" s="10">
        <f t="shared" si="26"/>
        <v>750</v>
      </c>
      <c r="L3446" s="10">
        <f t="shared" si="27"/>
        <v>300</v>
      </c>
      <c r="M3446" s="11">
        <v>0.4</v>
      </c>
      <c r="O3446" s="16"/>
      <c r="P3446" s="14"/>
      <c r="Q3446" s="12"/>
      <c r="R3446" s="13"/>
    </row>
    <row r="3447" spans="1:18" ht="15.75" customHeight="1" x14ac:dyDescent="0.3">
      <c r="A3447" s="1"/>
      <c r="B3447" s="6" t="s">
        <v>14</v>
      </c>
      <c r="C3447" s="6">
        <v>1185732</v>
      </c>
      <c r="D3447" s="7">
        <v>44477</v>
      </c>
      <c r="E3447" s="6" t="s">
        <v>15</v>
      </c>
      <c r="F3447" s="6" t="s">
        <v>117</v>
      </c>
      <c r="G3447" s="6" t="s">
        <v>118</v>
      </c>
      <c r="H3447" s="6" t="s">
        <v>20</v>
      </c>
      <c r="I3447" s="8">
        <v>0.5</v>
      </c>
      <c r="J3447" s="9">
        <v>1250</v>
      </c>
      <c r="K3447" s="10">
        <f t="shared" si="26"/>
        <v>625</v>
      </c>
      <c r="L3447" s="10">
        <f t="shared" si="27"/>
        <v>250</v>
      </c>
      <c r="M3447" s="11">
        <v>0.4</v>
      </c>
      <c r="O3447" s="16"/>
      <c r="P3447" s="14"/>
      <c r="Q3447" s="12"/>
      <c r="R3447" s="13"/>
    </row>
    <row r="3448" spans="1:18" ht="15.75" customHeight="1" x14ac:dyDescent="0.3">
      <c r="A3448" s="1"/>
      <c r="B3448" s="6" t="s">
        <v>14</v>
      </c>
      <c r="C3448" s="6">
        <v>1185732</v>
      </c>
      <c r="D3448" s="7">
        <v>44477</v>
      </c>
      <c r="E3448" s="6" t="s">
        <v>15</v>
      </c>
      <c r="F3448" s="6" t="s">
        <v>117</v>
      </c>
      <c r="G3448" s="6" t="s">
        <v>118</v>
      </c>
      <c r="H3448" s="6" t="s">
        <v>21</v>
      </c>
      <c r="I3448" s="8">
        <v>0.6</v>
      </c>
      <c r="J3448" s="9">
        <v>1250</v>
      </c>
      <c r="K3448" s="10">
        <f t="shared" si="26"/>
        <v>750</v>
      </c>
      <c r="L3448" s="10">
        <f t="shared" si="27"/>
        <v>225</v>
      </c>
      <c r="M3448" s="11">
        <v>0.3</v>
      </c>
      <c r="O3448" s="16"/>
      <c r="P3448" s="14"/>
      <c r="Q3448" s="12"/>
      <c r="R3448" s="13"/>
    </row>
    <row r="3449" spans="1:18" ht="15.75" customHeight="1" x14ac:dyDescent="0.3">
      <c r="A3449" s="1"/>
      <c r="B3449" s="6" t="s">
        <v>14</v>
      </c>
      <c r="C3449" s="6">
        <v>1185732</v>
      </c>
      <c r="D3449" s="7">
        <v>44477</v>
      </c>
      <c r="E3449" s="6" t="s">
        <v>15</v>
      </c>
      <c r="F3449" s="6" t="s">
        <v>117</v>
      </c>
      <c r="G3449" s="6" t="s">
        <v>118</v>
      </c>
      <c r="H3449" s="6" t="s">
        <v>22</v>
      </c>
      <c r="I3449" s="8">
        <v>0.64999999999999991</v>
      </c>
      <c r="J3449" s="9">
        <v>2500</v>
      </c>
      <c r="K3449" s="10">
        <f t="shared" si="26"/>
        <v>1624.9999999999998</v>
      </c>
      <c r="L3449" s="10">
        <f t="shared" si="27"/>
        <v>650</v>
      </c>
      <c r="M3449" s="11">
        <v>0.4</v>
      </c>
      <c r="O3449" s="16"/>
      <c r="P3449" s="14"/>
      <c r="Q3449" s="12"/>
      <c r="R3449" s="13"/>
    </row>
    <row r="3450" spans="1:18" ht="15.75" customHeight="1" x14ac:dyDescent="0.3">
      <c r="A3450" s="1"/>
      <c r="B3450" s="6" t="s">
        <v>14</v>
      </c>
      <c r="C3450" s="6">
        <v>1185732</v>
      </c>
      <c r="D3450" s="7">
        <v>44507</v>
      </c>
      <c r="E3450" s="6" t="s">
        <v>15</v>
      </c>
      <c r="F3450" s="6" t="s">
        <v>117</v>
      </c>
      <c r="G3450" s="6" t="s">
        <v>118</v>
      </c>
      <c r="H3450" s="6" t="s">
        <v>17</v>
      </c>
      <c r="I3450" s="8">
        <v>0.6</v>
      </c>
      <c r="J3450" s="9">
        <v>4000</v>
      </c>
      <c r="K3450" s="10">
        <f t="shared" si="26"/>
        <v>2400</v>
      </c>
      <c r="L3450" s="10">
        <f t="shared" si="27"/>
        <v>840</v>
      </c>
      <c r="M3450" s="11">
        <v>0.35</v>
      </c>
      <c r="O3450" s="16"/>
      <c r="P3450" s="14"/>
      <c r="Q3450" s="12"/>
      <c r="R3450" s="13"/>
    </row>
    <row r="3451" spans="1:18" ht="15.75" customHeight="1" x14ac:dyDescent="0.3">
      <c r="A3451" s="1"/>
      <c r="B3451" s="6" t="s">
        <v>14</v>
      </c>
      <c r="C3451" s="6">
        <v>1185732</v>
      </c>
      <c r="D3451" s="7">
        <v>44507</v>
      </c>
      <c r="E3451" s="6" t="s">
        <v>15</v>
      </c>
      <c r="F3451" s="6" t="s">
        <v>117</v>
      </c>
      <c r="G3451" s="6" t="s">
        <v>118</v>
      </c>
      <c r="H3451" s="6" t="s">
        <v>18</v>
      </c>
      <c r="I3451" s="8">
        <v>0.5</v>
      </c>
      <c r="J3451" s="9">
        <v>2750</v>
      </c>
      <c r="K3451" s="10">
        <f t="shared" si="26"/>
        <v>1375</v>
      </c>
      <c r="L3451" s="10">
        <f t="shared" si="27"/>
        <v>481.24999999999994</v>
      </c>
      <c r="M3451" s="11">
        <v>0.35</v>
      </c>
      <c r="O3451" s="16"/>
      <c r="P3451" s="14"/>
      <c r="Q3451" s="12"/>
      <c r="R3451" s="13"/>
    </row>
    <row r="3452" spans="1:18" ht="15.75" customHeight="1" x14ac:dyDescent="0.3">
      <c r="A3452" s="1"/>
      <c r="B3452" s="6" t="s">
        <v>14</v>
      </c>
      <c r="C3452" s="6">
        <v>1185732</v>
      </c>
      <c r="D3452" s="7">
        <v>44507</v>
      </c>
      <c r="E3452" s="6" t="s">
        <v>15</v>
      </c>
      <c r="F3452" s="6" t="s">
        <v>117</v>
      </c>
      <c r="G3452" s="6" t="s">
        <v>118</v>
      </c>
      <c r="H3452" s="6" t="s">
        <v>19</v>
      </c>
      <c r="I3452" s="8">
        <v>0.5</v>
      </c>
      <c r="J3452" s="9">
        <v>2700</v>
      </c>
      <c r="K3452" s="10">
        <f t="shared" si="26"/>
        <v>1350</v>
      </c>
      <c r="L3452" s="10">
        <f t="shared" si="27"/>
        <v>540</v>
      </c>
      <c r="M3452" s="11">
        <v>0.4</v>
      </c>
      <c r="O3452" s="16"/>
      <c r="P3452" s="14"/>
      <c r="Q3452" s="12"/>
      <c r="R3452" s="13"/>
    </row>
    <row r="3453" spans="1:18" ht="15.75" customHeight="1" x14ac:dyDescent="0.3">
      <c r="A3453" s="1"/>
      <c r="B3453" s="6" t="s">
        <v>14</v>
      </c>
      <c r="C3453" s="6">
        <v>1185732</v>
      </c>
      <c r="D3453" s="7">
        <v>44507</v>
      </c>
      <c r="E3453" s="6" t="s">
        <v>15</v>
      </c>
      <c r="F3453" s="6" t="s">
        <v>117</v>
      </c>
      <c r="G3453" s="6" t="s">
        <v>118</v>
      </c>
      <c r="H3453" s="6" t="s">
        <v>20</v>
      </c>
      <c r="I3453" s="8">
        <v>0.5</v>
      </c>
      <c r="J3453" s="9">
        <v>2500</v>
      </c>
      <c r="K3453" s="10">
        <f t="shared" si="26"/>
        <v>1250</v>
      </c>
      <c r="L3453" s="10">
        <f t="shared" si="27"/>
        <v>500</v>
      </c>
      <c r="M3453" s="11">
        <v>0.4</v>
      </c>
      <c r="O3453" s="16"/>
      <c r="P3453" s="14"/>
      <c r="Q3453" s="12"/>
      <c r="R3453" s="13"/>
    </row>
    <row r="3454" spans="1:18" ht="15.75" customHeight="1" x14ac:dyDescent="0.3">
      <c r="A3454" s="1"/>
      <c r="B3454" s="6" t="s">
        <v>14</v>
      </c>
      <c r="C3454" s="6">
        <v>1185732</v>
      </c>
      <c r="D3454" s="7">
        <v>44507</v>
      </c>
      <c r="E3454" s="6" t="s">
        <v>15</v>
      </c>
      <c r="F3454" s="6" t="s">
        <v>117</v>
      </c>
      <c r="G3454" s="6" t="s">
        <v>118</v>
      </c>
      <c r="H3454" s="6" t="s">
        <v>21</v>
      </c>
      <c r="I3454" s="8">
        <v>0.6</v>
      </c>
      <c r="J3454" s="9">
        <v>2250</v>
      </c>
      <c r="K3454" s="10">
        <f t="shared" si="26"/>
        <v>1350</v>
      </c>
      <c r="L3454" s="10">
        <f t="shared" si="27"/>
        <v>405</v>
      </c>
      <c r="M3454" s="11">
        <v>0.3</v>
      </c>
      <c r="O3454" s="16"/>
      <c r="P3454" s="14"/>
      <c r="Q3454" s="12"/>
      <c r="R3454" s="13"/>
    </row>
    <row r="3455" spans="1:18" ht="15.75" customHeight="1" x14ac:dyDescent="0.3">
      <c r="A3455" s="1"/>
      <c r="B3455" s="6" t="s">
        <v>14</v>
      </c>
      <c r="C3455" s="6">
        <v>1185732</v>
      </c>
      <c r="D3455" s="7">
        <v>44507</v>
      </c>
      <c r="E3455" s="6" t="s">
        <v>15</v>
      </c>
      <c r="F3455" s="6" t="s">
        <v>117</v>
      </c>
      <c r="G3455" s="6" t="s">
        <v>118</v>
      </c>
      <c r="H3455" s="6" t="s">
        <v>22</v>
      </c>
      <c r="I3455" s="8">
        <v>0.64999999999999991</v>
      </c>
      <c r="J3455" s="9">
        <v>3250</v>
      </c>
      <c r="K3455" s="10">
        <f t="shared" si="26"/>
        <v>2112.4999999999995</v>
      </c>
      <c r="L3455" s="10">
        <f t="shared" si="27"/>
        <v>844.99999999999989</v>
      </c>
      <c r="M3455" s="11">
        <v>0.4</v>
      </c>
      <c r="O3455" s="16"/>
      <c r="P3455" s="14"/>
      <c r="Q3455" s="12"/>
      <c r="R3455" s="13"/>
    </row>
    <row r="3456" spans="1:18" ht="15.75" customHeight="1" x14ac:dyDescent="0.3">
      <c r="A3456" s="1"/>
      <c r="B3456" s="6" t="s">
        <v>14</v>
      </c>
      <c r="C3456" s="6">
        <v>1185732</v>
      </c>
      <c r="D3456" s="7">
        <v>44536</v>
      </c>
      <c r="E3456" s="6" t="s">
        <v>15</v>
      </c>
      <c r="F3456" s="6" t="s">
        <v>117</v>
      </c>
      <c r="G3456" s="6" t="s">
        <v>118</v>
      </c>
      <c r="H3456" s="6" t="s">
        <v>17</v>
      </c>
      <c r="I3456" s="8">
        <v>0.6</v>
      </c>
      <c r="J3456" s="9">
        <v>5500</v>
      </c>
      <c r="K3456" s="10">
        <f t="shared" si="26"/>
        <v>3300</v>
      </c>
      <c r="L3456" s="10">
        <f t="shared" si="27"/>
        <v>1155</v>
      </c>
      <c r="M3456" s="11">
        <v>0.35</v>
      </c>
      <c r="O3456" s="16"/>
      <c r="P3456" s="14"/>
      <c r="Q3456" s="12"/>
      <c r="R3456" s="13"/>
    </row>
    <row r="3457" spans="1:18" ht="15.75" customHeight="1" x14ac:dyDescent="0.3">
      <c r="A3457" s="1"/>
      <c r="B3457" s="6" t="s">
        <v>14</v>
      </c>
      <c r="C3457" s="6">
        <v>1185732</v>
      </c>
      <c r="D3457" s="7">
        <v>44536</v>
      </c>
      <c r="E3457" s="6" t="s">
        <v>15</v>
      </c>
      <c r="F3457" s="6" t="s">
        <v>117</v>
      </c>
      <c r="G3457" s="6" t="s">
        <v>118</v>
      </c>
      <c r="H3457" s="6" t="s">
        <v>18</v>
      </c>
      <c r="I3457" s="8">
        <v>0.5</v>
      </c>
      <c r="J3457" s="9">
        <v>3500</v>
      </c>
      <c r="K3457" s="10">
        <f t="shared" si="26"/>
        <v>1750</v>
      </c>
      <c r="L3457" s="10">
        <f t="shared" si="27"/>
        <v>612.5</v>
      </c>
      <c r="M3457" s="11">
        <v>0.35</v>
      </c>
      <c r="O3457" s="16"/>
      <c r="P3457" s="14"/>
      <c r="Q3457" s="12"/>
      <c r="R3457" s="13"/>
    </row>
    <row r="3458" spans="1:18" ht="15.75" customHeight="1" x14ac:dyDescent="0.3">
      <c r="A3458" s="1"/>
      <c r="B3458" s="6" t="s">
        <v>14</v>
      </c>
      <c r="C3458" s="6">
        <v>1185732</v>
      </c>
      <c r="D3458" s="7">
        <v>44536</v>
      </c>
      <c r="E3458" s="6" t="s">
        <v>15</v>
      </c>
      <c r="F3458" s="6" t="s">
        <v>117</v>
      </c>
      <c r="G3458" s="6" t="s">
        <v>118</v>
      </c>
      <c r="H3458" s="6" t="s">
        <v>19</v>
      </c>
      <c r="I3458" s="8">
        <v>0.5</v>
      </c>
      <c r="J3458" s="9">
        <v>3250</v>
      </c>
      <c r="K3458" s="10">
        <f t="shared" si="26"/>
        <v>1625</v>
      </c>
      <c r="L3458" s="10">
        <f t="shared" si="27"/>
        <v>650</v>
      </c>
      <c r="M3458" s="11">
        <v>0.4</v>
      </c>
      <c r="O3458" s="16"/>
      <c r="P3458" s="14"/>
      <c r="Q3458" s="12"/>
      <c r="R3458" s="13"/>
    </row>
    <row r="3459" spans="1:18" ht="15.75" customHeight="1" x14ac:dyDescent="0.3">
      <c r="A3459" s="1"/>
      <c r="B3459" s="6" t="s">
        <v>14</v>
      </c>
      <c r="C3459" s="6">
        <v>1185732</v>
      </c>
      <c r="D3459" s="7">
        <v>44536</v>
      </c>
      <c r="E3459" s="6" t="s">
        <v>15</v>
      </c>
      <c r="F3459" s="6" t="s">
        <v>117</v>
      </c>
      <c r="G3459" s="6" t="s">
        <v>118</v>
      </c>
      <c r="H3459" s="6" t="s">
        <v>20</v>
      </c>
      <c r="I3459" s="8">
        <v>0.5</v>
      </c>
      <c r="J3459" s="9">
        <v>2750</v>
      </c>
      <c r="K3459" s="10">
        <f t="shared" si="26"/>
        <v>1375</v>
      </c>
      <c r="L3459" s="10">
        <f t="shared" si="27"/>
        <v>550</v>
      </c>
      <c r="M3459" s="11">
        <v>0.4</v>
      </c>
      <c r="O3459" s="16"/>
      <c r="P3459" s="14"/>
      <c r="Q3459" s="12"/>
      <c r="R3459" s="13"/>
    </row>
    <row r="3460" spans="1:18" ht="15.75" customHeight="1" x14ac:dyDescent="0.3">
      <c r="A3460" s="1"/>
      <c r="B3460" s="6" t="s">
        <v>14</v>
      </c>
      <c r="C3460" s="6">
        <v>1185732</v>
      </c>
      <c r="D3460" s="7">
        <v>44536</v>
      </c>
      <c r="E3460" s="6" t="s">
        <v>15</v>
      </c>
      <c r="F3460" s="6" t="s">
        <v>117</v>
      </c>
      <c r="G3460" s="6" t="s">
        <v>118</v>
      </c>
      <c r="H3460" s="6" t="s">
        <v>21</v>
      </c>
      <c r="I3460" s="8">
        <v>0.6</v>
      </c>
      <c r="J3460" s="9">
        <v>2750</v>
      </c>
      <c r="K3460" s="10">
        <f t="shared" si="26"/>
        <v>1650</v>
      </c>
      <c r="L3460" s="10">
        <f t="shared" si="27"/>
        <v>495</v>
      </c>
      <c r="M3460" s="11">
        <v>0.3</v>
      </c>
      <c r="O3460" s="16"/>
      <c r="P3460" s="14"/>
      <c r="Q3460" s="12"/>
      <c r="R3460" s="13"/>
    </row>
    <row r="3461" spans="1:18" ht="15.75" customHeight="1" x14ac:dyDescent="0.3">
      <c r="A3461" s="1"/>
      <c r="B3461" s="6" t="s">
        <v>14</v>
      </c>
      <c r="C3461" s="6">
        <v>1185732</v>
      </c>
      <c r="D3461" s="7">
        <v>44536</v>
      </c>
      <c r="E3461" s="6" t="s">
        <v>15</v>
      </c>
      <c r="F3461" s="6" t="s">
        <v>117</v>
      </c>
      <c r="G3461" s="6" t="s">
        <v>118</v>
      </c>
      <c r="H3461" s="6" t="s">
        <v>22</v>
      </c>
      <c r="I3461" s="8">
        <v>0.64999999999999991</v>
      </c>
      <c r="J3461" s="9">
        <v>3750</v>
      </c>
      <c r="K3461" s="10">
        <f t="shared" si="26"/>
        <v>2437.4999999999995</v>
      </c>
      <c r="L3461" s="10">
        <f t="shared" si="27"/>
        <v>974.99999999999989</v>
      </c>
      <c r="M3461" s="11">
        <v>0.4</v>
      </c>
      <c r="O3461" s="16"/>
      <c r="P3461" s="14"/>
      <c r="Q3461" s="12"/>
      <c r="R3461" s="13"/>
    </row>
    <row r="3462" spans="1:18" ht="15.75" customHeight="1" x14ac:dyDescent="0.3">
      <c r="A3462" s="1" t="s">
        <v>39</v>
      </c>
      <c r="B3462" s="6" t="s">
        <v>14</v>
      </c>
      <c r="C3462" s="6">
        <v>1185732</v>
      </c>
      <c r="D3462" s="7">
        <v>44203</v>
      </c>
      <c r="E3462" s="6" t="s">
        <v>15</v>
      </c>
      <c r="F3462" s="6" t="s">
        <v>119</v>
      </c>
      <c r="G3462" s="6" t="s">
        <v>120</v>
      </c>
      <c r="H3462" s="6" t="s">
        <v>17</v>
      </c>
      <c r="I3462" s="8">
        <v>0.4</v>
      </c>
      <c r="J3462" s="9">
        <v>5000</v>
      </c>
      <c r="K3462" s="10">
        <f t="shared" si="26"/>
        <v>2000</v>
      </c>
      <c r="L3462" s="10">
        <f t="shared" si="27"/>
        <v>800</v>
      </c>
      <c r="M3462" s="11">
        <v>0.4</v>
      </c>
      <c r="O3462" s="16"/>
      <c r="P3462" s="14"/>
      <c r="Q3462" s="12"/>
      <c r="R3462" s="13"/>
    </row>
    <row r="3463" spans="1:18" ht="15.75" customHeight="1" x14ac:dyDescent="0.3">
      <c r="A3463" s="1"/>
      <c r="B3463" s="6" t="s">
        <v>14</v>
      </c>
      <c r="C3463" s="6">
        <v>1185732</v>
      </c>
      <c r="D3463" s="7">
        <v>44203</v>
      </c>
      <c r="E3463" s="6" t="s">
        <v>15</v>
      </c>
      <c r="F3463" s="6" t="s">
        <v>119</v>
      </c>
      <c r="G3463" s="6" t="s">
        <v>120</v>
      </c>
      <c r="H3463" s="6" t="s">
        <v>18</v>
      </c>
      <c r="I3463" s="8">
        <v>0.4</v>
      </c>
      <c r="J3463" s="9">
        <v>3000</v>
      </c>
      <c r="K3463" s="10">
        <f t="shared" si="26"/>
        <v>1200</v>
      </c>
      <c r="L3463" s="10">
        <f t="shared" si="27"/>
        <v>480</v>
      </c>
      <c r="M3463" s="11">
        <v>0.4</v>
      </c>
      <c r="O3463" s="16"/>
      <c r="P3463" s="14"/>
      <c r="Q3463" s="12"/>
      <c r="R3463" s="13"/>
    </row>
    <row r="3464" spans="1:18" ht="15.75" customHeight="1" x14ac:dyDescent="0.3">
      <c r="A3464" s="1"/>
      <c r="B3464" s="6" t="s">
        <v>14</v>
      </c>
      <c r="C3464" s="6">
        <v>1185732</v>
      </c>
      <c r="D3464" s="7">
        <v>44203</v>
      </c>
      <c r="E3464" s="6" t="s">
        <v>15</v>
      </c>
      <c r="F3464" s="6" t="s">
        <v>119</v>
      </c>
      <c r="G3464" s="6" t="s">
        <v>120</v>
      </c>
      <c r="H3464" s="6" t="s">
        <v>19</v>
      </c>
      <c r="I3464" s="8">
        <v>0.30000000000000004</v>
      </c>
      <c r="J3464" s="9">
        <v>3000</v>
      </c>
      <c r="K3464" s="10">
        <f t="shared" si="26"/>
        <v>900.00000000000011</v>
      </c>
      <c r="L3464" s="10">
        <f t="shared" si="27"/>
        <v>270</v>
      </c>
      <c r="M3464" s="11">
        <v>0.3</v>
      </c>
      <c r="O3464" s="16"/>
      <c r="P3464" s="14"/>
      <c r="Q3464" s="12"/>
      <c r="R3464" s="13"/>
    </row>
    <row r="3465" spans="1:18" ht="15.75" customHeight="1" x14ac:dyDescent="0.3">
      <c r="A3465" s="1"/>
      <c r="B3465" s="6" t="s">
        <v>14</v>
      </c>
      <c r="C3465" s="6">
        <v>1185732</v>
      </c>
      <c r="D3465" s="7">
        <v>44203</v>
      </c>
      <c r="E3465" s="6" t="s">
        <v>15</v>
      </c>
      <c r="F3465" s="6" t="s">
        <v>119</v>
      </c>
      <c r="G3465" s="6" t="s">
        <v>120</v>
      </c>
      <c r="H3465" s="6" t="s">
        <v>20</v>
      </c>
      <c r="I3465" s="8">
        <v>0.35</v>
      </c>
      <c r="J3465" s="9">
        <v>1500</v>
      </c>
      <c r="K3465" s="10">
        <f t="shared" si="26"/>
        <v>525</v>
      </c>
      <c r="L3465" s="10">
        <f t="shared" si="27"/>
        <v>157.5</v>
      </c>
      <c r="M3465" s="11">
        <v>0.3</v>
      </c>
      <c r="O3465" s="16"/>
      <c r="P3465" s="14"/>
      <c r="Q3465" s="12"/>
      <c r="R3465" s="13"/>
    </row>
    <row r="3466" spans="1:18" ht="15.75" customHeight="1" x14ac:dyDescent="0.3">
      <c r="A3466" s="1"/>
      <c r="B3466" s="6" t="s">
        <v>14</v>
      </c>
      <c r="C3466" s="6">
        <v>1185732</v>
      </c>
      <c r="D3466" s="7">
        <v>44203</v>
      </c>
      <c r="E3466" s="6" t="s">
        <v>15</v>
      </c>
      <c r="F3466" s="6" t="s">
        <v>119</v>
      </c>
      <c r="G3466" s="6" t="s">
        <v>120</v>
      </c>
      <c r="H3466" s="6" t="s">
        <v>21</v>
      </c>
      <c r="I3466" s="8">
        <v>0.5</v>
      </c>
      <c r="J3466" s="9">
        <v>2000</v>
      </c>
      <c r="K3466" s="10">
        <f t="shared" si="26"/>
        <v>1000</v>
      </c>
      <c r="L3466" s="10">
        <f t="shared" si="27"/>
        <v>300</v>
      </c>
      <c r="M3466" s="11">
        <v>0.3</v>
      </c>
      <c r="O3466" s="16"/>
      <c r="P3466" s="14"/>
      <c r="Q3466" s="12"/>
      <c r="R3466" s="13"/>
    </row>
    <row r="3467" spans="1:18" ht="15.75" customHeight="1" x14ac:dyDescent="0.3">
      <c r="A3467" s="1"/>
      <c r="B3467" s="6" t="s">
        <v>14</v>
      </c>
      <c r="C3467" s="6">
        <v>1185732</v>
      </c>
      <c r="D3467" s="7">
        <v>44203</v>
      </c>
      <c r="E3467" s="6" t="s">
        <v>15</v>
      </c>
      <c r="F3467" s="6" t="s">
        <v>119</v>
      </c>
      <c r="G3467" s="6" t="s">
        <v>120</v>
      </c>
      <c r="H3467" s="6" t="s">
        <v>22</v>
      </c>
      <c r="I3467" s="8">
        <v>0.4</v>
      </c>
      <c r="J3467" s="9">
        <v>3000</v>
      </c>
      <c r="K3467" s="10">
        <f t="shared" si="26"/>
        <v>1200</v>
      </c>
      <c r="L3467" s="10">
        <f t="shared" si="27"/>
        <v>420</v>
      </c>
      <c r="M3467" s="11">
        <v>0.35</v>
      </c>
      <c r="O3467" s="16"/>
      <c r="P3467" s="14"/>
      <c r="Q3467" s="12"/>
      <c r="R3467" s="13"/>
    </row>
    <row r="3468" spans="1:18" ht="15.75" customHeight="1" x14ac:dyDescent="0.3">
      <c r="A3468" s="1"/>
      <c r="B3468" s="6" t="s">
        <v>14</v>
      </c>
      <c r="C3468" s="6">
        <v>1185732</v>
      </c>
      <c r="D3468" s="7">
        <v>44232</v>
      </c>
      <c r="E3468" s="6" t="s">
        <v>15</v>
      </c>
      <c r="F3468" s="6" t="s">
        <v>119</v>
      </c>
      <c r="G3468" s="6" t="s">
        <v>120</v>
      </c>
      <c r="H3468" s="6" t="s">
        <v>17</v>
      </c>
      <c r="I3468" s="8">
        <v>0.4</v>
      </c>
      <c r="J3468" s="9">
        <v>5500</v>
      </c>
      <c r="K3468" s="10">
        <f t="shared" si="26"/>
        <v>2200</v>
      </c>
      <c r="L3468" s="10">
        <f t="shared" si="27"/>
        <v>880</v>
      </c>
      <c r="M3468" s="11">
        <v>0.4</v>
      </c>
      <c r="O3468" s="16"/>
      <c r="P3468" s="14"/>
      <c r="Q3468" s="12"/>
      <c r="R3468" s="13"/>
    </row>
    <row r="3469" spans="1:18" ht="15.75" customHeight="1" x14ac:dyDescent="0.3">
      <c r="A3469" s="1"/>
      <c r="B3469" s="6" t="s">
        <v>14</v>
      </c>
      <c r="C3469" s="6">
        <v>1185732</v>
      </c>
      <c r="D3469" s="7">
        <v>44232</v>
      </c>
      <c r="E3469" s="6" t="s">
        <v>15</v>
      </c>
      <c r="F3469" s="6" t="s">
        <v>119</v>
      </c>
      <c r="G3469" s="6" t="s">
        <v>120</v>
      </c>
      <c r="H3469" s="6" t="s">
        <v>18</v>
      </c>
      <c r="I3469" s="8">
        <v>0.4</v>
      </c>
      <c r="J3469" s="9">
        <v>2000</v>
      </c>
      <c r="K3469" s="10">
        <f t="shared" si="26"/>
        <v>800</v>
      </c>
      <c r="L3469" s="10">
        <f t="shared" si="27"/>
        <v>320</v>
      </c>
      <c r="M3469" s="11">
        <v>0.4</v>
      </c>
      <c r="O3469" s="16"/>
      <c r="P3469" s="14"/>
      <c r="Q3469" s="12"/>
      <c r="R3469" s="13"/>
    </row>
    <row r="3470" spans="1:18" ht="15.75" customHeight="1" x14ac:dyDescent="0.3">
      <c r="A3470" s="1"/>
      <c r="B3470" s="6" t="s">
        <v>14</v>
      </c>
      <c r="C3470" s="6">
        <v>1185732</v>
      </c>
      <c r="D3470" s="7">
        <v>44232</v>
      </c>
      <c r="E3470" s="6" t="s">
        <v>15</v>
      </c>
      <c r="F3470" s="6" t="s">
        <v>119</v>
      </c>
      <c r="G3470" s="6" t="s">
        <v>120</v>
      </c>
      <c r="H3470" s="6" t="s">
        <v>19</v>
      </c>
      <c r="I3470" s="8">
        <v>0.30000000000000004</v>
      </c>
      <c r="J3470" s="9">
        <v>2500</v>
      </c>
      <c r="K3470" s="10">
        <f t="shared" si="26"/>
        <v>750.00000000000011</v>
      </c>
      <c r="L3470" s="10">
        <f t="shared" si="27"/>
        <v>225.00000000000003</v>
      </c>
      <c r="M3470" s="11">
        <v>0.3</v>
      </c>
      <c r="O3470" s="16"/>
      <c r="P3470" s="14"/>
      <c r="Q3470" s="12"/>
      <c r="R3470" s="13"/>
    </row>
    <row r="3471" spans="1:18" ht="15.75" customHeight="1" x14ac:dyDescent="0.3">
      <c r="A3471" s="1"/>
      <c r="B3471" s="6" t="s">
        <v>14</v>
      </c>
      <c r="C3471" s="6">
        <v>1185732</v>
      </c>
      <c r="D3471" s="7">
        <v>44232</v>
      </c>
      <c r="E3471" s="6" t="s">
        <v>15</v>
      </c>
      <c r="F3471" s="6" t="s">
        <v>119</v>
      </c>
      <c r="G3471" s="6" t="s">
        <v>120</v>
      </c>
      <c r="H3471" s="6" t="s">
        <v>20</v>
      </c>
      <c r="I3471" s="8">
        <v>0.35</v>
      </c>
      <c r="J3471" s="9">
        <v>1250</v>
      </c>
      <c r="K3471" s="10">
        <f t="shared" si="26"/>
        <v>437.5</v>
      </c>
      <c r="L3471" s="10">
        <f t="shared" si="27"/>
        <v>131.25</v>
      </c>
      <c r="M3471" s="11">
        <v>0.3</v>
      </c>
      <c r="O3471" s="16"/>
      <c r="P3471" s="14"/>
      <c r="Q3471" s="12"/>
      <c r="R3471" s="13"/>
    </row>
    <row r="3472" spans="1:18" ht="15.75" customHeight="1" x14ac:dyDescent="0.3">
      <c r="A3472" s="1"/>
      <c r="B3472" s="6" t="s">
        <v>14</v>
      </c>
      <c r="C3472" s="6">
        <v>1185732</v>
      </c>
      <c r="D3472" s="7">
        <v>44232</v>
      </c>
      <c r="E3472" s="6" t="s">
        <v>15</v>
      </c>
      <c r="F3472" s="6" t="s">
        <v>119</v>
      </c>
      <c r="G3472" s="6" t="s">
        <v>120</v>
      </c>
      <c r="H3472" s="6" t="s">
        <v>21</v>
      </c>
      <c r="I3472" s="8">
        <v>0.5</v>
      </c>
      <c r="J3472" s="9">
        <v>2000</v>
      </c>
      <c r="K3472" s="10">
        <f t="shared" si="26"/>
        <v>1000</v>
      </c>
      <c r="L3472" s="10">
        <f t="shared" si="27"/>
        <v>300</v>
      </c>
      <c r="M3472" s="11">
        <v>0.3</v>
      </c>
      <c r="O3472" s="16"/>
      <c r="P3472" s="14"/>
      <c r="Q3472" s="12"/>
      <c r="R3472" s="13"/>
    </row>
    <row r="3473" spans="1:18" ht="15.75" customHeight="1" x14ac:dyDescent="0.3">
      <c r="A3473" s="1"/>
      <c r="B3473" s="6" t="s">
        <v>14</v>
      </c>
      <c r="C3473" s="6">
        <v>1185732</v>
      </c>
      <c r="D3473" s="7">
        <v>44232</v>
      </c>
      <c r="E3473" s="6" t="s">
        <v>15</v>
      </c>
      <c r="F3473" s="6" t="s">
        <v>119</v>
      </c>
      <c r="G3473" s="6" t="s">
        <v>120</v>
      </c>
      <c r="H3473" s="6" t="s">
        <v>22</v>
      </c>
      <c r="I3473" s="8">
        <v>0.4</v>
      </c>
      <c r="J3473" s="9">
        <v>3000</v>
      </c>
      <c r="K3473" s="10">
        <f t="shared" si="26"/>
        <v>1200</v>
      </c>
      <c r="L3473" s="10">
        <f t="shared" si="27"/>
        <v>420</v>
      </c>
      <c r="M3473" s="11">
        <v>0.35</v>
      </c>
      <c r="O3473" s="16"/>
      <c r="P3473" s="14"/>
      <c r="Q3473" s="12"/>
      <c r="R3473" s="13"/>
    </row>
    <row r="3474" spans="1:18" ht="15.75" customHeight="1" x14ac:dyDescent="0.3">
      <c r="A3474" s="1"/>
      <c r="B3474" s="6" t="s">
        <v>14</v>
      </c>
      <c r="C3474" s="6">
        <v>1185732</v>
      </c>
      <c r="D3474" s="7">
        <v>44258</v>
      </c>
      <c r="E3474" s="6" t="s">
        <v>15</v>
      </c>
      <c r="F3474" s="6" t="s">
        <v>119</v>
      </c>
      <c r="G3474" s="6" t="s">
        <v>120</v>
      </c>
      <c r="H3474" s="6" t="s">
        <v>17</v>
      </c>
      <c r="I3474" s="8">
        <v>0.4</v>
      </c>
      <c r="J3474" s="9">
        <v>5200</v>
      </c>
      <c r="K3474" s="10">
        <f t="shared" si="26"/>
        <v>2080</v>
      </c>
      <c r="L3474" s="10">
        <f t="shared" si="27"/>
        <v>832</v>
      </c>
      <c r="M3474" s="11">
        <v>0.4</v>
      </c>
      <c r="O3474" s="16"/>
      <c r="P3474" s="14"/>
      <c r="Q3474" s="12"/>
      <c r="R3474" s="13"/>
    </row>
    <row r="3475" spans="1:18" ht="15.75" customHeight="1" x14ac:dyDescent="0.3">
      <c r="A3475" s="1"/>
      <c r="B3475" s="6" t="s">
        <v>14</v>
      </c>
      <c r="C3475" s="6">
        <v>1185732</v>
      </c>
      <c r="D3475" s="7">
        <v>44258</v>
      </c>
      <c r="E3475" s="6" t="s">
        <v>15</v>
      </c>
      <c r="F3475" s="6" t="s">
        <v>119</v>
      </c>
      <c r="G3475" s="6" t="s">
        <v>120</v>
      </c>
      <c r="H3475" s="6" t="s">
        <v>18</v>
      </c>
      <c r="I3475" s="8">
        <v>0.4</v>
      </c>
      <c r="J3475" s="9">
        <v>2250</v>
      </c>
      <c r="K3475" s="10">
        <f t="shared" si="26"/>
        <v>900</v>
      </c>
      <c r="L3475" s="10">
        <f t="shared" si="27"/>
        <v>360</v>
      </c>
      <c r="M3475" s="11">
        <v>0.4</v>
      </c>
      <c r="O3475" s="16"/>
      <c r="P3475" s="14"/>
      <c r="Q3475" s="12"/>
      <c r="R3475" s="13"/>
    </row>
    <row r="3476" spans="1:18" ht="15.75" customHeight="1" x14ac:dyDescent="0.3">
      <c r="A3476" s="1"/>
      <c r="B3476" s="6" t="s">
        <v>14</v>
      </c>
      <c r="C3476" s="6">
        <v>1185732</v>
      </c>
      <c r="D3476" s="7">
        <v>44258</v>
      </c>
      <c r="E3476" s="6" t="s">
        <v>15</v>
      </c>
      <c r="F3476" s="6" t="s">
        <v>119</v>
      </c>
      <c r="G3476" s="6" t="s">
        <v>120</v>
      </c>
      <c r="H3476" s="6" t="s">
        <v>19</v>
      </c>
      <c r="I3476" s="8">
        <v>0.30000000000000004</v>
      </c>
      <c r="J3476" s="9">
        <v>2500</v>
      </c>
      <c r="K3476" s="10">
        <f t="shared" si="26"/>
        <v>750.00000000000011</v>
      </c>
      <c r="L3476" s="10">
        <f t="shared" si="27"/>
        <v>225.00000000000003</v>
      </c>
      <c r="M3476" s="11">
        <v>0.3</v>
      </c>
      <c r="O3476" s="16"/>
      <c r="P3476" s="14"/>
      <c r="Q3476" s="12"/>
      <c r="R3476" s="13"/>
    </row>
    <row r="3477" spans="1:18" ht="15.75" customHeight="1" x14ac:dyDescent="0.3">
      <c r="A3477" s="1"/>
      <c r="B3477" s="6" t="s">
        <v>14</v>
      </c>
      <c r="C3477" s="6">
        <v>1185732</v>
      </c>
      <c r="D3477" s="7">
        <v>44258</v>
      </c>
      <c r="E3477" s="6" t="s">
        <v>15</v>
      </c>
      <c r="F3477" s="6" t="s">
        <v>119</v>
      </c>
      <c r="G3477" s="6" t="s">
        <v>120</v>
      </c>
      <c r="H3477" s="6" t="s">
        <v>20</v>
      </c>
      <c r="I3477" s="8">
        <v>0.35</v>
      </c>
      <c r="J3477" s="9">
        <v>1000</v>
      </c>
      <c r="K3477" s="10">
        <f t="shared" si="26"/>
        <v>350</v>
      </c>
      <c r="L3477" s="10">
        <f t="shared" si="27"/>
        <v>105</v>
      </c>
      <c r="M3477" s="11">
        <v>0.3</v>
      </c>
      <c r="O3477" s="16"/>
      <c r="P3477" s="14"/>
      <c r="Q3477" s="12"/>
      <c r="R3477" s="13"/>
    </row>
    <row r="3478" spans="1:18" ht="15.75" customHeight="1" x14ac:dyDescent="0.3">
      <c r="A3478" s="1"/>
      <c r="B3478" s="6" t="s">
        <v>14</v>
      </c>
      <c r="C3478" s="6">
        <v>1185732</v>
      </c>
      <c r="D3478" s="7">
        <v>44258</v>
      </c>
      <c r="E3478" s="6" t="s">
        <v>15</v>
      </c>
      <c r="F3478" s="6" t="s">
        <v>119</v>
      </c>
      <c r="G3478" s="6" t="s">
        <v>120</v>
      </c>
      <c r="H3478" s="6" t="s">
        <v>21</v>
      </c>
      <c r="I3478" s="8">
        <v>0.5</v>
      </c>
      <c r="J3478" s="9">
        <v>1500</v>
      </c>
      <c r="K3478" s="10">
        <f t="shared" si="26"/>
        <v>750</v>
      </c>
      <c r="L3478" s="10">
        <f t="shared" si="27"/>
        <v>225</v>
      </c>
      <c r="M3478" s="11">
        <v>0.3</v>
      </c>
      <c r="O3478" s="16"/>
      <c r="P3478" s="14"/>
      <c r="Q3478" s="12"/>
      <c r="R3478" s="13"/>
    </row>
    <row r="3479" spans="1:18" ht="15.75" customHeight="1" x14ac:dyDescent="0.3">
      <c r="A3479" s="1"/>
      <c r="B3479" s="6" t="s">
        <v>14</v>
      </c>
      <c r="C3479" s="6">
        <v>1185732</v>
      </c>
      <c r="D3479" s="7">
        <v>44258</v>
      </c>
      <c r="E3479" s="6" t="s">
        <v>15</v>
      </c>
      <c r="F3479" s="6" t="s">
        <v>119</v>
      </c>
      <c r="G3479" s="6" t="s">
        <v>120</v>
      </c>
      <c r="H3479" s="6" t="s">
        <v>22</v>
      </c>
      <c r="I3479" s="8">
        <v>0.4</v>
      </c>
      <c r="J3479" s="9">
        <v>2500</v>
      </c>
      <c r="K3479" s="10">
        <f t="shared" si="26"/>
        <v>1000</v>
      </c>
      <c r="L3479" s="10">
        <f t="shared" si="27"/>
        <v>350</v>
      </c>
      <c r="M3479" s="11">
        <v>0.35</v>
      </c>
      <c r="O3479" s="16"/>
      <c r="P3479" s="14"/>
      <c r="Q3479" s="12"/>
      <c r="R3479" s="13"/>
    </row>
    <row r="3480" spans="1:18" ht="15.75" customHeight="1" x14ac:dyDescent="0.3">
      <c r="A3480" s="1"/>
      <c r="B3480" s="6" t="s">
        <v>14</v>
      </c>
      <c r="C3480" s="6">
        <v>1185732</v>
      </c>
      <c r="D3480" s="7">
        <v>44290</v>
      </c>
      <c r="E3480" s="6" t="s">
        <v>15</v>
      </c>
      <c r="F3480" s="6" t="s">
        <v>119</v>
      </c>
      <c r="G3480" s="6" t="s">
        <v>120</v>
      </c>
      <c r="H3480" s="6" t="s">
        <v>17</v>
      </c>
      <c r="I3480" s="8">
        <v>0.4</v>
      </c>
      <c r="J3480" s="9">
        <v>5000</v>
      </c>
      <c r="K3480" s="10">
        <f t="shared" si="26"/>
        <v>2000</v>
      </c>
      <c r="L3480" s="10">
        <f t="shared" si="27"/>
        <v>800</v>
      </c>
      <c r="M3480" s="11">
        <v>0.4</v>
      </c>
      <c r="O3480" s="16"/>
      <c r="P3480" s="14"/>
      <c r="Q3480" s="12"/>
      <c r="R3480" s="13"/>
    </row>
    <row r="3481" spans="1:18" ht="15.75" customHeight="1" x14ac:dyDescent="0.3">
      <c r="A3481" s="1"/>
      <c r="B3481" s="6" t="s">
        <v>14</v>
      </c>
      <c r="C3481" s="6">
        <v>1185732</v>
      </c>
      <c r="D3481" s="7">
        <v>44290</v>
      </c>
      <c r="E3481" s="6" t="s">
        <v>15</v>
      </c>
      <c r="F3481" s="6" t="s">
        <v>119</v>
      </c>
      <c r="G3481" s="6" t="s">
        <v>120</v>
      </c>
      <c r="H3481" s="6" t="s">
        <v>18</v>
      </c>
      <c r="I3481" s="8">
        <v>0.4</v>
      </c>
      <c r="J3481" s="9">
        <v>2000</v>
      </c>
      <c r="K3481" s="10">
        <f t="shared" si="26"/>
        <v>800</v>
      </c>
      <c r="L3481" s="10">
        <f t="shared" si="27"/>
        <v>320</v>
      </c>
      <c r="M3481" s="11">
        <v>0.4</v>
      </c>
      <c r="O3481" s="16"/>
      <c r="P3481" s="14"/>
      <c r="Q3481" s="12"/>
      <c r="R3481" s="13"/>
    </row>
    <row r="3482" spans="1:18" ht="15.75" customHeight="1" x14ac:dyDescent="0.3">
      <c r="A3482" s="1"/>
      <c r="B3482" s="6" t="s">
        <v>14</v>
      </c>
      <c r="C3482" s="6">
        <v>1185732</v>
      </c>
      <c r="D3482" s="7">
        <v>44290</v>
      </c>
      <c r="E3482" s="6" t="s">
        <v>15</v>
      </c>
      <c r="F3482" s="6" t="s">
        <v>119</v>
      </c>
      <c r="G3482" s="6" t="s">
        <v>120</v>
      </c>
      <c r="H3482" s="6" t="s">
        <v>19</v>
      </c>
      <c r="I3482" s="8">
        <v>0.30000000000000004</v>
      </c>
      <c r="J3482" s="9">
        <v>2000</v>
      </c>
      <c r="K3482" s="10">
        <f t="shared" si="26"/>
        <v>600.00000000000011</v>
      </c>
      <c r="L3482" s="10">
        <f t="shared" si="27"/>
        <v>180.00000000000003</v>
      </c>
      <c r="M3482" s="11">
        <v>0.3</v>
      </c>
      <c r="O3482" s="16"/>
      <c r="P3482" s="14"/>
      <c r="Q3482" s="12"/>
      <c r="R3482" s="13"/>
    </row>
    <row r="3483" spans="1:18" ht="15.75" customHeight="1" x14ac:dyDescent="0.3">
      <c r="A3483" s="1"/>
      <c r="B3483" s="6" t="s">
        <v>14</v>
      </c>
      <c r="C3483" s="6">
        <v>1185732</v>
      </c>
      <c r="D3483" s="7">
        <v>44290</v>
      </c>
      <c r="E3483" s="6" t="s">
        <v>15</v>
      </c>
      <c r="F3483" s="6" t="s">
        <v>119</v>
      </c>
      <c r="G3483" s="6" t="s">
        <v>120</v>
      </c>
      <c r="H3483" s="6" t="s">
        <v>20</v>
      </c>
      <c r="I3483" s="8">
        <v>0.35</v>
      </c>
      <c r="J3483" s="9">
        <v>1250</v>
      </c>
      <c r="K3483" s="10">
        <f t="shared" si="26"/>
        <v>437.5</v>
      </c>
      <c r="L3483" s="10">
        <f t="shared" si="27"/>
        <v>131.25</v>
      </c>
      <c r="M3483" s="11">
        <v>0.3</v>
      </c>
      <c r="O3483" s="16"/>
      <c r="P3483" s="14"/>
      <c r="Q3483" s="12"/>
      <c r="R3483" s="13"/>
    </row>
    <row r="3484" spans="1:18" ht="15.75" customHeight="1" x14ac:dyDescent="0.3">
      <c r="A3484" s="1"/>
      <c r="B3484" s="6" t="s">
        <v>14</v>
      </c>
      <c r="C3484" s="6">
        <v>1185732</v>
      </c>
      <c r="D3484" s="7">
        <v>44290</v>
      </c>
      <c r="E3484" s="6" t="s">
        <v>15</v>
      </c>
      <c r="F3484" s="6" t="s">
        <v>119</v>
      </c>
      <c r="G3484" s="6" t="s">
        <v>120</v>
      </c>
      <c r="H3484" s="6" t="s">
        <v>21</v>
      </c>
      <c r="I3484" s="8">
        <v>0.5</v>
      </c>
      <c r="J3484" s="9">
        <v>1250</v>
      </c>
      <c r="K3484" s="10">
        <f t="shared" si="26"/>
        <v>625</v>
      </c>
      <c r="L3484" s="10">
        <f t="shared" si="27"/>
        <v>187.5</v>
      </c>
      <c r="M3484" s="11">
        <v>0.3</v>
      </c>
      <c r="O3484" s="16"/>
      <c r="P3484" s="14"/>
      <c r="Q3484" s="12"/>
      <c r="R3484" s="13"/>
    </row>
    <row r="3485" spans="1:18" ht="15.75" customHeight="1" x14ac:dyDescent="0.3">
      <c r="A3485" s="1"/>
      <c r="B3485" s="6" t="s">
        <v>14</v>
      </c>
      <c r="C3485" s="6">
        <v>1185732</v>
      </c>
      <c r="D3485" s="7">
        <v>44290</v>
      </c>
      <c r="E3485" s="6" t="s">
        <v>15</v>
      </c>
      <c r="F3485" s="6" t="s">
        <v>119</v>
      </c>
      <c r="G3485" s="6" t="s">
        <v>120</v>
      </c>
      <c r="H3485" s="6" t="s">
        <v>22</v>
      </c>
      <c r="I3485" s="8">
        <v>0.4</v>
      </c>
      <c r="J3485" s="9">
        <v>2750</v>
      </c>
      <c r="K3485" s="10">
        <f t="shared" si="26"/>
        <v>1100</v>
      </c>
      <c r="L3485" s="10">
        <f t="shared" si="27"/>
        <v>385</v>
      </c>
      <c r="M3485" s="11">
        <v>0.35</v>
      </c>
      <c r="O3485" s="16"/>
      <c r="P3485" s="14"/>
      <c r="Q3485" s="12"/>
      <c r="R3485" s="13"/>
    </row>
    <row r="3486" spans="1:18" ht="15.75" customHeight="1" x14ac:dyDescent="0.3">
      <c r="A3486" s="1"/>
      <c r="B3486" s="6" t="s">
        <v>14</v>
      </c>
      <c r="C3486" s="6">
        <v>1185732</v>
      </c>
      <c r="D3486" s="7">
        <v>44319</v>
      </c>
      <c r="E3486" s="6" t="s">
        <v>15</v>
      </c>
      <c r="F3486" s="6" t="s">
        <v>119</v>
      </c>
      <c r="G3486" s="6" t="s">
        <v>120</v>
      </c>
      <c r="H3486" s="6" t="s">
        <v>17</v>
      </c>
      <c r="I3486" s="8">
        <v>0.54999999999999993</v>
      </c>
      <c r="J3486" s="9">
        <v>5450</v>
      </c>
      <c r="K3486" s="10">
        <f t="shared" si="26"/>
        <v>2997.4999999999995</v>
      </c>
      <c r="L3486" s="10">
        <f t="shared" si="27"/>
        <v>1198.9999999999998</v>
      </c>
      <c r="M3486" s="11">
        <v>0.4</v>
      </c>
      <c r="O3486" s="16"/>
      <c r="P3486" s="14"/>
      <c r="Q3486" s="12"/>
      <c r="R3486" s="13"/>
    </row>
    <row r="3487" spans="1:18" ht="15.75" customHeight="1" x14ac:dyDescent="0.3">
      <c r="A3487" s="1"/>
      <c r="B3487" s="6" t="s">
        <v>14</v>
      </c>
      <c r="C3487" s="6">
        <v>1185732</v>
      </c>
      <c r="D3487" s="7">
        <v>44319</v>
      </c>
      <c r="E3487" s="6" t="s">
        <v>15</v>
      </c>
      <c r="F3487" s="6" t="s">
        <v>119</v>
      </c>
      <c r="G3487" s="6" t="s">
        <v>120</v>
      </c>
      <c r="H3487" s="6" t="s">
        <v>18</v>
      </c>
      <c r="I3487" s="8">
        <v>0.5</v>
      </c>
      <c r="J3487" s="9">
        <v>2500</v>
      </c>
      <c r="K3487" s="10">
        <f t="shared" si="26"/>
        <v>1250</v>
      </c>
      <c r="L3487" s="10">
        <f t="shared" si="27"/>
        <v>500</v>
      </c>
      <c r="M3487" s="11">
        <v>0.4</v>
      </c>
      <c r="O3487" s="16"/>
      <c r="P3487" s="14"/>
      <c r="Q3487" s="12"/>
      <c r="R3487" s="13"/>
    </row>
    <row r="3488" spans="1:18" ht="15.75" customHeight="1" x14ac:dyDescent="0.3">
      <c r="A3488" s="1"/>
      <c r="B3488" s="6" t="s">
        <v>14</v>
      </c>
      <c r="C3488" s="6">
        <v>1185732</v>
      </c>
      <c r="D3488" s="7">
        <v>44319</v>
      </c>
      <c r="E3488" s="6" t="s">
        <v>15</v>
      </c>
      <c r="F3488" s="6" t="s">
        <v>119</v>
      </c>
      <c r="G3488" s="6" t="s">
        <v>120</v>
      </c>
      <c r="H3488" s="6" t="s">
        <v>19</v>
      </c>
      <c r="I3488" s="8">
        <v>0.45</v>
      </c>
      <c r="J3488" s="9">
        <v>2750</v>
      </c>
      <c r="K3488" s="10">
        <f t="shared" si="26"/>
        <v>1237.5</v>
      </c>
      <c r="L3488" s="10">
        <f t="shared" si="27"/>
        <v>371.25</v>
      </c>
      <c r="M3488" s="11">
        <v>0.3</v>
      </c>
      <c r="O3488" s="16"/>
      <c r="P3488" s="14"/>
      <c r="Q3488" s="12"/>
      <c r="R3488" s="13"/>
    </row>
    <row r="3489" spans="1:18" ht="15.75" customHeight="1" x14ac:dyDescent="0.3">
      <c r="A3489" s="1"/>
      <c r="B3489" s="6" t="s">
        <v>14</v>
      </c>
      <c r="C3489" s="6">
        <v>1185732</v>
      </c>
      <c r="D3489" s="7">
        <v>44319</v>
      </c>
      <c r="E3489" s="6" t="s">
        <v>15</v>
      </c>
      <c r="F3489" s="6" t="s">
        <v>119</v>
      </c>
      <c r="G3489" s="6" t="s">
        <v>120</v>
      </c>
      <c r="H3489" s="6" t="s">
        <v>20</v>
      </c>
      <c r="I3489" s="8">
        <v>0.45</v>
      </c>
      <c r="J3489" s="9">
        <v>2250</v>
      </c>
      <c r="K3489" s="10">
        <f t="shared" si="26"/>
        <v>1012.5</v>
      </c>
      <c r="L3489" s="10">
        <f t="shared" si="27"/>
        <v>303.75</v>
      </c>
      <c r="M3489" s="11">
        <v>0.3</v>
      </c>
      <c r="O3489" s="16"/>
      <c r="P3489" s="14"/>
      <c r="Q3489" s="12"/>
      <c r="R3489" s="13"/>
    </row>
    <row r="3490" spans="1:18" ht="15.75" customHeight="1" x14ac:dyDescent="0.3">
      <c r="A3490" s="1"/>
      <c r="B3490" s="6" t="s">
        <v>14</v>
      </c>
      <c r="C3490" s="6">
        <v>1185732</v>
      </c>
      <c r="D3490" s="7">
        <v>44319</v>
      </c>
      <c r="E3490" s="6" t="s">
        <v>15</v>
      </c>
      <c r="F3490" s="6" t="s">
        <v>119</v>
      </c>
      <c r="G3490" s="6" t="s">
        <v>120</v>
      </c>
      <c r="H3490" s="6" t="s">
        <v>21</v>
      </c>
      <c r="I3490" s="8">
        <v>0.54999999999999993</v>
      </c>
      <c r="J3490" s="9">
        <v>2500</v>
      </c>
      <c r="K3490" s="10">
        <f t="shared" si="26"/>
        <v>1374.9999999999998</v>
      </c>
      <c r="L3490" s="10">
        <f t="shared" si="27"/>
        <v>412.49999999999994</v>
      </c>
      <c r="M3490" s="11">
        <v>0.3</v>
      </c>
      <c r="O3490" s="16"/>
      <c r="P3490" s="14"/>
      <c r="Q3490" s="12"/>
      <c r="R3490" s="13"/>
    </row>
    <row r="3491" spans="1:18" ht="15.75" customHeight="1" x14ac:dyDescent="0.3">
      <c r="A3491" s="1"/>
      <c r="B3491" s="6" t="s">
        <v>14</v>
      </c>
      <c r="C3491" s="6">
        <v>1185732</v>
      </c>
      <c r="D3491" s="7">
        <v>44319</v>
      </c>
      <c r="E3491" s="6" t="s">
        <v>15</v>
      </c>
      <c r="F3491" s="6" t="s">
        <v>119</v>
      </c>
      <c r="G3491" s="6" t="s">
        <v>120</v>
      </c>
      <c r="H3491" s="6" t="s">
        <v>22</v>
      </c>
      <c r="I3491" s="8">
        <v>0.6</v>
      </c>
      <c r="J3491" s="9">
        <v>3750</v>
      </c>
      <c r="K3491" s="10">
        <f t="shared" si="26"/>
        <v>2250</v>
      </c>
      <c r="L3491" s="10">
        <f t="shared" si="27"/>
        <v>787.5</v>
      </c>
      <c r="M3491" s="11">
        <v>0.35</v>
      </c>
      <c r="O3491" s="16"/>
      <c r="P3491" s="14"/>
      <c r="Q3491" s="12"/>
      <c r="R3491" s="13"/>
    </row>
    <row r="3492" spans="1:18" ht="15.75" customHeight="1" x14ac:dyDescent="0.3">
      <c r="A3492" s="1"/>
      <c r="B3492" s="6" t="s">
        <v>14</v>
      </c>
      <c r="C3492" s="6">
        <v>1185732</v>
      </c>
      <c r="D3492" s="7">
        <v>44352</v>
      </c>
      <c r="E3492" s="6" t="s">
        <v>15</v>
      </c>
      <c r="F3492" s="6" t="s">
        <v>119</v>
      </c>
      <c r="G3492" s="6" t="s">
        <v>120</v>
      </c>
      <c r="H3492" s="6" t="s">
        <v>17</v>
      </c>
      <c r="I3492" s="8">
        <v>0.54999999999999993</v>
      </c>
      <c r="J3492" s="9">
        <v>6250</v>
      </c>
      <c r="K3492" s="10">
        <f t="shared" si="26"/>
        <v>3437.4999999999995</v>
      </c>
      <c r="L3492" s="10">
        <f t="shared" si="27"/>
        <v>1375</v>
      </c>
      <c r="M3492" s="11">
        <v>0.4</v>
      </c>
      <c r="O3492" s="16"/>
      <c r="P3492" s="14"/>
      <c r="Q3492" s="12"/>
      <c r="R3492" s="13"/>
    </row>
    <row r="3493" spans="1:18" ht="15.75" customHeight="1" x14ac:dyDescent="0.3">
      <c r="A3493" s="1"/>
      <c r="B3493" s="6" t="s">
        <v>14</v>
      </c>
      <c r="C3493" s="6">
        <v>1185732</v>
      </c>
      <c r="D3493" s="7">
        <v>44352</v>
      </c>
      <c r="E3493" s="6" t="s">
        <v>15</v>
      </c>
      <c r="F3493" s="6" t="s">
        <v>119</v>
      </c>
      <c r="G3493" s="6" t="s">
        <v>120</v>
      </c>
      <c r="H3493" s="6" t="s">
        <v>18</v>
      </c>
      <c r="I3493" s="8">
        <v>0.5</v>
      </c>
      <c r="J3493" s="9">
        <v>3750</v>
      </c>
      <c r="K3493" s="10">
        <f t="shared" si="26"/>
        <v>1875</v>
      </c>
      <c r="L3493" s="10">
        <f t="shared" si="27"/>
        <v>750</v>
      </c>
      <c r="M3493" s="11">
        <v>0.4</v>
      </c>
      <c r="O3493" s="16"/>
      <c r="P3493" s="14"/>
      <c r="Q3493" s="12"/>
      <c r="R3493" s="13"/>
    </row>
    <row r="3494" spans="1:18" ht="15.75" customHeight="1" x14ac:dyDescent="0.3">
      <c r="A3494" s="1"/>
      <c r="B3494" s="6" t="s">
        <v>14</v>
      </c>
      <c r="C3494" s="6">
        <v>1185732</v>
      </c>
      <c r="D3494" s="7">
        <v>44352</v>
      </c>
      <c r="E3494" s="6" t="s">
        <v>15</v>
      </c>
      <c r="F3494" s="6" t="s">
        <v>119</v>
      </c>
      <c r="G3494" s="6" t="s">
        <v>120</v>
      </c>
      <c r="H3494" s="6" t="s">
        <v>19</v>
      </c>
      <c r="I3494" s="8">
        <v>0.45</v>
      </c>
      <c r="J3494" s="9">
        <v>3000</v>
      </c>
      <c r="K3494" s="10">
        <f t="shared" si="26"/>
        <v>1350</v>
      </c>
      <c r="L3494" s="10">
        <f t="shared" si="27"/>
        <v>405</v>
      </c>
      <c r="M3494" s="11">
        <v>0.3</v>
      </c>
      <c r="O3494" s="16"/>
      <c r="P3494" s="14"/>
      <c r="Q3494" s="12"/>
      <c r="R3494" s="13"/>
    </row>
    <row r="3495" spans="1:18" ht="15.75" customHeight="1" x14ac:dyDescent="0.3">
      <c r="A3495" s="1"/>
      <c r="B3495" s="6" t="s">
        <v>14</v>
      </c>
      <c r="C3495" s="6">
        <v>1185732</v>
      </c>
      <c r="D3495" s="7">
        <v>44352</v>
      </c>
      <c r="E3495" s="6" t="s">
        <v>15</v>
      </c>
      <c r="F3495" s="6" t="s">
        <v>119</v>
      </c>
      <c r="G3495" s="6" t="s">
        <v>120</v>
      </c>
      <c r="H3495" s="6" t="s">
        <v>20</v>
      </c>
      <c r="I3495" s="8">
        <v>0.45</v>
      </c>
      <c r="J3495" s="9">
        <v>2750</v>
      </c>
      <c r="K3495" s="10">
        <f t="shared" si="26"/>
        <v>1237.5</v>
      </c>
      <c r="L3495" s="10">
        <f t="shared" si="27"/>
        <v>371.25</v>
      </c>
      <c r="M3495" s="11">
        <v>0.3</v>
      </c>
      <c r="O3495" s="16"/>
      <c r="P3495" s="14"/>
      <c r="Q3495" s="12"/>
      <c r="R3495" s="13"/>
    </row>
    <row r="3496" spans="1:18" ht="15.75" customHeight="1" x14ac:dyDescent="0.3">
      <c r="A3496" s="1"/>
      <c r="B3496" s="6" t="s">
        <v>14</v>
      </c>
      <c r="C3496" s="6">
        <v>1185732</v>
      </c>
      <c r="D3496" s="7">
        <v>44352</v>
      </c>
      <c r="E3496" s="6" t="s">
        <v>15</v>
      </c>
      <c r="F3496" s="6" t="s">
        <v>119</v>
      </c>
      <c r="G3496" s="6" t="s">
        <v>120</v>
      </c>
      <c r="H3496" s="6" t="s">
        <v>21</v>
      </c>
      <c r="I3496" s="8">
        <v>0.54999999999999993</v>
      </c>
      <c r="J3496" s="9">
        <v>2750</v>
      </c>
      <c r="K3496" s="10">
        <f t="shared" si="26"/>
        <v>1512.4999999999998</v>
      </c>
      <c r="L3496" s="10">
        <f t="shared" si="27"/>
        <v>453.74999999999994</v>
      </c>
      <c r="M3496" s="11">
        <v>0.3</v>
      </c>
      <c r="O3496" s="16"/>
      <c r="P3496" s="14"/>
      <c r="Q3496" s="12"/>
      <c r="R3496" s="13"/>
    </row>
    <row r="3497" spans="1:18" ht="15.75" customHeight="1" x14ac:dyDescent="0.3">
      <c r="A3497" s="1"/>
      <c r="B3497" s="6" t="s">
        <v>14</v>
      </c>
      <c r="C3497" s="6">
        <v>1185732</v>
      </c>
      <c r="D3497" s="7">
        <v>44352</v>
      </c>
      <c r="E3497" s="6" t="s">
        <v>15</v>
      </c>
      <c r="F3497" s="6" t="s">
        <v>119</v>
      </c>
      <c r="G3497" s="6" t="s">
        <v>120</v>
      </c>
      <c r="H3497" s="6" t="s">
        <v>22</v>
      </c>
      <c r="I3497" s="8">
        <v>0.6</v>
      </c>
      <c r="J3497" s="9">
        <v>4250</v>
      </c>
      <c r="K3497" s="10">
        <f t="shared" si="26"/>
        <v>2550</v>
      </c>
      <c r="L3497" s="10">
        <f t="shared" si="27"/>
        <v>892.5</v>
      </c>
      <c r="M3497" s="11">
        <v>0.35</v>
      </c>
      <c r="O3497" s="16"/>
      <c r="P3497" s="14"/>
      <c r="Q3497" s="12"/>
      <c r="R3497" s="13"/>
    </row>
    <row r="3498" spans="1:18" ht="15.75" customHeight="1" x14ac:dyDescent="0.3">
      <c r="A3498" s="1"/>
      <c r="B3498" s="6" t="s">
        <v>14</v>
      </c>
      <c r="C3498" s="6">
        <v>1185732</v>
      </c>
      <c r="D3498" s="7">
        <v>44380</v>
      </c>
      <c r="E3498" s="6" t="s">
        <v>15</v>
      </c>
      <c r="F3498" s="6" t="s">
        <v>119</v>
      </c>
      <c r="G3498" s="6" t="s">
        <v>120</v>
      </c>
      <c r="H3498" s="6" t="s">
        <v>17</v>
      </c>
      <c r="I3498" s="8">
        <v>0.54999999999999993</v>
      </c>
      <c r="J3498" s="9">
        <v>6500</v>
      </c>
      <c r="K3498" s="10">
        <f t="shared" si="26"/>
        <v>3574.9999999999995</v>
      </c>
      <c r="L3498" s="10">
        <f t="shared" si="27"/>
        <v>1430</v>
      </c>
      <c r="M3498" s="11">
        <v>0.4</v>
      </c>
      <c r="O3498" s="16"/>
      <c r="P3498" s="14"/>
      <c r="Q3498" s="12"/>
      <c r="R3498" s="13"/>
    </row>
    <row r="3499" spans="1:18" ht="15.75" customHeight="1" x14ac:dyDescent="0.3">
      <c r="A3499" s="1"/>
      <c r="B3499" s="6" t="s">
        <v>14</v>
      </c>
      <c r="C3499" s="6">
        <v>1185732</v>
      </c>
      <c r="D3499" s="7">
        <v>44380</v>
      </c>
      <c r="E3499" s="6" t="s">
        <v>15</v>
      </c>
      <c r="F3499" s="6" t="s">
        <v>119</v>
      </c>
      <c r="G3499" s="6" t="s">
        <v>120</v>
      </c>
      <c r="H3499" s="6" t="s">
        <v>18</v>
      </c>
      <c r="I3499" s="8">
        <v>0.5</v>
      </c>
      <c r="J3499" s="9">
        <v>4000</v>
      </c>
      <c r="K3499" s="10">
        <f t="shared" si="26"/>
        <v>2000</v>
      </c>
      <c r="L3499" s="10">
        <f t="shared" si="27"/>
        <v>800</v>
      </c>
      <c r="M3499" s="11">
        <v>0.4</v>
      </c>
      <c r="O3499" s="16"/>
      <c r="P3499" s="14"/>
      <c r="Q3499" s="12"/>
      <c r="R3499" s="13"/>
    </row>
    <row r="3500" spans="1:18" ht="15.75" customHeight="1" x14ac:dyDescent="0.3">
      <c r="A3500" s="1"/>
      <c r="B3500" s="6" t="s">
        <v>14</v>
      </c>
      <c r="C3500" s="6">
        <v>1185732</v>
      </c>
      <c r="D3500" s="7">
        <v>44380</v>
      </c>
      <c r="E3500" s="6" t="s">
        <v>15</v>
      </c>
      <c r="F3500" s="6" t="s">
        <v>119</v>
      </c>
      <c r="G3500" s="6" t="s">
        <v>120</v>
      </c>
      <c r="H3500" s="6" t="s">
        <v>19</v>
      </c>
      <c r="I3500" s="8">
        <v>0.45</v>
      </c>
      <c r="J3500" s="9">
        <v>3250</v>
      </c>
      <c r="K3500" s="10">
        <f t="shared" si="26"/>
        <v>1462.5</v>
      </c>
      <c r="L3500" s="10">
        <f t="shared" si="27"/>
        <v>438.75</v>
      </c>
      <c r="M3500" s="11">
        <v>0.3</v>
      </c>
      <c r="O3500" s="16"/>
      <c r="P3500" s="14"/>
      <c r="Q3500" s="12"/>
      <c r="R3500" s="13"/>
    </row>
    <row r="3501" spans="1:18" ht="15.75" customHeight="1" x14ac:dyDescent="0.3">
      <c r="A3501" s="1"/>
      <c r="B3501" s="6" t="s">
        <v>14</v>
      </c>
      <c r="C3501" s="6">
        <v>1185732</v>
      </c>
      <c r="D3501" s="7">
        <v>44380</v>
      </c>
      <c r="E3501" s="6" t="s">
        <v>15</v>
      </c>
      <c r="F3501" s="6" t="s">
        <v>119</v>
      </c>
      <c r="G3501" s="6" t="s">
        <v>120</v>
      </c>
      <c r="H3501" s="6" t="s">
        <v>20</v>
      </c>
      <c r="I3501" s="8">
        <v>0.45</v>
      </c>
      <c r="J3501" s="9">
        <v>2750</v>
      </c>
      <c r="K3501" s="10">
        <f t="shared" si="26"/>
        <v>1237.5</v>
      </c>
      <c r="L3501" s="10">
        <f t="shared" si="27"/>
        <v>371.25</v>
      </c>
      <c r="M3501" s="11">
        <v>0.3</v>
      </c>
      <c r="O3501" s="16"/>
      <c r="P3501" s="14"/>
      <c r="Q3501" s="12"/>
      <c r="R3501" s="13"/>
    </row>
    <row r="3502" spans="1:18" ht="15.75" customHeight="1" x14ac:dyDescent="0.3">
      <c r="A3502" s="1"/>
      <c r="B3502" s="6" t="s">
        <v>14</v>
      </c>
      <c r="C3502" s="6">
        <v>1185732</v>
      </c>
      <c r="D3502" s="7">
        <v>44380</v>
      </c>
      <c r="E3502" s="6" t="s">
        <v>15</v>
      </c>
      <c r="F3502" s="6" t="s">
        <v>119</v>
      </c>
      <c r="G3502" s="6" t="s">
        <v>120</v>
      </c>
      <c r="H3502" s="6" t="s">
        <v>21</v>
      </c>
      <c r="I3502" s="8">
        <v>0.54999999999999993</v>
      </c>
      <c r="J3502" s="9">
        <v>3000</v>
      </c>
      <c r="K3502" s="10">
        <f t="shared" si="26"/>
        <v>1649.9999999999998</v>
      </c>
      <c r="L3502" s="10">
        <f t="shared" si="27"/>
        <v>494.99999999999989</v>
      </c>
      <c r="M3502" s="11">
        <v>0.3</v>
      </c>
      <c r="O3502" s="16"/>
      <c r="P3502" s="14"/>
      <c r="Q3502" s="12"/>
      <c r="R3502" s="13"/>
    </row>
    <row r="3503" spans="1:18" ht="15.75" customHeight="1" x14ac:dyDescent="0.3">
      <c r="A3503" s="1"/>
      <c r="B3503" s="6" t="s">
        <v>14</v>
      </c>
      <c r="C3503" s="6">
        <v>1185732</v>
      </c>
      <c r="D3503" s="7">
        <v>44380</v>
      </c>
      <c r="E3503" s="6" t="s">
        <v>15</v>
      </c>
      <c r="F3503" s="6" t="s">
        <v>119</v>
      </c>
      <c r="G3503" s="6" t="s">
        <v>120</v>
      </c>
      <c r="H3503" s="6" t="s">
        <v>22</v>
      </c>
      <c r="I3503" s="8">
        <v>0.6</v>
      </c>
      <c r="J3503" s="9">
        <v>4750</v>
      </c>
      <c r="K3503" s="10">
        <f t="shared" si="26"/>
        <v>2850</v>
      </c>
      <c r="L3503" s="10">
        <f t="shared" si="27"/>
        <v>997.49999999999989</v>
      </c>
      <c r="M3503" s="11">
        <v>0.35</v>
      </c>
      <c r="O3503" s="16"/>
      <c r="P3503" s="14"/>
      <c r="Q3503" s="12"/>
      <c r="R3503" s="13"/>
    </row>
    <row r="3504" spans="1:18" ht="15.75" customHeight="1" x14ac:dyDescent="0.3">
      <c r="A3504" s="1"/>
      <c r="B3504" s="6" t="s">
        <v>14</v>
      </c>
      <c r="C3504" s="6">
        <v>1185732</v>
      </c>
      <c r="D3504" s="7">
        <v>44412</v>
      </c>
      <c r="E3504" s="6" t="s">
        <v>15</v>
      </c>
      <c r="F3504" s="6" t="s">
        <v>119</v>
      </c>
      <c r="G3504" s="6" t="s">
        <v>120</v>
      </c>
      <c r="H3504" s="6" t="s">
        <v>17</v>
      </c>
      <c r="I3504" s="8">
        <v>0.54999999999999993</v>
      </c>
      <c r="J3504" s="9">
        <v>6250</v>
      </c>
      <c r="K3504" s="10">
        <f t="shared" si="26"/>
        <v>3437.4999999999995</v>
      </c>
      <c r="L3504" s="10">
        <f t="shared" si="27"/>
        <v>1375</v>
      </c>
      <c r="M3504" s="11">
        <v>0.4</v>
      </c>
      <c r="O3504" s="16"/>
      <c r="P3504" s="14"/>
      <c r="Q3504" s="12"/>
      <c r="R3504" s="13"/>
    </row>
    <row r="3505" spans="1:18" ht="15.75" customHeight="1" x14ac:dyDescent="0.3">
      <c r="A3505" s="1"/>
      <c r="B3505" s="6" t="s">
        <v>14</v>
      </c>
      <c r="C3505" s="6">
        <v>1185732</v>
      </c>
      <c r="D3505" s="7">
        <v>44412</v>
      </c>
      <c r="E3505" s="6" t="s">
        <v>15</v>
      </c>
      <c r="F3505" s="6" t="s">
        <v>119</v>
      </c>
      <c r="G3505" s="6" t="s">
        <v>120</v>
      </c>
      <c r="H3505" s="6" t="s">
        <v>18</v>
      </c>
      <c r="I3505" s="8">
        <v>0.5</v>
      </c>
      <c r="J3505" s="9">
        <v>4000</v>
      </c>
      <c r="K3505" s="10">
        <f t="shared" si="26"/>
        <v>2000</v>
      </c>
      <c r="L3505" s="10">
        <f t="shared" si="27"/>
        <v>800</v>
      </c>
      <c r="M3505" s="11">
        <v>0.4</v>
      </c>
      <c r="O3505" s="16"/>
      <c r="P3505" s="14"/>
      <c r="Q3505" s="12"/>
      <c r="R3505" s="13"/>
    </row>
    <row r="3506" spans="1:18" ht="15.75" customHeight="1" x14ac:dyDescent="0.3">
      <c r="A3506" s="1"/>
      <c r="B3506" s="6" t="s">
        <v>14</v>
      </c>
      <c r="C3506" s="6">
        <v>1185732</v>
      </c>
      <c r="D3506" s="7">
        <v>44412</v>
      </c>
      <c r="E3506" s="6" t="s">
        <v>15</v>
      </c>
      <c r="F3506" s="6" t="s">
        <v>119</v>
      </c>
      <c r="G3506" s="6" t="s">
        <v>120</v>
      </c>
      <c r="H3506" s="6" t="s">
        <v>19</v>
      </c>
      <c r="I3506" s="8">
        <v>0.45</v>
      </c>
      <c r="J3506" s="9">
        <v>3250</v>
      </c>
      <c r="K3506" s="10">
        <f t="shared" si="26"/>
        <v>1462.5</v>
      </c>
      <c r="L3506" s="10">
        <f t="shared" si="27"/>
        <v>438.75</v>
      </c>
      <c r="M3506" s="11">
        <v>0.3</v>
      </c>
      <c r="O3506" s="16"/>
      <c r="P3506" s="14"/>
      <c r="Q3506" s="12"/>
      <c r="R3506" s="13"/>
    </row>
    <row r="3507" spans="1:18" ht="15.75" customHeight="1" x14ac:dyDescent="0.3">
      <c r="A3507" s="1"/>
      <c r="B3507" s="6" t="s">
        <v>14</v>
      </c>
      <c r="C3507" s="6">
        <v>1185732</v>
      </c>
      <c r="D3507" s="7">
        <v>44412</v>
      </c>
      <c r="E3507" s="6" t="s">
        <v>15</v>
      </c>
      <c r="F3507" s="6" t="s">
        <v>119</v>
      </c>
      <c r="G3507" s="6" t="s">
        <v>120</v>
      </c>
      <c r="H3507" s="6" t="s">
        <v>20</v>
      </c>
      <c r="I3507" s="8">
        <v>0.45</v>
      </c>
      <c r="J3507" s="9">
        <v>2250</v>
      </c>
      <c r="K3507" s="10">
        <f t="shared" si="26"/>
        <v>1012.5</v>
      </c>
      <c r="L3507" s="10">
        <f t="shared" si="27"/>
        <v>303.75</v>
      </c>
      <c r="M3507" s="11">
        <v>0.3</v>
      </c>
      <c r="O3507" s="16"/>
      <c r="P3507" s="14"/>
      <c r="Q3507" s="12"/>
      <c r="R3507" s="13"/>
    </row>
    <row r="3508" spans="1:18" ht="15.75" customHeight="1" x14ac:dyDescent="0.3">
      <c r="A3508" s="1"/>
      <c r="B3508" s="6" t="s">
        <v>14</v>
      </c>
      <c r="C3508" s="6">
        <v>1185732</v>
      </c>
      <c r="D3508" s="7">
        <v>44412</v>
      </c>
      <c r="E3508" s="6" t="s">
        <v>15</v>
      </c>
      <c r="F3508" s="6" t="s">
        <v>119</v>
      </c>
      <c r="G3508" s="6" t="s">
        <v>120</v>
      </c>
      <c r="H3508" s="6" t="s">
        <v>21</v>
      </c>
      <c r="I3508" s="8">
        <v>0.54999999999999993</v>
      </c>
      <c r="J3508" s="9">
        <v>2000</v>
      </c>
      <c r="K3508" s="10">
        <f t="shared" si="26"/>
        <v>1099.9999999999998</v>
      </c>
      <c r="L3508" s="10">
        <f t="shared" si="27"/>
        <v>329.99999999999994</v>
      </c>
      <c r="M3508" s="11">
        <v>0.3</v>
      </c>
      <c r="O3508" s="16"/>
      <c r="P3508" s="14"/>
      <c r="Q3508" s="12"/>
      <c r="R3508" s="13"/>
    </row>
    <row r="3509" spans="1:18" ht="15.75" customHeight="1" x14ac:dyDescent="0.3">
      <c r="A3509" s="1"/>
      <c r="B3509" s="6" t="s">
        <v>14</v>
      </c>
      <c r="C3509" s="6">
        <v>1185732</v>
      </c>
      <c r="D3509" s="7">
        <v>44412</v>
      </c>
      <c r="E3509" s="6" t="s">
        <v>15</v>
      </c>
      <c r="F3509" s="6" t="s">
        <v>119</v>
      </c>
      <c r="G3509" s="6" t="s">
        <v>120</v>
      </c>
      <c r="H3509" s="6" t="s">
        <v>22</v>
      </c>
      <c r="I3509" s="8">
        <v>0.6</v>
      </c>
      <c r="J3509" s="9">
        <v>3750</v>
      </c>
      <c r="K3509" s="10">
        <f t="shared" si="26"/>
        <v>2250</v>
      </c>
      <c r="L3509" s="10">
        <f t="shared" si="27"/>
        <v>787.5</v>
      </c>
      <c r="M3509" s="11">
        <v>0.35</v>
      </c>
      <c r="O3509" s="16"/>
      <c r="P3509" s="14"/>
      <c r="Q3509" s="12"/>
      <c r="R3509" s="13"/>
    </row>
    <row r="3510" spans="1:18" ht="15.75" customHeight="1" x14ac:dyDescent="0.3">
      <c r="A3510" s="1"/>
      <c r="B3510" s="6" t="s">
        <v>14</v>
      </c>
      <c r="C3510" s="6">
        <v>1185732</v>
      </c>
      <c r="D3510" s="7">
        <v>44442</v>
      </c>
      <c r="E3510" s="6" t="s">
        <v>15</v>
      </c>
      <c r="F3510" s="6" t="s">
        <v>119</v>
      </c>
      <c r="G3510" s="6" t="s">
        <v>120</v>
      </c>
      <c r="H3510" s="6" t="s">
        <v>17</v>
      </c>
      <c r="I3510" s="8">
        <v>0.54999999999999993</v>
      </c>
      <c r="J3510" s="9">
        <v>5000</v>
      </c>
      <c r="K3510" s="10">
        <f t="shared" si="26"/>
        <v>2749.9999999999995</v>
      </c>
      <c r="L3510" s="10">
        <f t="shared" si="27"/>
        <v>1099.9999999999998</v>
      </c>
      <c r="M3510" s="11">
        <v>0.4</v>
      </c>
      <c r="O3510" s="16"/>
      <c r="P3510" s="14"/>
      <c r="Q3510" s="12"/>
      <c r="R3510" s="13"/>
    </row>
    <row r="3511" spans="1:18" ht="15.75" customHeight="1" x14ac:dyDescent="0.3">
      <c r="A3511" s="1"/>
      <c r="B3511" s="6" t="s">
        <v>14</v>
      </c>
      <c r="C3511" s="6">
        <v>1185732</v>
      </c>
      <c r="D3511" s="7">
        <v>44442</v>
      </c>
      <c r="E3511" s="6" t="s">
        <v>15</v>
      </c>
      <c r="F3511" s="6" t="s">
        <v>119</v>
      </c>
      <c r="G3511" s="6" t="s">
        <v>120</v>
      </c>
      <c r="H3511" s="6" t="s">
        <v>18</v>
      </c>
      <c r="I3511" s="8">
        <v>0.5</v>
      </c>
      <c r="J3511" s="9">
        <v>3000</v>
      </c>
      <c r="K3511" s="10">
        <f t="shared" si="26"/>
        <v>1500</v>
      </c>
      <c r="L3511" s="10">
        <f t="shared" si="27"/>
        <v>600</v>
      </c>
      <c r="M3511" s="11">
        <v>0.4</v>
      </c>
      <c r="O3511" s="16"/>
      <c r="P3511" s="14"/>
      <c r="Q3511" s="12"/>
      <c r="R3511" s="13"/>
    </row>
    <row r="3512" spans="1:18" ht="15.75" customHeight="1" x14ac:dyDescent="0.3">
      <c r="A3512" s="1"/>
      <c r="B3512" s="6" t="s">
        <v>14</v>
      </c>
      <c r="C3512" s="6">
        <v>1185732</v>
      </c>
      <c r="D3512" s="7">
        <v>44442</v>
      </c>
      <c r="E3512" s="6" t="s">
        <v>15</v>
      </c>
      <c r="F3512" s="6" t="s">
        <v>119</v>
      </c>
      <c r="G3512" s="6" t="s">
        <v>120</v>
      </c>
      <c r="H3512" s="6" t="s">
        <v>19</v>
      </c>
      <c r="I3512" s="8">
        <v>0.45</v>
      </c>
      <c r="J3512" s="9">
        <v>2000</v>
      </c>
      <c r="K3512" s="10">
        <f t="shared" si="26"/>
        <v>900</v>
      </c>
      <c r="L3512" s="10">
        <f t="shared" si="27"/>
        <v>270</v>
      </c>
      <c r="M3512" s="11">
        <v>0.3</v>
      </c>
      <c r="O3512" s="16"/>
      <c r="P3512" s="14"/>
      <c r="Q3512" s="12"/>
      <c r="R3512" s="13"/>
    </row>
    <row r="3513" spans="1:18" ht="15.75" customHeight="1" x14ac:dyDescent="0.3">
      <c r="A3513" s="1"/>
      <c r="B3513" s="6" t="s">
        <v>14</v>
      </c>
      <c r="C3513" s="6">
        <v>1185732</v>
      </c>
      <c r="D3513" s="7">
        <v>44442</v>
      </c>
      <c r="E3513" s="6" t="s">
        <v>15</v>
      </c>
      <c r="F3513" s="6" t="s">
        <v>119</v>
      </c>
      <c r="G3513" s="6" t="s">
        <v>120</v>
      </c>
      <c r="H3513" s="6" t="s">
        <v>20</v>
      </c>
      <c r="I3513" s="8">
        <v>0.45</v>
      </c>
      <c r="J3513" s="9">
        <v>1750</v>
      </c>
      <c r="K3513" s="10">
        <f t="shared" si="26"/>
        <v>787.5</v>
      </c>
      <c r="L3513" s="10">
        <f t="shared" si="27"/>
        <v>236.25</v>
      </c>
      <c r="M3513" s="11">
        <v>0.3</v>
      </c>
      <c r="O3513" s="16"/>
      <c r="P3513" s="14"/>
      <c r="Q3513" s="12"/>
      <c r="R3513" s="13"/>
    </row>
    <row r="3514" spans="1:18" ht="15.75" customHeight="1" x14ac:dyDescent="0.3">
      <c r="A3514" s="1"/>
      <c r="B3514" s="6" t="s">
        <v>14</v>
      </c>
      <c r="C3514" s="6">
        <v>1185732</v>
      </c>
      <c r="D3514" s="7">
        <v>44442</v>
      </c>
      <c r="E3514" s="6" t="s">
        <v>15</v>
      </c>
      <c r="F3514" s="6" t="s">
        <v>119</v>
      </c>
      <c r="G3514" s="6" t="s">
        <v>120</v>
      </c>
      <c r="H3514" s="6" t="s">
        <v>21</v>
      </c>
      <c r="I3514" s="8">
        <v>0.54999999999999993</v>
      </c>
      <c r="J3514" s="9">
        <v>1750</v>
      </c>
      <c r="K3514" s="10">
        <f t="shared" si="26"/>
        <v>962.49999999999989</v>
      </c>
      <c r="L3514" s="10">
        <f t="shared" si="27"/>
        <v>288.74999999999994</v>
      </c>
      <c r="M3514" s="11">
        <v>0.3</v>
      </c>
      <c r="O3514" s="16"/>
      <c r="P3514" s="14"/>
      <c r="Q3514" s="12"/>
      <c r="R3514" s="13"/>
    </row>
    <row r="3515" spans="1:18" ht="15.75" customHeight="1" x14ac:dyDescent="0.3">
      <c r="A3515" s="1"/>
      <c r="B3515" s="6" t="s">
        <v>14</v>
      </c>
      <c r="C3515" s="6">
        <v>1185732</v>
      </c>
      <c r="D3515" s="7">
        <v>44442</v>
      </c>
      <c r="E3515" s="6" t="s">
        <v>15</v>
      </c>
      <c r="F3515" s="6" t="s">
        <v>119</v>
      </c>
      <c r="G3515" s="6" t="s">
        <v>120</v>
      </c>
      <c r="H3515" s="6" t="s">
        <v>22</v>
      </c>
      <c r="I3515" s="8">
        <v>0.6</v>
      </c>
      <c r="J3515" s="9">
        <v>2750</v>
      </c>
      <c r="K3515" s="10">
        <f t="shared" si="26"/>
        <v>1650</v>
      </c>
      <c r="L3515" s="10">
        <f t="shared" si="27"/>
        <v>577.5</v>
      </c>
      <c r="M3515" s="11">
        <v>0.35</v>
      </c>
      <c r="O3515" s="16"/>
      <c r="P3515" s="14"/>
      <c r="Q3515" s="12"/>
      <c r="R3515" s="13"/>
    </row>
    <row r="3516" spans="1:18" ht="15.75" customHeight="1" x14ac:dyDescent="0.3">
      <c r="A3516" s="1"/>
      <c r="B3516" s="6" t="s">
        <v>14</v>
      </c>
      <c r="C3516" s="6">
        <v>1185732</v>
      </c>
      <c r="D3516" s="7">
        <v>44474</v>
      </c>
      <c r="E3516" s="6" t="s">
        <v>15</v>
      </c>
      <c r="F3516" s="6" t="s">
        <v>119</v>
      </c>
      <c r="G3516" s="6" t="s">
        <v>120</v>
      </c>
      <c r="H3516" s="6" t="s">
        <v>17</v>
      </c>
      <c r="I3516" s="8">
        <v>0.6</v>
      </c>
      <c r="J3516" s="9">
        <v>4500</v>
      </c>
      <c r="K3516" s="10">
        <f t="shared" si="26"/>
        <v>2700</v>
      </c>
      <c r="L3516" s="10">
        <f t="shared" si="27"/>
        <v>1080</v>
      </c>
      <c r="M3516" s="11">
        <v>0.4</v>
      </c>
      <c r="O3516" s="16"/>
      <c r="P3516" s="14"/>
      <c r="Q3516" s="12"/>
      <c r="R3516" s="13"/>
    </row>
    <row r="3517" spans="1:18" ht="15.75" customHeight="1" x14ac:dyDescent="0.3">
      <c r="A3517" s="1"/>
      <c r="B3517" s="6" t="s">
        <v>14</v>
      </c>
      <c r="C3517" s="6">
        <v>1185732</v>
      </c>
      <c r="D3517" s="7">
        <v>44474</v>
      </c>
      <c r="E3517" s="6" t="s">
        <v>15</v>
      </c>
      <c r="F3517" s="6" t="s">
        <v>119</v>
      </c>
      <c r="G3517" s="6" t="s">
        <v>120</v>
      </c>
      <c r="H3517" s="6" t="s">
        <v>18</v>
      </c>
      <c r="I3517" s="8">
        <v>0.55000000000000004</v>
      </c>
      <c r="J3517" s="9">
        <v>2750</v>
      </c>
      <c r="K3517" s="10">
        <f t="shared" si="26"/>
        <v>1512.5000000000002</v>
      </c>
      <c r="L3517" s="10">
        <f t="shared" si="27"/>
        <v>605.00000000000011</v>
      </c>
      <c r="M3517" s="11">
        <v>0.4</v>
      </c>
      <c r="O3517" s="16"/>
      <c r="P3517" s="14"/>
      <c r="Q3517" s="12"/>
      <c r="R3517" s="13"/>
    </row>
    <row r="3518" spans="1:18" ht="15.75" customHeight="1" x14ac:dyDescent="0.3">
      <c r="A3518" s="1"/>
      <c r="B3518" s="6" t="s">
        <v>14</v>
      </c>
      <c r="C3518" s="6">
        <v>1185732</v>
      </c>
      <c r="D3518" s="7">
        <v>44474</v>
      </c>
      <c r="E3518" s="6" t="s">
        <v>15</v>
      </c>
      <c r="F3518" s="6" t="s">
        <v>119</v>
      </c>
      <c r="G3518" s="6" t="s">
        <v>120</v>
      </c>
      <c r="H3518" s="6" t="s">
        <v>19</v>
      </c>
      <c r="I3518" s="8">
        <v>0.55000000000000004</v>
      </c>
      <c r="J3518" s="9">
        <v>1750</v>
      </c>
      <c r="K3518" s="10">
        <f t="shared" si="26"/>
        <v>962.50000000000011</v>
      </c>
      <c r="L3518" s="10">
        <f t="shared" si="27"/>
        <v>288.75</v>
      </c>
      <c r="M3518" s="11">
        <v>0.3</v>
      </c>
      <c r="O3518" s="16"/>
      <c r="P3518" s="14"/>
      <c r="Q3518" s="12"/>
      <c r="R3518" s="13"/>
    </row>
    <row r="3519" spans="1:18" ht="15.75" customHeight="1" x14ac:dyDescent="0.3">
      <c r="A3519" s="1"/>
      <c r="B3519" s="6" t="s">
        <v>14</v>
      </c>
      <c r="C3519" s="6">
        <v>1185732</v>
      </c>
      <c r="D3519" s="7">
        <v>44474</v>
      </c>
      <c r="E3519" s="6" t="s">
        <v>15</v>
      </c>
      <c r="F3519" s="6" t="s">
        <v>119</v>
      </c>
      <c r="G3519" s="6" t="s">
        <v>120</v>
      </c>
      <c r="H3519" s="6" t="s">
        <v>20</v>
      </c>
      <c r="I3519" s="8">
        <v>0.55000000000000004</v>
      </c>
      <c r="J3519" s="9">
        <v>1500</v>
      </c>
      <c r="K3519" s="10">
        <f t="shared" si="26"/>
        <v>825.00000000000011</v>
      </c>
      <c r="L3519" s="10">
        <f t="shared" si="27"/>
        <v>247.50000000000003</v>
      </c>
      <c r="M3519" s="11">
        <v>0.3</v>
      </c>
      <c r="O3519" s="16"/>
      <c r="P3519" s="14"/>
      <c r="Q3519" s="12"/>
      <c r="R3519" s="13"/>
    </row>
    <row r="3520" spans="1:18" ht="15.75" customHeight="1" x14ac:dyDescent="0.3">
      <c r="A3520" s="1"/>
      <c r="B3520" s="6" t="s">
        <v>14</v>
      </c>
      <c r="C3520" s="6">
        <v>1185732</v>
      </c>
      <c r="D3520" s="7">
        <v>44474</v>
      </c>
      <c r="E3520" s="6" t="s">
        <v>15</v>
      </c>
      <c r="F3520" s="6" t="s">
        <v>119</v>
      </c>
      <c r="G3520" s="6" t="s">
        <v>120</v>
      </c>
      <c r="H3520" s="6" t="s">
        <v>21</v>
      </c>
      <c r="I3520" s="8">
        <v>0.65</v>
      </c>
      <c r="J3520" s="9">
        <v>1500</v>
      </c>
      <c r="K3520" s="10">
        <f t="shared" si="26"/>
        <v>975</v>
      </c>
      <c r="L3520" s="10">
        <f t="shared" si="27"/>
        <v>292.5</v>
      </c>
      <c r="M3520" s="11">
        <v>0.3</v>
      </c>
      <c r="O3520" s="16"/>
      <c r="P3520" s="14"/>
      <c r="Q3520" s="12"/>
      <c r="R3520" s="13"/>
    </row>
    <row r="3521" spans="1:18" ht="15.75" customHeight="1" x14ac:dyDescent="0.3">
      <c r="A3521" s="1"/>
      <c r="B3521" s="6" t="s">
        <v>14</v>
      </c>
      <c r="C3521" s="6">
        <v>1185732</v>
      </c>
      <c r="D3521" s="7">
        <v>44474</v>
      </c>
      <c r="E3521" s="6" t="s">
        <v>15</v>
      </c>
      <c r="F3521" s="6" t="s">
        <v>119</v>
      </c>
      <c r="G3521" s="6" t="s">
        <v>120</v>
      </c>
      <c r="H3521" s="6" t="s">
        <v>22</v>
      </c>
      <c r="I3521" s="8">
        <v>0.7</v>
      </c>
      <c r="J3521" s="9">
        <v>2750</v>
      </c>
      <c r="K3521" s="10">
        <f t="shared" si="26"/>
        <v>1924.9999999999998</v>
      </c>
      <c r="L3521" s="10">
        <f t="shared" si="27"/>
        <v>673.74999999999989</v>
      </c>
      <c r="M3521" s="11">
        <v>0.35</v>
      </c>
      <c r="O3521" s="16"/>
      <c r="P3521" s="14"/>
      <c r="Q3521" s="12"/>
      <c r="R3521" s="13"/>
    </row>
    <row r="3522" spans="1:18" ht="15.75" customHeight="1" x14ac:dyDescent="0.3">
      <c r="A3522" s="1"/>
      <c r="B3522" s="6" t="s">
        <v>14</v>
      </c>
      <c r="C3522" s="6">
        <v>1185732</v>
      </c>
      <c r="D3522" s="7">
        <v>44504</v>
      </c>
      <c r="E3522" s="6" t="s">
        <v>15</v>
      </c>
      <c r="F3522" s="6" t="s">
        <v>119</v>
      </c>
      <c r="G3522" s="6" t="s">
        <v>120</v>
      </c>
      <c r="H3522" s="6" t="s">
        <v>17</v>
      </c>
      <c r="I3522" s="8">
        <v>0.65</v>
      </c>
      <c r="J3522" s="9">
        <v>4250</v>
      </c>
      <c r="K3522" s="10">
        <f t="shared" si="26"/>
        <v>2762.5</v>
      </c>
      <c r="L3522" s="10">
        <f t="shared" si="27"/>
        <v>1105</v>
      </c>
      <c r="M3522" s="11">
        <v>0.4</v>
      </c>
      <c r="O3522" s="16"/>
      <c r="P3522" s="14"/>
      <c r="Q3522" s="12"/>
      <c r="R3522" s="13"/>
    </row>
    <row r="3523" spans="1:18" ht="15.75" customHeight="1" x14ac:dyDescent="0.3">
      <c r="A3523" s="1"/>
      <c r="B3523" s="6" t="s">
        <v>14</v>
      </c>
      <c r="C3523" s="6">
        <v>1185732</v>
      </c>
      <c r="D3523" s="7">
        <v>44504</v>
      </c>
      <c r="E3523" s="6" t="s">
        <v>15</v>
      </c>
      <c r="F3523" s="6" t="s">
        <v>119</v>
      </c>
      <c r="G3523" s="6" t="s">
        <v>120</v>
      </c>
      <c r="H3523" s="6" t="s">
        <v>18</v>
      </c>
      <c r="I3523" s="8">
        <v>0.55000000000000004</v>
      </c>
      <c r="J3523" s="9">
        <v>3000</v>
      </c>
      <c r="K3523" s="10">
        <f t="shared" si="26"/>
        <v>1650.0000000000002</v>
      </c>
      <c r="L3523" s="10">
        <f t="shared" si="27"/>
        <v>660.00000000000011</v>
      </c>
      <c r="M3523" s="11">
        <v>0.4</v>
      </c>
      <c r="O3523" s="16"/>
      <c r="P3523" s="14"/>
      <c r="Q3523" s="12"/>
      <c r="R3523" s="13"/>
    </row>
    <row r="3524" spans="1:18" ht="15.75" customHeight="1" x14ac:dyDescent="0.3">
      <c r="A3524" s="1"/>
      <c r="B3524" s="6" t="s">
        <v>14</v>
      </c>
      <c r="C3524" s="6">
        <v>1185732</v>
      </c>
      <c r="D3524" s="7">
        <v>44504</v>
      </c>
      <c r="E3524" s="6" t="s">
        <v>15</v>
      </c>
      <c r="F3524" s="6" t="s">
        <v>119</v>
      </c>
      <c r="G3524" s="6" t="s">
        <v>120</v>
      </c>
      <c r="H3524" s="6" t="s">
        <v>19</v>
      </c>
      <c r="I3524" s="8">
        <v>0.55000000000000004</v>
      </c>
      <c r="J3524" s="9">
        <v>2950</v>
      </c>
      <c r="K3524" s="10">
        <f t="shared" si="26"/>
        <v>1622.5000000000002</v>
      </c>
      <c r="L3524" s="10">
        <f t="shared" si="27"/>
        <v>486.75000000000006</v>
      </c>
      <c r="M3524" s="11">
        <v>0.3</v>
      </c>
      <c r="O3524" s="16"/>
      <c r="P3524" s="14"/>
      <c r="Q3524" s="12"/>
      <c r="R3524" s="13"/>
    </row>
    <row r="3525" spans="1:18" ht="15.75" customHeight="1" x14ac:dyDescent="0.3">
      <c r="A3525" s="1"/>
      <c r="B3525" s="6" t="s">
        <v>14</v>
      </c>
      <c r="C3525" s="6">
        <v>1185732</v>
      </c>
      <c r="D3525" s="7">
        <v>44504</v>
      </c>
      <c r="E3525" s="6" t="s">
        <v>15</v>
      </c>
      <c r="F3525" s="6" t="s">
        <v>119</v>
      </c>
      <c r="G3525" s="6" t="s">
        <v>120</v>
      </c>
      <c r="H3525" s="6" t="s">
        <v>20</v>
      </c>
      <c r="I3525" s="8">
        <v>0.55000000000000004</v>
      </c>
      <c r="J3525" s="9">
        <v>2750</v>
      </c>
      <c r="K3525" s="10">
        <f t="shared" si="26"/>
        <v>1512.5000000000002</v>
      </c>
      <c r="L3525" s="10">
        <f t="shared" si="27"/>
        <v>453.75000000000006</v>
      </c>
      <c r="M3525" s="11">
        <v>0.3</v>
      </c>
      <c r="O3525" s="16"/>
      <c r="P3525" s="14"/>
      <c r="Q3525" s="12"/>
      <c r="R3525" s="13"/>
    </row>
    <row r="3526" spans="1:18" ht="15.75" customHeight="1" x14ac:dyDescent="0.3">
      <c r="A3526" s="1"/>
      <c r="B3526" s="6" t="s">
        <v>14</v>
      </c>
      <c r="C3526" s="6">
        <v>1185732</v>
      </c>
      <c r="D3526" s="7">
        <v>44504</v>
      </c>
      <c r="E3526" s="6" t="s">
        <v>15</v>
      </c>
      <c r="F3526" s="6" t="s">
        <v>119</v>
      </c>
      <c r="G3526" s="6" t="s">
        <v>120</v>
      </c>
      <c r="H3526" s="6" t="s">
        <v>21</v>
      </c>
      <c r="I3526" s="8">
        <v>0.65</v>
      </c>
      <c r="J3526" s="9">
        <v>2500</v>
      </c>
      <c r="K3526" s="10">
        <f t="shared" si="26"/>
        <v>1625</v>
      </c>
      <c r="L3526" s="10">
        <f t="shared" si="27"/>
        <v>487.5</v>
      </c>
      <c r="M3526" s="11">
        <v>0.3</v>
      </c>
      <c r="O3526" s="16"/>
      <c r="P3526" s="14"/>
      <c r="Q3526" s="12"/>
      <c r="R3526" s="13"/>
    </row>
    <row r="3527" spans="1:18" ht="15.75" customHeight="1" x14ac:dyDescent="0.3">
      <c r="A3527" s="1"/>
      <c r="B3527" s="6" t="s">
        <v>14</v>
      </c>
      <c r="C3527" s="6">
        <v>1185732</v>
      </c>
      <c r="D3527" s="7">
        <v>44504</v>
      </c>
      <c r="E3527" s="6" t="s">
        <v>15</v>
      </c>
      <c r="F3527" s="6" t="s">
        <v>119</v>
      </c>
      <c r="G3527" s="6" t="s">
        <v>120</v>
      </c>
      <c r="H3527" s="6" t="s">
        <v>22</v>
      </c>
      <c r="I3527" s="8">
        <v>0.7</v>
      </c>
      <c r="J3527" s="9">
        <v>3500</v>
      </c>
      <c r="K3527" s="10">
        <f t="shared" si="26"/>
        <v>2450</v>
      </c>
      <c r="L3527" s="10">
        <f t="shared" si="27"/>
        <v>857.5</v>
      </c>
      <c r="M3527" s="11">
        <v>0.35</v>
      </c>
      <c r="O3527" s="16"/>
      <c r="P3527" s="14"/>
      <c r="Q3527" s="12"/>
      <c r="R3527" s="13"/>
    </row>
    <row r="3528" spans="1:18" ht="15.75" customHeight="1" x14ac:dyDescent="0.3">
      <c r="A3528" s="1"/>
      <c r="B3528" s="6" t="s">
        <v>14</v>
      </c>
      <c r="C3528" s="6">
        <v>1185732</v>
      </c>
      <c r="D3528" s="7">
        <v>44533</v>
      </c>
      <c r="E3528" s="6" t="s">
        <v>15</v>
      </c>
      <c r="F3528" s="6" t="s">
        <v>119</v>
      </c>
      <c r="G3528" s="6" t="s">
        <v>120</v>
      </c>
      <c r="H3528" s="6" t="s">
        <v>17</v>
      </c>
      <c r="I3528" s="8">
        <v>0.65</v>
      </c>
      <c r="J3528" s="9">
        <v>5750</v>
      </c>
      <c r="K3528" s="10">
        <f t="shared" si="26"/>
        <v>3737.5</v>
      </c>
      <c r="L3528" s="10">
        <f t="shared" si="27"/>
        <v>1495</v>
      </c>
      <c r="M3528" s="11">
        <v>0.4</v>
      </c>
      <c r="O3528" s="16"/>
      <c r="P3528" s="14"/>
      <c r="Q3528" s="12"/>
      <c r="R3528" s="13"/>
    </row>
    <row r="3529" spans="1:18" ht="15.75" customHeight="1" x14ac:dyDescent="0.3">
      <c r="A3529" s="1"/>
      <c r="B3529" s="6" t="s">
        <v>14</v>
      </c>
      <c r="C3529" s="6">
        <v>1185732</v>
      </c>
      <c r="D3529" s="7">
        <v>44533</v>
      </c>
      <c r="E3529" s="6" t="s">
        <v>15</v>
      </c>
      <c r="F3529" s="6" t="s">
        <v>119</v>
      </c>
      <c r="G3529" s="6" t="s">
        <v>120</v>
      </c>
      <c r="H3529" s="6" t="s">
        <v>18</v>
      </c>
      <c r="I3529" s="8">
        <v>0.55000000000000004</v>
      </c>
      <c r="J3529" s="9">
        <v>3750</v>
      </c>
      <c r="K3529" s="10">
        <f t="shared" si="26"/>
        <v>2062.5</v>
      </c>
      <c r="L3529" s="10">
        <f t="shared" si="27"/>
        <v>825</v>
      </c>
      <c r="M3529" s="11">
        <v>0.4</v>
      </c>
      <c r="O3529" s="16"/>
      <c r="P3529" s="14"/>
      <c r="Q3529" s="12"/>
      <c r="R3529" s="13"/>
    </row>
    <row r="3530" spans="1:18" ht="15.75" customHeight="1" x14ac:dyDescent="0.3">
      <c r="A3530" s="1"/>
      <c r="B3530" s="6" t="s">
        <v>14</v>
      </c>
      <c r="C3530" s="6">
        <v>1185732</v>
      </c>
      <c r="D3530" s="7">
        <v>44533</v>
      </c>
      <c r="E3530" s="6" t="s">
        <v>15</v>
      </c>
      <c r="F3530" s="6" t="s">
        <v>119</v>
      </c>
      <c r="G3530" s="6" t="s">
        <v>120</v>
      </c>
      <c r="H3530" s="6" t="s">
        <v>19</v>
      </c>
      <c r="I3530" s="8">
        <v>0.55000000000000004</v>
      </c>
      <c r="J3530" s="9">
        <v>3500</v>
      </c>
      <c r="K3530" s="10">
        <f t="shared" si="26"/>
        <v>1925.0000000000002</v>
      </c>
      <c r="L3530" s="10">
        <f t="shared" si="27"/>
        <v>577.5</v>
      </c>
      <c r="M3530" s="11">
        <v>0.3</v>
      </c>
      <c r="O3530" s="16"/>
      <c r="P3530" s="14"/>
      <c r="Q3530" s="12"/>
      <c r="R3530" s="13"/>
    </row>
    <row r="3531" spans="1:18" ht="15.75" customHeight="1" x14ac:dyDescent="0.3">
      <c r="A3531" s="1"/>
      <c r="B3531" s="6" t="s">
        <v>14</v>
      </c>
      <c r="C3531" s="6">
        <v>1185732</v>
      </c>
      <c r="D3531" s="7">
        <v>44533</v>
      </c>
      <c r="E3531" s="6" t="s">
        <v>15</v>
      </c>
      <c r="F3531" s="6" t="s">
        <v>119</v>
      </c>
      <c r="G3531" s="6" t="s">
        <v>120</v>
      </c>
      <c r="H3531" s="6" t="s">
        <v>20</v>
      </c>
      <c r="I3531" s="8">
        <v>0.55000000000000004</v>
      </c>
      <c r="J3531" s="9">
        <v>3000</v>
      </c>
      <c r="K3531" s="10">
        <f t="shared" si="26"/>
        <v>1650.0000000000002</v>
      </c>
      <c r="L3531" s="10">
        <f t="shared" si="27"/>
        <v>495.00000000000006</v>
      </c>
      <c r="M3531" s="11">
        <v>0.3</v>
      </c>
      <c r="O3531" s="16"/>
      <c r="P3531" s="14"/>
      <c r="Q3531" s="12"/>
      <c r="R3531" s="13"/>
    </row>
    <row r="3532" spans="1:18" ht="15.75" customHeight="1" x14ac:dyDescent="0.3">
      <c r="A3532" s="1"/>
      <c r="B3532" s="6" t="s">
        <v>14</v>
      </c>
      <c r="C3532" s="6">
        <v>1185732</v>
      </c>
      <c r="D3532" s="7">
        <v>44533</v>
      </c>
      <c r="E3532" s="6" t="s">
        <v>15</v>
      </c>
      <c r="F3532" s="6" t="s">
        <v>119</v>
      </c>
      <c r="G3532" s="6" t="s">
        <v>120</v>
      </c>
      <c r="H3532" s="6" t="s">
        <v>21</v>
      </c>
      <c r="I3532" s="8">
        <v>0.65</v>
      </c>
      <c r="J3532" s="9">
        <v>3000</v>
      </c>
      <c r="K3532" s="10">
        <f t="shared" si="26"/>
        <v>1950</v>
      </c>
      <c r="L3532" s="10">
        <f t="shared" si="27"/>
        <v>585</v>
      </c>
      <c r="M3532" s="11">
        <v>0.3</v>
      </c>
      <c r="O3532" s="16"/>
      <c r="P3532" s="14"/>
      <c r="Q3532" s="12"/>
      <c r="R3532" s="13"/>
    </row>
    <row r="3533" spans="1:18" ht="15.75" customHeight="1" x14ac:dyDescent="0.3">
      <c r="A3533" s="1"/>
      <c r="B3533" s="6" t="s">
        <v>14</v>
      </c>
      <c r="C3533" s="6">
        <v>1185732</v>
      </c>
      <c r="D3533" s="7">
        <v>44533</v>
      </c>
      <c r="E3533" s="6" t="s">
        <v>15</v>
      </c>
      <c r="F3533" s="6" t="s">
        <v>119</v>
      </c>
      <c r="G3533" s="6" t="s">
        <v>120</v>
      </c>
      <c r="H3533" s="6" t="s">
        <v>22</v>
      </c>
      <c r="I3533" s="8">
        <v>0.7</v>
      </c>
      <c r="J3533" s="9">
        <v>4000</v>
      </c>
      <c r="K3533" s="10">
        <f t="shared" si="26"/>
        <v>2800</v>
      </c>
      <c r="L3533" s="10">
        <f t="shared" si="27"/>
        <v>979.99999999999989</v>
      </c>
      <c r="M3533" s="11">
        <v>0.35</v>
      </c>
      <c r="O3533" s="16"/>
      <c r="P3533" s="14"/>
      <c r="Q3533" s="12"/>
      <c r="R3533" s="13"/>
    </row>
    <row r="3534" spans="1:18" ht="15.75" customHeight="1" x14ac:dyDescent="0.3">
      <c r="A3534" s="1" t="s">
        <v>39</v>
      </c>
      <c r="B3534" s="6" t="s">
        <v>14</v>
      </c>
      <c r="C3534" s="6">
        <v>1185732</v>
      </c>
      <c r="D3534" s="7">
        <v>44206</v>
      </c>
      <c r="E3534" s="6" t="s">
        <v>15</v>
      </c>
      <c r="F3534" s="6" t="s">
        <v>121</v>
      </c>
      <c r="G3534" s="6" t="s">
        <v>122</v>
      </c>
      <c r="H3534" s="6" t="s">
        <v>17</v>
      </c>
      <c r="I3534" s="8">
        <v>0.35000000000000003</v>
      </c>
      <c r="J3534" s="9">
        <v>4250</v>
      </c>
      <c r="K3534" s="10">
        <f t="shared" si="26"/>
        <v>1487.5000000000002</v>
      </c>
      <c r="L3534" s="10">
        <f t="shared" si="27"/>
        <v>520.625</v>
      </c>
      <c r="M3534" s="11">
        <v>0.35</v>
      </c>
      <c r="O3534" s="16"/>
      <c r="P3534" s="14"/>
      <c r="Q3534" s="12"/>
      <c r="R3534" s="13"/>
    </row>
    <row r="3535" spans="1:18" ht="15.75" customHeight="1" x14ac:dyDescent="0.3">
      <c r="A3535" s="1"/>
      <c r="B3535" s="6" t="s">
        <v>14</v>
      </c>
      <c r="C3535" s="6">
        <v>1185732</v>
      </c>
      <c r="D3535" s="7">
        <v>44206</v>
      </c>
      <c r="E3535" s="6" t="s">
        <v>15</v>
      </c>
      <c r="F3535" s="6" t="s">
        <v>121</v>
      </c>
      <c r="G3535" s="6" t="s">
        <v>122</v>
      </c>
      <c r="H3535" s="6" t="s">
        <v>18</v>
      </c>
      <c r="I3535" s="8">
        <v>0.35000000000000003</v>
      </c>
      <c r="J3535" s="9">
        <v>2250</v>
      </c>
      <c r="K3535" s="10">
        <f t="shared" si="26"/>
        <v>787.50000000000011</v>
      </c>
      <c r="L3535" s="10">
        <f t="shared" si="27"/>
        <v>275.625</v>
      </c>
      <c r="M3535" s="11">
        <v>0.35</v>
      </c>
      <c r="O3535" s="16"/>
      <c r="P3535" s="14"/>
      <c r="Q3535" s="12"/>
      <c r="R3535" s="13"/>
    </row>
    <row r="3536" spans="1:18" ht="15.75" customHeight="1" x14ac:dyDescent="0.3">
      <c r="A3536" s="1"/>
      <c r="B3536" s="6" t="s">
        <v>14</v>
      </c>
      <c r="C3536" s="6">
        <v>1185732</v>
      </c>
      <c r="D3536" s="7">
        <v>44206</v>
      </c>
      <c r="E3536" s="6" t="s">
        <v>15</v>
      </c>
      <c r="F3536" s="6" t="s">
        <v>121</v>
      </c>
      <c r="G3536" s="6" t="s">
        <v>122</v>
      </c>
      <c r="H3536" s="6" t="s">
        <v>19</v>
      </c>
      <c r="I3536" s="8">
        <v>0.25000000000000006</v>
      </c>
      <c r="J3536" s="9">
        <v>2250</v>
      </c>
      <c r="K3536" s="10">
        <f t="shared" si="26"/>
        <v>562.50000000000011</v>
      </c>
      <c r="L3536" s="10">
        <f t="shared" si="27"/>
        <v>225.00000000000006</v>
      </c>
      <c r="M3536" s="11">
        <v>0.4</v>
      </c>
      <c r="O3536" s="16"/>
      <c r="P3536" s="14"/>
      <c r="Q3536" s="12"/>
      <c r="R3536" s="13"/>
    </row>
    <row r="3537" spans="1:18" ht="15.75" customHeight="1" x14ac:dyDescent="0.3">
      <c r="A3537" s="1"/>
      <c r="B3537" s="6" t="s">
        <v>14</v>
      </c>
      <c r="C3537" s="6">
        <v>1185732</v>
      </c>
      <c r="D3537" s="7">
        <v>44206</v>
      </c>
      <c r="E3537" s="6" t="s">
        <v>15</v>
      </c>
      <c r="F3537" s="6" t="s">
        <v>121</v>
      </c>
      <c r="G3537" s="6" t="s">
        <v>122</v>
      </c>
      <c r="H3537" s="6" t="s">
        <v>20</v>
      </c>
      <c r="I3537" s="8">
        <v>0.3</v>
      </c>
      <c r="J3537" s="9">
        <v>750</v>
      </c>
      <c r="K3537" s="10">
        <f t="shared" si="26"/>
        <v>225</v>
      </c>
      <c r="L3537" s="10">
        <f t="shared" si="27"/>
        <v>90</v>
      </c>
      <c r="M3537" s="11">
        <v>0.4</v>
      </c>
      <c r="O3537" s="16"/>
      <c r="P3537" s="14"/>
      <c r="Q3537" s="12"/>
      <c r="R3537" s="13"/>
    </row>
    <row r="3538" spans="1:18" ht="15.75" customHeight="1" x14ac:dyDescent="0.3">
      <c r="A3538" s="1"/>
      <c r="B3538" s="6" t="s">
        <v>14</v>
      </c>
      <c r="C3538" s="6">
        <v>1185732</v>
      </c>
      <c r="D3538" s="7">
        <v>44206</v>
      </c>
      <c r="E3538" s="6" t="s">
        <v>15</v>
      </c>
      <c r="F3538" s="6" t="s">
        <v>121</v>
      </c>
      <c r="G3538" s="6" t="s">
        <v>122</v>
      </c>
      <c r="H3538" s="6" t="s">
        <v>21</v>
      </c>
      <c r="I3538" s="8">
        <v>0.45</v>
      </c>
      <c r="J3538" s="9">
        <v>1250</v>
      </c>
      <c r="K3538" s="10">
        <f t="shared" si="26"/>
        <v>562.5</v>
      </c>
      <c r="L3538" s="10">
        <f t="shared" si="27"/>
        <v>168.75</v>
      </c>
      <c r="M3538" s="11">
        <v>0.3</v>
      </c>
      <c r="O3538" s="16"/>
      <c r="P3538" s="14"/>
      <c r="Q3538" s="12"/>
      <c r="R3538" s="13"/>
    </row>
    <row r="3539" spans="1:18" ht="15.75" customHeight="1" x14ac:dyDescent="0.3">
      <c r="A3539" s="1"/>
      <c r="B3539" s="6" t="s">
        <v>14</v>
      </c>
      <c r="C3539" s="6">
        <v>1185732</v>
      </c>
      <c r="D3539" s="7">
        <v>44206</v>
      </c>
      <c r="E3539" s="6" t="s">
        <v>15</v>
      </c>
      <c r="F3539" s="6" t="s">
        <v>121</v>
      </c>
      <c r="G3539" s="6" t="s">
        <v>122</v>
      </c>
      <c r="H3539" s="6" t="s">
        <v>22</v>
      </c>
      <c r="I3539" s="8">
        <v>0.35000000000000003</v>
      </c>
      <c r="J3539" s="9">
        <v>2250</v>
      </c>
      <c r="K3539" s="10">
        <f t="shared" si="26"/>
        <v>787.50000000000011</v>
      </c>
      <c r="L3539" s="10">
        <f t="shared" si="27"/>
        <v>315.00000000000006</v>
      </c>
      <c r="M3539" s="11">
        <v>0.4</v>
      </c>
      <c r="O3539" s="16"/>
      <c r="P3539" s="14"/>
      <c r="Q3539" s="12"/>
      <c r="R3539" s="13"/>
    </row>
    <row r="3540" spans="1:18" ht="15.75" customHeight="1" x14ac:dyDescent="0.3">
      <c r="A3540" s="1"/>
      <c r="B3540" s="6" t="s">
        <v>14</v>
      </c>
      <c r="C3540" s="6">
        <v>1185732</v>
      </c>
      <c r="D3540" s="7">
        <v>44235</v>
      </c>
      <c r="E3540" s="6" t="s">
        <v>15</v>
      </c>
      <c r="F3540" s="6" t="s">
        <v>121</v>
      </c>
      <c r="G3540" s="6" t="s">
        <v>122</v>
      </c>
      <c r="H3540" s="6" t="s">
        <v>17</v>
      </c>
      <c r="I3540" s="8">
        <v>0.35000000000000003</v>
      </c>
      <c r="J3540" s="9">
        <v>4750</v>
      </c>
      <c r="K3540" s="10">
        <f t="shared" si="26"/>
        <v>1662.5000000000002</v>
      </c>
      <c r="L3540" s="10">
        <f t="shared" si="27"/>
        <v>581.875</v>
      </c>
      <c r="M3540" s="11">
        <v>0.35</v>
      </c>
      <c r="O3540" s="16"/>
      <c r="P3540" s="14"/>
      <c r="Q3540" s="12"/>
      <c r="R3540" s="13"/>
    </row>
    <row r="3541" spans="1:18" ht="15.75" customHeight="1" x14ac:dyDescent="0.3">
      <c r="A3541" s="1"/>
      <c r="B3541" s="6" t="s">
        <v>14</v>
      </c>
      <c r="C3541" s="6">
        <v>1185732</v>
      </c>
      <c r="D3541" s="7">
        <v>44235</v>
      </c>
      <c r="E3541" s="6" t="s">
        <v>15</v>
      </c>
      <c r="F3541" s="6" t="s">
        <v>121</v>
      </c>
      <c r="G3541" s="6" t="s">
        <v>122</v>
      </c>
      <c r="H3541" s="6" t="s">
        <v>18</v>
      </c>
      <c r="I3541" s="8">
        <v>0.35000000000000003</v>
      </c>
      <c r="J3541" s="9">
        <v>1250</v>
      </c>
      <c r="K3541" s="10">
        <f t="shared" si="26"/>
        <v>437.50000000000006</v>
      </c>
      <c r="L3541" s="10">
        <f t="shared" si="27"/>
        <v>153.125</v>
      </c>
      <c r="M3541" s="11">
        <v>0.35</v>
      </c>
      <c r="O3541" s="16"/>
      <c r="P3541" s="14"/>
      <c r="Q3541" s="12"/>
      <c r="R3541" s="13"/>
    </row>
    <row r="3542" spans="1:18" ht="15.75" customHeight="1" x14ac:dyDescent="0.3">
      <c r="A3542" s="1"/>
      <c r="B3542" s="6" t="s">
        <v>14</v>
      </c>
      <c r="C3542" s="6">
        <v>1185732</v>
      </c>
      <c r="D3542" s="7">
        <v>44235</v>
      </c>
      <c r="E3542" s="6" t="s">
        <v>15</v>
      </c>
      <c r="F3542" s="6" t="s">
        <v>121</v>
      </c>
      <c r="G3542" s="6" t="s">
        <v>122</v>
      </c>
      <c r="H3542" s="6" t="s">
        <v>19</v>
      </c>
      <c r="I3542" s="8">
        <v>0.25000000000000006</v>
      </c>
      <c r="J3542" s="9">
        <v>1750</v>
      </c>
      <c r="K3542" s="10">
        <f t="shared" si="26"/>
        <v>437.50000000000011</v>
      </c>
      <c r="L3542" s="10">
        <f t="shared" si="27"/>
        <v>175.00000000000006</v>
      </c>
      <c r="M3542" s="11">
        <v>0.4</v>
      </c>
      <c r="O3542" s="16"/>
      <c r="P3542" s="14"/>
      <c r="Q3542" s="12"/>
      <c r="R3542" s="13"/>
    </row>
    <row r="3543" spans="1:18" ht="15.75" customHeight="1" x14ac:dyDescent="0.3">
      <c r="A3543" s="1"/>
      <c r="B3543" s="6" t="s">
        <v>14</v>
      </c>
      <c r="C3543" s="6">
        <v>1185732</v>
      </c>
      <c r="D3543" s="7">
        <v>44235</v>
      </c>
      <c r="E3543" s="6" t="s">
        <v>15</v>
      </c>
      <c r="F3543" s="6" t="s">
        <v>121</v>
      </c>
      <c r="G3543" s="6" t="s">
        <v>122</v>
      </c>
      <c r="H3543" s="6" t="s">
        <v>20</v>
      </c>
      <c r="I3543" s="8">
        <v>0.3</v>
      </c>
      <c r="J3543" s="9">
        <v>500</v>
      </c>
      <c r="K3543" s="10">
        <f t="shared" si="26"/>
        <v>150</v>
      </c>
      <c r="L3543" s="10">
        <f t="shared" si="27"/>
        <v>60</v>
      </c>
      <c r="M3543" s="11">
        <v>0.4</v>
      </c>
      <c r="O3543" s="16"/>
      <c r="P3543" s="14"/>
      <c r="Q3543" s="12"/>
      <c r="R3543" s="13"/>
    </row>
    <row r="3544" spans="1:18" ht="15.75" customHeight="1" x14ac:dyDescent="0.3">
      <c r="A3544" s="1"/>
      <c r="B3544" s="6" t="s">
        <v>14</v>
      </c>
      <c r="C3544" s="6">
        <v>1185732</v>
      </c>
      <c r="D3544" s="7">
        <v>44235</v>
      </c>
      <c r="E3544" s="6" t="s">
        <v>15</v>
      </c>
      <c r="F3544" s="6" t="s">
        <v>121</v>
      </c>
      <c r="G3544" s="6" t="s">
        <v>122</v>
      </c>
      <c r="H3544" s="6" t="s">
        <v>21</v>
      </c>
      <c r="I3544" s="8">
        <v>0.45</v>
      </c>
      <c r="J3544" s="9">
        <v>1250</v>
      </c>
      <c r="K3544" s="10">
        <f t="shared" si="26"/>
        <v>562.5</v>
      </c>
      <c r="L3544" s="10">
        <f t="shared" si="27"/>
        <v>168.75</v>
      </c>
      <c r="M3544" s="11">
        <v>0.3</v>
      </c>
      <c r="O3544" s="16"/>
      <c r="P3544" s="14"/>
      <c r="Q3544" s="12"/>
      <c r="R3544" s="13"/>
    </row>
    <row r="3545" spans="1:18" ht="15.75" customHeight="1" x14ac:dyDescent="0.3">
      <c r="A3545" s="1"/>
      <c r="B3545" s="6" t="s">
        <v>14</v>
      </c>
      <c r="C3545" s="6">
        <v>1185732</v>
      </c>
      <c r="D3545" s="7">
        <v>44235</v>
      </c>
      <c r="E3545" s="6" t="s">
        <v>15</v>
      </c>
      <c r="F3545" s="6" t="s">
        <v>121</v>
      </c>
      <c r="G3545" s="6" t="s">
        <v>122</v>
      </c>
      <c r="H3545" s="6" t="s">
        <v>22</v>
      </c>
      <c r="I3545" s="8">
        <v>0.35000000000000003</v>
      </c>
      <c r="J3545" s="9">
        <v>2250</v>
      </c>
      <c r="K3545" s="10">
        <f t="shared" si="26"/>
        <v>787.50000000000011</v>
      </c>
      <c r="L3545" s="10">
        <f t="shared" si="27"/>
        <v>315.00000000000006</v>
      </c>
      <c r="M3545" s="11">
        <v>0.4</v>
      </c>
      <c r="O3545" s="16"/>
      <c r="P3545" s="14"/>
      <c r="Q3545" s="12"/>
      <c r="R3545" s="13"/>
    </row>
    <row r="3546" spans="1:18" ht="15.75" customHeight="1" x14ac:dyDescent="0.3">
      <c r="A3546" s="1"/>
      <c r="B3546" s="6" t="s">
        <v>14</v>
      </c>
      <c r="C3546" s="6">
        <v>1185732</v>
      </c>
      <c r="D3546" s="7">
        <v>44261</v>
      </c>
      <c r="E3546" s="6" t="s">
        <v>15</v>
      </c>
      <c r="F3546" s="6" t="s">
        <v>121</v>
      </c>
      <c r="G3546" s="6" t="s">
        <v>122</v>
      </c>
      <c r="H3546" s="6" t="s">
        <v>17</v>
      </c>
      <c r="I3546" s="8">
        <v>0.35000000000000003</v>
      </c>
      <c r="J3546" s="9">
        <v>4450</v>
      </c>
      <c r="K3546" s="10">
        <f t="shared" si="26"/>
        <v>1557.5000000000002</v>
      </c>
      <c r="L3546" s="10">
        <f t="shared" si="27"/>
        <v>545.125</v>
      </c>
      <c r="M3546" s="11">
        <v>0.35</v>
      </c>
      <c r="O3546" s="16"/>
      <c r="P3546" s="14"/>
      <c r="Q3546" s="12"/>
      <c r="R3546" s="13"/>
    </row>
    <row r="3547" spans="1:18" ht="15.75" customHeight="1" x14ac:dyDescent="0.3">
      <c r="A3547" s="1"/>
      <c r="B3547" s="6" t="s">
        <v>14</v>
      </c>
      <c r="C3547" s="6">
        <v>1185732</v>
      </c>
      <c r="D3547" s="7">
        <v>44261</v>
      </c>
      <c r="E3547" s="6" t="s">
        <v>15</v>
      </c>
      <c r="F3547" s="6" t="s">
        <v>121</v>
      </c>
      <c r="G3547" s="6" t="s">
        <v>122</v>
      </c>
      <c r="H3547" s="6" t="s">
        <v>18</v>
      </c>
      <c r="I3547" s="8">
        <v>0.35000000000000003</v>
      </c>
      <c r="J3547" s="9">
        <v>1500</v>
      </c>
      <c r="K3547" s="10">
        <f t="shared" si="26"/>
        <v>525</v>
      </c>
      <c r="L3547" s="10">
        <f t="shared" si="27"/>
        <v>183.75</v>
      </c>
      <c r="M3547" s="11">
        <v>0.35</v>
      </c>
      <c r="O3547" s="16"/>
      <c r="P3547" s="14"/>
      <c r="Q3547" s="12"/>
      <c r="R3547" s="13"/>
    </row>
    <row r="3548" spans="1:18" ht="15.75" customHeight="1" x14ac:dyDescent="0.3">
      <c r="A3548" s="1"/>
      <c r="B3548" s="6" t="s">
        <v>14</v>
      </c>
      <c r="C3548" s="6">
        <v>1185732</v>
      </c>
      <c r="D3548" s="7">
        <v>44261</v>
      </c>
      <c r="E3548" s="6" t="s">
        <v>15</v>
      </c>
      <c r="F3548" s="6" t="s">
        <v>121</v>
      </c>
      <c r="G3548" s="6" t="s">
        <v>122</v>
      </c>
      <c r="H3548" s="6" t="s">
        <v>19</v>
      </c>
      <c r="I3548" s="8">
        <v>0.25000000000000006</v>
      </c>
      <c r="J3548" s="9">
        <v>1750</v>
      </c>
      <c r="K3548" s="10">
        <f t="shared" si="26"/>
        <v>437.50000000000011</v>
      </c>
      <c r="L3548" s="10">
        <f t="shared" si="27"/>
        <v>175.00000000000006</v>
      </c>
      <c r="M3548" s="11">
        <v>0.4</v>
      </c>
      <c r="O3548" s="16"/>
      <c r="P3548" s="14"/>
      <c r="Q3548" s="12"/>
      <c r="R3548" s="13"/>
    </row>
    <row r="3549" spans="1:18" ht="15.75" customHeight="1" x14ac:dyDescent="0.3">
      <c r="A3549" s="1"/>
      <c r="B3549" s="6" t="s">
        <v>14</v>
      </c>
      <c r="C3549" s="6">
        <v>1185732</v>
      </c>
      <c r="D3549" s="7">
        <v>44261</v>
      </c>
      <c r="E3549" s="6" t="s">
        <v>15</v>
      </c>
      <c r="F3549" s="6" t="s">
        <v>121</v>
      </c>
      <c r="G3549" s="6" t="s">
        <v>122</v>
      </c>
      <c r="H3549" s="6" t="s">
        <v>20</v>
      </c>
      <c r="I3549" s="8">
        <v>0.3</v>
      </c>
      <c r="J3549" s="9">
        <v>250</v>
      </c>
      <c r="K3549" s="10">
        <f t="shared" si="26"/>
        <v>75</v>
      </c>
      <c r="L3549" s="10">
        <f t="shared" si="27"/>
        <v>30</v>
      </c>
      <c r="M3549" s="11">
        <v>0.4</v>
      </c>
      <c r="O3549" s="16"/>
      <c r="P3549" s="14"/>
      <c r="Q3549" s="12"/>
      <c r="R3549" s="13"/>
    </row>
    <row r="3550" spans="1:18" ht="15.75" customHeight="1" x14ac:dyDescent="0.3">
      <c r="A3550" s="1"/>
      <c r="B3550" s="6" t="s">
        <v>14</v>
      </c>
      <c r="C3550" s="6">
        <v>1185732</v>
      </c>
      <c r="D3550" s="7">
        <v>44261</v>
      </c>
      <c r="E3550" s="6" t="s">
        <v>15</v>
      </c>
      <c r="F3550" s="6" t="s">
        <v>121</v>
      </c>
      <c r="G3550" s="6" t="s">
        <v>122</v>
      </c>
      <c r="H3550" s="6" t="s">
        <v>21</v>
      </c>
      <c r="I3550" s="8">
        <v>0.45</v>
      </c>
      <c r="J3550" s="9">
        <v>750</v>
      </c>
      <c r="K3550" s="10">
        <f t="shared" si="26"/>
        <v>337.5</v>
      </c>
      <c r="L3550" s="10">
        <f t="shared" si="27"/>
        <v>101.25</v>
      </c>
      <c r="M3550" s="11">
        <v>0.3</v>
      </c>
      <c r="O3550" s="16"/>
      <c r="P3550" s="14"/>
      <c r="Q3550" s="12"/>
      <c r="R3550" s="13"/>
    </row>
    <row r="3551" spans="1:18" ht="15.75" customHeight="1" x14ac:dyDescent="0.3">
      <c r="A3551" s="1"/>
      <c r="B3551" s="6" t="s">
        <v>14</v>
      </c>
      <c r="C3551" s="6">
        <v>1185732</v>
      </c>
      <c r="D3551" s="7">
        <v>44261</v>
      </c>
      <c r="E3551" s="6" t="s">
        <v>15</v>
      </c>
      <c r="F3551" s="6" t="s">
        <v>121</v>
      </c>
      <c r="G3551" s="6" t="s">
        <v>122</v>
      </c>
      <c r="H3551" s="6" t="s">
        <v>22</v>
      </c>
      <c r="I3551" s="8">
        <v>0.35000000000000003</v>
      </c>
      <c r="J3551" s="9">
        <v>1750</v>
      </c>
      <c r="K3551" s="10">
        <f t="shared" si="26"/>
        <v>612.50000000000011</v>
      </c>
      <c r="L3551" s="10">
        <f t="shared" si="27"/>
        <v>245.00000000000006</v>
      </c>
      <c r="M3551" s="11">
        <v>0.4</v>
      </c>
      <c r="O3551" s="16"/>
      <c r="P3551" s="14"/>
      <c r="Q3551" s="12"/>
      <c r="R3551" s="13"/>
    </row>
    <row r="3552" spans="1:18" ht="15.75" customHeight="1" x14ac:dyDescent="0.3">
      <c r="A3552" s="1"/>
      <c r="B3552" s="6" t="s">
        <v>14</v>
      </c>
      <c r="C3552" s="6">
        <v>1185732</v>
      </c>
      <c r="D3552" s="7">
        <v>44293</v>
      </c>
      <c r="E3552" s="6" t="s">
        <v>15</v>
      </c>
      <c r="F3552" s="6" t="s">
        <v>121</v>
      </c>
      <c r="G3552" s="6" t="s">
        <v>122</v>
      </c>
      <c r="H3552" s="6" t="s">
        <v>17</v>
      </c>
      <c r="I3552" s="8">
        <v>0.35000000000000003</v>
      </c>
      <c r="J3552" s="9">
        <v>4250</v>
      </c>
      <c r="K3552" s="10">
        <f t="shared" si="26"/>
        <v>1487.5000000000002</v>
      </c>
      <c r="L3552" s="10">
        <f t="shared" si="27"/>
        <v>520.625</v>
      </c>
      <c r="M3552" s="11">
        <v>0.35</v>
      </c>
      <c r="O3552" s="16"/>
      <c r="P3552" s="14"/>
      <c r="Q3552" s="12"/>
      <c r="R3552" s="13"/>
    </row>
    <row r="3553" spans="1:18" ht="15.75" customHeight="1" x14ac:dyDescent="0.3">
      <c r="A3553" s="1"/>
      <c r="B3553" s="6" t="s">
        <v>14</v>
      </c>
      <c r="C3553" s="6">
        <v>1185732</v>
      </c>
      <c r="D3553" s="7">
        <v>44293</v>
      </c>
      <c r="E3553" s="6" t="s">
        <v>15</v>
      </c>
      <c r="F3553" s="6" t="s">
        <v>121</v>
      </c>
      <c r="G3553" s="6" t="s">
        <v>122</v>
      </c>
      <c r="H3553" s="6" t="s">
        <v>18</v>
      </c>
      <c r="I3553" s="8">
        <v>0.35000000000000003</v>
      </c>
      <c r="J3553" s="9">
        <v>1250</v>
      </c>
      <c r="K3553" s="10">
        <f t="shared" si="26"/>
        <v>437.50000000000006</v>
      </c>
      <c r="L3553" s="10">
        <f t="shared" si="27"/>
        <v>153.125</v>
      </c>
      <c r="M3553" s="11">
        <v>0.35</v>
      </c>
      <c r="O3553" s="16"/>
      <c r="P3553" s="14"/>
      <c r="Q3553" s="12"/>
      <c r="R3553" s="13"/>
    </row>
    <row r="3554" spans="1:18" ht="15.75" customHeight="1" x14ac:dyDescent="0.3">
      <c r="A3554" s="1"/>
      <c r="B3554" s="6" t="s">
        <v>14</v>
      </c>
      <c r="C3554" s="6">
        <v>1185732</v>
      </c>
      <c r="D3554" s="7">
        <v>44293</v>
      </c>
      <c r="E3554" s="6" t="s">
        <v>15</v>
      </c>
      <c r="F3554" s="6" t="s">
        <v>121</v>
      </c>
      <c r="G3554" s="6" t="s">
        <v>122</v>
      </c>
      <c r="H3554" s="6" t="s">
        <v>19</v>
      </c>
      <c r="I3554" s="8">
        <v>0.25000000000000006</v>
      </c>
      <c r="J3554" s="9">
        <v>1250</v>
      </c>
      <c r="K3554" s="10">
        <f t="shared" si="26"/>
        <v>312.50000000000006</v>
      </c>
      <c r="L3554" s="10">
        <f t="shared" si="27"/>
        <v>125.00000000000003</v>
      </c>
      <c r="M3554" s="11">
        <v>0.4</v>
      </c>
      <c r="O3554" s="16"/>
      <c r="P3554" s="14"/>
      <c r="Q3554" s="12"/>
      <c r="R3554" s="13"/>
    </row>
    <row r="3555" spans="1:18" ht="15.75" customHeight="1" x14ac:dyDescent="0.3">
      <c r="A3555" s="1"/>
      <c r="B3555" s="6" t="s">
        <v>14</v>
      </c>
      <c r="C3555" s="6">
        <v>1185732</v>
      </c>
      <c r="D3555" s="7">
        <v>44293</v>
      </c>
      <c r="E3555" s="6" t="s">
        <v>15</v>
      </c>
      <c r="F3555" s="6" t="s">
        <v>121</v>
      </c>
      <c r="G3555" s="6" t="s">
        <v>122</v>
      </c>
      <c r="H3555" s="6" t="s">
        <v>20</v>
      </c>
      <c r="I3555" s="8">
        <v>0.3</v>
      </c>
      <c r="J3555" s="9">
        <v>500</v>
      </c>
      <c r="K3555" s="10">
        <f t="shared" si="26"/>
        <v>150</v>
      </c>
      <c r="L3555" s="10">
        <f t="shared" si="27"/>
        <v>60</v>
      </c>
      <c r="M3555" s="11">
        <v>0.4</v>
      </c>
      <c r="O3555" s="16"/>
      <c r="P3555" s="14"/>
      <c r="Q3555" s="12"/>
      <c r="R3555" s="13"/>
    </row>
    <row r="3556" spans="1:18" ht="15.75" customHeight="1" x14ac:dyDescent="0.3">
      <c r="A3556" s="1"/>
      <c r="B3556" s="6" t="s">
        <v>14</v>
      </c>
      <c r="C3556" s="6">
        <v>1185732</v>
      </c>
      <c r="D3556" s="7">
        <v>44293</v>
      </c>
      <c r="E3556" s="6" t="s">
        <v>15</v>
      </c>
      <c r="F3556" s="6" t="s">
        <v>121</v>
      </c>
      <c r="G3556" s="6" t="s">
        <v>122</v>
      </c>
      <c r="H3556" s="6" t="s">
        <v>21</v>
      </c>
      <c r="I3556" s="8">
        <v>0.45</v>
      </c>
      <c r="J3556" s="9">
        <v>500</v>
      </c>
      <c r="K3556" s="10">
        <f t="shared" si="26"/>
        <v>225</v>
      </c>
      <c r="L3556" s="10">
        <f t="shared" si="27"/>
        <v>67.5</v>
      </c>
      <c r="M3556" s="11">
        <v>0.3</v>
      </c>
      <c r="O3556" s="16"/>
      <c r="P3556" s="14"/>
      <c r="Q3556" s="12"/>
      <c r="R3556" s="13"/>
    </row>
    <row r="3557" spans="1:18" ht="15.75" customHeight="1" x14ac:dyDescent="0.3">
      <c r="A3557" s="1"/>
      <c r="B3557" s="6" t="s">
        <v>14</v>
      </c>
      <c r="C3557" s="6">
        <v>1185732</v>
      </c>
      <c r="D3557" s="7">
        <v>44293</v>
      </c>
      <c r="E3557" s="6" t="s">
        <v>15</v>
      </c>
      <c r="F3557" s="6" t="s">
        <v>121</v>
      </c>
      <c r="G3557" s="6" t="s">
        <v>122</v>
      </c>
      <c r="H3557" s="6" t="s">
        <v>22</v>
      </c>
      <c r="I3557" s="8">
        <v>0.35000000000000003</v>
      </c>
      <c r="J3557" s="9">
        <v>2000</v>
      </c>
      <c r="K3557" s="10">
        <f t="shared" si="26"/>
        <v>700.00000000000011</v>
      </c>
      <c r="L3557" s="10">
        <f t="shared" si="27"/>
        <v>280.00000000000006</v>
      </c>
      <c r="M3557" s="11">
        <v>0.4</v>
      </c>
      <c r="O3557" s="16"/>
      <c r="P3557" s="14"/>
      <c r="Q3557" s="12"/>
      <c r="R3557" s="13"/>
    </row>
    <row r="3558" spans="1:18" ht="15.75" customHeight="1" x14ac:dyDescent="0.3">
      <c r="A3558" s="1"/>
      <c r="B3558" s="6" t="s">
        <v>14</v>
      </c>
      <c r="C3558" s="6">
        <v>1185732</v>
      </c>
      <c r="D3558" s="7">
        <v>44322</v>
      </c>
      <c r="E3558" s="6" t="s">
        <v>15</v>
      </c>
      <c r="F3558" s="6" t="s">
        <v>121</v>
      </c>
      <c r="G3558" s="6" t="s">
        <v>122</v>
      </c>
      <c r="H3558" s="6" t="s">
        <v>17</v>
      </c>
      <c r="I3558" s="8">
        <v>0.49999999999999994</v>
      </c>
      <c r="J3558" s="9">
        <v>4700</v>
      </c>
      <c r="K3558" s="10">
        <f t="shared" si="26"/>
        <v>2349.9999999999995</v>
      </c>
      <c r="L3558" s="10">
        <f t="shared" si="27"/>
        <v>822.49999999999977</v>
      </c>
      <c r="M3558" s="11">
        <v>0.35</v>
      </c>
      <c r="O3558" s="16"/>
      <c r="P3558" s="14"/>
      <c r="Q3558" s="12"/>
      <c r="R3558" s="13"/>
    </row>
    <row r="3559" spans="1:18" ht="15.75" customHeight="1" x14ac:dyDescent="0.3">
      <c r="A3559" s="1"/>
      <c r="B3559" s="6" t="s">
        <v>14</v>
      </c>
      <c r="C3559" s="6">
        <v>1185732</v>
      </c>
      <c r="D3559" s="7">
        <v>44322</v>
      </c>
      <c r="E3559" s="6" t="s">
        <v>15</v>
      </c>
      <c r="F3559" s="6" t="s">
        <v>121</v>
      </c>
      <c r="G3559" s="6" t="s">
        <v>122</v>
      </c>
      <c r="H3559" s="6" t="s">
        <v>18</v>
      </c>
      <c r="I3559" s="8">
        <v>0.45</v>
      </c>
      <c r="J3559" s="9">
        <v>1750</v>
      </c>
      <c r="K3559" s="10">
        <f t="shared" si="26"/>
        <v>787.5</v>
      </c>
      <c r="L3559" s="10">
        <f t="shared" si="27"/>
        <v>275.625</v>
      </c>
      <c r="M3559" s="11">
        <v>0.35</v>
      </c>
      <c r="O3559" s="16"/>
      <c r="P3559" s="14"/>
      <c r="Q3559" s="12"/>
      <c r="R3559" s="13"/>
    </row>
    <row r="3560" spans="1:18" ht="15.75" customHeight="1" x14ac:dyDescent="0.3">
      <c r="A3560" s="1"/>
      <c r="B3560" s="6" t="s">
        <v>14</v>
      </c>
      <c r="C3560" s="6">
        <v>1185732</v>
      </c>
      <c r="D3560" s="7">
        <v>44322</v>
      </c>
      <c r="E3560" s="6" t="s">
        <v>15</v>
      </c>
      <c r="F3560" s="6" t="s">
        <v>121</v>
      </c>
      <c r="G3560" s="6" t="s">
        <v>122</v>
      </c>
      <c r="H3560" s="6" t="s">
        <v>19</v>
      </c>
      <c r="I3560" s="8">
        <v>0.4</v>
      </c>
      <c r="J3560" s="9">
        <v>2000</v>
      </c>
      <c r="K3560" s="10">
        <f t="shared" si="26"/>
        <v>800</v>
      </c>
      <c r="L3560" s="10">
        <f t="shared" si="27"/>
        <v>320</v>
      </c>
      <c r="M3560" s="11">
        <v>0.4</v>
      </c>
      <c r="O3560" s="16"/>
      <c r="P3560" s="14"/>
      <c r="Q3560" s="12"/>
      <c r="R3560" s="13"/>
    </row>
    <row r="3561" spans="1:18" ht="15.75" customHeight="1" x14ac:dyDescent="0.3">
      <c r="A3561" s="1"/>
      <c r="B3561" s="6" t="s">
        <v>14</v>
      </c>
      <c r="C3561" s="6">
        <v>1185732</v>
      </c>
      <c r="D3561" s="7">
        <v>44322</v>
      </c>
      <c r="E3561" s="6" t="s">
        <v>15</v>
      </c>
      <c r="F3561" s="6" t="s">
        <v>121</v>
      </c>
      <c r="G3561" s="6" t="s">
        <v>122</v>
      </c>
      <c r="H3561" s="6" t="s">
        <v>20</v>
      </c>
      <c r="I3561" s="8">
        <v>0.4</v>
      </c>
      <c r="J3561" s="9">
        <v>1500</v>
      </c>
      <c r="K3561" s="10">
        <f t="shared" si="26"/>
        <v>600</v>
      </c>
      <c r="L3561" s="10">
        <f t="shared" si="27"/>
        <v>240</v>
      </c>
      <c r="M3561" s="11">
        <v>0.4</v>
      </c>
      <c r="O3561" s="16"/>
      <c r="P3561" s="14"/>
      <c r="Q3561" s="12"/>
      <c r="R3561" s="13"/>
    </row>
    <row r="3562" spans="1:18" ht="15.75" customHeight="1" x14ac:dyDescent="0.3">
      <c r="A3562" s="1"/>
      <c r="B3562" s="6" t="s">
        <v>14</v>
      </c>
      <c r="C3562" s="6">
        <v>1185732</v>
      </c>
      <c r="D3562" s="7">
        <v>44322</v>
      </c>
      <c r="E3562" s="6" t="s">
        <v>15</v>
      </c>
      <c r="F3562" s="6" t="s">
        <v>121</v>
      </c>
      <c r="G3562" s="6" t="s">
        <v>122</v>
      </c>
      <c r="H3562" s="6" t="s">
        <v>21</v>
      </c>
      <c r="I3562" s="8">
        <v>0.49999999999999994</v>
      </c>
      <c r="J3562" s="9">
        <v>1750</v>
      </c>
      <c r="K3562" s="10">
        <f t="shared" si="26"/>
        <v>874.99999999999989</v>
      </c>
      <c r="L3562" s="10">
        <f t="shared" si="27"/>
        <v>262.49999999999994</v>
      </c>
      <c r="M3562" s="11">
        <v>0.3</v>
      </c>
      <c r="O3562" s="16"/>
      <c r="P3562" s="14"/>
      <c r="Q3562" s="12"/>
      <c r="R3562" s="13"/>
    </row>
    <row r="3563" spans="1:18" ht="15.75" customHeight="1" x14ac:dyDescent="0.3">
      <c r="A3563" s="1"/>
      <c r="B3563" s="6" t="s">
        <v>14</v>
      </c>
      <c r="C3563" s="6">
        <v>1185732</v>
      </c>
      <c r="D3563" s="7">
        <v>44322</v>
      </c>
      <c r="E3563" s="6" t="s">
        <v>15</v>
      </c>
      <c r="F3563" s="6" t="s">
        <v>121</v>
      </c>
      <c r="G3563" s="6" t="s">
        <v>122</v>
      </c>
      <c r="H3563" s="6" t="s">
        <v>22</v>
      </c>
      <c r="I3563" s="8">
        <v>0.54999999999999993</v>
      </c>
      <c r="J3563" s="9">
        <v>3000</v>
      </c>
      <c r="K3563" s="10">
        <f t="shared" si="26"/>
        <v>1649.9999999999998</v>
      </c>
      <c r="L3563" s="10">
        <f t="shared" si="27"/>
        <v>660</v>
      </c>
      <c r="M3563" s="11">
        <v>0.4</v>
      </c>
      <c r="O3563" s="16"/>
      <c r="P3563" s="14"/>
      <c r="Q3563" s="12"/>
      <c r="R3563" s="13"/>
    </row>
    <row r="3564" spans="1:18" ht="15.75" customHeight="1" x14ac:dyDescent="0.3">
      <c r="A3564" s="1"/>
      <c r="B3564" s="6" t="s">
        <v>14</v>
      </c>
      <c r="C3564" s="6">
        <v>1185732</v>
      </c>
      <c r="D3564" s="7">
        <v>44355</v>
      </c>
      <c r="E3564" s="6" t="s">
        <v>15</v>
      </c>
      <c r="F3564" s="6" t="s">
        <v>121</v>
      </c>
      <c r="G3564" s="6" t="s">
        <v>122</v>
      </c>
      <c r="H3564" s="6" t="s">
        <v>17</v>
      </c>
      <c r="I3564" s="8">
        <v>0.49999999999999994</v>
      </c>
      <c r="J3564" s="9">
        <v>5500</v>
      </c>
      <c r="K3564" s="10">
        <f t="shared" si="26"/>
        <v>2749.9999999999995</v>
      </c>
      <c r="L3564" s="10">
        <f t="shared" si="27"/>
        <v>962.49999999999977</v>
      </c>
      <c r="M3564" s="11">
        <v>0.35</v>
      </c>
      <c r="O3564" s="16"/>
      <c r="P3564" s="14"/>
      <c r="Q3564" s="12"/>
      <c r="R3564" s="13"/>
    </row>
    <row r="3565" spans="1:18" ht="15.75" customHeight="1" x14ac:dyDescent="0.3">
      <c r="A3565" s="1"/>
      <c r="B3565" s="6" t="s">
        <v>14</v>
      </c>
      <c r="C3565" s="6">
        <v>1185732</v>
      </c>
      <c r="D3565" s="7">
        <v>44355</v>
      </c>
      <c r="E3565" s="6" t="s">
        <v>15</v>
      </c>
      <c r="F3565" s="6" t="s">
        <v>121</v>
      </c>
      <c r="G3565" s="6" t="s">
        <v>122</v>
      </c>
      <c r="H3565" s="6" t="s">
        <v>18</v>
      </c>
      <c r="I3565" s="8">
        <v>0.45</v>
      </c>
      <c r="J3565" s="9">
        <v>3000</v>
      </c>
      <c r="K3565" s="10">
        <f t="shared" si="26"/>
        <v>1350</v>
      </c>
      <c r="L3565" s="10">
        <f t="shared" si="27"/>
        <v>472.49999999999994</v>
      </c>
      <c r="M3565" s="11">
        <v>0.35</v>
      </c>
      <c r="O3565" s="16"/>
      <c r="P3565" s="14"/>
      <c r="Q3565" s="12"/>
      <c r="R3565" s="13"/>
    </row>
    <row r="3566" spans="1:18" ht="15.75" customHeight="1" x14ac:dyDescent="0.3">
      <c r="A3566" s="1"/>
      <c r="B3566" s="6" t="s">
        <v>14</v>
      </c>
      <c r="C3566" s="6">
        <v>1185732</v>
      </c>
      <c r="D3566" s="7">
        <v>44355</v>
      </c>
      <c r="E3566" s="6" t="s">
        <v>15</v>
      </c>
      <c r="F3566" s="6" t="s">
        <v>121</v>
      </c>
      <c r="G3566" s="6" t="s">
        <v>122</v>
      </c>
      <c r="H3566" s="6" t="s">
        <v>19</v>
      </c>
      <c r="I3566" s="8">
        <v>0.4</v>
      </c>
      <c r="J3566" s="9">
        <v>2250</v>
      </c>
      <c r="K3566" s="10">
        <f t="shared" si="26"/>
        <v>900</v>
      </c>
      <c r="L3566" s="10">
        <f t="shared" si="27"/>
        <v>360</v>
      </c>
      <c r="M3566" s="11">
        <v>0.4</v>
      </c>
      <c r="O3566" s="16"/>
      <c r="P3566" s="14"/>
      <c r="Q3566" s="12"/>
      <c r="R3566" s="13"/>
    </row>
    <row r="3567" spans="1:18" ht="15.75" customHeight="1" x14ac:dyDescent="0.3">
      <c r="A3567" s="1"/>
      <c r="B3567" s="6" t="s">
        <v>14</v>
      </c>
      <c r="C3567" s="6">
        <v>1185732</v>
      </c>
      <c r="D3567" s="7">
        <v>44355</v>
      </c>
      <c r="E3567" s="6" t="s">
        <v>15</v>
      </c>
      <c r="F3567" s="6" t="s">
        <v>121</v>
      </c>
      <c r="G3567" s="6" t="s">
        <v>122</v>
      </c>
      <c r="H3567" s="6" t="s">
        <v>20</v>
      </c>
      <c r="I3567" s="8">
        <v>0.4</v>
      </c>
      <c r="J3567" s="9">
        <v>2000</v>
      </c>
      <c r="K3567" s="10">
        <f t="shared" si="26"/>
        <v>800</v>
      </c>
      <c r="L3567" s="10">
        <f t="shared" si="27"/>
        <v>320</v>
      </c>
      <c r="M3567" s="11">
        <v>0.4</v>
      </c>
      <c r="O3567" s="16"/>
      <c r="P3567" s="14"/>
      <c r="Q3567" s="12"/>
      <c r="R3567" s="13"/>
    </row>
    <row r="3568" spans="1:18" ht="15.75" customHeight="1" x14ac:dyDescent="0.3">
      <c r="A3568" s="1"/>
      <c r="B3568" s="6" t="s">
        <v>14</v>
      </c>
      <c r="C3568" s="6">
        <v>1185732</v>
      </c>
      <c r="D3568" s="7">
        <v>44355</v>
      </c>
      <c r="E3568" s="6" t="s">
        <v>15</v>
      </c>
      <c r="F3568" s="6" t="s">
        <v>121</v>
      </c>
      <c r="G3568" s="6" t="s">
        <v>122</v>
      </c>
      <c r="H3568" s="6" t="s">
        <v>21</v>
      </c>
      <c r="I3568" s="8">
        <v>0.49999999999999994</v>
      </c>
      <c r="J3568" s="9">
        <v>2000</v>
      </c>
      <c r="K3568" s="10">
        <f t="shared" si="26"/>
        <v>999.99999999999989</v>
      </c>
      <c r="L3568" s="10">
        <f t="shared" si="27"/>
        <v>299.99999999999994</v>
      </c>
      <c r="M3568" s="11">
        <v>0.3</v>
      </c>
      <c r="O3568" s="16"/>
      <c r="P3568" s="14"/>
      <c r="Q3568" s="12"/>
      <c r="R3568" s="13"/>
    </row>
    <row r="3569" spans="1:18" ht="15.75" customHeight="1" x14ac:dyDescent="0.3">
      <c r="A3569" s="1"/>
      <c r="B3569" s="6" t="s">
        <v>14</v>
      </c>
      <c r="C3569" s="6">
        <v>1185732</v>
      </c>
      <c r="D3569" s="7">
        <v>44355</v>
      </c>
      <c r="E3569" s="6" t="s">
        <v>15</v>
      </c>
      <c r="F3569" s="6" t="s">
        <v>121</v>
      </c>
      <c r="G3569" s="6" t="s">
        <v>122</v>
      </c>
      <c r="H3569" s="6" t="s">
        <v>22</v>
      </c>
      <c r="I3569" s="8">
        <v>0.54999999999999993</v>
      </c>
      <c r="J3569" s="9">
        <v>3500</v>
      </c>
      <c r="K3569" s="10">
        <f t="shared" si="26"/>
        <v>1924.9999999999998</v>
      </c>
      <c r="L3569" s="10">
        <f t="shared" si="27"/>
        <v>770</v>
      </c>
      <c r="M3569" s="11">
        <v>0.4</v>
      </c>
      <c r="O3569" s="16"/>
      <c r="P3569" s="14"/>
      <c r="Q3569" s="12"/>
      <c r="R3569" s="13"/>
    </row>
    <row r="3570" spans="1:18" ht="15.75" customHeight="1" x14ac:dyDescent="0.3">
      <c r="A3570" s="1"/>
      <c r="B3570" s="6" t="s">
        <v>14</v>
      </c>
      <c r="C3570" s="6">
        <v>1185732</v>
      </c>
      <c r="D3570" s="7">
        <v>44383</v>
      </c>
      <c r="E3570" s="6" t="s">
        <v>15</v>
      </c>
      <c r="F3570" s="6" t="s">
        <v>121</v>
      </c>
      <c r="G3570" s="6" t="s">
        <v>122</v>
      </c>
      <c r="H3570" s="6" t="s">
        <v>17</v>
      </c>
      <c r="I3570" s="8">
        <v>0.49999999999999994</v>
      </c>
      <c r="J3570" s="9">
        <v>5750</v>
      </c>
      <c r="K3570" s="10">
        <f t="shared" si="26"/>
        <v>2874.9999999999995</v>
      </c>
      <c r="L3570" s="10">
        <f t="shared" si="27"/>
        <v>1006.2499999999998</v>
      </c>
      <c r="M3570" s="11">
        <v>0.35</v>
      </c>
      <c r="O3570" s="16"/>
      <c r="P3570" s="14"/>
      <c r="Q3570" s="12"/>
      <c r="R3570" s="13"/>
    </row>
    <row r="3571" spans="1:18" ht="15.75" customHeight="1" x14ac:dyDescent="0.3">
      <c r="A3571" s="1"/>
      <c r="B3571" s="6" t="s">
        <v>14</v>
      </c>
      <c r="C3571" s="6">
        <v>1185732</v>
      </c>
      <c r="D3571" s="7">
        <v>44383</v>
      </c>
      <c r="E3571" s="6" t="s">
        <v>15</v>
      </c>
      <c r="F3571" s="6" t="s">
        <v>121</v>
      </c>
      <c r="G3571" s="6" t="s">
        <v>122</v>
      </c>
      <c r="H3571" s="6" t="s">
        <v>18</v>
      </c>
      <c r="I3571" s="8">
        <v>0.45</v>
      </c>
      <c r="J3571" s="9">
        <v>3250</v>
      </c>
      <c r="K3571" s="10">
        <f t="shared" si="26"/>
        <v>1462.5</v>
      </c>
      <c r="L3571" s="10">
        <f t="shared" si="27"/>
        <v>511.87499999999994</v>
      </c>
      <c r="M3571" s="11">
        <v>0.35</v>
      </c>
      <c r="O3571" s="16"/>
      <c r="P3571" s="14"/>
      <c r="Q3571" s="12"/>
      <c r="R3571" s="13"/>
    </row>
    <row r="3572" spans="1:18" ht="15.75" customHeight="1" x14ac:dyDescent="0.3">
      <c r="A3572" s="1"/>
      <c r="B3572" s="6" t="s">
        <v>14</v>
      </c>
      <c r="C3572" s="6">
        <v>1185732</v>
      </c>
      <c r="D3572" s="7">
        <v>44383</v>
      </c>
      <c r="E3572" s="6" t="s">
        <v>15</v>
      </c>
      <c r="F3572" s="6" t="s">
        <v>121</v>
      </c>
      <c r="G3572" s="6" t="s">
        <v>122</v>
      </c>
      <c r="H3572" s="6" t="s">
        <v>19</v>
      </c>
      <c r="I3572" s="8">
        <v>0.4</v>
      </c>
      <c r="J3572" s="9">
        <v>2500</v>
      </c>
      <c r="K3572" s="10">
        <f t="shared" si="26"/>
        <v>1000</v>
      </c>
      <c r="L3572" s="10">
        <f t="shared" si="27"/>
        <v>400</v>
      </c>
      <c r="M3572" s="11">
        <v>0.4</v>
      </c>
      <c r="O3572" s="16"/>
      <c r="P3572" s="14"/>
      <c r="Q3572" s="12"/>
      <c r="R3572" s="13"/>
    </row>
    <row r="3573" spans="1:18" ht="15.75" customHeight="1" x14ac:dyDescent="0.3">
      <c r="A3573" s="1"/>
      <c r="B3573" s="6" t="s">
        <v>14</v>
      </c>
      <c r="C3573" s="6">
        <v>1185732</v>
      </c>
      <c r="D3573" s="7">
        <v>44383</v>
      </c>
      <c r="E3573" s="6" t="s">
        <v>15</v>
      </c>
      <c r="F3573" s="6" t="s">
        <v>121</v>
      </c>
      <c r="G3573" s="6" t="s">
        <v>122</v>
      </c>
      <c r="H3573" s="6" t="s">
        <v>20</v>
      </c>
      <c r="I3573" s="8">
        <v>0.4</v>
      </c>
      <c r="J3573" s="9">
        <v>2000</v>
      </c>
      <c r="K3573" s="10">
        <f t="shared" si="26"/>
        <v>800</v>
      </c>
      <c r="L3573" s="10">
        <f t="shared" si="27"/>
        <v>320</v>
      </c>
      <c r="M3573" s="11">
        <v>0.4</v>
      </c>
      <c r="O3573" s="16"/>
      <c r="P3573" s="14"/>
      <c r="Q3573" s="12"/>
      <c r="R3573" s="13"/>
    </row>
    <row r="3574" spans="1:18" ht="15.75" customHeight="1" x14ac:dyDescent="0.3">
      <c r="A3574" s="1"/>
      <c r="B3574" s="6" t="s">
        <v>14</v>
      </c>
      <c r="C3574" s="6">
        <v>1185732</v>
      </c>
      <c r="D3574" s="7">
        <v>44383</v>
      </c>
      <c r="E3574" s="6" t="s">
        <v>15</v>
      </c>
      <c r="F3574" s="6" t="s">
        <v>121</v>
      </c>
      <c r="G3574" s="6" t="s">
        <v>122</v>
      </c>
      <c r="H3574" s="6" t="s">
        <v>21</v>
      </c>
      <c r="I3574" s="8">
        <v>0.49999999999999994</v>
      </c>
      <c r="J3574" s="9">
        <v>2250</v>
      </c>
      <c r="K3574" s="10">
        <f t="shared" si="26"/>
        <v>1124.9999999999998</v>
      </c>
      <c r="L3574" s="10">
        <f t="shared" si="27"/>
        <v>337.49999999999994</v>
      </c>
      <c r="M3574" s="11">
        <v>0.3</v>
      </c>
      <c r="O3574" s="16"/>
      <c r="P3574" s="14"/>
      <c r="Q3574" s="12"/>
      <c r="R3574" s="13"/>
    </row>
    <row r="3575" spans="1:18" ht="15.75" customHeight="1" x14ac:dyDescent="0.3">
      <c r="A3575" s="1"/>
      <c r="B3575" s="6" t="s">
        <v>14</v>
      </c>
      <c r="C3575" s="6">
        <v>1185732</v>
      </c>
      <c r="D3575" s="7">
        <v>44383</v>
      </c>
      <c r="E3575" s="6" t="s">
        <v>15</v>
      </c>
      <c r="F3575" s="6" t="s">
        <v>121</v>
      </c>
      <c r="G3575" s="6" t="s">
        <v>122</v>
      </c>
      <c r="H3575" s="6" t="s">
        <v>22</v>
      </c>
      <c r="I3575" s="8">
        <v>0.54999999999999993</v>
      </c>
      <c r="J3575" s="9">
        <v>4000</v>
      </c>
      <c r="K3575" s="10">
        <f t="shared" si="26"/>
        <v>2199.9999999999995</v>
      </c>
      <c r="L3575" s="10">
        <f t="shared" si="27"/>
        <v>879.99999999999989</v>
      </c>
      <c r="M3575" s="11">
        <v>0.4</v>
      </c>
      <c r="O3575" s="16"/>
      <c r="P3575" s="14"/>
      <c r="Q3575" s="12"/>
      <c r="R3575" s="13"/>
    </row>
    <row r="3576" spans="1:18" ht="15.75" customHeight="1" x14ac:dyDescent="0.3">
      <c r="A3576" s="1"/>
      <c r="B3576" s="6" t="s">
        <v>14</v>
      </c>
      <c r="C3576" s="6">
        <v>1185732</v>
      </c>
      <c r="D3576" s="7">
        <v>44415</v>
      </c>
      <c r="E3576" s="6" t="s">
        <v>15</v>
      </c>
      <c r="F3576" s="6" t="s">
        <v>121</v>
      </c>
      <c r="G3576" s="6" t="s">
        <v>122</v>
      </c>
      <c r="H3576" s="6" t="s">
        <v>17</v>
      </c>
      <c r="I3576" s="8">
        <v>0.49999999999999994</v>
      </c>
      <c r="J3576" s="9">
        <v>5500</v>
      </c>
      <c r="K3576" s="10">
        <f t="shared" ref="K3576:K3830" si="28">I3576*J3576</f>
        <v>2749.9999999999995</v>
      </c>
      <c r="L3576" s="10">
        <f t="shared" ref="L3576:L3830" si="29">K3576*M3576</f>
        <v>962.49999999999977</v>
      </c>
      <c r="M3576" s="11">
        <v>0.35</v>
      </c>
      <c r="O3576" s="16"/>
      <c r="P3576" s="14"/>
      <c r="Q3576" s="12"/>
      <c r="R3576" s="13"/>
    </row>
    <row r="3577" spans="1:18" ht="15.75" customHeight="1" x14ac:dyDescent="0.3">
      <c r="A3577" s="1"/>
      <c r="B3577" s="6" t="s">
        <v>14</v>
      </c>
      <c r="C3577" s="6">
        <v>1185732</v>
      </c>
      <c r="D3577" s="7">
        <v>44415</v>
      </c>
      <c r="E3577" s="6" t="s">
        <v>15</v>
      </c>
      <c r="F3577" s="6" t="s">
        <v>121</v>
      </c>
      <c r="G3577" s="6" t="s">
        <v>122</v>
      </c>
      <c r="H3577" s="6" t="s">
        <v>18</v>
      </c>
      <c r="I3577" s="8">
        <v>0.45</v>
      </c>
      <c r="J3577" s="9">
        <v>3250</v>
      </c>
      <c r="K3577" s="10">
        <f t="shared" si="28"/>
        <v>1462.5</v>
      </c>
      <c r="L3577" s="10">
        <f t="shared" si="29"/>
        <v>511.87499999999994</v>
      </c>
      <c r="M3577" s="11">
        <v>0.35</v>
      </c>
      <c r="O3577" s="16"/>
      <c r="P3577" s="14"/>
      <c r="Q3577" s="12"/>
      <c r="R3577" s="13"/>
    </row>
    <row r="3578" spans="1:18" ht="15.75" customHeight="1" x14ac:dyDescent="0.3">
      <c r="A3578" s="1"/>
      <c r="B3578" s="6" t="s">
        <v>14</v>
      </c>
      <c r="C3578" s="6">
        <v>1185732</v>
      </c>
      <c r="D3578" s="7">
        <v>44415</v>
      </c>
      <c r="E3578" s="6" t="s">
        <v>15</v>
      </c>
      <c r="F3578" s="6" t="s">
        <v>121</v>
      </c>
      <c r="G3578" s="6" t="s">
        <v>122</v>
      </c>
      <c r="H3578" s="6" t="s">
        <v>19</v>
      </c>
      <c r="I3578" s="8">
        <v>0.4</v>
      </c>
      <c r="J3578" s="9">
        <v>2500</v>
      </c>
      <c r="K3578" s="10">
        <f t="shared" si="28"/>
        <v>1000</v>
      </c>
      <c r="L3578" s="10">
        <f t="shared" si="29"/>
        <v>400</v>
      </c>
      <c r="M3578" s="11">
        <v>0.4</v>
      </c>
      <c r="O3578" s="16"/>
      <c r="P3578" s="14"/>
      <c r="Q3578" s="12"/>
      <c r="R3578" s="13"/>
    </row>
    <row r="3579" spans="1:18" ht="15.75" customHeight="1" x14ac:dyDescent="0.3">
      <c r="A3579" s="1"/>
      <c r="B3579" s="6" t="s">
        <v>14</v>
      </c>
      <c r="C3579" s="6">
        <v>1185732</v>
      </c>
      <c r="D3579" s="7">
        <v>44415</v>
      </c>
      <c r="E3579" s="6" t="s">
        <v>15</v>
      </c>
      <c r="F3579" s="6" t="s">
        <v>121</v>
      </c>
      <c r="G3579" s="6" t="s">
        <v>122</v>
      </c>
      <c r="H3579" s="6" t="s">
        <v>20</v>
      </c>
      <c r="I3579" s="8">
        <v>0.4</v>
      </c>
      <c r="J3579" s="9">
        <v>1500</v>
      </c>
      <c r="K3579" s="10">
        <f t="shared" si="28"/>
        <v>600</v>
      </c>
      <c r="L3579" s="10">
        <f t="shared" si="29"/>
        <v>240</v>
      </c>
      <c r="M3579" s="11">
        <v>0.4</v>
      </c>
      <c r="O3579" s="16"/>
      <c r="P3579" s="14"/>
      <c r="Q3579" s="12"/>
      <c r="R3579" s="13"/>
    </row>
    <row r="3580" spans="1:18" ht="15.75" customHeight="1" x14ac:dyDescent="0.3">
      <c r="A3580" s="1"/>
      <c r="B3580" s="6" t="s">
        <v>14</v>
      </c>
      <c r="C3580" s="6">
        <v>1185732</v>
      </c>
      <c r="D3580" s="7">
        <v>44415</v>
      </c>
      <c r="E3580" s="6" t="s">
        <v>15</v>
      </c>
      <c r="F3580" s="6" t="s">
        <v>121</v>
      </c>
      <c r="G3580" s="6" t="s">
        <v>122</v>
      </c>
      <c r="H3580" s="6" t="s">
        <v>21</v>
      </c>
      <c r="I3580" s="8">
        <v>0.49999999999999994</v>
      </c>
      <c r="J3580" s="9">
        <v>1250</v>
      </c>
      <c r="K3580" s="10">
        <f t="shared" si="28"/>
        <v>624.99999999999989</v>
      </c>
      <c r="L3580" s="10">
        <f t="shared" si="29"/>
        <v>187.49999999999997</v>
      </c>
      <c r="M3580" s="11">
        <v>0.3</v>
      </c>
      <c r="O3580" s="16"/>
      <c r="P3580" s="14"/>
      <c r="Q3580" s="12"/>
      <c r="R3580" s="13"/>
    </row>
    <row r="3581" spans="1:18" ht="15.75" customHeight="1" x14ac:dyDescent="0.3">
      <c r="A3581" s="1"/>
      <c r="B3581" s="6" t="s">
        <v>14</v>
      </c>
      <c r="C3581" s="6">
        <v>1185732</v>
      </c>
      <c r="D3581" s="7">
        <v>44415</v>
      </c>
      <c r="E3581" s="6" t="s">
        <v>15</v>
      </c>
      <c r="F3581" s="6" t="s">
        <v>121</v>
      </c>
      <c r="G3581" s="6" t="s">
        <v>122</v>
      </c>
      <c r="H3581" s="6" t="s">
        <v>22</v>
      </c>
      <c r="I3581" s="8">
        <v>0.54999999999999993</v>
      </c>
      <c r="J3581" s="9">
        <v>3000</v>
      </c>
      <c r="K3581" s="10">
        <f t="shared" si="28"/>
        <v>1649.9999999999998</v>
      </c>
      <c r="L3581" s="10">
        <f t="shared" si="29"/>
        <v>660</v>
      </c>
      <c r="M3581" s="11">
        <v>0.4</v>
      </c>
      <c r="O3581" s="16"/>
      <c r="P3581" s="14"/>
      <c r="Q3581" s="12"/>
      <c r="R3581" s="13"/>
    </row>
    <row r="3582" spans="1:18" ht="15.75" customHeight="1" x14ac:dyDescent="0.3">
      <c r="A3582" s="1"/>
      <c r="B3582" s="6" t="s">
        <v>14</v>
      </c>
      <c r="C3582" s="6">
        <v>1185732</v>
      </c>
      <c r="D3582" s="7">
        <v>44445</v>
      </c>
      <c r="E3582" s="6" t="s">
        <v>15</v>
      </c>
      <c r="F3582" s="6" t="s">
        <v>121</v>
      </c>
      <c r="G3582" s="6" t="s">
        <v>122</v>
      </c>
      <c r="H3582" s="6" t="s">
        <v>17</v>
      </c>
      <c r="I3582" s="8">
        <v>0.49999999999999994</v>
      </c>
      <c r="J3582" s="9">
        <v>4250</v>
      </c>
      <c r="K3582" s="10">
        <f t="shared" si="28"/>
        <v>2124.9999999999995</v>
      </c>
      <c r="L3582" s="10">
        <f t="shared" si="29"/>
        <v>743.74999999999977</v>
      </c>
      <c r="M3582" s="11">
        <v>0.35</v>
      </c>
      <c r="O3582" s="16"/>
      <c r="P3582" s="14"/>
      <c r="Q3582" s="12"/>
      <c r="R3582" s="13"/>
    </row>
    <row r="3583" spans="1:18" ht="15.75" customHeight="1" x14ac:dyDescent="0.3">
      <c r="A3583" s="1"/>
      <c r="B3583" s="6" t="s">
        <v>14</v>
      </c>
      <c r="C3583" s="6">
        <v>1185732</v>
      </c>
      <c r="D3583" s="7">
        <v>44445</v>
      </c>
      <c r="E3583" s="6" t="s">
        <v>15</v>
      </c>
      <c r="F3583" s="6" t="s">
        <v>121</v>
      </c>
      <c r="G3583" s="6" t="s">
        <v>122</v>
      </c>
      <c r="H3583" s="6" t="s">
        <v>18</v>
      </c>
      <c r="I3583" s="8">
        <v>0.45</v>
      </c>
      <c r="J3583" s="9">
        <v>2250</v>
      </c>
      <c r="K3583" s="10">
        <f t="shared" si="28"/>
        <v>1012.5</v>
      </c>
      <c r="L3583" s="10">
        <f t="shared" si="29"/>
        <v>354.375</v>
      </c>
      <c r="M3583" s="11">
        <v>0.35</v>
      </c>
      <c r="O3583" s="16"/>
      <c r="P3583" s="14"/>
      <c r="Q3583" s="12"/>
      <c r="R3583" s="13"/>
    </row>
    <row r="3584" spans="1:18" ht="15.75" customHeight="1" x14ac:dyDescent="0.3">
      <c r="A3584" s="1"/>
      <c r="B3584" s="6" t="s">
        <v>14</v>
      </c>
      <c r="C3584" s="6">
        <v>1185732</v>
      </c>
      <c r="D3584" s="7">
        <v>44445</v>
      </c>
      <c r="E3584" s="6" t="s">
        <v>15</v>
      </c>
      <c r="F3584" s="6" t="s">
        <v>121</v>
      </c>
      <c r="G3584" s="6" t="s">
        <v>122</v>
      </c>
      <c r="H3584" s="6" t="s">
        <v>19</v>
      </c>
      <c r="I3584" s="8">
        <v>0.4</v>
      </c>
      <c r="J3584" s="9">
        <v>1250</v>
      </c>
      <c r="K3584" s="10">
        <f t="shared" si="28"/>
        <v>500</v>
      </c>
      <c r="L3584" s="10">
        <f t="shared" si="29"/>
        <v>200</v>
      </c>
      <c r="M3584" s="11">
        <v>0.4</v>
      </c>
      <c r="O3584" s="16"/>
      <c r="P3584" s="14"/>
      <c r="Q3584" s="12"/>
      <c r="R3584" s="13"/>
    </row>
    <row r="3585" spans="1:18" ht="15.75" customHeight="1" x14ac:dyDescent="0.3">
      <c r="A3585" s="1"/>
      <c r="B3585" s="6" t="s">
        <v>14</v>
      </c>
      <c r="C3585" s="6">
        <v>1185732</v>
      </c>
      <c r="D3585" s="7">
        <v>44445</v>
      </c>
      <c r="E3585" s="6" t="s">
        <v>15</v>
      </c>
      <c r="F3585" s="6" t="s">
        <v>121</v>
      </c>
      <c r="G3585" s="6" t="s">
        <v>122</v>
      </c>
      <c r="H3585" s="6" t="s">
        <v>20</v>
      </c>
      <c r="I3585" s="8">
        <v>0.4</v>
      </c>
      <c r="J3585" s="9">
        <v>1000</v>
      </c>
      <c r="K3585" s="10">
        <f t="shared" si="28"/>
        <v>400</v>
      </c>
      <c r="L3585" s="10">
        <f t="shared" si="29"/>
        <v>160</v>
      </c>
      <c r="M3585" s="11">
        <v>0.4</v>
      </c>
      <c r="O3585" s="16"/>
      <c r="P3585" s="14"/>
      <c r="Q3585" s="12"/>
      <c r="R3585" s="13"/>
    </row>
    <row r="3586" spans="1:18" ht="15.75" customHeight="1" x14ac:dyDescent="0.3">
      <c r="A3586" s="1"/>
      <c r="B3586" s="6" t="s">
        <v>14</v>
      </c>
      <c r="C3586" s="6">
        <v>1185732</v>
      </c>
      <c r="D3586" s="7">
        <v>44445</v>
      </c>
      <c r="E3586" s="6" t="s">
        <v>15</v>
      </c>
      <c r="F3586" s="6" t="s">
        <v>121</v>
      </c>
      <c r="G3586" s="6" t="s">
        <v>122</v>
      </c>
      <c r="H3586" s="6" t="s">
        <v>21</v>
      </c>
      <c r="I3586" s="8">
        <v>0.49999999999999994</v>
      </c>
      <c r="J3586" s="9">
        <v>1000</v>
      </c>
      <c r="K3586" s="10">
        <f t="shared" si="28"/>
        <v>499.99999999999994</v>
      </c>
      <c r="L3586" s="10">
        <f t="shared" si="29"/>
        <v>149.99999999999997</v>
      </c>
      <c r="M3586" s="11">
        <v>0.3</v>
      </c>
      <c r="O3586" s="16"/>
      <c r="P3586" s="14"/>
      <c r="Q3586" s="12"/>
      <c r="R3586" s="13"/>
    </row>
    <row r="3587" spans="1:18" ht="15.75" customHeight="1" x14ac:dyDescent="0.3">
      <c r="A3587" s="1"/>
      <c r="B3587" s="6" t="s">
        <v>14</v>
      </c>
      <c r="C3587" s="6">
        <v>1185732</v>
      </c>
      <c r="D3587" s="7">
        <v>44445</v>
      </c>
      <c r="E3587" s="6" t="s">
        <v>15</v>
      </c>
      <c r="F3587" s="6" t="s">
        <v>121</v>
      </c>
      <c r="G3587" s="6" t="s">
        <v>122</v>
      </c>
      <c r="H3587" s="6" t="s">
        <v>22</v>
      </c>
      <c r="I3587" s="8">
        <v>0.54999999999999993</v>
      </c>
      <c r="J3587" s="9">
        <v>2000</v>
      </c>
      <c r="K3587" s="10">
        <f t="shared" si="28"/>
        <v>1099.9999999999998</v>
      </c>
      <c r="L3587" s="10">
        <f t="shared" si="29"/>
        <v>439.99999999999994</v>
      </c>
      <c r="M3587" s="11">
        <v>0.4</v>
      </c>
      <c r="O3587" s="16"/>
      <c r="P3587" s="14"/>
      <c r="Q3587" s="12"/>
      <c r="R3587" s="13"/>
    </row>
    <row r="3588" spans="1:18" ht="15.75" customHeight="1" x14ac:dyDescent="0.3">
      <c r="A3588" s="1"/>
      <c r="B3588" s="6" t="s">
        <v>14</v>
      </c>
      <c r="C3588" s="6">
        <v>1185732</v>
      </c>
      <c r="D3588" s="7">
        <v>44477</v>
      </c>
      <c r="E3588" s="6" t="s">
        <v>15</v>
      </c>
      <c r="F3588" s="6" t="s">
        <v>121</v>
      </c>
      <c r="G3588" s="6" t="s">
        <v>122</v>
      </c>
      <c r="H3588" s="6" t="s">
        <v>17</v>
      </c>
      <c r="I3588" s="8">
        <v>0.54999999999999993</v>
      </c>
      <c r="J3588" s="9">
        <v>3750</v>
      </c>
      <c r="K3588" s="10">
        <f t="shared" si="28"/>
        <v>2062.4999999999995</v>
      </c>
      <c r="L3588" s="10">
        <f t="shared" si="29"/>
        <v>721.87499999999977</v>
      </c>
      <c r="M3588" s="11">
        <v>0.35</v>
      </c>
      <c r="O3588" s="16"/>
      <c r="P3588" s="14"/>
      <c r="Q3588" s="12"/>
      <c r="R3588" s="13"/>
    </row>
    <row r="3589" spans="1:18" ht="15.75" customHeight="1" x14ac:dyDescent="0.3">
      <c r="A3589" s="1"/>
      <c r="B3589" s="6" t="s">
        <v>14</v>
      </c>
      <c r="C3589" s="6">
        <v>1185732</v>
      </c>
      <c r="D3589" s="7">
        <v>44477</v>
      </c>
      <c r="E3589" s="6" t="s">
        <v>15</v>
      </c>
      <c r="F3589" s="6" t="s">
        <v>121</v>
      </c>
      <c r="G3589" s="6" t="s">
        <v>122</v>
      </c>
      <c r="H3589" s="6" t="s">
        <v>18</v>
      </c>
      <c r="I3589" s="8">
        <v>0.5</v>
      </c>
      <c r="J3589" s="9">
        <v>2000</v>
      </c>
      <c r="K3589" s="10">
        <f t="shared" si="28"/>
        <v>1000</v>
      </c>
      <c r="L3589" s="10">
        <f t="shared" si="29"/>
        <v>350</v>
      </c>
      <c r="M3589" s="11">
        <v>0.35</v>
      </c>
      <c r="O3589" s="16"/>
      <c r="P3589" s="14"/>
      <c r="Q3589" s="12"/>
      <c r="R3589" s="13"/>
    </row>
    <row r="3590" spans="1:18" ht="15.75" customHeight="1" x14ac:dyDescent="0.3">
      <c r="A3590" s="1"/>
      <c r="B3590" s="6" t="s">
        <v>14</v>
      </c>
      <c r="C3590" s="6">
        <v>1185732</v>
      </c>
      <c r="D3590" s="7">
        <v>44477</v>
      </c>
      <c r="E3590" s="6" t="s">
        <v>15</v>
      </c>
      <c r="F3590" s="6" t="s">
        <v>121</v>
      </c>
      <c r="G3590" s="6" t="s">
        <v>122</v>
      </c>
      <c r="H3590" s="6" t="s">
        <v>19</v>
      </c>
      <c r="I3590" s="8">
        <v>0.5</v>
      </c>
      <c r="J3590" s="9">
        <v>1000</v>
      </c>
      <c r="K3590" s="10">
        <f t="shared" si="28"/>
        <v>500</v>
      </c>
      <c r="L3590" s="10">
        <f t="shared" si="29"/>
        <v>200</v>
      </c>
      <c r="M3590" s="11">
        <v>0.4</v>
      </c>
      <c r="O3590" s="16"/>
      <c r="P3590" s="14"/>
      <c r="Q3590" s="12"/>
      <c r="R3590" s="13"/>
    </row>
    <row r="3591" spans="1:18" ht="15.75" customHeight="1" x14ac:dyDescent="0.3">
      <c r="A3591" s="1"/>
      <c r="B3591" s="6" t="s">
        <v>14</v>
      </c>
      <c r="C3591" s="6">
        <v>1185732</v>
      </c>
      <c r="D3591" s="7">
        <v>44477</v>
      </c>
      <c r="E3591" s="6" t="s">
        <v>15</v>
      </c>
      <c r="F3591" s="6" t="s">
        <v>121</v>
      </c>
      <c r="G3591" s="6" t="s">
        <v>122</v>
      </c>
      <c r="H3591" s="6" t="s">
        <v>20</v>
      </c>
      <c r="I3591" s="8">
        <v>0.5</v>
      </c>
      <c r="J3591" s="9">
        <v>750</v>
      </c>
      <c r="K3591" s="10">
        <f t="shared" si="28"/>
        <v>375</v>
      </c>
      <c r="L3591" s="10">
        <f t="shared" si="29"/>
        <v>150</v>
      </c>
      <c r="M3591" s="11">
        <v>0.4</v>
      </c>
      <c r="O3591" s="16"/>
      <c r="P3591" s="14"/>
      <c r="Q3591" s="12"/>
      <c r="R3591" s="13"/>
    </row>
    <row r="3592" spans="1:18" ht="15.75" customHeight="1" x14ac:dyDescent="0.3">
      <c r="A3592" s="1"/>
      <c r="B3592" s="6" t="s">
        <v>14</v>
      </c>
      <c r="C3592" s="6">
        <v>1185732</v>
      </c>
      <c r="D3592" s="7">
        <v>44477</v>
      </c>
      <c r="E3592" s="6" t="s">
        <v>15</v>
      </c>
      <c r="F3592" s="6" t="s">
        <v>121</v>
      </c>
      <c r="G3592" s="6" t="s">
        <v>122</v>
      </c>
      <c r="H3592" s="6" t="s">
        <v>21</v>
      </c>
      <c r="I3592" s="8">
        <v>0.6</v>
      </c>
      <c r="J3592" s="9">
        <v>750</v>
      </c>
      <c r="K3592" s="10">
        <f t="shared" si="28"/>
        <v>450</v>
      </c>
      <c r="L3592" s="10">
        <f t="shared" si="29"/>
        <v>135</v>
      </c>
      <c r="M3592" s="11">
        <v>0.3</v>
      </c>
      <c r="O3592" s="16"/>
      <c r="P3592" s="14"/>
      <c r="Q3592" s="12"/>
      <c r="R3592" s="13"/>
    </row>
    <row r="3593" spans="1:18" ht="15.75" customHeight="1" x14ac:dyDescent="0.3">
      <c r="A3593" s="1"/>
      <c r="B3593" s="6" t="s">
        <v>14</v>
      </c>
      <c r="C3593" s="6">
        <v>1185732</v>
      </c>
      <c r="D3593" s="7">
        <v>44477</v>
      </c>
      <c r="E3593" s="6" t="s">
        <v>15</v>
      </c>
      <c r="F3593" s="6" t="s">
        <v>121</v>
      </c>
      <c r="G3593" s="6" t="s">
        <v>122</v>
      </c>
      <c r="H3593" s="6" t="s">
        <v>22</v>
      </c>
      <c r="I3593" s="8">
        <v>0.64999999999999991</v>
      </c>
      <c r="J3593" s="9">
        <v>2000</v>
      </c>
      <c r="K3593" s="10">
        <f t="shared" si="28"/>
        <v>1299.9999999999998</v>
      </c>
      <c r="L3593" s="10">
        <f t="shared" si="29"/>
        <v>519.99999999999989</v>
      </c>
      <c r="M3593" s="11">
        <v>0.4</v>
      </c>
      <c r="O3593" s="16"/>
      <c r="P3593" s="14"/>
      <c r="Q3593" s="12"/>
      <c r="R3593" s="13"/>
    </row>
    <row r="3594" spans="1:18" ht="15.75" customHeight="1" x14ac:dyDescent="0.3">
      <c r="A3594" s="1"/>
      <c r="B3594" s="6" t="s">
        <v>14</v>
      </c>
      <c r="C3594" s="6">
        <v>1185732</v>
      </c>
      <c r="D3594" s="7">
        <v>44507</v>
      </c>
      <c r="E3594" s="6" t="s">
        <v>15</v>
      </c>
      <c r="F3594" s="6" t="s">
        <v>121</v>
      </c>
      <c r="G3594" s="6" t="s">
        <v>122</v>
      </c>
      <c r="H3594" s="6" t="s">
        <v>17</v>
      </c>
      <c r="I3594" s="8">
        <v>0.6</v>
      </c>
      <c r="J3594" s="9">
        <v>3500</v>
      </c>
      <c r="K3594" s="10">
        <f t="shared" si="28"/>
        <v>2100</v>
      </c>
      <c r="L3594" s="10">
        <f t="shared" si="29"/>
        <v>735</v>
      </c>
      <c r="M3594" s="11">
        <v>0.35</v>
      </c>
      <c r="O3594" s="16"/>
      <c r="P3594" s="14"/>
      <c r="Q3594" s="12"/>
      <c r="R3594" s="13"/>
    </row>
    <row r="3595" spans="1:18" ht="15.75" customHeight="1" x14ac:dyDescent="0.3">
      <c r="A3595" s="1"/>
      <c r="B3595" s="6" t="s">
        <v>14</v>
      </c>
      <c r="C3595" s="6">
        <v>1185732</v>
      </c>
      <c r="D3595" s="7">
        <v>44507</v>
      </c>
      <c r="E3595" s="6" t="s">
        <v>15</v>
      </c>
      <c r="F3595" s="6" t="s">
        <v>121</v>
      </c>
      <c r="G3595" s="6" t="s">
        <v>122</v>
      </c>
      <c r="H3595" s="6" t="s">
        <v>18</v>
      </c>
      <c r="I3595" s="8">
        <v>0.5</v>
      </c>
      <c r="J3595" s="9">
        <v>2250</v>
      </c>
      <c r="K3595" s="10">
        <f t="shared" si="28"/>
        <v>1125</v>
      </c>
      <c r="L3595" s="10">
        <f t="shared" si="29"/>
        <v>393.75</v>
      </c>
      <c r="M3595" s="11">
        <v>0.35</v>
      </c>
      <c r="O3595" s="16"/>
      <c r="P3595" s="14"/>
      <c r="Q3595" s="12"/>
      <c r="R3595" s="13"/>
    </row>
    <row r="3596" spans="1:18" ht="15.75" customHeight="1" x14ac:dyDescent="0.3">
      <c r="A3596" s="1"/>
      <c r="B3596" s="6" t="s">
        <v>14</v>
      </c>
      <c r="C3596" s="6">
        <v>1185732</v>
      </c>
      <c r="D3596" s="7">
        <v>44507</v>
      </c>
      <c r="E3596" s="6" t="s">
        <v>15</v>
      </c>
      <c r="F3596" s="6" t="s">
        <v>121</v>
      </c>
      <c r="G3596" s="6" t="s">
        <v>122</v>
      </c>
      <c r="H3596" s="6" t="s">
        <v>19</v>
      </c>
      <c r="I3596" s="8">
        <v>0.5</v>
      </c>
      <c r="J3596" s="9">
        <v>2200</v>
      </c>
      <c r="K3596" s="10">
        <f t="shared" si="28"/>
        <v>1100</v>
      </c>
      <c r="L3596" s="10">
        <f t="shared" si="29"/>
        <v>440</v>
      </c>
      <c r="M3596" s="11">
        <v>0.4</v>
      </c>
      <c r="O3596" s="16"/>
      <c r="P3596" s="14"/>
      <c r="Q3596" s="12"/>
      <c r="R3596" s="13"/>
    </row>
    <row r="3597" spans="1:18" ht="15.75" customHeight="1" x14ac:dyDescent="0.3">
      <c r="A3597" s="1"/>
      <c r="B3597" s="6" t="s">
        <v>14</v>
      </c>
      <c r="C3597" s="6">
        <v>1185732</v>
      </c>
      <c r="D3597" s="7">
        <v>44507</v>
      </c>
      <c r="E3597" s="6" t="s">
        <v>15</v>
      </c>
      <c r="F3597" s="6" t="s">
        <v>121</v>
      </c>
      <c r="G3597" s="6" t="s">
        <v>122</v>
      </c>
      <c r="H3597" s="6" t="s">
        <v>20</v>
      </c>
      <c r="I3597" s="8">
        <v>0.5</v>
      </c>
      <c r="J3597" s="9">
        <v>2000</v>
      </c>
      <c r="K3597" s="10">
        <f t="shared" si="28"/>
        <v>1000</v>
      </c>
      <c r="L3597" s="10">
        <f t="shared" si="29"/>
        <v>400</v>
      </c>
      <c r="M3597" s="11">
        <v>0.4</v>
      </c>
      <c r="O3597" s="16"/>
      <c r="P3597" s="14"/>
      <c r="Q3597" s="12"/>
      <c r="R3597" s="13"/>
    </row>
    <row r="3598" spans="1:18" ht="15.75" customHeight="1" x14ac:dyDescent="0.3">
      <c r="A3598" s="1"/>
      <c r="B3598" s="6" t="s">
        <v>14</v>
      </c>
      <c r="C3598" s="6">
        <v>1185732</v>
      </c>
      <c r="D3598" s="7">
        <v>44507</v>
      </c>
      <c r="E3598" s="6" t="s">
        <v>15</v>
      </c>
      <c r="F3598" s="6" t="s">
        <v>121</v>
      </c>
      <c r="G3598" s="6" t="s">
        <v>122</v>
      </c>
      <c r="H3598" s="6" t="s">
        <v>21</v>
      </c>
      <c r="I3598" s="8">
        <v>0.6</v>
      </c>
      <c r="J3598" s="9">
        <v>1750</v>
      </c>
      <c r="K3598" s="10">
        <f t="shared" si="28"/>
        <v>1050</v>
      </c>
      <c r="L3598" s="10">
        <f t="shared" si="29"/>
        <v>315</v>
      </c>
      <c r="M3598" s="11">
        <v>0.3</v>
      </c>
      <c r="O3598" s="16"/>
      <c r="P3598" s="14"/>
      <c r="Q3598" s="12"/>
      <c r="R3598" s="13"/>
    </row>
    <row r="3599" spans="1:18" ht="15.75" customHeight="1" x14ac:dyDescent="0.3">
      <c r="A3599" s="1"/>
      <c r="B3599" s="6" t="s">
        <v>14</v>
      </c>
      <c r="C3599" s="6">
        <v>1185732</v>
      </c>
      <c r="D3599" s="7">
        <v>44507</v>
      </c>
      <c r="E3599" s="6" t="s">
        <v>15</v>
      </c>
      <c r="F3599" s="6" t="s">
        <v>121</v>
      </c>
      <c r="G3599" s="6" t="s">
        <v>122</v>
      </c>
      <c r="H3599" s="6" t="s">
        <v>22</v>
      </c>
      <c r="I3599" s="8">
        <v>0.64999999999999991</v>
      </c>
      <c r="J3599" s="9">
        <v>2750</v>
      </c>
      <c r="K3599" s="10">
        <f t="shared" si="28"/>
        <v>1787.4999999999998</v>
      </c>
      <c r="L3599" s="10">
        <f t="shared" si="29"/>
        <v>715</v>
      </c>
      <c r="M3599" s="11">
        <v>0.4</v>
      </c>
      <c r="O3599" s="16"/>
      <c r="P3599" s="14"/>
      <c r="Q3599" s="12"/>
      <c r="R3599" s="13"/>
    </row>
    <row r="3600" spans="1:18" ht="15.75" customHeight="1" x14ac:dyDescent="0.3">
      <c r="A3600" s="1"/>
      <c r="B3600" s="6" t="s">
        <v>14</v>
      </c>
      <c r="C3600" s="6">
        <v>1185732</v>
      </c>
      <c r="D3600" s="7">
        <v>44536</v>
      </c>
      <c r="E3600" s="6" t="s">
        <v>15</v>
      </c>
      <c r="F3600" s="6" t="s">
        <v>121</v>
      </c>
      <c r="G3600" s="6" t="s">
        <v>122</v>
      </c>
      <c r="H3600" s="6" t="s">
        <v>17</v>
      </c>
      <c r="I3600" s="8">
        <v>0.6</v>
      </c>
      <c r="J3600" s="9">
        <v>5000</v>
      </c>
      <c r="K3600" s="10">
        <f t="shared" si="28"/>
        <v>3000</v>
      </c>
      <c r="L3600" s="10">
        <f t="shared" si="29"/>
        <v>1050</v>
      </c>
      <c r="M3600" s="11">
        <v>0.35</v>
      </c>
      <c r="O3600" s="16"/>
      <c r="P3600" s="14"/>
      <c r="Q3600" s="12"/>
      <c r="R3600" s="13"/>
    </row>
    <row r="3601" spans="1:18" ht="15.75" customHeight="1" x14ac:dyDescent="0.3">
      <c r="A3601" s="1"/>
      <c r="B3601" s="6" t="s">
        <v>14</v>
      </c>
      <c r="C3601" s="6">
        <v>1185732</v>
      </c>
      <c r="D3601" s="7">
        <v>44536</v>
      </c>
      <c r="E3601" s="6" t="s">
        <v>15</v>
      </c>
      <c r="F3601" s="6" t="s">
        <v>121</v>
      </c>
      <c r="G3601" s="6" t="s">
        <v>122</v>
      </c>
      <c r="H3601" s="6" t="s">
        <v>18</v>
      </c>
      <c r="I3601" s="8">
        <v>0.5</v>
      </c>
      <c r="J3601" s="9">
        <v>3000</v>
      </c>
      <c r="K3601" s="10">
        <f t="shared" si="28"/>
        <v>1500</v>
      </c>
      <c r="L3601" s="10">
        <f t="shared" si="29"/>
        <v>525</v>
      </c>
      <c r="M3601" s="11">
        <v>0.35</v>
      </c>
      <c r="O3601" s="16"/>
      <c r="P3601" s="14"/>
      <c r="Q3601" s="12"/>
      <c r="R3601" s="13"/>
    </row>
    <row r="3602" spans="1:18" ht="15.75" customHeight="1" x14ac:dyDescent="0.3">
      <c r="A3602" s="1"/>
      <c r="B3602" s="6" t="s">
        <v>14</v>
      </c>
      <c r="C3602" s="6">
        <v>1185732</v>
      </c>
      <c r="D3602" s="7">
        <v>44536</v>
      </c>
      <c r="E3602" s="6" t="s">
        <v>15</v>
      </c>
      <c r="F3602" s="6" t="s">
        <v>121</v>
      </c>
      <c r="G3602" s="6" t="s">
        <v>122</v>
      </c>
      <c r="H3602" s="6" t="s">
        <v>19</v>
      </c>
      <c r="I3602" s="8">
        <v>0.5</v>
      </c>
      <c r="J3602" s="9">
        <v>2750</v>
      </c>
      <c r="K3602" s="10">
        <f t="shared" si="28"/>
        <v>1375</v>
      </c>
      <c r="L3602" s="10">
        <f t="shared" si="29"/>
        <v>550</v>
      </c>
      <c r="M3602" s="11">
        <v>0.4</v>
      </c>
      <c r="O3602" s="16"/>
      <c r="P3602" s="14"/>
      <c r="Q3602" s="12"/>
      <c r="R3602" s="13"/>
    </row>
    <row r="3603" spans="1:18" ht="15.75" customHeight="1" x14ac:dyDescent="0.3">
      <c r="A3603" s="1"/>
      <c r="B3603" s="6" t="s">
        <v>14</v>
      </c>
      <c r="C3603" s="6">
        <v>1185732</v>
      </c>
      <c r="D3603" s="7">
        <v>44536</v>
      </c>
      <c r="E3603" s="6" t="s">
        <v>15</v>
      </c>
      <c r="F3603" s="6" t="s">
        <v>121</v>
      </c>
      <c r="G3603" s="6" t="s">
        <v>122</v>
      </c>
      <c r="H3603" s="6" t="s">
        <v>20</v>
      </c>
      <c r="I3603" s="8">
        <v>0.5</v>
      </c>
      <c r="J3603" s="9">
        <v>2250</v>
      </c>
      <c r="K3603" s="10">
        <f t="shared" si="28"/>
        <v>1125</v>
      </c>
      <c r="L3603" s="10">
        <f t="shared" si="29"/>
        <v>450</v>
      </c>
      <c r="M3603" s="11">
        <v>0.4</v>
      </c>
      <c r="O3603" s="16"/>
      <c r="P3603" s="14"/>
      <c r="Q3603" s="12"/>
      <c r="R3603" s="13"/>
    </row>
    <row r="3604" spans="1:18" ht="15.75" customHeight="1" x14ac:dyDescent="0.3">
      <c r="A3604" s="1"/>
      <c r="B3604" s="6" t="s">
        <v>14</v>
      </c>
      <c r="C3604" s="6">
        <v>1185732</v>
      </c>
      <c r="D3604" s="7">
        <v>44536</v>
      </c>
      <c r="E3604" s="6" t="s">
        <v>15</v>
      </c>
      <c r="F3604" s="6" t="s">
        <v>121</v>
      </c>
      <c r="G3604" s="6" t="s">
        <v>122</v>
      </c>
      <c r="H3604" s="6" t="s">
        <v>21</v>
      </c>
      <c r="I3604" s="8">
        <v>0.6</v>
      </c>
      <c r="J3604" s="9">
        <v>2250</v>
      </c>
      <c r="K3604" s="10">
        <f t="shared" si="28"/>
        <v>1350</v>
      </c>
      <c r="L3604" s="10">
        <f t="shared" si="29"/>
        <v>405</v>
      </c>
      <c r="M3604" s="11">
        <v>0.3</v>
      </c>
      <c r="O3604" s="16"/>
      <c r="P3604" s="14"/>
      <c r="Q3604" s="12"/>
      <c r="R3604" s="13"/>
    </row>
    <row r="3605" spans="1:18" ht="15.75" customHeight="1" x14ac:dyDescent="0.3">
      <c r="A3605" s="1"/>
      <c r="B3605" s="6" t="s">
        <v>14</v>
      </c>
      <c r="C3605" s="6">
        <v>1185732</v>
      </c>
      <c r="D3605" s="7">
        <v>44536</v>
      </c>
      <c r="E3605" s="6" t="s">
        <v>15</v>
      </c>
      <c r="F3605" s="6" t="s">
        <v>121</v>
      </c>
      <c r="G3605" s="6" t="s">
        <v>122</v>
      </c>
      <c r="H3605" s="6" t="s">
        <v>22</v>
      </c>
      <c r="I3605" s="8">
        <v>0.64999999999999991</v>
      </c>
      <c r="J3605" s="9">
        <v>3250</v>
      </c>
      <c r="K3605" s="10">
        <f t="shared" si="28"/>
        <v>2112.4999999999995</v>
      </c>
      <c r="L3605" s="10">
        <f t="shared" si="29"/>
        <v>844.99999999999989</v>
      </c>
      <c r="M3605" s="11">
        <v>0.4</v>
      </c>
      <c r="O3605" s="16"/>
      <c r="P3605" s="14"/>
      <c r="Q3605" s="12"/>
      <c r="R3605" s="13"/>
    </row>
    <row r="3606" spans="1:18" ht="15.75" customHeight="1" x14ac:dyDescent="0.3">
      <c r="A3606" s="1" t="s">
        <v>39</v>
      </c>
      <c r="B3606" s="6" t="s">
        <v>14</v>
      </c>
      <c r="C3606" s="6">
        <v>1185732</v>
      </c>
      <c r="D3606" s="7">
        <v>44213</v>
      </c>
      <c r="E3606" s="6" t="s">
        <v>15</v>
      </c>
      <c r="F3606" s="6" t="s">
        <v>123</v>
      </c>
      <c r="G3606" s="6" t="s">
        <v>124</v>
      </c>
      <c r="H3606" s="6" t="s">
        <v>17</v>
      </c>
      <c r="I3606" s="8">
        <v>0.4</v>
      </c>
      <c r="J3606" s="9">
        <v>4500</v>
      </c>
      <c r="K3606" s="10">
        <f t="shared" si="28"/>
        <v>1800</v>
      </c>
      <c r="L3606" s="10">
        <f t="shared" si="29"/>
        <v>540</v>
      </c>
      <c r="M3606" s="11">
        <v>0.3</v>
      </c>
      <c r="O3606" s="16"/>
      <c r="P3606" s="14"/>
      <c r="Q3606" s="12"/>
      <c r="R3606" s="13"/>
    </row>
    <row r="3607" spans="1:18" ht="15.75" customHeight="1" x14ac:dyDescent="0.3">
      <c r="A3607" s="1"/>
      <c r="B3607" s="6" t="s">
        <v>14</v>
      </c>
      <c r="C3607" s="6">
        <v>1185732</v>
      </c>
      <c r="D3607" s="7">
        <v>44213</v>
      </c>
      <c r="E3607" s="6" t="s">
        <v>15</v>
      </c>
      <c r="F3607" s="6" t="s">
        <v>123</v>
      </c>
      <c r="G3607" s="6" t="s">
        <v>124</v>
      </c>
      <c r="H3607" s="6" t="s">
        <v>18</v>
      </c>
      <c r="I3607" s="8">
        <v>0.4</v>
      </c>
      <c r="J3607" s="9">
        <v>2500</v>
      </c>
      <c r="K3607" s="10">
        <f t="shared" si="28"/>
        <v>1000</v>
      </c>
      <c r="L3607" s="10">
        <f t="shared" si="29"/>
        <v>300</v>
      </c>
      <c r="M3607" s="11">
        <v>0.3</v>
      </c>
      <c r="O3607" s="16"/>
      <c r="P3607" s="14"/>
      <c r="Q3607" s="12"/>
      <c r="R3607" s="13"/>
    </row>
    <row r="3608" spans="1:18" ht="15.75" customHeight="1" x14ac:dyDescent="0.3">
      <c r="A3608" s="1"/>
      <c r="B3608" s="6" t="s">
        <v>14</v>
      </c>
      <c r="C3608" s="6">
        <v>1185732</v>
      </c>
      <c r="D3608" s="7">
        <v>44213</v>
      </c>
      <c r="E3608" s="6" t="s">
        <v>15</v>
      </c>
      <c r="F3608" s="6" t="s">
        <v>123</v>
      </c>
      <c r="G3608" s="6" t="s">
        <v>124</v>
      </c>
      <c r="H3608" s="6" t="s">
        <v>19</v>
      </c>
      <c r="I3608" s="8">
        <v>0.30000000000000004</v>
      </c>
      <c r="J3608" s="9">
        <v>2500</v>
      </c>
      <c r="K3608" s="10">
        <f t="shared" si="28"/>
        <v>750.00000000000011</v>
      </c>
      <c r="L3608" s="10">
        <f t="shared" si="29"/>
        <v>187.50000000000003</v>
      </c>
      <c r="M3608" s="11">
        <v>0.25</v>
      </c>
      <c r="O3608" s="16"/>
      <c r="P3608" s="14"/>
      <c r="Q3608" s="12"/>
      <c r="R3608" s="13"/>
    </row>
    <row r="3609" spans="1:18" ht="15.75" customHeight="1" x14ac:dyDescent="0.3">
      <c r="A3609" s="1"/>
      <c r="B3609" s="6" t="s">
        <v>14</v>
      </c>
      <c r="C3609" s="6">
        <v>1185732</v>
      </c>
      <c r="D3609" s="7">
        <v>44213</v>
      </c>
      <c r="E3609" s="6" t="s">
        <v>15</v>
      </c>
      <c r="F3609" s="6" t="s">
        <v>123</v>
      </c>
      <c r="G3609" s="6" t="s">
        <v>124</v>
      </c>
      <c r="H3609" s="6" t="s">
        <v>20</v>
      </c>
      <c r="I3609" s="8">
        <v>0.35</v>
      </c>
      <c r="J3609" s="9">
        <v>1000</v>
      </c>
      <c r="K3609" s="10">
        <f t="shared" si="28"/>
        <v>350</v>
      </c>
      <c r="L3609" s="10">
        <f t="shared" si="29"/>
        <v>87.5</v>
      </c>
      <c r="M3609" s="11">
        <v>0.25</v>
      </c>
      <c r="O3609" s="16"/>
      <c r="P3609" s="14"/>
      <c r="Q3609" s="12"/>
      <c r="R3609" s="13"/>
    </row>
    <row r="3610" spans="1:18" ht="15.75" customHeight="1" x14ac:dyDescent="0.3">
      <c r="A3610" s="1"/>
      <c r="B3610" s="6" t="s">
        <v>14</v>
      </c>
      <c r="C3610" s="6">
        <v>1185732</v>
      </c>
      <c r="D3610" s="7">
        <v>44213</v>
      </c>
      <c r="E3610" s="6" t="s">
        <v>15</v>
      </c>
      <c r="F3610" s="6" t="s">
        <v>123</v>
      </c>
      <c r="G3610" s="6" t="s">
        <v>124</v>
      </c>
      <c r="H3610" s="6" t="s">
        <v>21</v>
      </c>
      <c r="I3610" s="8">
        <v>0.5</v>
      </c>
      <c r="J3610" s="9">
        <v>1500</v>
      </c>
      <c r="K3610" s="10">
        <f t="shared" si="28"/>
        <v>750</v>
      </c>
      <c r="L3610" s="10">
        <f t="shared" si="29"/>
        <v>187.5</v>
      </c>
      <c r="M3610" s="11">
        <v>0.25</v>
      </c>
      <c r="O3610" s="16"/>
      <c r="P3610" s="14"/>
      <c r="Q3610" s="12"/>
      <c r="R3610" s="13"/>
    </row>
    <row r="3611" spans="1:18" ht="15.75" customHeight="1" x14ac:dyDescent="0.3">
      <c r="A3611" s="1"/>
      <c r="B3611" s="6" t="s">
        <v>14</v>
      </c>
      <c r="C3611" s="6">
        <v>1185732</v>
      </c>
      <c r="D3611" s="7">
        <v>44213</v>
      </c>
      <c r="E3611" s="6" t="s">
        <v>15</v>
      </c>
      <c r="F3611" s="6" t="s">
        <v>123</v>
      </c>
      <c r="G3611" s="6" t="s">
        <v>124</v>
      </c>
      <c r="H3611" s="6" t="s">
        <v>22</v>
      </c>
      <c r="I3611" s="8">
        <v>0.4</v>
      </c>
      <c r="J3611" s="9">
        <v>2500</v>
      </c>
      <c r="K3611" s="10">
        <f t="shared" si="28"/>
        <v>1000</v>
      </c>
      <c r="L3611" s="10">
        <f t="shared" si="29"/>
        <v>300</v>
      </c>
      <c r="M3611" s="11">
        <v>0.3</v>
      </c>
      <c r="O3611" s="16"/>
      <c r="P3611" s="14"/>
      <c r="Q3611" s="12"/>
      <c r="R3611" s="13"/>
    </row>
    <row r="3612" spans="1:18" ht="15.75" customHeight="1" x14ac:dyDescent="0.3">
      <c r="A3612" s="1"/>
      <c r="B3612" s="6" t="s">
        <v>14</v>
      </c>
      <c r="C3612" s="6">
        <v>1185732</v>
      </c>
      <c r="D3612" s="7">
        <v>44242</v>
      </c>
      <c r="E3612" s="6" t="s">
        <v>15</v>
      </c>
      <c r="F3612" s="6" t="s">
        <v>123</v>
      </c>
      <c r="G3612" s="6" t="s">
        <v>124</v>
      </c>
      <c r="H3612" s="6" t="s">
        <v>17</v>
      </c>
      <c r="I3612" s="8">
        <v>0.4</v>
      </c>
      <c r="J3612" s="9">
        <v>5000</v>
      </c>
      <c r="K3612" s="10">
        <f t="shared" si="28"/>
        <v>2000</v>
      </c>
      <c r="L3612" s="10">
        <f t="shared" si="29"/>
        <v>600</v>
      </c>
      <c r="M3612" s="11">
        <v>0.3</v>
      </c>
      <c r="O3612" s="16"/>
      <c r="P3612" s="14"/>
      <c r="Q3612" s="12"/>
      <c r="R3612" s="13"/>
    </row>
    <row r="3613" spans="1:18" ht="15.75" customHeight="1" x14ac:dyDescent="0.3">
      <c r="A3613" s="1"/>
      <c r="B3613" s="6" t="s">
        <v>14</v>
      </c>
      <c r="C3613" s="6">
        <v>1185732</v>
      </c>
      <c r="D3613" s="7">
        <v>44242</v>
      </c>
      <c r="E3613" s="6" t="s">
        <v>15</v>
      </c>
      <c r="F3613" s="6" t="s">
        <v>123</v>
      </c>
      <c r="G3613" s="6" t="s">
        <v>124</v>
      </c>
      <c r="H3613" s="6" t="s">
        <v>18</v>
      </c>
      <c r="I3613" s="8">
        <v>0.4</v>
      </c>
      <c r="J3613" s="9">
        <v>1500</v>
      </c>
      <c r="K3613" s="10">
        <f t="shared" si="28"/>
        <v>600</v>
      </c>
      <c r="L3613" s="10">
        <f t="shared" si="29"/>
        <v>180</v>
      </c>
      <c r="M3613" s="11">
        <v>0.3</v>
      </c>
      <c r="O3613" s="16"/>
      <c r="P3613" s="14"/>
      <c r="Q3613" s="12"/>
      <c r="R3613" s="13"/>
    </row>
    <row r="3614" spans="1:18" ht="15.75" customHeight="1" x14ac:dyDescent="0.3">
      <c r="A3614" s="1"/>
      <c r="B3614" s="6" t="s">
        <v>14</v>
      </c>
      <c r="C3614" s="6">
        <v>1185732</v>
      </c>
      <c r="D3614" s="7">
        <v>44242</v>
      </c>
      <c r="E3614" s="6" t="s">
        <v>15</v>
      </c>
      <c r="F3614" s="6" t="s">
        <v>123</v>
      </c>
      <c r="G3614" s="6" t="s">
        <v>124</v>
      </c>
      <c r="H3614" s="6" t="s">
        <v>19</v>
      </c>
      <c r="I3614" s="8">
        <v>0.30000000000000004</v>
      </c>
      <c r="J3614" s="9">
        <v>2000</v>
      </c>
      <c r="K3614" s="10">
        <f t="shared" si="28"/>
        <v>600.00000000000011</v>
      </c>
      <c r="L3614" s="10">
        <f t="shared" si="29"/>
        <v>150.00000000000003</v>
      </c>
      <c r="M3614" s="11">
        <v>0.25</v>
      </c>
      <c r="O3614" s="16"/>
      <c r="P3614" s="14"/>
      <c r="Q3614" s="12"/>
      <c r="R3614" s="13"/>
    </row>
    <row r="3615" spans="1:18" ht="15.75" customHeight="1" x14ac:dyDescent="0.3">
      <c r="A3615" s="1"/>
      <c r="B3615" s="6" t="s">
        <v>14</v>
      </c>
      <c r="C3615" s="6">
        <v>1185732</v>
      </c>
      <c r="D3615" s="7">
        <v>44242</v>
      </c>
      <c r="E3615" s="6" t="s">
        <v>15</v>
      </c>
      <c r="F3615" s="6" t="s">
        <v>123</v>
      </c>
      <c r="G3615" s="6" t="s">
        <v>124</v>
      </c>
      <c r="H3615" s="6" t="s">
        <v>20</v>
      </c>
      <c r="I3615" s="8">
        <v>0.35</v>
      </c>
      <c r="J3615" s="9">
        <v>2500</v>
      </c>
      <c r="K3615" s="10">
        <f t="shared" si="28"/>
        <v>875</v>
      </c>
      <c r="L3615" s="10">
        <f t="shared" si="29"/>
        <v>218.75</v>
      </c>
      <c r="M3615" s="11">
        <v>0.25</v>
      </c>
      <c r="O3615" s="16"/>
      <c r="P3615" s="14"/>
      <c r="Q3615" s="12"/>
      <c r="R3615" s="13"/>
    </row>
    <row r="3616" spans="1:18" ht="15.75" customHeight="1" x14ac:dyDescent="0.3">
      <c r="A3616" s="1"/>
      <c r="B3616" s="6" t="s">
        <v>14</v>
      </c>
      <c r="C3616" s="6">
        <v>1185732</v>
      </c>
      <c r="D3616" s="7">
        <v>44242</v>
      </c>
      <c r="E3616" s="6" t="s">
        <v>15</v>
      </c>
      <c r="F3616" s="6" t="s">
        <v>123</v>
      </c>
      <c r="G3616" s="6" t="s">
        <v>124</v>
      </c>
      <c r="H3616" s="6" t="s">
        <v>21</v>
      </c>
      <c r="I3616" s="8">
        <v>0.5</v>
      </c>
      <c r="J3616" s="9">
        <v>1500</v>
      </c>
      <c r="K3616" s="10">
        <f t="shared" si="28"/>
        <v>750</v>
      </c>
      <c r="L3616" s="10">
        <f t="shared" si="29"/>
        <v>187.5</v>
      </c>
      <c r="M3616" s="11">
        <v>0.25</v>
      </c>
      <c r="O3616" s="16"/>
      <c r="P3616" s="14"/>
      <c r="Q3616" s="12"/>
      <c r="R3616" s="13"/>
    </row>
    <row r="3617" spans="1:18" ht="15.75" customHeight="1" x14ac:dyDescent="0.3">
      <c r="A3617" s="1"/>
      <c r="B3617" s="6" t="s">
        <v>14</v>
      </c>
      <c r="C3617" s="6">
        <v>1185732</v>
      </c>
      <c r="D3617" s="7">
        <v>44242</v>
      </c>
      <c r="E3617" s="6" t="s">
        <v>15</v>
      </c>
      <c r="F3617" s="6" t="s">
        <v>123</v>
      </c>
      <c r="G3617" s="6" t="s">
        <v>124</v>
      </c>
      <c r="H3617" s="6" t="s">
        <v>22</v>
      </c>
      <c r="I3617" s="8">
        <v>0.4</v>
      </c>
      <c r="J3617" s="9">
        <v>2500</v>
      </c>
      <c r="K3617" s="10">
        <f t="shared" si="28"/>
        <v>1000</v>
      </c>
      <c r="L3617" s="10">
        <f t="shared" si="29"/>
        <v>300</v>
      </c>
      <c r="M3617" s="11">
        <v>0.3</v>
      </c>
      <c r="O3617" s="16"/>
      <c r="P3617" s="14"/>
      <c r="Q3617" s="12"/>
      <c r="R3617" s="13"/>
    </row>
    <row r="3618" spans="1:18" ht="15.75" customHeight="1" x14ac:dyDescent="0.3">
      <c r="A3618" s="1"/>
      <c r="B3618" s="6" t="s">
        <v>14</v>
      </c>
      <c r="C3618" s="6">
        <v>1185732</v>
      </c>
      <c r="D3618" s="7">
        <v>44268</v>
      </c>
      <c r="E3618" s="6" t="s">
        <v>15</v>
      </c>
      <c r="F3618" s="6" t="s">
        <v>123</v>
      </c>
      <c r="G3618" s="6" t="s">
        <v>124</v>
      </c>
      <c r="H3618" s="6" t="s">
        <v>17</v>
      </c>
      <c r="I3618" s="8">
        <v>0.4</v>
      </c>
      <c r="J3618" s="9">
        <v>4700</v>
      </c>
      <c r="K3618" s="10">
        <f t="shared" si="28"/>
        <v>1880</v>
      </c>
      <c r="L3618" s="10">
        <f t="shared" si="29"/>
        <v>564</v>
      </c>
      <c r="M3618" s="11">
        <v>0.3</v>
      </c>
      <c r="O3618" s="16"/>
      <c r="P3618" s="14"/>
      <c r="Q3618" s="12"/>
      <c r="R3618" s="13"/>
    </row>
    <row r="3619" spans="1:18" ht="15.75" customHeight="1" x14ac:dyDescent="0.3">
      <c r="A3619" s="1"/>
      <c r="B3619" s="6" t="s">
        <v>14</v>
      </c>
      <c r="C3619" s="6">
        <v>1185732</v>
      </c>
      <c r="D3619" s="7">
        <v>44268</v>
      </c>
      <c r="E3619" s="6" t="s">
        <v>15</v>
      </c>
      <c r="F3619" s="6" t="s">
        <v>123</v>
      </c>
      <c r="G3619" s="6" t="s">
        <v>124</v>
      </c>
      <c r="H3619" s="6" t="s">
        <v>18</v>
      </c>
      <c r="I3619" s="8">
        <v>0.4</v>
      </c>
      <c r="J3619" s="9">
        <v>1750</v>
      </c>
      <c r="K3619" s="10">
        <f t="shared" si="28"/>
        <v>700</v>
      </c>
      <c r="L3619" s="10">
        <f t="shared" si="29"/>
        <v>210</v>
      </c>
      <c r="M3619" s="11">
        <v>0.3</v>
      </c>
      <c r="O3619" s="16"/>
      <c r="P3619" s="14"/>
      <c r="Q3619" s="12"/>
      <c r="R3619" s="13"/>
    </row>
    <row r="3620" spans="1:18" ht="15.75" customHeight="1" x14ac:dyDescent="0.3">
      <c r="A3620" s="1"/>
      <c r="B3620" s="6" t="s">
        <v>14</v>
      </c>
      <c r="C3620" s="6">
        <v>1185732</v>
      </c>
      <c r="D3620" s="7">
        <v>44268</v>
      </c>
      <c r="E3620" s="6" t="s">
        <v>15</v>
      </c>
      <c r="F3620" s="6" t="s">
        <v>123</v>
      </c>
      <c r="G3620" s="6" t="s">
        <v>124</v>
      </c>
      <c r="H3620" s="6" t="s">
        <v>19</v>
      </c>
      <c r="I3620" s="8">
        <v>0.30000000000000004</v>
      </c>
      <c r="J3620" s="9">
        <v>2000</v>
      </c>
      <c r="K3620" s="10">
        <f t="shared" si="28"/>
        <v>600.00000000000011</v>
      </c>
      <c r="L3620" s="10">
        <f t="shared" si="29"/>
        <v>150.00000000000003</v>
      </c>
      <c r="M3620" s="11">
        <v>0.25</v>
      </c>
      <c r="O3620" s="16"/>
      <c r="P3620" s="14"/>
      <c r="Q3620" s="12"/>
      <c r="R3620" s="13"/>
    </row>
    <row r="3621" spans="1:18" ht="15.75" customHeight="1" x14ac:dyDescent="0.3">
      <c r="A3621" s="1"/>
      <c r="B3621" s="6" t="s">
        <v>14</v>
      </c>
      <c r="C3621" s="6">
        <v>1185732</v>
      </c>
      <c r="D3621" s="7">
        <v>44268</v>
      </c>
      <c r="E3621" s="6" t="s">
        <v>15</v>
      </c>
      <c r="F3621" s="6" t="s">
        <v>123</v>
      </c>
      <c r="G3621" s="6" t="s">
        <v>124</v>
      </c>
      <c r="H3621" s="6" t="s">
        <v>20</v>
      </c>
      <c r="I3621" s="8">
        <v>0.35</v>
      </c>
      <c r="J3621" s="9">
        <v>3000</v>
      </c>
      <c r="K3621" s="10">
        <f t="shared" si="28"/>
        <v>1050</v>
      </c>
      <c r="L3621" s="10">
        <f t="shared" si="29"/>
        <v>262.5</v>
      </c>
      <c r="M3621" s="11">
        <v>0.25</v>
      </c>
      <c r="O3621" s="16"/>
      <c r="P3621" s="14"/>
      <c r="Q3621" s="12"/>
      <c r="R3621" s="13"/>
    </row>
    <row r="3622" spans="1:18" ht="15.75" customHeight="1" x14ac:dyDescent="0.3">
      <c r="A3622" s="1"/>
      <c r="B3622" s="6" t="s">
        <v>14</v>
      </c>
      <c r="C3622" s="6">
        <v>1185732</v>
      </c>
      <c r="D3622" s="7">
        <v>44268</v>
      </c>
      <c r="E3622" s="6" t="s">
        <v>15</v>
      </c>
      <c r="F3622" s="6" t="s">
        <v>123</v>
      </c>
      <c r="G3622" s="6" t="s">
        <v>124</v>
      </c>
      <c r="H3622" s="6" t="s">
        <v>21</v>
      </c>
      <c r="I3622" s="8">
        <v>0.5</v>
      </c>
      <c r="J3622" s="9">
        <v>1000</v>
      </c>
      <c r="K3622" s="10">
        <f t="shared" si="28"/>
        <v>500</v>
      </c>
      <c r="L3622" s="10">
        <f t="shared" si="29"/>
        <v>125</v>
      </c>
      <c r="M3622" s="11">
        <v>0.25</v>
      </c>
      <c r="O3622" s="16"/>
      <c r="P3622" s="14"/>
      <c r="Q3622" s="12"/>
      <c r="R3622" s="13"/>
    </row>
    <row r="3623" spans="1:18" ht="15.75" customHeight="1" x14ac:dyDescent="0.3">
      <c r="A3623" s="1"/>
      <c r="B3623" s="6" t="s">
        <v>14</v>
      </c>
      <c r="C3623" s="6">
        <v>1185732</v>
      </c>
      <c r="D3623" s="7">
        <v>44268</v>
      </c>
      <c r="E3623" s="6" t="s">
        <v>15</v>
      </c>
      <c r="F3623" s="6" t="s">
        <v>123</v>
      </c>
      <c r="G3623" s="6" t="s">
        <v>124</v>
      </c>
      <c r="H3623" s="6" t="s">
        <v>22</v>
      </c>
      <c r="I3623" s="8">
        <v>0.4</v>
      </c>
      <c r="J3623" s="9">
        <v>2000</v>
      </c>
      <c r="K3623" s="10">
        <f t="shared" si="28"/>
        <v>800</v>
      </c>
      <c r="L3623" s="10">
        <f t="shared" si="29"/>
        <v>240</v>
      </c>
      <c r="M3623" s="11">
        <v>0.3</v>
      </c>
      <c r="O3623" s="16"/>
      <c r="P3623" s="14"/>
      <c r="Q3623" s="12"/>
      <c r="R3623" s="13"/>
    </row>
    <row r="3624" spans="1:18" ht="15.75" customHeight="1" x14ac:dyDescent="0.3">
      <c r="A3624" s="1"/>
      <c r="B3624" s="6" t="s">
        <v>14</v>
      </c>
      <c r="C3624" s="6">
        <v>1185732</v>
      </c>
      <c r="D3624" s="7">
        <v>44300</v>
      </c>
      <c r="E3624" s="6" t="s">
        <v>15</v>
      </c>
      <c r="F3624" s="6" t="s">
        <v>123</v>
      </c>
      <c r="G3624" s="6" t="s">
        <v>124</v>
      </c>
      <c r="H3624" s="6" t="s">
        <v>17</v>
      </c>
      <c r="I3624" s="8">
        <v>0.4</v>
      </c>
      <c r="J3624" s="9">
        <v>4500</v>
      </c>
      <c r="K3624" s="10">
        <f t="shared" si="28"/>
        <v>1800</v>
      </c>
      <c r="L3624" s="10">
        <f t="shared" si="29"/>
        <v>540</v>
      </c>
      <c r="M3624" s="11">
        <v>0.3</v>
      </c>
      <c r="O3624" s="16"/>
      <c r="P3624" s="14"/>
      <c r="Q3624" s="12"/>
      <c r="R3624" s="13"/>
    </row>
    <row r="3625" spans="1:18" ht="15.75" customHeight="1" x14ac:dyDescent="0.3">
      <c r="A3625" s="1"/>
      <c r="B3625" s="6" t="s">
        <v>14</v>
      </c>
      <c r="C3625" s="6">
        <v>1185732</v>
      </c>
      <c r="D3625" s="7">
        <v>44300</v>
      </c>
      <c r="E3625" s="6" t="s">
        <v>15</v>
      </c>
      <c r="F3625" s="6" t="s">
        <v>123</v>
      </c>
      <c r="G3625" s="6" t="s">
        <v>124</v>
      </c>
      <c r="H3625" s="6" t="s">
        <v>18</v>
      </c>
      <c r="I3625" s="8">
        <v>0.4</v>
      </c>
      <c r="J3625" s="9">
        <v>1500</v>
      </c>
      <c r="K3625" s="10">
        <f t="shared" si="28"/>
        <v>600</v>
      </c>
      <c r="L3625" s="10">
        <f t="shared" si="29"/>
        <v>180</v>
      </c>
      <c r="M3625" s="11">
        <v>0.3</v>
      </c>
      <c r="O3625" s="16"/>
      <c r="P3625" s="14"/>
      <c r="Q3625" s="12"/>
      <c r="R3625" s="13"/>
    </row>
    <row r="3626" spans="1:18" ht="15.75" customHeight="1" x14ac:dyDescent="0.3">
      <c r="A3626" s="1"/>
      <c r="B3626" s="6" t="s">
        <v>14</v>
      </c>
      <c r="C3626" s="6">
        <v>1185732</v>
      </c>
      <c r="D3626" s="7">
        <v>44300</v>
      </c>
      <c r="E3626" s="6" t="s">
        <v>15</v>
      </c>
      <c r="F3626" s="6" t="s">
        <v>123</v>
      </c>
      <c r="G3626" s="6" t="s">
        <v>124</v>
      </c>
      <c r="H3626" s="6" t="s">
        <v>19</v>
      </c>
      <c r="I3626" s="8">
        <v>0.30000000000000004</v>
      </c>
      <c r="J3626" s="9">
        <v>1500</v>
      </c>
      <c r="K3626" s="10">
        <f t="shared" si="28"/>
        <v>450.00000000000006</v>
      </c>
      <c r="L3626" s="10">
        <f t="shared" si="29"/>
        <v>112.50000000000001</v>
      </c>
      <c r="M3626" s="11">
        <v>0.25</v>
      </c>
      <c r="O3626" s="16"/>
      <c r="P3626" s="14"/>
      <c r="Q3626" s="12"/>
      <c r="R3626" s="13"/>
    </row>
    <row r="3627" spans="1:18" ht="15.75" customHeight="1" x14ac:dyDescent="0.3">
      <c r="A3627" s="1"/>
      <c r="B3627" s="6" t="s">
        <v>14</v>
      </c>
      <c r="C3627" s="6">
        <v>1185732</v>
      </c>
      <c r="D3627" s="7">
        <v>44300</v>
      </c>
      <c r="E3627" s="6" t="s">
        <v>15</v>
      </c>
      <c r="F3627" s="6" t="s">
        <v>123</v>
      </c>
      <c r="G3627" s="6" t="s">
        <v>124</v>
      </c>
      <c r="H3627" s="6" t="s">
        <v>20</v>
      </c>
      <c r="I3627" s="8">
        <v>0.35</v>
      </c>
      <c r="J3627" s="9">
        <v>1250</v>
      </c>
      <c r="K3627" s="10">
        <f t="shared" si="28"/>
        <v>437.5</v>
      </c>
      <c r="L3627" s="10">
        <f t="shared" si="29"/>
        <v>109.375</v>
      </c>
      <c r="M3627" s="11">
        <v>0.25</v>
      </c>
      <c r="O3627" s="16"/>
      <c r="P3627" s="14"/>
      <c r="Q3627" s="12"/>
      <c r="R3627" s="13"/>
    </row>
    <row r="3628" spans="1:18" ht="15.75" customHeight="1" x14ac:dyDescent="0.3">
      <c r="A3628" s="1"/>
      <c r="B3628" s="6" t="s">
        <v>14</v>
      </c>
      <c r="C3628" s="6">
        <v>1185732</v>
      </c>
      <c r="D3628" s="7">
        <v>44300</v>
      </c>
      <c r="E3628" s="6" t="s">
        <v>15</v>
      </c>
      <c r="F3628" s="6" t="s">
        <v>123</v>
      </c>
      <c r="G3628" s="6" t="s">
        <v>124</v>
      </c>
      <c r="H3628" s="6" t="s">
        <v>21</v>
      </c>
      <c r="I3628" s="8">
        <v>0.5</v>
      </c>
      <c r="J3628" s="9">
        <v>1250</v>
      </c>
      <c r="K3628" s="10">
        <f t="shared" si="28"/>
        <v>625</v>
      </c>
      <c r="L3628" s="10">
        <f t="shared" si="29"/>
        <v>156.25</v>
      </c>
      <c r="M3628" s="11">
        <v>0.25</v>
      </c>
      <c r="O3628" s="16"/>
      <c r="P3628" s="14"/>
      <c r="Q3628" s="12"/>
      <c r="R3628" s="13"/>
    </row>
    <row r="3629" spans="1:18" ht="15.75" customHeight="1" x14ac:dyDescent="0.3">
      <c r="A3629" s="1"/>
      <c r="B3629" s="6" t="s">
        <v>14</v>
      </c>
      <c r="C3629" s="6">
        <v>1185732</v>
      </c>
      <c r="D3629" s="7">
        <v>44300</v>
      </c>
      <c r="E3629" s="6" t="s">
        <v>15</v>
      </c>
      <c r="F3629" s="6" t="s">
        <v>123</v>
      </c>
      <c r="G3629" s="6" t="s">
        <v>124</v>
      </c>
      <c r="H3629" s="6" t="s">
        <v>22</v>
      </c>
      <c r="I3629" s="8">
        <v>0.4</v>
      </c>
      <c r="J3629" s="9">
        <v>2750</v>
      </c>
      <c r="K3629" s="10">
        <f t="shared" si="28"/>
        <v>1100</v>
      </c>
      <c r="L3629" s="10">
        <f t="shared" si="29"/>
        <v>330</v>
      </c>
      <c r="M3629" s="11">
        <v>0.3</v>
      </c>
      <c r="O3629" s="16"/>
      <c r="P3629" s="14"/>
      <c r="Q3629" s="12"/>
      <c r="R3629" s="13"/>
    </row>
    <row r="3630" spans="1:18" ht="15.75" customHeight="1" x14ac:dyDescent="0.3">
      <c r="A3630" s="1"/>
      <c r="B3630" s="6" t="s">
        <v>14</v>
      </c>
      <c r="C3630" s="6">
        <v>1185732</v>
      </c>
      <c r="D3630" s="7">
        <v>44329</v>
      </c>
      <c r="E3630" s="6" t="s">
        <v>15</v>
      </c>
      <c r="F3630" s="6" t="s">
        <v>123</v>
      </c>
      <c r="G3630" s="6" t="s">
        <v>124</v>
      </c>
      <c r="H3630" s="6" t="s">
        <v>17</v>
      </c>
      <c r="I3630" s="8">
        <v>0.54999999999999993</v>
      </c>
      <c r="J3630" s="9">
        <v>4950</v>
      </c>
      <c r="K3630" s="10">
        <f t="shared" si="28"/>
        <v>2722.4999999999995</v>
      </c>
      <c r="L3630" s="10">
        <f t="shared" si="29"/>
        <v>816.74999999999989</v>
      </c>
      <c r="M3630" s="11">
        <v>0.3</v>
      </c>
      <c r="O3630" s="16"/>
      <c r="P3630" s="14"/>
      <c r="Q3630" s="12"/>
      <c r="R3630" s="13"/>
    </row>
    <row r="3631" spans="1:18" ht="15.75" customHeight="1" x14ac:dyDescent="0.3">
      <c r="A3631" s="1"/>
      <c r="B3631" s="6" t="s">
        <v>14</v>
      </c>
      <c r="C3631" s="6">
        <v>1185732</v>
      </c>
      <c r="D3631" s="7">
        <v>44329</v>
      </c>
      <c r="E3631" s="6" t="s">
        <v>15</v>
      </c>
      <c r="F3631" s="6" t="s">
        <v>123</v>
      </c>
      <c r="G3631" s="6" t="s">
        <v>124</v>
      </c>
      <c r="H3631" s="6" t="s">
        <v>18</v>
      </c>
      <c r="I3631" s="8">
        <v>0.5</v>
      </c>
      <c r="J3631" s="9">
        <v>2000</v>
      </c>
      <c r="K3631" s="10">
        <f t="shared" si="28"/>
        <v>1000</v>
      </c>
      <c r="L3631" s="10">
        <f t="shared" si="29"/>
        <v>300</v>
      </c>
      <c r="M3631" s="11">
        <v>0.3</v>
      </c>
      <c r="O3631" s="16"/>
      <c r="P3631" s="14"/>
      <c r="Q3631" s="12"/>
      <c r="R3631" s="13"/>
    </row>
    <row r="3632" spans="1:18" ht="15.75" customHeight="1" x14ac:dyDescent="0.3">
      <c r="A3632" s="1"/>
      <c r="B3632" s="6" t="s">
        <v>14</v>
      </c>
      <c r="C3632" s="6">
        <v>1185732</v>
      </c>
      <c r="D3632" s="7">
        <v>44329</v>
      </c>
      <c r="E3632" s="6" t="s">
        <v>15</v>
      </c>
      <c r="F3632" s="6" t="s">
        <v>123</v>
      </c>
      <c r="G3632" s="6" t="s">
        <v>124</v>
      </c>
      <c r="H3632" s="6" t="s">
        <v>19</v>
      </c>
      <c r="I3632" s="8">
        <v>0.45</v>
      </c>
      <c r="J3632" s="9">
        <v>2250</v>
      </c>
      <c r="K3632" s="10">
        <f t="shared" si="28"/>
        <v>1012.5</v>
      </c>
      <c r="L3632" s="10">
        <f t="shared" si="29"/>
        <v>253.125</v>
      </c>
      <c r="M3632" s="11">
        <v>0.25</v>
      </c>
      <c r="O3632" s="16"/>
      <c r="P3632" s="14"/>
      <c r="Q3632" s="12"/>
      <c r="R3632" s="13"/>
    </row>
    <row r="3633" spans="1:18" ht="15.75" customHeight="1" x14ac:dyDescent="0.3">
      <c r="A3633" s="1"/>
      <c r="B3633" s="6" t="s">
        <v>14</v>
      </c>
      <c r="C3633" s="6">
        <v>1185732</v>
      </c>
      <c r="D3633" s="7">
        <v>44329</v>
      </c>
      <c r="E3633" s="6" t="s">
        <v>15</v>
      </c>
      <c r="F3633" s="6" t="s">
        <v>123</v>
      </c>
      <c r="G3633" s="6" t="s">
        <v>124</v>
      </c>
      <c r="H3633" s="6" t="s">
        <v>20</v>
      </c>
      <c r="I3633" s="8">
        <v>0.45</v>
      </c>
      <c r="J3633" s="9">
        <v>1750</v>
      </c>
      <c r="K3633" s="10">
        <f t="shared" si="28"/>
        <v>787.5</v>
      </c>
      <c r="L3633" s="10">
        <f t="shared" si="29"/>
        <v>196.875</v>
      </c>
      <c r="M3633" s="11">
        <v>0.25</v>
      </c>
      <c r="O3633" s="16"/>
      <c r="P3633" s="14"/>
      <c r="Q3633" s="12"/>
      <c r="R3633" s="13"/>
    </row>
    <row r="3634" spans="1:18" ht="15.75" customHeight="1" x14ac:dyDescent="0.3">
      <c r="A3634" s="1"/>
      <c r="B3634" s="6" t="s">
        <v>14</v>
      </c>
      <c r="C3634" s="6">
        <v>1185732</v>
      </c>
      <c r="D3634" s="7">
        <v>44329</v>
      </c>
      <c r="E3634" s="6" t="s">
        <v>15</v>
      </c>
      <c r="F3634" s="6" t="s">
        <v>123</v>
      </c>
      <c r="G3634" s="6" t="s">
        <v>124</v>
      </c>
      <c r="H3634" s="6" t="s">
        <v>21</v>
      </c>
      <c r="I3634" s="8">
        <v>0.54999999999999993</v>
      </c>
      <c r="J3634" s="9">
        <v>2000</v>
      </c>
      <c r="K3634" s="10">
        <f t="shared" si="28"/>
        <v>1099.9999999999998</v>
      </c>
      <c r="L3634" s="10">
        <f t="shared" si="29"/>
        <v>274.99999999999994</v>
      </c>
      <c r="M3634" s="11">
        <v>0.25</v>
      </c>
      <c r="O3634" s="16"/>
      <c r="P3634" s="14"/>
      <c r="Q3634" s="12"/>
      <c r="R3634" s="13"/>
    </row>
    <row r="3635" spans="1:18" ht="15.75" customHeight="1" x14ac:dyDescent="0.3">
      <c r="A3635" s="1"/>
      <c r="B3635" s="6" t="s">
        <v>14</v>
      </c>
      <c r="C3635" s="6">
        <v>1185732</v>
      </c>
      <c r="D3635" s="7">
        <v>44329</v>
      </c>
      <c r="E3635" s="6" t="s">
        <v>15</v>
      </c>
      <c r="F3635" s="6" t="s">
        <v>123</v>
      </c>
      <c r="G3635" s="6" t="s">
        <v>124</v>
      </c>
      <c r="H3635" s="6" t="s">
        <v>22</v>
      </c>
      <c r="I3635" s="8">
        <v>0.6</v>
      </c>
      <c r="J3635" s="9">
        <v>3250</v>
      </c>
      <c r="K3635" s="10">
        <f t="shared" si="28"/>
        <v>1950</v>
      </c>
      <c r="L3635" s="10">
        <f t="shared" si="29"/>
        <v>585</v>
      </c>
      <c r="M3635" s="11">
        <v>0.3</v>
      </c>
      <c r="O3635" s="16"/>
      <c r="P3635" s="14"/>
      <c r="Q3635" s="12"/>
      <c r="R3635" s="13"/>
    </row>
    <row r="3636" spans="1:18" ht="15.75" customHeight="1" x14ac:dyDescent="0.3">
      <c r="A3636" s="1"/>
      <c r="B3636" s="6" t="s">
        <v>14</v>
      </c>
      <c r="C3636" s="6">
        <v>1185732</v>
      </c>
      <c r="D3636" s="7">
        <v>44362</v>
      </c>
      <c r="E3636" s="6" t="s">
        <v>15</v>
      </c>
      <c r="F3636" s="6" t="s">
        <v>123</v>
      </c>
      <c r="G3636" s="6" t="s">
        <v>124</v>
      </c>
      <c r="H3636" s="6" t="s">
        <v>17</v>
      </c>
      <c r="I3636" s="8">
        <v>0.54999999999999993</v>
      </c>
      <c r="J3636" s="9">
        <v>5750</v>
      </c>
      <c r="K3636" s="10">
        <f t="shared" si="28"/>
        <v>3162.4999999999995</v>
      </c>
      <c r="L3636" s="10">
        <f t="shared" si="29"/>
        <v>948.74999999999977</v>
      </c>
      <c r="M3636" s="11">
        <v>0.3</v>
      </c>
      <c r="O3636" s="16"/>
      <c r="P3636" s="14"/>
      <c r="Q3636" s="12"/>
      <c r="R3636" s="13"/>
    </row>
    <row r="3637" spans="1:18" ht="15.75" customHeight="1" x14ac:dyDescent="0.3">
      <c r="A3637" s="1"/>
      <c r="B3637" s="6" t="s">
        <v>14</v>
      </c>
      <c r="C3637" s="6">
        <v>1185732</v>
      </c>
      <c r="D3637" s="7">
        <v>44362</v>
      </c>
      <c r="E3637" s="6" t="s">
        <v>15</v>
      </c>
      <c r="F3637" s="6" t="s">
        <v>123</v>
      </c>
      <c r="G3637" s="6" t="s">
        <v>124</v>
      </c>
      <c r="H3637" s="6" t="s">
        <v>18</v>
      </c>
      <c r="I3637" s="8">
        <v>0.5</v>
      </c>
      <c r="J3637" s="9">
        <v>3250</v>
      </c>
      <c r="K3637" s="10">
        <f t="shared" si="28"/>
        <v>1625</v>
      </c>
      <c r="L3637" s="10">
        <f t="shared" si="29"/>
        <v>487.5</v>
      </c>
      <c r="M3637" s="11">
        <v>0.3</v>
      </c>
      <c r="O3637" s="16"/>
      <c r="P3637" s="14"/>
      <c r="Q3637" s="12"/>
      <c r="R3637" s="13"/>
    </row>
    <row r="3638" spans="1:18" ht="15.75" customHeight="1" x14ac:dyDescent="0.3">
      <c r="A3638" s="1"/>
      <c r="B3638" s="6" t="s">
        <v>14</v>
      </c>
      <c r="C3638" s="6">
        <v>1185732</v>
      </c>
      <c r="D3638" s="7">
        <v>44362</v>
      </c>
      <c r="E3638" s="6" t="s">
        <v>15</v>
      </c>
      <c r="F3638" s="6" t="s">
        <v>123</v>
      </c>
      <c r="G3638" s="6" t="s">
        <v>124</v>
      </c>
      <c r="H3638" s="6" t="s">
        <v>19</v>
      </c>
      <c r="I3638" s="8">
        <v>0.45</v>
      </c>
      <c r="J3638" s="9">
        <v>2500</v>
      </c>
      <c r="K3638" s="10">
        <f t="shared" si="28"/>
        <v>1125</v>
      </c>
      <c r="L3638" s="10">
        <f t="shared" si="29"/>
        <v>281.25</v>
      </c>
      <c r="M3638" s="11">
        <v>0.25</v>
      </c>
      <c r="O3638" s="16"/>
      <c r="P3638" s="14"/>
      <c r="Q3638" s="12"/>
      <c r="R3638" s="13"/>
    </row>
    <row r="3639" spans="1:18" ht="15.75" customHeight="1" x14ac:dyDescent="0.3">
      <c r="A3639" s="1"/>
      <c r="B3639" s="6" t="s">
        <v>14</v>
      </c>
      <c r="C3639" s="6">
        <v>1185732</v>
      </c>
      <c r="D3639" s="7">
        <v>44362</v>
      </c>
      <c r="E3639" s="6" t="s">
        <v>15</v>
      </c>
      <c r="F3639" s="6" t="s">
        <v>123</v>
      </c>
      <c r="G3639" s="6" t="s">
        <v>124</v>
      </c>
      <c r="H3639" s="6" t="s">
        <v>20</v>
      </c>
      <c r="I3639" s="8">
        <v>0.45</v>
      </c>
      <c r="J3639" s="9">
        <v>2250</v>
      </c>
      <c r="K3639" s="10">
        <f t="shared" si="28"/>
        <v>1012.5</v>
      </c>
      <c r="L3639" s="10">
        <f t="shared" si="29"/>
        <v>253.125</v>
      </c>
      <c r="M3639" s="11">
        <v>0.25</v>
      </c>
      <c r="O3639" s="16"/>
      <c r="P3639" s="14"/>
      <c r="Q3639" s="12"/>
      <c r="R3639" s="13"/>
    </row>
    <row r="3640" spans="1:18" ht="15.75" customHeight="1" x14ac:dyDescent="0.3">
      <c r="A3640" s="1"/>
      <c r="B3640" s="6" t="s">
        <v>14</v>
      </c>
      <c r="C3640" s="6">
        <v>1185732</v>
      </c>
      <c r="D3640" s="7">
        <v>44362</v>
      </c>
      <c r="E3640" s="6" t="s">
        <v>15</v>
      </c>
      <c r="F3640" s="6" t="s">
        <v>123</v>
      </c>
      <c r="G3640" s="6" t="s">
        <v>124</v>
      </c>
      <c r="H3640" s="6" t="s">
        <v>21</v>
      </c>
      <c r="I3640" s="8">
        <v>0.54999999999999993</v>
      </c>
      <c r="J3640" s="9">
        <v>2250</v>
      </c>
      <c r="K3640" s="10">
        <f t="shared" si="28"/>
        <v>1237.4999999999998</v>
      </c>
      <c r="L3640" s="10">
        <f t="shared" si="29"/>
        <v>309.37499999999994</v>
      </c>
      <c r="M3640" s="11">
        <v>0.25</v>
      </c>
      <c r="O3640" s="16"/>
      <c r="P3640" s="14"/>
      <c r="Q3640" s="12"/>
      <c r="R3640" s="13"/>
    </row>
    <row r="3641" spans="1:18" ht="15.75" customHeight="1" x14ac:dyDescent="0.3">
      <c r="A3641" s="1"/>
      <c r="B3641" s="6" t="s">
        <v>14</v>
      </c>
      <c r="C3641" s="6">
        <v>1185732</v>
      </c>
      <c r="D3641" s="7">
        <v>44362</v>
      </c>
      <c r="E3641" s="6" t="s">
        <v>15</v>
      </c>
      <c r="F3641" s="6" t="s">
        <v>123</v>
      </c>
      <c r="G3641" s="6" t="s">
        <v>124</v>
      </c>
      <c r="H3641" s="6" t="s">
        <v>22</v>
      </c>
      <c r="I3641" s="8">
        <v>0.6</v>
      </c>
      <c r="J3641" s="9">
        <v>3750</v>
      </c>
      <c r="K3641" s="10">
        <f t="shared" si="28"/>
        <v>2250</v>
      </c>
      <c r="L3641" s="10">
        <f t="shared" si="29"/>
        <v>675</v>
      </c>
      <c r="M3641" s="11">
        <v>0.3</v>
      </c>
      <c r="O3641" s="16"/>
      <c r="P3641" s="14"/>
      <c r="Q3641" s="12"/>
      <c r="R3641" s="13"/>
    </row>
    <row r="3642" spans="1:18" ht="15.75" customHeight="1" x14ac:dyDescent="0.3">
      <c r="A3642" s="1"/>
      <c r="B3642" s="6" t="s">
        <v>14</v>
      </c>
      <c r="C3642" s="6">
        <v>1185732</v>
      </c>
      <c r="D3642" s="7">
        <v>44390</v>
      </c>
      <c r="E3642" s="6" t="s">
        <v>15</v>
      </c>
      <c r="F3642" s="6" t="s">
        <v>123</v>
      </c>
      <c r="G3642" s="6" t="s">
        <v>124</v>
      </c>
      <c r="H3642" s="6" t="s">
        <v>17</v>
      </c>
      <c r="I3642" s="8">
        <v>0.54999999999999993</v>
      </c>
      <c r="J3642" s="9">
        <v>6000</v>
      </c>
      <c r="K3642" s="10">
        <f t="shared" si="28"/>
        <v>3299.9999999999995</v>
      </c>
      <c r="L3642" s="10">
        <f t="shared" si="29"/>
        <v>989.99999999999977</v>
      </c>
      <c r="M3642" s="11">
        <v>0.3</v>
      </c>
      <c r="O3642" s="16"/>
      <c r="P3642" s="14"/>
      <c r="Q3642" s="12"/>
      <c r="R3642" s="13"/>
    </row>
    <row r="3643" spans="1:18" ht="15.75" customHeight="1" x14ac:dyDescent="0.3">
      <c r="A3643" s="1"/>
      <c r="B3643" s="6" t="s">
        <v>14</v>
      </c>
      <c r="C3643" s="6">
        <v>1185732</v>
      </c>
      <c r="D3643" s="7">
        <v>44390</v>
      </c>
      <c r="E3643" s="6" t="s">
        <v>15</v>
      </c>
      <c r="F3643" s="6" t="s">
        <v>123</v>
      </c>
      <c r="G3643" s="6" t="s">
        <v>124</v>
      </c>
      <c r="H3643" s="6" t="s">
        <v>18</v>
      </c>
      <c r="I3643" s="8">
        <v>0.5</v>
      </c>
      <c r="J3643" s="9">
        <v>3500</v>
      </c>
      <c r="K3643" s="10">
        <f t="shared" si="28"/>
        <v>1750</v>
      </c>
      <c r="L3643" s="10">
        <f t="shared" si="29"/>
        <v>525</v>
      </c>
      <c r="M3643" s="11">
        <v>0.3</v>
      </c>
      <c r="O3643" s="16"/>
      <c r="P3643" s="14"/>
      <c r="Q3643" s="12"/>
      <c r="R3643" s="13"/>
    </row>
    <row r="3644" spans="1:18" ht="15.75" customHeight="1" x14ac:dyDescent="0.3">
      <c r="A3644" s="1"/>
      <c r="B3644" s="6" t="s">
        <v>14</v>
      </c>
      <c r="C3644" s="6">
        <v>1185732</v>
      </c>
      <c r="D3644" s="7">
        <v>44390</v>
      </c>
      <c r="E3644" s="6" t="s">
        <v>15</v>
      </c>
      <c r="F3644" s="6" t="s">
        <v>123</v>
      </c>
      <c r="G3644" s="6" t="s">
        <v>124</v>
      </c>
      <c r="H3644" s="6" t="s">
        <v>19</v>
      </c>
      <c r="I3644" s="8">
        <v>0.45</v>
      </c>
      <c r="J3644" s="9">
        <v>2750</v>
      </c>
      <c r="K3644" s="10">
        <f t="shared" si="28"/>
        <v>1237.5</v>
      </c>
      <c r="L3644" s="10">
        <f t="shared" si="29"/>
        <v>309.375</v>
      </c>
      <c r="M3644" s="11">
        <v>0.25</v>
      </c>
      <c r="O3644" s="16"/>
      <c r="P3644" s="14"/>
      <c r="Q3644" s="12"/>
      <c r="R3644" s="13"/>
    </row>
    <row r="3645" spans="1:18" ht="15.75" customHeight="1" x14ac:dyDescent="0.3">
      <c r="A3645" s="1"/>
      <c r="B3645" s="6" t="s">
        <v>14</v>
      </c>
      <c r="C3645" s="6">
        <v>1185732</v>
      </c>
      <c r="D3645" s="7">
        <v>44390</v>
      </c>
      <c r="E3645" s="6" t="s">
        <v>15</v>
      </c>
      <c r="F3645" s="6" t="s">
        <v>123</v>
      </c>
      <c r="G3645" s="6" t="s">
        <v>124</v>
      </c>
      <c r="H3645" s="6" t="s">
        <v>20</v>
      </c>
      <c r="I3645" s="8">
        <v>0.45</v>
      </c>
      <c r="J3645" s="9">
        <v>2250</v>
      </c>
      <c r="K3645" s="10">
        <f t="shared" si="28"/>
        <v>1012.5</v>
      </c>
      <c r="L3645" s="10">
        <f t="shared" si="29"/>
        <v>253.125</v>
      </c>
      <c r="M3645" s="11">
        <v>0.25</v>
      </c>
      <c r="O3645" s="16"/>
      <c r="P3645" s="14"/>
      <c r="Q3645" s="12"/>
      <c r="R3645" s="13"/>
    </row>
    <row r="3646" spans="1:18" ht="15.75" customHeight="1" x14ac:dyDescent="0.3">
      <c r="A3646" s="1"/>
      <c r="B3646" s="6" t="s">
        <v>14</v>
      </c>
      <c r="C3646" s="6">
        <v>1185732</v>
      </c>
      <c r="D3646" s="7">
        <v>44390</v>
      </c>
      <c r="E3646" s="6" t="s">
        <v>15</v>
      </c>
      <c r="F3646" s="6" t="s">
        <v>123</v>
      </c>
      <c r="G3646" s="6" t="s">
        <v>124</v>
      </c>
      <c r="H3646" s="6" t="s">
        <v>21</v>
      </c>
      <c r="I3646" s="8">
        <v>0.54999999999999993</v>
      </c>
      <c r="J3646" s="9">
        <v>2500</v>
      </c>
      <c r="K3646" s="10">
        <f t="shared" si="28"/>
        <v>1374.9999999999998</v>
      </c>
      <c r="L3646" s="10">
        <f t="shared" si="29"/>
        <v>343.74999999999994</v>
      </c>
      <c r="M3646" s="11">
        <v>0.25</v>
      </c>
      <c r="O3646" s="16"/>
      <c r="P3646" s="14"/>
      <c r="Q3646" s="12"/>
      <c r="R3646" s="13"/>
    </row>
    <row r="3647" spans="1:18" ht="15.75" customHeight="1" x14ac:dyDescent="0.3">
      <c r="A3647" s="1"/>
      <c r="B3647" s="6" t="s">
        <v>14</v>
      </c>
      <c r="C3647" s="6">
        <v>1185732</v>
      </c>
      <c r="D3647" s="7">
        <v>44390</v>
      </c>
      <c r="E3647" s="6" t="s">
        <v>15</v>
      </c>
      <c r="F3647" s="6" t="s">
        <v>123</v>
      </c>
      <c r="G3647" s="6" t="s">
        <v>124</v>
      </c>
      <c r="H3647" s="6" t="s">
        <v>22</v>
      </c>
      <c r="I3647" s="8">
        <v>0.6</v>
      </c>
      <c r="J3647" s="9">
        <v>4250</v>
      </c>
      <c r="K3647" s="10">
        <f t="shared" si="28"/>
        <v>2550</v>
      </c>
      <c r="L3647" s="10">
        <f t="shared" si="29"/>
        <v>765</v>
      </c>
      <c r="M3647" s="11">
        <v>0.3</v>
      </c>
      <c r="O3647" s="16"/>
      <c r="P3647" s="14"/>
      <c r="Q3647" s="12"/>
      <c r="R3647" s="13"/>
    </row>
    <row r="3648" spans="1:18" ht="15.75" customHeight="1" x14ac:dyDescent="0.3">
      <c r="A3648" s="1"/>
      <c r="B3648" s="6" t="s">
        <v>14</v>
      </c>
      <c r="C3648" s="6">
        <v>1185732</v>
      </c>
      <c r="D3648" s="7">
        <v>44422</v>
      </c>
      <c r="E3648" s="6" t="s">
        <v>15</v>
      </c>
      <c r="F3648" s="6" t="s">
        <v>123</v>
      </c>
      <c r="G3648" s="6" t="s">
        <v>124</v>
      </c>
      <c r="H3648" s="6" t="s">
        <v>17</v>
      </c>
      <c r="I3648" s="8">
        <v>0.54999999999999993</v>
      </c>
      <c r="J3648" s="9">
        <v>5750</v>
      </c>
      <c r="K3648" s="10">
        <f t="shared" si="28"/>
        <v>3162.4999999999995</v>
      </c>
      <c r="L3648" s="10">
        <f t="shared" si="29"/>
        <v>948.74999999999977</v>
      </c>
      <c r="M3648" s="11">
        <v>0.3</v>
      </c>
      <c r="O3648" s="16"/>
      <c r="P3648" s="14"/>
      <c r="Q3648" s="12"/>
      <c r="R3648" s="13"/>
    </row>
    <row r="3649" spans="1:18" ht="15.75" customHeight="1" x14ac:dyDescent="0.3">
      <c r="A3649" s="1"/>
      <c r="B3649" s="6" t="s">
        <v>14</v>
      </c>
      <c r="C3649" s="6">
        <v>1185732</v>
      </c>
      <c r="D3649" s="7">
        <v>44422</v>
      </c>
      <c r="E3649" s="6" t="s">
        <v>15</v>
      </c>
      <c r="F3649" s="6" t="s">
        <v>123</v>
      </c>
      <c r="G3649" s="6" t="s">
        <v>124</v>
      </c>
      <c r="H3649" s="6" t="s">
        <v>18</v>
      </c>
      <c r="I3649" s="8">
        <v>0.5</v>
      </c>
      <c r="J3649" s="9">
        <v>3500</v>
      </c>
      <c r="K3649" s="10">
        <f t="shared" si="28"/>
        <v>1750</v>
      </c>
      <c r="L3649" s="10">
        <f t="shared" si="29"/>
        <v>525</v>
      </c>
      <c r="M3649" s="11">
        <v>0.3</v>
      </c>
      <c r="O3649" s="16"/>
      <c r="P3649" s="14"/>
      <c r="Q3649" s="12"/>
      <c r="R3649" s="13"/>
    </row>
    <row r="3650" spans="1:18" ht="15.75" customHeight="1" x14ac:dyDescent="0.3">
      <c r="A3650" s="1"/>
      <c r="B3650" s="6" t="s">
        <v>14</v>
      </c>
      <c r="C3650" s="6">
        <v>1185732</v>
      </c>
      <c r="D3650" s="7">
        <v>44422</v>
      </c>
      <c r="E3650" s="6" t="s">
        <v>15</v>
      </c>
      <c r="F3650" s="6" t="s">
        <v>123</v>
      </c>
      <c r="G3650" s="6" t="s">
        <v>124</v>
      </c>
      <c r="H3650" s="6" t="s">
        <v>19</v>
      </c>
      <c r="I3650" s="8">
        <v>0.45</v>
      </c>
      <c r="J3650" s="9">
        <v>2750</v>
      </c>
      <c r="K3650" s="10">
        <f t="shared" si="28"/>
        <v>1237.5</v>
      </c>
      <c r="L3650" s="10">
        <f t="shared" si="29"/>
        <v>309.375</v>
      </c>
      <c r="M3650" s="11">
        <v>0.25</v>
      </c>
      <c r="O3650" s="16"/>
      <c r="P3650" s="14"/>
      <c r="Q3650" s="12"/>
      <c r="R3650" s="13"/>
    </row>
    <row r="3651" spans="1:18" ht="15.75" customHeight="1" x14ac:dyDescent="0.3">
      <c r="A3651" s="1"/>
      <c r="B3651" s="6" t="s">
        <v>14</v>
      </c>
      <c r="C3651" s="6">
        <v>1185732</v>
      </c>
      <c r="D3651" s="7">
        <v>44422</v>
      </c>
      <c r="E3651" s="6" t="s">
        <v>15</v>
      </c>
      <c r="F3651" s="6" t="s">
        <v>123</v>
      </c>
      <c r="G3651" s="6" t="s">
        <v>124</v>
      </c>
      <c r="H3651" s="6" t="s">
        <v>20</v>
      </c>
      <c r="I3651" s="8">
        <v>0.45</v>
      </c>
      <c r="J3651" s="9">
        <v>1750</v>
      </c>
      <c r="K3651" s="10">
        <f t="shared" si="28"/>
        <v>787.5</v>
      </c>
      <c r="L3651" s="10">
        <f t="shared" si="29"/>
        <v>196.875</v>
      </c>
      <c r="M3651" s="11">
        <v>0.25</v>
      </c>
      <c r="O3651" s="16"/>
      <c r="P3651" s="14"/>
      <c r="Q3651" s="12"/>
      <c r="R3651" s="13"/>
    </row>
    <row r="3652" spans="1:18" ht="15.75" customHeight="1" x14ac:dyDescent="0.3">
      <c r="A3652" s="1"/>
      <c r="B3652" s="6" t="s">
        <v>14</v>
      </c>
      <c r="C3652" s="6">
        <v>1185732</v>
      </c>
      <c r="D3652" s="7">
        <v>44422</v>
      </c>
      <c r="E3652" s="6" t="s">
        <v>15</v>
      </c>
      <c r="F3652" s="6" t="s">
        <v>123</v>
      </c>
      <c r="G3652" s="6" t="s">
        <v>124</v>
      </c>
      <c r="H3652" s="6" t="s">
        <v>21</v>
      </c>
      <c r="I3652" s="8">
        <v>0.54999999999999993</v>
      </c>
      <c r="J3652" s="9">
        <v>1500</v>
      </c>
      <c r="K3652" s="10">
        <f t="shared" si="28"/>
        <v>824.99999999999989</v>
      </c>
      <c r="L3652" s="10">
        <f t="shared" si="29"/>
        <v>206.24999999999997</v>
      </c>
      <c r="M3652" s="11">
        <v>0.25</v>
      </c>
      <c r="O3652" s="16"/>
      <c r="P3652" s="14"/>
      <c r="Q3652" s="12"/>
      <c r="R3652" s="13"/>
    </row>
    <row r="3653" spans="1:18" ht="15.75" customHeight="1" x14ac:dyDescent="0.3">
      <c r="A3653" s="1"/>
      <c r="B3653" s="6" t="s">
        <v>14</v>
      </c>
      <c r="C3653" s="6">
        <v>1185732</v>
      </c>
      <c r="D3653" s="7">
        <v>44422</v>
      </c>
      <c r="E3653" s="6" t="s">
        <v>15</v>
      </c>
      <c r="F3653" s="6" t="s">
        <v>123</v>
      </c>
      <c r="G3653" s="6" t="s">
        <v>124</v>
      </c>
      <c r="H3653" s="6" t="s">
        <v>22</v>
      </c>
      <c r="I3653" s="8">
        <v>0.6</v>
      </c>
      <c r="J3653" s="9">
        <v>3250</v>
      </c>
      <c r="K3653" s="10">
        <f t="shared" si="28"/>
        <v>1950</v>
      </c>
      <c r="L3653" s="10">
        <f t="shared" si="29"/>
        <v>585</v>
      </c>
      <c r="M3653" s="11">
        <v>0.3</v>
      </c>
      <c r="O3653" s="16"/>
      <c r="P3653" s="14"/>
      <c r="Q3653" s="12"/>
      <c r="R3653" s="13"/>
    </row>
    <row r="3654" spans="1:18" ht="15.75" customHeight="1" x14ac:dyDescent="0.3">
      <c r="A3654" s="1"/>
      <c r="B3654" s="6" t="s">
        <v>14</v>
      </c>
      <c r="C3654" s="6">
        <v>1185732</v>
      </c>
      <c r="D3654" s="7">
        <v>44452</v>
      </c>
      <c r="E3654" s="6" t="s">
        <v>15</v>
      </c>
      <c r="F3654" s="6" t="s">
        <v>123</v>
      </c>
      <c r="G3654" s="6" t="s">
        <v>124</v>
      </c>
      <c r="H3654" s="6" t="s">
        <v>17</v>
      </c>
      <c r="I3654" s="8">
        <v>0.54999999999999993</v>
      </c>
      <c r="J3654" s="9">
        <v>4500</v>
      </c>
      <c r="K3654" s="10">
        <f t="shared" si="28"/>
        <v>2474.9999999999995</v>
      </c>
      <c r="L3654" s="10">
        <f t="shared" si="29"/>
        <v>742.49999999999989</v>
      </c>
      <c r="M3654" s="11">
        <v>0.3</v>
      </c>
      <c r="O3654" s="16"/>
      <c r="P3654" s="14"/>
      <c r="Q3654" s="12"/>
      <c r="R3654" s="13"/>
    </row>
    <row r="3655" spans="1:18" ht="15.75" customHeight="1" x14ac:dyDescent="0.3">
      <c r="A3655" s="1"/>
      <c r="B3655" s="6" t="s">
        <v>14</v>
      </c>
      <c r="C3655" s="6">
        <v>1185732</v>
      </c>
      <c r="D3655" s="7">
        <v>44452</v>
      </c>
      <c r="E3655" s="6" t="s">
        <v>15</v>
      </c>
      <c r="F3655" s="6" t="s">
        <v>123</v>
      </c>
      <c r="G3655" s="6" t="s">
        <v>124</v>
      </c>
      <c r="H3655" s="6" t="s">
        <v>18</v>
      </c>
      <c r="I3655" s="8">
        <v>0.5</v>
      </c>
      <c r="J3655" s="9">
        <v>2500</v>
      </c>
      <c r="K3655" s="10">
        <f t="shared" si="28"/>
        <v>1250</v>
      </c>
      <c r="L3655" s="10">
        <f t="shared" si="29"/>
        <v>375</v>
      </c>
      <c r="M3655" s="11">
        <v>0.3</v>
      </c>
      <c r="O3655" s="16"/>
      <c r="P3655" s="14"/>
      <c r="Q3655" s="12"/>
      <c r="R3655" s="13"/>
    </row>
    <row r="3656" spans="1:18" ht="15.75" customHeight="1" x14ac:dyDescent="0.3">
      <c r="A3656" s="1"/>
      <c r="B3656" s="6" t="s">
        <v>14</v>
      </c>
      <c r="C3656" s="6">
        <v>1185732</v>
      </c>
      <c r="D3656" s="7">
        <v>44452</v>
      </c>
      <c r="E3656" s="6" t="s">
        <v>15</v>
      </c>
      <c r="F3656" s="6" t="s">
        <v>123</v>
      </c>
      <c r="G3656" s="6" t="s">
        <v>124</v>
      </c>
      <c r="H3656" s="6" t="s">
        <v>19</v>
      </c>
      <c r="I3656" s="8">
        <v>0.45</v>
      </c>
      <c r="J3656" s="9">
        <v>1500</v>
      </c>
      <c r="K3656" s="10">
        <f t="shared" si="28"/>
        <v>675</v>
      </c>
      <c r="L3656" s="10">
        <f t="shared" si="29"/>
        <v>168.75</v>
      </c>
      <c r="M3656" s="11">
        <v>0.25</v>
      </c>
      <c r="O3656" s="16"/>
      <c r="P3656" s="14"/>
      <c r="Q3656" s="12"/>
      <c r="R3656" s="13"/>
    </row>
    <row r="3657" spans="1:18" ht="15.75" customHeight="1" x14ac:dyDescent="0.3">
      <c r="A3657" s="1"/>
      <c r="B3657" s="6" t="s">
        <v>14</v>
      </c>
      <c r="C3657" s="6">
        <v>1185732</v>
      </c>
      <c r="D3657" s="7">
        <v>44452</v>
      </c>
      <c r="E3657" s="6" t="s">
        <v>15</v>
      </c>
      <c r="F3657" s="6" t="s">
        <v>123</v>
      </c>
      <c r="G3657" s="6" t="s">
        <v>124</v>
      </c>
      <c r="H3657" s="6" t="s">
        <v>20</v>
      </c>
      <c r="I3657" s="8">
        <v>0.45</v>
      </c>
      <c r="J3657" s="9">
        <v>1250</v>
      </c>
      <c r="K3657" s="10">
        <f t="shared" si="28"/>
        <v>562.5</v>
      </c>
      <c r="L3657" s="10">
        <f t="shared" si="29"/>
        <v>140.625</v>
      </c>
      <c r="M3657" s="11">
        <v>0.25</v>
      </c>
      <c r="O3657" s="16"/>
      <c r="P3657" s="14"/>
      <c r="Q3657" s="12"/>
      <c r="R3657" s="13"/>
    </row>
    <row r="3658" spans="1:18" ht="15.75" customHeight="1" x14ac:dyDescent="0.3">
      <c r="A3658" s="1"/>
      <c r="B3658" s="6" t="s">
        <v>14</v>
      </c>
      <c r="C3658" s="6">
        <v>1185732</v>
      </c>
      <c r="D3658" s="7">
        <v>44452</v>
      </c>
      <c r="E3658" s="6" t="s">
        <v>15</v>
      </c>
      <c r="F3658" s="6" t="s">
        <v>123</v>
      </c>
      <c r="G3658" s="6" t="s">
        <v>124</v>
      </c>
      <c r="H3658" s="6" t="s">
        <v>21</v>
      </c>
      <c r="I3658" s="8">
        <v>0.54999999999999993</v>
      </c>
      <c r="J3658" s="9">
        <v>1250</v>
      </c>
      <c r="K3658" s="10">
        <f t="shared" si="28"/>
        <v>687.49999999999989</v>
      </c>
      <c r="L3658" s="10">
        <f t="shared" si="29"/>
        <v>171.87499999999997</v>
      </c>
      <c r="M3658" s="11">
        <v>0.25</v>
      </c>
      <c r="O3658" s="16"/>
      <c r="P3658" s="14"/>
      <c r="Q3658" s="12"/>
      <c r="R3658" s="13"/>
    </row>
    <row r="3659" spans="1:18" ht="15.75" customHeight="1" x14ac:dyDescent="0.3">
      <c r="A3659" s="1"/>
      <c r="B3659" s="6" t="s">
        <v>14</v>
      </c>
      <c r="C3659" s="6">
        <v>1185732</v>
      </c>
      <c r="D3659" s="7">
        <v>44452</v>
      </c>
      <c r="E3659" s="6" t="s">
        <v>15</v>
      </c>
      <c r="F3659" s="6" t="s">
        <v>123</v>
      </c>
      <c r="G3659" s="6" t="s">
        <v>124</v>
      </c>
      <c r="H3659" s="6" t="s">
        <v>22</v>
      </c>
      <c r="I3659" s="8">
        <v>0.6</v>
      </c>
      <c r="J3659" s="9">
        <v>2250</v>
      </c>
      <c r="K3659" s="10">
        <f t="shared" si="28"/>
        <v>1350</v>
      </c>
      <c r="L3659" s="10">
        <f t="shared" si="29"/>
        <v>405</v>
      </c>
      <c r="M3659" s="11">
        <v>0.3</v>
      </c>
      <c r="O3659" s="16"/>
      <c r="P3659" s="14"/>
      <c r="Q3659" s="12"/>
      <c r="R3659" s="13"/>
    </row>
    <row r="3660" spans="1:18" ht="15.75" customHeight="1" x14ac:dyDescent="0.3">
      <c r="A3660" s="1"/>
      <c r="B3660" s="6" t="s">
        <v>14</v>
      </c>
      <c r="C3660" s="6">
        <v>1185732</v>
      </c>
      <c r="D3660" s="7">
        <v>44484</v>
      </c>
      <c r="E3660" s="6" t="s">
        <v>15</v>
      </c>
      <c r="F3660" s="6" t="s">
        <v>123</v>
      </c>
      <c r="G3660" s="6" t="s">
        <v>124</v>
      </c>
      <c r="H3660" s="6" t="s">
        <v>17</v>
      </c>
      <c r="I3660" s="8">
        <v>0.6</v>
      </c>
      <c r="J3660" s="9">
        <v>4000</v>
      </c>
      <c r="K3660" s="10">
        <f t="shared" si="28"/>
        <v>2400</v>
      </c>
      <c r="L3660" s="10">
        <f t="shared" si="29"/>
        <v>720</v>
      </c>
      <c r="M3660" s="11">
        <v>0.3</v>
      </c>
      <c r="O3660" s="16"/>
      <c r="P3660" s="14"/>
      <c r="Q3660" s="12"/>
      <c r="R3660" s="13"/>
    </row>
    <row r="3661" spans="1:18" ht="15.75" customHeight="1" x14ac:dyDescent="0.3">
      <c r="A3661" s="1"/>
      <c r="B3661" s="6" t="s">
        <v>14</v>
      </c>
      <c r="C3661" s="6">
        <v>1185732</v>
      </c>
      <c r="D3661" s="7">
        <v>44484</v>
      </c>
      <c r="E3661" s="6" t="s">
        <v>15</v>
      </c>
      <c r="F3661" s="6" t="s">
        <v>123</v>
      </c>
      <c r="G3661" s="6" t="s">
        <v>124</v>
      </c>
      <c r="H3661" s="6" t="s">
        <v>18</v>
      </c>
      <c r="I3661" s="8">
        <v>0.55000000000000004</v>
      </c>
      <c r="J3661" s="9">
        <v>2250</v>
      </c>
      <c r="K3661" s="10">
        <f t="shared" si="28"/>
        <v>1237.5</v>
      </c>
      <c r="L3661" s="10">
        <f t="shared" si="29"/>
        <v>371.25</v>
      </c>
      <c r="M3661" s="11">
        <v>0.3</v>
      </c>
      <c r="O3661" s="16"/>
      <c r="P3661" s="14"/>
      <c r="Q3661" s="12"/>
      <c r="R3661" s="13"/>
    </row>
    <row r="3662" spans="1:18" ht="15.75" customHeight="1" x14ac:dyDescent="0.3">
      <c r="A3662" s="1"/>
      <c r="B3662" s="6" t="s">
        <v>14</v>
      </c>
      <c r="C3662" s="6">
        <v>1185732</v>
      </c>
      <c r="D3662" s="7">
        <v>44484</v>
      </c>
      <c r="E3662" s="6" t="s">
        <v>15</v>
      </c>
      <c r="F3662" s="6" t="s">
        <v>123</v>
      </c>
      <c r="G3662" s="6" t="s">
        <v>124</v>
      </c>
      <c r="H3662" s="6" t="s">
        <v>19</v>
      </c>
      <c r="I3662" s="8">
        <v>0.55000000000000004</v>
      </c>
      <c r="J3662" s="9">
        <v>1250</v>
      </c>
      <c r="K3662" s="10">
        <f t="shared" si="28"/>
        <v>687.5</v>
      </c>
      <c r="L3662" s="10">
        <f t="shared" si="29"/>
        <v>171.875</v>
      </c>
      <c r="M3662" s="11">
        <v>0.25</v>
      </c>
      <c r="O3662" s="16"/>
      <c r="P3662" s="14"/>
      <c r="Q3662" s="12"/>
      <c r="R3662" s="13"/>
    </row>
    <row r="3663" spans="1:18" ht="15.75" customHeight="1" x14ac:dyDescent="0.3">
      <c r="A3663" s="1"/>
      <c r="B3663" s="6" t="s">
        <v>14</v>
      </c>
      <c r="C3663" s="6">
        <v>1185732</v>
      </c>
      <c r="D3663" s="7">
        <v>44484</v>
      </c>
      <c r="E3663" s="6" t="s">
        <v>15</v>
      </c>
      <c r="F3663" s="6" t="s">
        <v>123</v>
      </c>
      <c r="G3663" s="6" t="s">
        <v>124</v>
      </c>
      <c r="H3663" s="6" t="s">
        <v>20</v>
      </c>
      <c r="I3663" s="8">
        <v>0.55000000000000004</v>
      </c>
      <c r="J3663" s="9">
        <v>1000</v>
      </c>
      <c r="K3663" s="10">
        <f t="shared" si="28"/>
        <v>550</v>
      </c>
      <c r="L3663" s="10">
        <f t="shared" si="29"/>
        <v>137.5</v>
      </c>
      <c r="M3663" s="11">
        <v>0.25</v>
      </c>
      <c r="O3663" s="16"/>
      <c r="P3663" s="14"/>
      <c r="Q3663" s="12"/>
      <c r="R3663" s="13"/>
    </row>
    <row r="3664" spans="1:18" ht="15.75" customHeight="1" x14ac:dyDescent="0.3">
      <c r="A3664" s="1"/>
      <c r="B3664" s="6" t="s">
        <v>14</v>
      </c>
      <c r="C3664" s="6">
        <v>1185732</v>
      </c>
      <c r="D3664" s="7">
        <v>44484</v>
      </c>
      <c r="E3664" s="6" t="s">
        <v>15</v>
      </c>
      <c r="F3664" s="6" t="s">
        <v>123</v>
      </c>
      <c r="G3664" s="6" t="s">
        <v>124</v>
      </c>
      <c r="H3664" s="6" t="s">
        <v>21</v>
      </c>
      <c r="I3664" s="8">
        <v>0.65</v>
      </c>
      <c r="J3664" s="9">
        <v>1000</v>
      </c>
      <c r="K3664" s="10">
        <f t="shared" si="28"/>
        <v>650</v>
      </c>
      <c r="L3664" s="10">
        <f t="shared" si="29"/>
        <v>162.5</v>
      </c>
      <c r="M3664" s="11">
        <v>0.25</v>
      </c>
      <c r="O3664" s="16"/>
      <c r="P3664" s="14"/>
      <c r="Q3664" s="12"/>
      <c r="R3664" s="13"/>
    </row>
    <row r="3665" spans="1:18" ht="15.75" customHeight="1" x14ac:dyDescent="0.3">
      <c r="A3665" s="1"/>
      <c r="B3665" s="6" t="s">
        <v>14</v>
      </c>
      <c r="C3665" s="6">
        <v>1185732</v>
      </c>
      <c r="D3665" s="7">
        <v>44484</v>
      </c>
      <c r="E3665" s="6" t="s">
        <v>15</v>
      </c>
      <c r="F3665" s="6" t="s">
        <v>123</v>
      </c>
      <c r="G3665" s="6" t="s">
        <v>124</v>
      </c>
      <c r="H3665" s="6" t="s">
        <v>22</v>
      </c>
      <c r="I3665" s="8">
        <v>0.7</v>
      </c>
      <c r="J3665" s="9">
        <v>2250</v>
      </c>
      <c r="K3665" s="10">
        <f t="shared" si="28"/>
        <v>1575</v>
      </c>
      <c r="L3665" s="10">
        <f t="shared" si="29"/>
        <v>472.5</v>
      </c>
      <c r="M3665" s="11">
        <v>0.3</v>
      </c>
      <c r="O3665" s="16"/>
      <c r="P3665" s="14"/>
      <c r="Q3665" s="12"/>
      <c r="R3665" s="13"/>
    </row>
    <row r="3666" spans="1:18" ht="15.75" customHeight="1" x14ac:dyDescent="0.3">
      <c r="A3666" s="1"/>
      <c r="B3666" s="6" t="s">
        <v>14</v>
      </c>
      <c r="C3666" s="6">
        <v>1185732</v>
      </c>
      <c r="D3666" s="7">
        <v>44514</v>
      </c>
      <c r="E3666" s="6" t="s">
        <v>15</v>
      </c>
      <c r="F3666" s="6" t="s">
        <v>123</v>
      </c>
      <c r="G3666" s="6" t="s">
        <v>124</v>
      </c>
      <c r="H3666" s="6" t="s">
        <v>17</v>
      </c>
      <c r="I3666" s="8">
        <v>0.65</v>
      </c>
      <c r="J3666" s="9">
        <v>3750</v>
      </c>
      <c r="K3666" s="10">
        <f t="shared" si="28"/>
        <v>2437.5</v>
      </c>
      <c r="L3666" s="10">
        <f t="shared" si="29"/>
        <v>731.25</v>
      </c>
      <c r="M3666" s="11">
        <v>0.3</v>
      </c>
      <c r="O3666" s="16"/>
      <c r="P3666" s="14"/>
      <c r="Q3666" s="12"/>
      <c r="R3666" s="13"/>
    </row>
    <row r="3667" spans="1:18" ht="15.75" customHeight="1" x14ac:dyDescent="0.3">
      <c r="A3667" s="1"/>
      <c r="B3667" s="6" t="s">
        <v>14</v>
      </c>
      <c r="C3667" s="6">
        <v>1185732</v>
      </c>
      <c r="D3667" s="7">
        <v>44514</v>
      </c>
      <c r="E3667" s="6" t="s">
        <v>15</v>
      </c>
      <c r="F3667" s="6" t="s">
        <v>123</v>
      </c>
      <c r="G3667" s="6" t="s">
        <v>124</v>
      </c>
      <c r="H3667" s="6" t="s">
        <v>18</v>
      </c>
      <c r="I3667" s="8">
        <v>0.55000000000000004</v>
      </c>
      <c r="J3667" s="9">
        <v>3000</v>
      </c>
      <c r="K3667" s="10">
        <f t="shared" si="28"/>
        <v>1650.0000000000002</v>
      </c>
      <c r="L3667" s="10">
        <f t="shared" si="29"/>
        <v>495.00000000000006</v>
      </c>
      <c r="M3667" s="11">
        <v>0.3</v>
      </c>
      <c r="O3667" s="16"/>
      <c r="P3667" s="14"/>
      <c r="Q3667" s="12"/>
      <c r="R3667" s="13"/>
    </row>
    <row r="3668" spans="1:18" ht="15.75" customHeight="1" x14ac:dyDescent="0.3">
      <c r="A3668" s="1"/>
      <c r="B3668" s="6" t="s">
        <v>14</v>
      </c>
      <c r="C3668" s="6">
        <v>1185732</v>
      </c>
      <c r="D3668" s="7">
        <v>44514</v>
      </c>
      <c r="E3668" s="6" t="s">
        <v>15</v>
      </c>
      <c r="F3668" s="6" t="s">
        <v>123</v>
      </c>
      <c r="G3668" s="6" t="s">
        <v>124</v>
      </c>
      <c r="H3668" s="6" t="s">
        <v>19</v>
      </c>
      <c r="I3668" s="8">
        <v>0.55000000000000004</v>
      </c>
      <c r="J3668" s="9">
        <v>2950</v>
      </c>
      <c r="K3668" s="10">
        <f t="shared" si="28"/>
        <v>1622.5000000000002</v>
      </c>
      <c r="L3668" s="10">
        <f t="shared" si="29"/>
        <v>405.62500000000006</v>
      </c>
      <c r="M3668" s="11">
        <v>0.25</v>
      </c>
      <c r="O3668" s="16"/>
      <c r="P3668" s="14"/>
      <c r="Q3668" s="12"/>
      <c r="R3668" s="13"/>
    </row>
    <row r="3669" spans="1:18" ht="15.75" customHeight="1" x14ac:dyDescent="0.3">
      <c r="A3669" s="1"/>
      <c r="B3669" s="6" t="s">
        <v>14</v>
      </c>
      <c r="C3669" s="6">
        <v>1185732</v>
      </c>
      <c r="D3669" s="7">
        <v>44514</v>
      </c>
      <c r="E3669" s="6" t="s">
        <v>15</v>
      </c>
      <c r="F3669" s="6" t="s">
        <v>123</v>
      </c>
      <c r="G3669" s="6" t="s">
        <v>124</v>
      </c>
      <c r="H3669" s="6" t="s">
        <v>20</v>
      </c>
      <c r="I3669" s="8">
        <v>0.55000000000000004</v>
      </c>
      <c r="J3669" s="9">
        <v>2750</v>
      </c>
      <c r="K3669" s="10">
        <f t="shared" si="28"/>
        <v>1512.5000000000002</v>
      </c>
      <c r="L3669" s="10">
        <f t="shared" si="29"/>
        <v>378.12500000000006</v>
      </c>
      <c r="M3669" s="11">
        <v>0.25</v>
      </c>
      <c r="O3669" s="16"/>
      <c r="P3669" s="14"/>
      <c r="Q3669" s="12"/>
      <c r="R3669" s="13"/>
    </row>
    <row r="3670" spans="1:18" ht="15.75" customHeight="1" x14ac:dyDescent="0.3">
      <c r="A3670" s="1"/>
      <c r="B3670" s="6" t="s">
        <v>14</v>
      </c>
      <c r="C3670" s="6">
        <v>1185732</v>
      </c>
      <c r="D3670" s="7">
        <v>44514</v>
      </c>
      <c r="E3670" s="6" t="s">
        <v>15</v>
      </c>
      <c r="F3670" s="6" t="s">
        <v>123</v>
      </c>
      <c r="G3670" s="6" t="s">
        <v>124</v>
      </c>
      <c r="H3670" s="6" t="s">
        <v>21</v>
      </c>
      <c r="I3670" s="8">
        <v>0.65</v>
      </c>
      <c r="J3670" s="9">
        <v>2500</v>
      </c>
      <c r="K3670" s="10">
        <f t="shared" si="28"/>
        <v>1625</v>
      </c>
      <c r="L3670" s="10">
        <f t="shared" si="29"/>
        <v>406.25</v>
      </c>
      <c r="M3670" s="11">
        <v>0.25</v>
      </c>
      <c r="O3670" s="16"/>
      <c r="P3670" s="14"/>
      <c r="Q3670" s="12"/>
      <c r="R3670" s="13"/>
    </row>
    <row r="3671" spans="1:18" ht="15.75" customHeight="1" x14ac:dyDescent="0.3">
      <c r="A3671" s="1"/>
      <c r="B3671" s="6" t="s">
        <v>14</v>
      </c>
      <c r="C3671" s="6">
        <v>1185732</v>
      </c>
      <c r="D3671" s="7">
        <v>44514</v>
      </c>
      <c r="E3671" s="6" t="s">
        <v>15</v>
      </c>
      <c r="F3671" s="6" t="s">
        <v>123</v>
      </c>
      <c r="G3671" s="6" t="s">
        <v>124</v>
      </c>
      <c r="H3671" s="6" t="s">
        <v>22</v>
      </c>
      <c r="I3671" s="8">
        <v>0.7</v>
      </c>
      <c r="J3671" s="9">
        <v>3500</v>
      </c>
      <c r="K3671" s="10">
        <f t="shared" si="28"/>
        <v>2450</v>
      </c>
      <c r="L3671" s="10">
        <f t="shared" si="29"/>
        <v>735</v>
      </c>
      <c r="M3671" s="11">
        <v>0.3</v>
      </c>
      <c r="O3671" s="16"/>
      <c r="P3671" s="14"/>
      <c r="Q3671" s="12"/>
      <c r="R3671" s="13"/>
    </row>
    <row r="3672" spans="1:18" ht="15.75" customHeight="1" x14ac:dyDescent="0.3">
      <c r="A3672" s="1"/>
      <c r="B3672" s="6" t="s">
        <v>14</v>
      </c>
      <c r="C3672" s="6">
        <v>1185732</v>
      </c>
      <c r="D3672" s="7">
        <v>44543</v>
      </c>
      <c r="E3672" s="6" t="s">
        <v>15</v>
      </c>
      <c r="F3672" s="6" t="s">
        <v>123</v>
      </c>
      <c r="G3672" s="6" t="s">
        <v>124</v>
      </c>
      <c r="H3672" s="6" t="s">
        <v>17</v>
      </c>
      <c r="I3672" s="8">
        <v>0.65</v>
      </c>
      <c r="J3672" s="9">
        <v>5750</v>
      </c>
      <c r="K3672" s="10">
        <f t="shared" si="28"/>
        <v>3737.5</v>
      </c>
      <c r="L3672" s="10">
        <f t="shared" si="29"/>
        <v>1121.25</v>
      </c>
      <c r="M3672" s="11">
        <v>0.3</v>
      </c>
      <c r="O3672" s="16"/>
      <c r="P3672" s="14"/>
      <c r="Q3672" s="12"/>
      <c r="R3672" s="13"/>
    </row>
    <row r="3673" spans="1:18" ht="15.75" customHeight="1" x14ac:dyDescent="0.3">
      <c r="A3673" s="1"/>
      <c r="B3673" s="6" t="s">
        <v>14</v>
      </c>
      <c r="C3673" s="6">
        <v>1185732</v>
      </c>
      <c r="D3673" s="7">
        <v>44543</v>
      </c>
      <c r="E3673" s="6" t="s">
        <v>15</v>
      </c>
      <c r="F3673" s="6" t="s">
        <v>123</v>
      </c>
      <c r="G3673" s="6" t="s">
        <v>124</v>
      </c>
      <c r="H3673" s="6" t="s">
        <v>18</v>
      </c>
      <c r="I3673" s="8">
        <v>0.55000000000000004</v>
      </c>
      <c r="J3673" s="9">
        <v>3750</v>
      </c>
      <c r="K3673" s="10">
        <f t="shared" si="28"/>
        <v>2062.5</v>
      </c>
      <c r="L3673" s="10">
        <f t="shared" si="29"/>
        <v>618.75</v>
      </c>
      <c r="M3673" s="11">
        <v>0.3</v>
      </c>
      <c r="O3673" s="16"/>
      <c r="P3673" s="14"/>
      <c r="Q3673" s="12"/>
      <c r="R3673" s="13"/>
    </row>
    <row r="3674" spans="1:18" ht="15.75" customHeight="1" x14ac:dyDescent="0.3">
      <c r="A3674" s="1"/>
      <c r="B3674" s="6" t="s">
        <v>14</v>
      </c>
      <c r="C3674" s="6">
        <v>1185732</v>
      </c>
      <c r="D3674" s="7">
        <v>44543</v>
      </c>
      <c r="E3674" s="6" t="s">
        <v>15</v>
      </c>
      <c r="F3674" s="6" t="s">
        <v>123</v>
      </c>
      <c r="G3674" s="6" t="s">
        <v>124</v>
      </c>
      <c r="H3674" s="6" t="s">
        <v>19</v>
      </c>
      <c r="I3674" s="8">
        <v>0.55000000000000004</v>
      </c>
      <c r="J3674" s="9">
        <v>3500</v>
      </c>
      <c r="K3674" s="10">
        <f t="shared" si="28"/>
        <v>1925.0000000000002</v>
      </c>
      <c r="L3674" s="10">
        <f t="shared" si="29"/>
        <v>481.25000000000006</v>
      </c>
      <c r="M3674" s="11">
        <v>0.25</v>
      </c>
      <c r="O3674" s="16"/>
      <c r="P3674" s="14"/>
      <c r="Q3674" s="12"/>
      <c r="R3674" s="13"/>
    </row>
    <row r="3675" spans="1:18" ht="15.75" customHeight="1" x14ac:dyDescent="0.3">
      <c r="A3675" s="1"/>
      <c r="B3675" s="6" t="s">
        <v>14</v>
      </c>
      <c r="C3675" s="6">
        <v>1185732</v>
      </c>
      <c r="D3675" s="7">
        <v>44543</v>
      </c>
      <c r="E3675" s="6" t="s">
        <v>15</v>
      </c>
      <c r="F3675" s="6" t="s">
        <v>123</v>
      </c>
      <c r="G3675" s="6" t="s">
        <v>124</v>
      </c>
      <c r="H3675" s="6" t="s">
        <v>20</v>
      </c>
      <c r="I3675" s="8">
        <v>0.55000000000000004</v>
      </c>
      <c r="J3675" s="9">
        <v>3000</v>
      </c>
      <c r="K3675" s="10">
        <f t="shared" si="28"/>
        <v>1650.0000000000002</v>
      </c>
      <c r="L3675" s="10">
        <f t="shared" si="29"/>
        <v>412.50000000000006</v>
      </c>
      <c r="M3675" s="11">
        <v>0.25</v>
      </c>
      <c r="O3675" s="16"/>
      <c r="P3675" s="14"/>
      <c r="Q3675" s="12"/>
      <c r="R3675" s="13"/>
    </row>
    <row r="3676" spans="1:18" ht="15.75" customHeight="1" x14ac:dyDescent="0.3">
      <c r="A3676" s="1"/>
      <c r="B3676" s="6" t="s">
        <v>14</v>
      </c>
      <c r="C3676" s="6">
        <v>1185732</v>
      </c>
      <c r="D3676" s="7">
        <v>44543</v>
      </c>
      <c r="E3676" s="6" t="s">
        <v>15</v>
      </c>
      <c r="F3676" s="6" t="s">
        <v>123</v>
      </c>
      <c r="G3676" s="6" t="s">
        <v>124</v>
      </c>
      <c r="H3676" s="6" t="s">
        <v>21</v>
      </c>
      <c r="I3676" s="8">
        <v>0.65</v>
      </c>
      <c r="J3676" s="9">
        <v>3000</v>
      </c>
      <c r="K3676" s="10">
        <f t="shared" si="28"/>
        <v>1950</v>
      </c>
      <c r="L3676" s="10">
        <f t="shared" si="29"/>
        <v>487.5</v>
      </c>
      <c r="M3676" s="11">
        <v>0.25</v>
      </c>
      <c r="O3676" s="16"/>
      <c r="P3676" s="14"/>
      <c r="Q3676" s="12"/>
      <c r="R3676" s="13"/>
    </row>
    <row r="3677" spans="1:18" ht="15.75" customHeight="1" x14ac:dyDescent="0.3">
      <c r="A3677" s="1"/>
      <c r="B3677" s="6" t="s">
        <v>14</v>
      </c>
      <c r="C3677" s="6">
        <v>1185732</v>
      </c>
      <c r="D3677" s="7">
        <v>44543</v>
      </c>
      <c r="E3677" s="6" t="s">
        <v>15</v>
      </c>
      <c r="F3677" s="6" t="s">
        <v>123</v>
      </c>
      <c r="G3677" s="6" t="s">
        <v>124</v>
      </c>
      <c r="H3677" s="6" t="s">
        <v>22</v>
      </c>
      <c r="I3677" s="8">
        <v>0.7</v>
      </c>
      <c r="J3677" s="9">
        <v>4000</v>
      </c>
      <c r="K3677" s="10">
        <f t="shared" si="28"/>
        <v>2800</v>
      </c>
      <c r="L3677" s="10">
        <f t="shared" si="29"/>
        <v>840</v>
      </c>
      <c r="M3677" s="11">
        <v>0.3</v>
      </c>
      <c r="O3677" s="16"/>
      <c r="P3677" s="14"/>
      <c r="Q3677" s="12"/>
      <c r="R3677" s="13"/>
    </row>
    <row r="3678" spans="1:18" ht="15.75" customHeight="1" x14ac:dyDescent="0.3">
      <c r="A3678" s="1" t="s">
        <v>39</v>
      </c>
      <c r="B3678" s="6" t="s">
        <v>14</v>
      </c>
      <c r="C3678" s="6">
        <v>1185732</v>
      </c>
      <c r="D3678" s="7">
        <v>44210</v>
      </c>
      <c r="E3678" s="6" t="s">
        <v>15</v>
      </c>
      <c r="F3678" s="6" t="s">
        <v>125</v>
      </c>
      <c r="G3678" s="6" t="s">
        <v>126</v>
      </c>
      <c r="H3678" s="6" t="s">
        <v>17</v>
      </c>
      <c r="I3678" s="8">
        <v>0.45</v>
      </c>
      <c r="J3678" s="9">
        <v>5250</v>
      </c>
      <c r="K3678" s="10">
        <f t="shared" si="28"/>
        <v>2362.5</v>
      </c>
      <c r="L3678" s="10">
        <f t="shared" si="29"/>
        <v>1063.125</v>
      </c>
      <c r="M3678" s="11">
        <v>0.45</v>
      </c>
      <c r="O3678" s="16"/>
      <c r="P3678" s="14"/>
      <c r="Q3678" s="12"/>
      <c r="R3678" s="13"/>
    </row>
    <row r="3679" spans="1:18" ht="15.75" customHeight="1" x14ac:dyDescent="0.3">
      <c r="A3679" s="1"/>
      <c r="B3679" s="6" t="s">
        <v>14</v>
      </c>
      <c r="C3679" s="6">
        <v>1185732</v>
      </c>
      <c r="D3679" s="7">
        <v>44210</v>
      </c>
      <c r="E3679" s="6" t="s">
        <v>15</v>
      </c>
      <c r="F3679" s="6" t="s">
        <v>125</v>
      </c>
      <c r="G3679" s="6" t="s">
        <v>126</v>
      </c>
      <c r="H3679" s="6" t="s">
        <v>18</v>
      </c>
      <c r="I3679" s="8">
        <v>0.45</v>
      </c>
      <c r="J3679" s="9">
        <v>3250</v>
      </c>
      <c r="K3679" s="10">
        <f t="shared" si="28"/>
        <v>1462.5</v>
      </c>
      <c r="L3679" s="10">
        <f t="shared" si="29"/>
        <v>658.125</v>
      </c>
      <c r="M3679" s="11">
        <v>0.45</v>
      </c>
      <c r="O3679" s="16"/>
      <c r="P3679" s="14"/>
      <c r="Q3679" s="12"/>
      <c r="R3679" s="13"/>
    </row>
    <row r="3680" spans="1:18" ht="15.75" customHeight="1" x14ac:dyDescent="0.3">
      <c r="A3680" s="1"/>
      <c r="B3680" s="6" t="s">
        <v>14</v>
      </c>
      <c r="C3680" s="6">
        <v>1185732</v>
      </c>
      <c r="D3680" s="7">
        <v>44210</v>
      </c>
      <c r="E3680" s="6" t="s">
        <v>15</v>
      </c>
      <c r="F3680" s="6" t="s">
        <v>125</v>
      </c>
      <c r="G3680" s="6" t="s">
        <v>126</v>
      </c>
      <c r="H3680" s="6" t="s">
        <v>19</v>
      </c>
      <c r="I3680" s="8">
        <v>0.35000000000000003</v>
      </c>
      <c r="J3680" s="9">
        <v>3250</v>
      </c>
      <c r="K3680" s="10">
        <f t="shared" si="28"/>
        <v>1137.5</v>
      </c>
      <c r="L3680" s="10">
        <f t="shared" si="29"/>
        <v>398.125</v>
      </c>
      <c r="M3680" s="11">
        <v>0.35</v>
      </c>
      <c r="O3680" s="16"/>
      <c r="P3680" s="14"/>
      <c r="Q3680" s="12"/>
      <c r="R3680" s="13"/>
    </row>
    <row r="3681" spans="1:18" ht="15.75" customHeight="1" x14ac:dyDescent="0.3">
      <c r="A3681" s="1"/>
      <c r="B3681" s="6" t="s">
        <v>14</v>
      </c>
      <c r="C3681" s="6">
        <v>1185732</v>
      </c>
      <c r="D3681" s="7">
        <v>44210</v>
      </c>
      <c r="E3681" s="6" t="s">
        <v>15</v>
      </c>
      <c r="F3681" s="6" t="s">
        <v>125</v>
      </c>
      <c r="G3681" s="6" t="s">
        <v>126</v>
      </c>
      <c r="H3681" s="6" t="s">
        <v>20</v>
      </c>
      <c r="I3681" s="8">
        <v>0.39999999999999997</v>
      </c>
      <c r="J3681" s="9">
        <v>1750</v>
      </c>
      <c r="K3681" s="10">
        <f t="shared" si="28"/>
        <v>699.99999999999989</v>
      </c>
      <c r="L3681" s="10">
        <f t="shared" si="29"/>
        <v>244.99999999999994</v>
      </c>
      <c r="M3681" s="11">
        <v>0.35</v>
      </c>
      <c r="O3681" s="16"/>
      <c r="P3681" s="14"/>
      <c r="Q3681" s="12"/>
      <c r="R3681" s="13"/>
    </row>
    <row r="3682" spans="1:18" ht="15.75" customHeight="1" x14ac:dyDescent="0.3">
      <c r="A3682" s="1"/>
      <c r="B3682" s="6" t="s">
        <v>14</v>
      </c>
      <c r="C3682" s="6">
        <v>1185732</v>
      </c>
      <c r="D3682" s="7">
        <v>44210</v>
      </c>
      <c r="E3682" s="6" t="s">
        <v>15</v>
      </c>
      <c r="F3682" s="6" t="s">
        <v>125</v>
      </c>
      <c r="G3682" s="6" t="s">
        <v>126</v>
      </c>
      <c r="H3682" s="6" t="s">
        <v>21</v>
      </c>
      <c r="I3682" s="8">
        <v>0.55000000000000004</v>
      </c>
      <c r="J3682" s="9">
        <v>2250</v>
      </c>
      <c r="K3682" s="10">
        <f t="shared" si="28"/>
        <v>1237.5</v>
      </c>
      <c r="L3682" s="10">
        <f t="shared" si="29"/>
        <v>433.125</v>
      </c>
      <c r="M3682" s="11">
        <v>0.35</v>
      </c>
      <c r="O3682" s="16"/>
      <c r="P3682" s="14"/>
      <c r="Q3682" s="12"/>
      <c r="R3682" s="13"/>
    </row>
    <row r="3683" spans="1:18" ht="15.75" customHeight="1" x14ac:dyDescent="0.3">
      <c r="A3683" s="1"/>
      <c r="B3683" s="6" t="s">
        <v>14</v>
      </c>
      <c r="C3683" s="6">
        <v>1185732</v>
      </c>
      <c r="D3683" s="7">
        <v>44210</v>
      </c>
      <c r="E3683" s="6" t="s">
        <v>15</v>
      </c>
      <c r="F3683" s="6" t="s">
        <v>125</v>
      </c>
      <c r="G3683" s="6" t="s">
        <v>126</v>
      </c>
      <c r="H3683" s="6" t="s">
        <v>22</v>
      </c>
      <c r="I3683" s="8">
        <v>0.45</v>
      </c>
      <c r="J3683" s="9">
        <v>3250</v>
      </c>
      <c r="K3683" s="10">
        <f t="shared" si="28"/>
        <v>1462.5</v>
      </c>
      <c r="L3683" s="10">
        <f t="shared" si="29"/>
        <v>585</v>
      </c>
      <c r="M3683" s="11">
        <v>0.39999999999999997</v>
      </c>
      <c r="O3683" s="16"/>
      <c r="P3683" s="14"/>
      <c r="Q3683" s="12"/>
      <c r="R3683" s="13"/>
    </row>
    <row r="3684" spans="1:18" ht="15.75" customHeight="1" x14ac:dyDescent="0.3">
      <c r="A3684" s="1"/>
      <c r="B3684" s="6" t="s">
        <v>14</v>
      </c>
      <c r="C3684" s="6">
        <v>1185732</v>
      </c>
      <c r="D3684" s="7">
        <v>44239</v>
      </c>
      <c r="E3684" s="6" t="s">
        <v>15</v>
      </c>
      <c r="F3684" s="6" t="s">
        <v>125</v>
      </c>
      <c r="G3684" s="6" t="s">
        <v>126</v>
      </c>
      <c r="H3684" s="6" t="s">
        <v>17</v>
      </c>
      <c r="I3684" s="8">
        <v>0.45</v>
      </c>
      <c r="J3684" s="9">
        <v>5750</v>
      </c>
      <c r="K3684" s="10">
        <f t="shared" si="28"/>
        <v>2587.5</v>
      </c>
      <c r="L3684" s="10">
        <f t="shared" si="29"/>
        <v>1164.375</v>
      </c>
      <c r="M3684" s="11">
        <v>0.45</v>
      </c>
      <c r="O3684" s="16"/>
      <c r="P3684" s="14"/>
      <c r="Q3684" s="12"/>
      <c r="R3684" s="13"/>
    </row>
    <row r="3685" spans="1:18" ht="15.75" customHeight="1" x14ac:dyDescent="0.3">
      <c r="A3685" s="1"/>
      <c r="B3685" s="6" t="s">
        <v>14</v>
      </c>
      <c r="C3685" s="6">
        <v>1185732</v>
      </c>
      <c r="D3685" s="7">
        <v>44239</v>
      </c>
      <c r="E3685" s="6" t="s">
        <v>15</v>
      </c>
      <c r="F3685" s="6" t="s">
        <v>125</v>
      </c>
      <c r="G3685" s="6" t="s">
        <v>126</v>
      </c>
      <c r="H3685" s="6" t="s">
        <v>18</v>
      </c>
      <c r="I3685" s="8">
        <v>0.45</v>
      </c>
      <c r="J3685" s="9">
        <v>2250</v>
      </c>
      <c r="K3685" s="10">
        <f t="shared" si="28"/>
        <v>1012.5</v>
      </c>
      <c r="L3685" s="10">
        <f t="shared" si="29"/>
        <v>455.625</v>
      </c>
      <c r="M3685" s="11">
        <v>0.45</v>
      </c>
      <c r="O3685" s="16"/>
      <c r="P3685" s="14"/>
      <c r="Q3685" s="12"/>
      <c r="R3685" s="13"/>
    </row>
    <row r="3686" spans="1:18" ht="15.75" customHeight="1" x14ac:dyDescent="0.3">
      <c r="A3686" s="1"/>
      <c r="B3686" s="6" t="s">
        <v>14</v>
      </c>
      <c r="C3686" s="6">
        <v>1185732</v>
      </c>
      <c r="D3686" s="7">
        <v>44239</v>
      </c>
      <c r="E3686" s="6" t="s">
        <v>15</v>
      </c>
      <c r="F3686" s="6" t="s">
        <v>125</v>
      </c>
      <c r="G3686" s="6" t="s">
        <v>126</v>
      </c>
      <c r="H3686" s="6" t="s">
        <v>19</v>
      </c>
      <c r="I3686" s="8">
        <v>0.35000000000000003</v>
      </c>
      <c r="J3686" s="9">
        <v>2750</v>
      </c>
      <c r="K3686" s="10">
        <f t="shared" si="28"/>
        <v>962.50000000000011</v>
      </c>
      <c r="L3686" s="10">
        <f t="shared" si="29"/>
        <v>336.875</v>
      </c>
      <c r="M3686" s="11">
        <v>0.35</v>
      </c>
      <c r="O3686" s="16"/>
      <c r="P3686" s="14"/>
      <c r="Q3686" s="12"/>
      <c r="R3686" s="13"/>
    </row>
    <row r="3687" spans="1:18" ht="15.75" customHeight="1" x14ac:dyDescent="0.3">
      <c r="A3687" s="1"/>
      <c r="B3687" s="6" t="s">
        <v>14</v>
      </c>
      <c r="C3687" s="6">
        <v>1185732</v>
      </c>
      <c r="D3687" s="7">
        <v>44239</v>
      </c>
      <c r="E3687" s="6" t="s">
        <v>15</v>
      </c>
      <c r="F3687" s="6" t="s">
        <v>125</v>
      </c>
      <c r="G3687" s="6" t="s">
        <v>126</v>
      </c>
      <c r="H3687" s="6" t="s">
        <v>20</v>
      </c>
      <c r="I3687" s="8">
        <v>0.39999999999999997</v>
      </c>
      <c r="J3687" s="9">
        <v>1500</v>
      </c>
      <c r="K3687" s="10">
        <f t="shared" si="28"/>
        <v>600</v>
      </c>
      <c r="L3687" s="10">
        <f t="shared" si="29"/>
        <v>210</v>
      </c>
      <c r="M3687" s="11">
        <v>0.35</v>
      </c>
      <c r="O3687" s="16"/>
      <c r="P3687" s="14"/>
      <c r="Q3687" s="12"/>
      <c r="R3687" s="13"/>
    </row>
    <row r="3688" spans="1:18" ht="15.75" customHeight="1" x14ac:dyDescent="0.3">
      <c r="A3688" s="1"/>
      <c r="B3688" s="6" t="s">
        <v>14</v>
      </c>
      <c r="C3688" s="6">
        <v>1185732</v>
      </c>
      <c r="D3688" s="7">
        <v>44239</v>
      </c>
      <c r="E3688" s="6" t="s">
        <v>15</v>
      </c>
      <c r="F3688" s="6" t="s">
        <v>125</v>
      </c>
      <c r="G3688" s="6" t="s">
        <v>126</v>
      </c>
      <c r="H3688" s="6" t="s">
        <v>21</v>
      </c>
      <c r="I3688" s="8">
        <v>0.55000000000000004</v>
      </c>
      <c r="J3688" s="9">
        <v>2250</v>
      </c>
      <c r="K3688" s="10">
        <f t="shared" si="28"/>
        <v>1237.5</v>
      </c>
      <c r="L3688" s="10">
        <f t="shared" si="29"/>
        <v>433.125</v>
      </c>
      <c r="M3688" s="11">
        <v>0.35</v>
      </c>
      <c r="O3688" s="16"/>
      <c r="P3688" s="14"/>
      <c r="Q3688" s="12"/>
      <c r="R3688" s="13"/>
    </row>
    <row r="3689" spans="1:18" ht="15.75" customHeight="1" x14ac:dyDescent="0.3">
      <c r="A3689" s="1"/>
      <c r="B3689" s="6" t="s">
        <v>14</v>
      </c>
      <c r="C3689" s="6">
        <v>1185732</v>
      </c>
      <c r="D3689" s="7">
        <v>44239</v>
      </c>
      <c r="E3689" s="6" t="s">
        <v>15</v>
      </c>
      <c r="F3689" s="6" t="s">
        <v>125</v>
      </c>
      <c r="G3689" s="6" t="s">
        <v>126</v>
      </c>
      <c r="H3689" s="6" t="s">
        <v>22</v>
      </c>
      <c r="I3689" s="8">
        <v>0.45</v>
      </c>
      <c r="J3689" s="9">
        <v>3250</v>
      </c>
      <c r="K3689" s="10">
        <f t="shared" si="28"/>
        <v>1462.5</v>
      </c>
      <c r="L3689" s="10">
        <f t="shared" si="29"/>
        <v>585</v>
      </c>
      <c r="M3689" s="11">
        <v>0.39999999999999997</v>
      </c>
      <c r="O3689" s="16"/>
      <c r="P3689" s="14"/>
      <c r="Q3689" s="12"/>
      <c r="R3689" s="13"/>
    </row>
    <row r="3690" spans="1:18" ht="15.75" customHeight="1" x14ac:dyDescent="0.3">
      <c r="A3690" s="1"/>
      <c r="B3690" s="6" t="s">
        <v>14</v>
      </c>
      <c r="C3690" s="6">
        <v>1185732</v>
      </c>
      <c r="D3690" s="7">
        <v>44265</v>
      </c>
      <c r="E3690" s="6" t="s">
        <v>15</v>
      </c>
      <c r="F3690" s="6" t="s">
        <v>125</v>
      </c>
      <c r="G3690" s="6" t="s">
        <v>126</v>
      </c>
      <c r="H3690" s="6" t="s">
        <v>17</v>
      </c>
      <c r="I3690" s="8">
        <v>0.45</v>
      </c>
      <c r="J3690" s="9">
        <v>5450</v>
      </c>
      <c r="K3690" s="10">
        <f t="shared" si="28"/>
        <v>2452.5</v>
      </c>
      <c r="L3690" s="10">
        <f t="shared" si="29"/>
        <v>1103.625</v>
      </c>
      <c r="M3690" s="11">
        <v>0.45</v>
      </c>
      <c r="O3690" s="16"/>
      <c r="P3690" s="14"/>
      <c r="Q3690" s="12"/>
      <c r="R3690" s="13"/>
    </row>
    <row r="3691" spans="1:18" ht="15.75" customHeight="1" x14ac:dyDescent="0.3">
      <c r="A3691" s="1"/>
      <c r="B3691" s="6" t="s">
        <v>14</v>
      </c>
      <c r="C3691" s="6">
        <v>1185732</v>
      </c>
      <c r="D3691" s="7">
        <v>44265</v>
      </c>
      <c r="E3691" s="6" t="s">
        <v>15</v>
      </c>
      <c r="F3691" s="6" t="s">
        <v>125</v>
      </c>
      <c r="G3691" s="6" t="s">
        <v>126</v>
      </c>
      <c r="H3691" s="6" t="s">
        <v>18</v>
      </c>
      <c r="I3691" s="8">
        <v>0.45</v>
      </c>
      <c r="J3691" s="9">
        <v>2500</v>
      </c>
      <c r="K3691" s="10">
        <f t="shared" si="28"/>
        <v>1125</v>
      </c>
      <c r="L3691" s="10">
        <f t="shared" si="29"/>
        <v>506.25</v>
      </c>
      <c r="M3691" s="11">
        <v>0.45</v>
      </c>
      <c r="O3691" s="16"/>
      <c r="P3691" s="14"/>
      <c r="Q3691" s="12"/>
      <c r="R3691" s="13"/>
    </row>
    <row r="3692" spans="1:18" ht="15.75" customHeight="1" x14ac:dyDescent="0.3">
      <c r="A3692" s="1"/>
      <c r="B3692" s="6" t="s">
        <v>14</v>
      </c>
      <c r="C3692" s="6">
        <v>1185732</v>
      </c>
      <c r="D3692" s="7">
        <v>44265</v>
      </c>
      <c r="E3692" s="6" t="s">
        <v>15</v>
      </c>
      <c r="F3692" s="6" t="s">
        <v>125</v>
      </c>
      <c r="G3692" s="6" t="s">
        <v>126</v>
      </c>
      <c r="H3692" s="6" t="s">
        <v>19</v>
      </c>
      <c r="I3692" s="8">
        <v>0.35000000000000003</v>
      </c>
      <c r="J3692" s="9">
        <v>2750</v>
      </c>
      <c r="K3692" s="10">
        <f t="shared" si="28"/>
        <v>962.50000000000011</v>
      </c>
      <c r="L3692" s="10">
        <f t="shared" si="29"/>
        <v>336.875</v>
      </c>
      <c r="M3692" s="11">
        <v>0.35</v>
      </c>
      <c r="O3692" s="16"/>
      <c r="P3692" s="14"/>
      <c r="Q3692" s="12"/>
      <c r="R3692" s="13"/>
    </row>
    <row r="3693" spans="1:18" ht="15.75" customHeight="1" x14ac:dyDescent="0.3">
      <c r="A3693" s="1"/>
      <c r="B3693" s="6" t="s">
        <v>14</v>
      </c>
      <c r="C3693" s="6">
        <v>1185732</v>
      </c>
      <c r="D3693" s="7">
        <v>44265</v>
      </c>
      <c r="E3693" s="6" t="s">
        <v>15</v>
      </c>
      <c r="F3693" s="6" t="s">
        <v>125</v>
      </c>
      <c r="G3693" s="6" t="s">
        <v>126</v>
      </c>
      <c r="H3693" s="6" t="s">
        <v>20</v>
      </c>
      <c r="I3693" s="8">
        <v>0.39999999999999997</v>
      </c>
      <c r="J3693" s="9">
        <v>1250</v>
      </c>
      <c r="K3693" s="10">
        <f t="shared" si="28"/>
        <v>499.99999999999994</v>
      </c>
      <c r="L3693" s="10">
        <f t="shared" si="29"/>
        <v>174.99999999999997</v>
      </c>
      <c r="M3693" s="11">
        <v>0.35</v>
      </c>
      <c r="O3693" s="16"/>
      <c r="P3693" s="14"/>
      <c r="Q3693" s="12"/>
      <c r="R3693" s="13"/>
    </row>
    <row r="3694" spans="1:18" ht="15.75" customHeight="1" x14ac:dyDescent="0.3">
      <c r="A3694" s="1"/>
      <c r="B3694" s="6" t="s">
        <v>14</v>
      </c>
      <c r="C3694" s="6">
        <v>1185732</v>
      </c>
      <c r="D3694" s="7">
        <v>44265</v>
      </c>
      <c r="E3694" s="6" t="s">
        <v>15</v>
      </c>
      <c r="F3694" s="6" t="s">
        <v>125</v>
      </c>
      <c r="G3694" s="6" t="s">
        <v>126</v>
      </c>
      <c r="H3694" s="6" t="s">
        <v>21</v>
      </c>
      <c r="I3694" s="8">
        <v>0.55000000000000004</v>
      </c>
      <c r="J3694" s="9">
        <v>1750</v>
      </c>
      <c r="K3694" s="10">
        <f t="shared" si="28"/>
        <v>962.50000000000011</v>
      </c>
      <c r="L3694" s="10">
        <f t="shared" si="29"/>
        <v>336.875</v>
      </c>
      <c r="M3694" s="11">
        <v>0.35</v>
      </c>
      <c r="O3694" s="16"/>
      <c r="P3694" s="14"/>
      <c r="Q3694" s="12"/>
      <c r="R3694" s="13"/>
    </row>
    <row r="3695" spans="1:18" ht="15.75" customHeight="1" x14ac:dyDescent="0.3">
      <c r="A3695" s="1"/>
      <c r="B3695" s="6" t="s">
        <v>14</v>
      </c>
      <c r="C3695" s="6">
        <v>1185732</v>
      </c>
      <c r="D3695" s="7">
        <v>44265</v>
      </c>
      <c r="E3695" s="6" t="s">
        <v>15</v>
      </c>
      <c r="F3695" s="6" t="s">
        <v>125</v>
      </c>
      <c r="G3695" s="6" t="s">
        <v>126</v>
      </c>
      <c r="H3695" s="6" t="s">
        <v>22</v>
      </c>
      <c r="I3695" s="8">
        <v>0.45</v>
      </c>
      <c r="J3695" s="9">
        <v>2750</v>
      </c>
      <c r="K3695" s="10">
        <f t="shared" si="28"/>
        <v>1237.5</v>
      </c>
      <c r="L3695" s="10">
        <f t="shared" si="29"/>
        <v>494.99999999999994</v>
      </c>
      <c r="M3695" s="11">
        <v>0.39999999999999997</v>
      </c>
      <c r="O3695" s="16"/>
      <c r="P3695" s="14"/>
      <c r="Q3695" s="12"/>
      <c r="R3695" s="13"/>
    </row>
    <row r="3696" spans="1:18" ht="15.75" customHeight="1" x14ac:dyDescent="0.3">
      <c r="A3696" s="1"/>
      <c r="B3696" s="6" t="s">
        <v>14</v>
      </c>
      <c r="C3696" s="6">
        <v>1185732</v>
      </c>
      <c r="D3696" s="7">
        <v>44297</v>
      </c>
      <c r="E3696" s="6" t="s">
        <v>15</v>
      </c>
      <c r="F3696" s="6" t="s">
        <v>125</v>
      </c>
      <c r="G3696" s="6" t="s">
        <v>126</v>
      </c>
      <c r="H3696" s="6" t="s">
        <v>17</v>
      </c>
      <c r="I3696" s="8">
        <v>0.45</v>
      </c>
      <c r="J3696" s="9">
        <v>5250</v>
      </c>
      <c r="K3696" s="10">
        <f t="shared" si="28"/>
        <v>2362.5</v>
      </c>
      <c r="L3696" s="10">
        <f t="shared" si="29"/>
        <v>1063.125</v>
      </c>
      <c r="M3696" s="11">
        <v>0.45</v>
      </c>
      <c r="O3696" s="16"/>
      <c r="P3696" s="14"/>
      <c r="Q3696" s="12"/>
      <c r="R3696" s="13"/>
    </row>
    <row r="3697" spans="1:18" ht="15.75" customHeight="1" x14ac:dyDescent="0.3">
      <c r="A3697" s="1"/>
      <c r="B3697" s="6" t="s">
        <v>14</v>
      </c>
      <c r="C3697" s="6">
        <v>1185732</v>
      </c>
      <c r="D3697" s="7">
        <v>44297</v>
      </c>
      <c r="E3697" s="6" t="s">
        <v>15</v>
      </c>
      <c r="F3697" s="6" t="s">
        <v>125</v>
      </c>
      <c r="G3697" s="6" t="s">
        <v>126</v>
      </c>
      <c r="H3697" s="6" t="s">
        <v>18</v>
      </c>
      <c r="I3697" s="8">
        <v>0.45</v>
      </c>
      <c r="J3697" s="9">
        <v>2250</v>
      </c>
      <c r="K3697" s="10">
        <f t="shared" si="28"/>
        <v>1012.5</v>
      </c>
      <c r="L3697" s="10">
        <f t="shared" si="29"/>
        <v>455.625</v>
      </c>
      <c r="M3697" s="11">
        <v>0.45</v>
      </c>
      <c r="O3697" s="16"/>
      <c r="P3697" s="14"/>
      <c r="Q3697" s="12"/>
      <c r="R3697" s="13"/>
    </row>
    <row r="3698" spans="1:18" ht="15.75" customHeight="1" x14ac:dyDescent="0.3">
      <c r="A3698" s="1"/>
      <c r="B3698" s="6" t="s">
        <v>14</v>
      </c>
      <c r="C3698" s="6">
        <v>1185732</v>
      </c>
      <c r="D3698" s="7">
        <v>44297</v>
      </c>
      <c r="E3698" s="6" t="s">
        <v>15</v>
      </c>
      <c r="F3698" s="6" t="s">
        <v>125</v>
      </c>
      <c r="G3698" s="6" t="s">
        <v>126</v>
      </c>
      <c r="H3698" s="6" t="s">
        <v>19</v>
      </c>
      <c r="I3698" s="8">
        <v>0.35000000000000003</v>
      </c>
      <c r="J3698" s="9">
        <v>2250</v>
      </c>
      <c r="K3698" s="10">
        <f t="shared" si="28"/>
        <v>787.50000000000011</v>
      </c>
      <c r="L3698" s="10">
        <f t="shared" si="29"/>
        <v>275.625</v>
      </c>
      <c r="M3698" s="11">
        <v>0.35</v>
      </c>
      <c r="O3698" s="16"/>
      <c r="P3698" s="14"/>
      <c r="Q3698" s="12"/>
      <c r="R3698" s="13"/>
    </row>
    <row r="3699" spans="1:18" ht="15.75" customHeight="1" x14ac:dyDescent="0.3">
      <c r="A3699" s="1"/>
      <c r="B3699" s="6" t="s">
        <v>14</v>
      </c>
      <c r="C3699" s="6">
        <v>1185732</v>
      </c>
      <c r="D3699" s="7">
        <v>44297</v>
      </c>
      <c r="E3699" s="6" t="s">
        <v>15</v>
      </c>
      <c r="F3699" s="6" t="s">
        <v>125</v>
      </c>
      <c r="G3699" s="6" t="s">
        <v>126</v>
      </c>
      <c r="H3699" s="6" t="s">
        <v>20</v>
      </c>
      <c r="I3699" s="8">
        <v>0.39999999999999997</v>
      </c>
      <c r="J3699" s="9">
        <v>1500</v>
      </c>
      <c r="K3699" s="10">
        <f t="shared" si="28"/>
        <v>600</v>
      </c>
      <c r="L3699" s="10">
        <f t="shared" si="29"/>
        <v>210</v>
      </c>
      <c r="M3699" s="11">
        <v>0.35</v>
      </c>
      <c r="O3699" s="16"/>
      <c r="P3699" s="14"/>
      <c r="Q3699" s="12"/>
      <c r="R3699" s="13"/>
    </row>
    <row r="3700" spans="1:18" ht="15.75" customHeight="1" x14ac:dyDescent="0.3">
      <c r="A3700" s="1"/>
      <c r="B3700" s="6" t="s">
        <v>14</v>
      </c>
      <c r="C3700" s="6">
        <v>1185732</v>
      </c>
      <c r="D3700" s="7">
        <v>44297</v>
      </c>
      <c r="E3700" s="6" t="s">
        <v>15</v>
      </c>
      <c r="F3700" s="6" t="s">
        <v>125</v>
      </c>
      <c r="G3700" s="6" t="s">
        <v>126</v>
      </c>
      <c r="H3700" s="6" t="s">
        <v>21</v>
      </c>
      <c r="I3700" s="8">
        <v>0.55000000000000004</v>
      </c>
      <c r="J3700" s="9">
        <v>1500</v>
      </c>
      <c r="K3700" s="10">
        <f t="shared" si="28"/>
        <v>825.00000000000011</v>
      </c>
      <c r="L3700" s="10">
        <f t="shared" si="29"/>
        <v>288.75</v>
      </c>
      <c r="M3700" s="11">
        <v>0.35</v>
      </c>
      <c r="O3700" s="16"/>
      <c r="P3700" s="14"/>
      <c r="Q3700" s="12"/>
      <c r="R3700" s="13"/>
    </row>
    <row r="3701" spans="1:18" ht="15.75" customHeight="1" x14ac:dyDescent="0.3">
      <c r="A3701" s="1"/>
      <c r="B3701" s="6" t="s">
        <v>14</v>
      </c>
      <c r="C3701" s="6">
        <v>1185732</v>
      </c>
      <c r="D3701" s="7">
        <v>44297</v>
      </c>
      <c r="E3701" s="6" t="s">
        <v>15</v>
      </c>
      <c r="F3701" s="6" t="s">
        <v>125</v>
      </c>
      <c r="G3701" s="6" t="s">
        <v>126</v>
      </c>
      <c r="H3701" s="6" t="s">
        <v>22</v>
      </c>
      <c r="I3701" s="8">
        <v>0.45</v>
      </c>
      <c r="J3701" s="9">
        <v>3000</v>
      </c>
      <c r="K3701" s="10">
        <f t="shared" si="28"/>
        <v>1350</v>
      </c>
      <c r="L3701" s="10">
        <f t="shared" si="29"/>
        <v>540</v>
      </c>
      <c r="M3701" s="11">
        <v>0.39999999999999997</v>
      </c>
      <c r="O3701" s="16"/>
      <c r="P3701" s="14"/>
      <c r="Q3701" s="12"/>
      <c r="R3701" s="13"/>
    </row>
    <row r="3702" spans="1:18" ht="15.75" customHeight="1" x14ac:dyDescent="0.3">
      <c r="A3702" s="1"/>
      <c r="B3702" s="6" t="s">
        <v>14</v>
      </c>
      <c r="C3702" s="6">
        <v>1185732</v>
      </c>
      <c r="D3702" s="7">
        <v>44326</v>
      </c>
      <c r="E3702" s="6" t="s">
        <v>15</v>
      </c>
      <c r="F3702" s="6" t="s">
        <v>125</v>
      </c>
      <c r="G3702" s="6" t="s">
        <v>126</v>
      </c>
      <c r="H3702" s="6" t="s">
        <v>17</v>
      </c>
      <c r="I3702" s="8">
        <v>0.6</v>
      </c>
      <c r="J3702" s="9">
        <v>5700</v>
      </c>
      <c r="K3702" s="10">
        <f t="shared" si="28"/>
        <v>3420</v>
      </c>
      <c r="L3702" s="10">
        <f t="shared" si="29"/>
        <v>1539</v>
      </c>
      <c r="M3702" s="11">
        <v>0.45</v>
      </c>
      <c r="O3702" s="16"/>
      <c r="P3702" s="14"/>
      <c r="Q3702" s="12"/>
      <c r="R3702" s="13"/>
    </row>
    <row r="3703" spans="1:18" ht="15.75" customHeight="1" x14ac:dyDescent="0.3">
      <c r="A3703" s="1"/>
      <c r="B3703" s="6" t="s">
        <v>14</v>
      </c>
      <c r="C3703" s="6">
        <v>1185732</v>
      </c>
      <c r="D3703" s="7">
        <v>44326</v>
      </c>
      <c r="E3703" s="6" t="s">
        <v>15</v>
      </c>
      <c r="F3703" s="6" t="s">
        <v>125</v>
      </c>
      <c r="G3703" s="6" t="s">
        <v>126</v>
      </c>
      <c r="H3703" s="6" t="s">
        <v>18</v>
      </c>
      <c r="I3703" s="8">
        <v>0.55000000000000004</v>
      </c>
      <c r="J3703" s="9">
        <v>2750</v>
      </c>
      <c r="K3703" s="10">
        <f t="shared" si="28"/>
        <v>1512.5000000000002</v>
      </c>
      <c r="L3703" s="10">
        <f t="shared" si="29"/>
        <v>680.62500000000011</v>
      </c>
      <c r="M3703" s="11">
        <v>0.45</v>
      </c>
      <c r="O3703" s="16"/>
      <c r="P3703" s="14"/>
      <c r="Q3703" s="12"/>
      <c r="R3703" s="13"/>
    </row>
    <row r="3704" spans="1:18" ht="15.75" customHeight="1" x14ac:dyDescent="0.3">
      <c r="A3704" s="1"/>
      <c r="B3704" s="6" t="s">
        <v>14</v>
      </c>
      <c r="C3704" s="6">
        <v>1185732</v>
      </c>
      <c r="D3704" s="7">
        <v>44326</v>
      </c>
      <c r="E3704" s="6" t="s">
        <v>15</v>
      </c>
      <c r="F3704" s="6" t="s">
        <v>125</v>
      </c>
      <c r="G3704" s="6" t="s">
        <v>126</v>
      </c>
      <c r="H3704" s="6" t="s">
        <v>19</v>
      </c>
      <c r="I3704" s="8">
        <v>0.5</v>
      </c>
      <c r="J3704" s="9">
        <v>3000</v>
      </c>
      <c r="K3704" s="10">
        <f t="shared" si="28"/>
        <v>1500</v>
      </c>
      <c r="L3704" s="10">
        <f t="shared" si="29"/>
        <v>525</v>
      </c>
      <c r="M3704" s="11">
        <v>0.35</v>
      </c>
      <c r="O3704" s="16"/>
      <c r="P3704" s="14"/>
      <c r="Q3704" s="12"/>
      <c r="R3704" s="13"/>
    </row>
    <row r="3705" spans="1:18" ht="15.75" customHeight="1" x14ac:dyDescent="0.3">
      <c r="A3705" s="1"/>
      <c r="B3705" s="6" t="s">
        <v>14</v>
      </c>
      <c r="C3705" s="6">
        <v>1185732</v>
      </c>
      <c r="D3705" s="7">
        <v>44326</v>
      </c>
      <c r="E3705" s="6" t="s">
        <v>15</v>
      </c>
      <c r="F3705" s="6" t="s">
        <v>125</v>
      </c>
      <c r="G3705" s="6" t="s">
        <v>126</v>
      </c>
      <c r="H3705" s="6" t="s">
        <v>20</v>
      </c>
      <c r="I3705" s="8">
        <v>0.5</v>
      </c>
      <c r="J3705" s="9">
        <v>2500</v>
      </c>
      <c r="K3705" s="10">
        <f t="shared" si="28"/>
        <v>1250</v>
      </c>
      <c r="L3705" s="10">
        <f t="shared" si="29"/>
        <v>437.5</v>
      </c>
      <c r="M3705" s="11">
        <v>0.35</v>
      </c>
      <c r="O3705" s="16"/>
      <c r="P3705" s="14"/>
      <c r="Q3705" s="12"/>
      <c r="R3705" s="13"/>
    </row>
    <row r="3706" spans="1:18" ht="15.75" customHeight="1" x14ac:dyDescent="0.3">
      <c r="A3706" s="1"/>
      <c r="B3706" s="6" t="s">
        <v>14</v>
      </c>
      <c r="C3706" s="6">
        <v>1185732</v>
      </c>
      <c r="D3706" s="7">
        <v>44326</v>
      </c>
      <c r="E3706" s="6" t="s">
        <v>15</v>
      </c>
      <c r="F3706" s="6" t="s">
        <v>125</v>
      </c>
      <c r="G3706" s="6" t="s">
        <v>126</v>
      </c>
      <c r="H3706" s="6" t="s">
        <v>21</v>
      </c>
      <c r="I3706" s="8">
        <v>0.6</v>
      </c>
      <c r="J3706" s="9">
        <v>2750</v>
      </c>
      <c r="K3706" s="10">
        <f t="shared" si="28"/>
        <v>1650</v>
      </c>
      <c r="L3706" s="10">
        <f t="shared" si="29"/>
        <v>577.5</v>
      </c>
      <c r="M3706" s="11">
        <v>0.35</v>
      </c>
      <c r="O3706" s="16"/>
      <c r="P3706" s="14"/>
      <c r="Q3706" s="12"/>
      <c r="R3706" s="13"/>
    </row>
    <row r="3707" spans="1:18" ht="15.75" customHeight="1" x14ac:dyDescent="0.3">
      <c r="A3707" s="1"/>
      <c r="B3707" s="6" t="s">
        <v>14</v>
      </c>
      <c r="C3707" s="6">
        <v>1185732</v>
      </c>
      <c r="D3707" s="7">
        <v>44326</v>
      </c>
      <c r="E3707" s="6" t="s">
        <v>15</v>
      </c>
      <c r="F3707" s="6" t="s">
        <v>125</v>
      </c>
      <c r="G3707" s="6" t="s">
        <v>126</v>
      </c>
      <c r="H3707" s="6" t="s">
        <v>22</v>
      </c>
      <c r="I3707" s="8">
        <v>0.65</v>
      </c>
      <c r="J3707" s="9">
        <v>4000</v>
      </c>
      <c r="K3707" s="10">
        <f t="shared" si="28"/>
        <v>2600</v>
      </c>
      <c r="L3707" s="10">
        <f t="shared" si="29"/>
        <v>1040</v>
      </c>
      <c r="M3707" s="11">
        <v>0.39999999999999997</v>
      </c>
      <c r="O3707" s="16"/>
      <c r="P3707" s="14"/>
      <c r="Q3707" s="12"/>
      <c r="R3707" s="13"/>
    </row>
    <row r="3708" spans="1:18" ht="15.75" customHeight="1" x14ac:dyDescent="0.3">
      <c r="A3708" s="1"/>
      <c r="B3708" s="6" t="s">
        <v>14</v>
      </c>
      <c r="C3708" s="6">
        <v>1185732</v>
      </c>
      <c r="D3708" s="7">
        <v>44359</v>
      </c>
      <c r="E3708" s="6" t="s">
        <v>15</v>
      </c>
      <c r="F3708" s="6" t="s">
        <v>125</v>
      </c>
      <c r="G3708" s="6" t="s">
        <v>126</v>
      </c>
      <c r="H3708" s="6" t="s">
        <v>17</v>
      </c>
      <c r="I3708" s="8">
        <v>0.6</v>
      </c>
      <c r="J3708" s="9">
        <v>6500</v>
      </c>
      <c r="K3708" s="10">
        <f t="shared" si="28"/>
        <v>3900</v>
      </c>
      <c r="L3708" s="10">
        <f t="shared" si="29"/>
        <v>1755</v>
      </c>
      <c r="M3708" s="11">
        <v>0.45</v>
      </c>
      <c r="O3708" s="16"/>
      <c r="P3708" s="14"/>
      <c r="Q3708" s="12"/>
      <c r="R3708" s="13"/>
    </row>
    <row r="3709" spans="1:18" ht="15.75" customHeight="1" x14ac:dyDescent="0.3">
      <c r="A3709" s="1"/>
      <c r="B3709" s="6" t="s">
        <v>14</v>
      </c>
      <c r="C3709" s="6">
        <v>1185732</v>
      </c>
      <c r="D3709" s="7">
        <v>44359</v>
      </c>
      <c r="E3709" s="6" t="s">
        <v>15</v>
      </c>
      <c r="F3709" s="6" t="s">
        <v>125</v>
      </c>
      <c r="G3709" s="6" t="s">
        <v>126</v>
      </c>
      <c r="H3709" s="6" t="s">
        <v>18</v>
      </c>
      <c r="I3709" s="8">
        <v>0.55000000000000004</v>
      </c>
      <c r="J3709" s="9">
        <v>4000</v>
      </c>
      <c r="K3709" s="10">
        <f t="shared" si="28"/>
        <v>2200</v>
      </c>
      <c r="L3709" s="10">
        <f t="shared" si="29"/>
        <v>990</v>
      </c>
      <c r="M3709" s="11">
        <v>0.45</v>
      </c>
      <c r="O3709" s="16"/>
      <c r="P3709" s="14"/>
      <c r="Q3709" s="12"/>
      <c r="R3709" s="13"/>
    </row>
    <row r="3710" spans="1:18" ht="15.75" customHeight="1" x14ac:dyDescent="0.3">
      <c r="A3710" s="1"/>
      <c r="B3710" s="6" t="s">
        <v>14</v>
      </c>
      <c r="C3710" s="6">
        <v>1185732</v>
      </c>
      <c r="D3710" s="7">
        <v>44359</v>
      </c>
      <c r="E3710" s="6" t="s">
        <v>15</v>
      </c>
      <c r="F3710" s="6" t="s">
        <v>125</v>
      </c>
      <c r="G3710" s="6" t="s">
        <v>126</v>
      </c>
      <c r="H3710" s="6" t="s">
        <v>19</v>
      </c>
      <c r="I3710" s="8">
        <v>0.5</v>
      </c>
      <c r="J3710" s="9">
        <v>3250</v>
      </c>
      <c r="K3710" s="10">
        <f t="shared" si="28"/>
        <v>1625</v>
      </c>
      <c r="L3710" s="10">
        <f t="shared" si="29"/>
        <v>568.75</v>
      </c>
      <c r="M3710" s="11">
        <v>0.35</v>
      </c>
      <c r="O3710" s="16"/>
      <c r="P3710" s="14"/>
      <c r="Q3710" s="12"/>
      <c r="R3710" s="13"/>
    </row>
    <row r="3711" spans="1:18" ht="15.75" customHeight="1" x14ac:dyDescent="0.3">
      <c r="A3711" s="1"/>
      <c r="B3711" s="6" t="s">
        <v>14</v>
      </c>
      <c r="C3711" s="6">
        <v>1185732</v>
      </c>
      <c r="D3711" s="7">
        <v>44359</v>
      </c>
      <c r="E3711" s="6" t="s">
        <v>15</v>
      </c>
      <c r="F3711" s="6" t="s">
        <v>125</v>
      </c>
      <c r="G3711" s="6" t="s">
        <v>126</v>
      </c>
      <c r="H3711" s="6" t="s">
        <v>20</v>
      </c>
      <c r="I3711" s="8">
        <v>0.5</v>
      </c>
      <c r="J3711" s="9">
        <v>3000</v>
      </c>
      <c r="K3711" s="10">
        <f t="shared" si="28"/>
        <v>1500</v>
      </c>
      <c r="L3711" s="10">
        <f t="shared" si="29"/>
        <v>525</v>
      </c>
      <c r="M3711" s="11">
        <v>0.35</v>
      </c>
      <c r="O3711" s="16"/>
      <c r="P3711" s="14"/>
      <c r="Q3711" s="12"/>
      <c r="R3711" s="13"/>
    </row>
    <row r="3712" spans="1:18" ht="15.75" customHeight="1" x14ac:dyDescent="0.3">
      <c r="A3712" s="1"/>
      <c r="B3712" s="6" t="s">
        <v>14</v>
      </c>
      <c r="C3712" s="6">
        <v>1185732</v>
      </c>
      <c r="D3712" s="7">
        <v>44359</v>
      </c>
      <c r="E3712" s="6" t="s">
        <v>15</v>
      </c>
      <c r="F3712" s="6" t="s">
        <v>125</v>
      </c>
      <c r="G3712" s="6" t="s">
        <v>126</v>
      </c>
      <c r="H3712" s="6" t="s">
        <v>21</v>
      </c>
      <c r="I3712" s="8">
        <v>0.6</v>
      </c>
      <c r="J3712" s="9">
        <v>3000</v>
      </c>
      <c r="K3712" s="10">
        <f t="shared" si="28"/>
        <v>1800</v>
      </c>
      <c r="L3712" s="10">
        <f t="shared" si="29"/>
        <v>630</v>
      </c>
      <c r="M3712" s="11">
        <v>0.35</v>
      </c>
      <c r="O3712" s="16"/>
      <c r="P3712" s="14"/>
      <c r="Q3712" s="12"/>
      <c r="R3712" s="13"/>
    </row>
    <row r="3713" spans="1:18" ht="15.75" customHeight="1" x14ac:dyDescent="0.3">
      <c r="A3713" s="1"/>
      <c r="B3713" s="6" t="s">
        <v>14</v>
      </c>
      <c r="C3713" s="6">
        <v>1185732</v>
      </c>
      <c r="D3713" s="7">
        <v>44359</v>
      </c>
      <c r="E3713" s="6" t="s">
        <v>15</v>
      </c>
      <c r="F3713" s="6" t="s">
        <v>125</v>
      </c>
      <c r="G3713" s="6" t="s">
        <v>126</v>
      </c>
      <c r="H3713" s="6" t="s">
        <v>22</v>
      </c>
      <c r="I3713" s="8">
        <v>0.65</v>
      </c>
      <c r="J3713" s="9">
        <v>4500</v>
      </c>
      <c r="K3713" s="10">
        <f t="shared" si="28"/>
        <v>2925</v>
      </c>
      <c r="L3713" s="10">
        <f t="shared" si="29"/>
        <v>1170</v>
      </c>
      <c r="M3713" s="11">
        <v>0.39999999999999997</v>
      </c>
      <c r="O3713" s="16"/>
      <c r="P3713" s="14"/>
      <c r="Q3713" s="12"/>
      <c r="R3713" s="13"/>
    </row>
    <row r="3714" spans="1:18" ht="15.75" customHeight="1" x14ac:dyDescent="0.3">
      <c r="A3714" s="1"/>
      <c r="B3714" s="6" t="s">
        <v>14</v>
      </c>
      <c r="C3714" s="6">
        <v>1185732</v>
      </c>
      <c r="D3714" s="7">
        <v>44387</v>
      </c>
      <c r="E3714" s="6" t="s">
        <v>15</v>
      </c>
      <c r="F3714" s="6" t="s">
        <v>125</v>
      </c>
      <c r="G3714" s="6" t="s">
        <v>126</v>
      </c>
      <c r="H3714" s="6" t="s">
        <v>17</v>
      </c>
      <c r="I3714" s="8">
        <v>0.6</v>
      </c>
      <c r="J3714" s="9">
        <v>6750</v>
      </c>
      <c r="K3714" s="10">
        <f t="shared" si="28"/>
        <v>4050</v>
      </c>
      <c r="L3714" s="10">
        <f t="shared" si="29"/>
        <v>1822.5</v>
      </c>
      <c r="M3714" s="11">
        <v>0.45</v>
      </c>
      <c r="O3714" s="16"/>
      <c r="P3714" s="14"/>
      <c r="Q3714" s="12"/>
      <c r="R3714" s="13"/>
    </row>
    <row r="3715" spans="1:18" ht="15.75" customHeight="1" x14ac:dyDescent="0.3">
      <c r="A3715" s="1"/>
      <c r="B3715" s="6" t="s">
        <v>14</v>
      </c>
      <c r="C3715" s="6">
        <v>1185732</v>
      </c>
      <c r="D3715" s="7">
        <v>44387</v>
      </c>
      <c r="E3715" s="6" t="s">
        <v>15</v>
      </c>
      <c r="F3715" s="6" t="s">
        <v>125</v>
      </c>
      <c r="G3715" s="6" t="s">
        <v>126</v>
      </c>
      <c r="H3715" s="6" t="s">
        <v>18</v>
      </c>
      <c r="I3715" s="8">
        <v>0.55000000000000004</v>
      </c>
      <c r="J3715" s="9">
        <v>4250</v>
      </c>
      <c r="K3715" s="10">
        <f t="shared" si="28"/>
        <v>2337.5</v>
      </c>
      <c r="L3715" s="10">
        <f t="shared" si="29"/>
        <v>1051.875</v>
      </c>
      <c r="M3715" s="11">
        <v>0.45</v>
      </c>
      <c r="O3715" s="16"/>
      <c r="P3715" s="14"/>
      <c r="Q3715" s="12"/>
      <c r="R3715" s="13"/>
    </row>
    <row r="3716" spans="1:18" ht="15.75" customHeight="1" x14ac:dyDescent="0.3">
      <c r="A3716" s="1"/>
      <c r="B3716" s="6" t="s">
        <v>14</v>
      </c>
      <c r="C3716" s="6">
        <v>1185732</v>
      </c>
      <c r="D3716" s="7">
        <v>44387</v>
      </c>
      <c r="E3716" s="6" t="s">
        <v>15</v>
      </c>
      <c r="F3716" s="6" t="s">
        <v>125</v>
      </c>
      <c r="G3716" s="6" t="s">
        <v>126</v>
      </c>
      <c r="H3716" s="6" t="s">
        <v>19</v>
      </c>
      <c r="I3716" s="8">
        <v>0.5</v>
      </c>
      <c r="J3716" s="9">
        <v>3500</v>
      </c>
      <c r="K3716" s="10">
        <f t="shared" si="28"/>
        <v>1750</v>
      </c>
      <c r="L3716" s="10">
        <f t="shared" si="29"/>
        <v>612.5</v>
      </c>
      <c r="M3716" s="11">
        <v>0.35</v>
      </c>
      <c r="O3716" s="16"/>
      <c r="P3716" s="14"/>
      <c r="Q3716" s="12"/>
      <c r="R3716" s="13"/>
    </row>
    <row r="3717" spans="1:18" ht="15.75" customHeight="1" x14ac:dyDescent="0.3">
      <c r="A3717" s="1"/>
      <c r="B3717" s="6" t="s">
        <v>14</v>
      </c>
      <c r="C3717" s="6">
        <v>1185732</v>
      </c>
      <c r="D3717" s="7">
        <v>44387</v>
      </c>
      <c r="E3717" s="6" t="s">
        <v>15</v>
      </c>
      <c r="F3717" s="6" t="s">
        <v>125</v>
      </c>
      <c r="G3717" s="6" t="s">
        <v>126</v>
      </c>
      <c r="H3717" s="6" t="s">
        <v>20</v>
      </c>
      <c r="I3717" s="8">
        <v>0.5</v>
      </c>
      <c r="J3717" s="9">
        <v>3000</v>
      </c>
      <c r="K3717" s="10">
        <f t="shared" si="28"/>
        <v>1500</v>
      </c>
      <c r="L3717" s="10">
        <f t="shared" si="29"/>
        <v>525</v>
      </c>
      <c r="M3717" s="11">
        <v>0.35</v>
      </c>
      <c r="O3717" s="16"/>
      <c r="P3717" s="14"/>
      <c r="Q3717" s="12"/>
      <c r="R3717" s="13"/>
    </row>
    <row r="3718" spans="1:18" ht="15.75" customHeight="1" x14ac:dyDescent="0.3">
      <c r="A3718" s="1"/>
      <c r="B3718" s="6" t="s">
        <v>14</v>
      </c>
      <c r="C3718" s="6">
        <v>1185732</v>
      </c>
      <c r="D3718" s="7">
        <v>44387</v>
      </c>
      <c r="E3718" s="6" t="s">
        <v>15</v>
      </c>
      <c r="F3718" s="6" t="s">
        <v>125</v>
      </c>
      <c r="G3718" s="6" t="s">
        <v>126</v>
      </c>
      <c r="H3718" s="6" t="s">
        <v>21</v>
      </c>
      <c r="I3718" s="8">
        <v>0.6</v>
      </c>
      <c r="J3718" s="9">
        <v>3250</v>
      </c>
      <c r="K3718" s="10">
        <f t="shared" si="28"/>
        <v>1950</v>
      </c>
      <c r="L3718" s="10">
        <f t="shared" si="29"/>
        <v>682.5</v>
      </c>
      <c r="M3718" s="11">
        <v>0.35</v>
      </c>
      <c r="O3718" s="16"/>
      <c r="P3718" s="14"/>
      <c r="Q3718" s="12"/>
      <c r="R3718" s="13"/>
    </row>
    <row r="3719" spans="1:18" ht="15.75" customHeight="1" x14ac:dyDescent="0.3">
      <c r="A3719" s="1"/>
      <c r="B3719" s="6" t="s">
        <v>14</v>
      </c>
      <c r="C3719" s="6">
        <v>1185732</v>
      </c>
      <c r="D3719" s="7">
        <v>44387</v>
      </c>
      <c r="E3719" s="6" t="s">
        <v>15</v>
      </c>
      <c r="F3719" s="6" t="s">
        <v>125</v>
      </c>
      <c r="G3719" s="6" t="s">
        <v>126</v>
      </c>
      <c r="H3719" s="6" t="s">
        <v>22</v>
      </c>
      <c r="I3719" s="8">
        <v>0.65</v>
      </c>
      <c r="J3719" s="9">
        <v>5000</v>
      </c>
      <c r="K3719" s="10">
        <f t="shared" si="28"/>
        <v>3250</v>
      </c>
      <c r="L3719" s="10">
        <f t="shared" si="29"/>
        <v>1300</v>
      </c>
      <c r="M3719" s="11">
        <v>0.39999999999999997</v>
      </c>
      <c r="O3719" s="16"/>
      <c r="P3719" s="14"/>
      <c r="Q3719" s="12"/>
      <c r="R3719" s="13"/>
    </row>
    <row r="3720" spans="1:18" ht="15.75" customHeight="1" x14ac:dyDescent="0.3">
      <c r="A3720" s="1"/>
      <c r="B3720" s="6" t="s">
        <v>14</v>
      </c>
      <c r="C3720" s="6">
        <v>1185732</v>
      </c>
      <c r="D3720" s="7">
        <v>44419</v>
      </c>
      <c r="E3720" s="6" t="s">
        <v>15</v>
      </c>
      <c r="F3720" s="6" t="s">
        <v>125</v>
      </c>
      <c r="G3720" s="6" t="s">
        <v>126</v>
      </c>
      <c r="H3720" s="6" t="s">
        <v>17</v>
      </c>
      <c r="I3720" s="8">
        <v>0.6</v>
      </c>
      <c r="J3720" s="9">
        <v>6500</v>
      </c>
      <c r="K3720" s="10">
        <f t="shared" si="28"/>
        <v>3900</v>
      </c>
      <c r="L3720" s="10">
        <f t="shared" si="29"/>
        <v>1755</v>
      </c>
      <c r="M3720" s="11">
        <v>0.45</v>
      </c>
      <c r="O3720" s="16"/>
      <c r="P3720" s="14"/>
      <c r="Q3720" s="12"/>
      <c r="R3720" s="13"/>
    </row>
    <row r="3721" spans="1:18" ht="15.75" customHeight="1" x14ac:dyDescent="0.3">
      <c r="A3721" s="1"/>
      <c r="B3721" s="6" t="s">
        <v>14</v>
      </c>
      <c r="C3721" s="6">
        <v>1185732</v>
      </c>
      <c r="D3721" s="7">
        <v>44419</v>
      </c>
      <c r="E3721" s="6" t="s">
        <v>15</v>
      </c>
      <c r="F3721" s="6" t="s">
        <v>125</v>
      </c>
      <c r="G3721" s="6" t="s">
        <v>126</v>
      </c>
      <c r="H3721" s="6" t="s">
        <v>18</v>
      </c>
      <c r="I3721" s="8">
        <v>0.55000000000000004</v>
      </c>
      <c r="J3721" s="9">
        <v>4250</v>
      </c>
      <c r="K3721" s="10">
        <f t="shared" si="28"/>
        <v>2337.5</v>
      </c>
      <c r="L3721" s="10">
        <f t="shared" si="29"/>
        <v>1051.875</v>
      </c>
      <c r="M3721" s="11">
        <v>0.45</v>
      </c>
      <c r="O3721" s="16"/>
      <c r="P3721" s="14"/>
      <c r="Q3721" s="12"/>
      <c r="R3721" s="13"/>
    </row>
    <row r="3722" spans="1:18" ht="15.75" customHeight="1" x14ac:dyDescent="0.3">
      <c r="A3722" s="1"/>
      <c r="B3722" s="6" t="s">
        <v>14</v>
      </c>
      <c r="C3722" s="6">
        <v>1185732</v>
      </c>
      <c r="D3722" s="7">
        <v>44419</v>
      </c>
      <c r="E3722" s="6" t="s">
        <v>15</v>
      </c>
      <c r="F3722" s="6" t="s">
        <v>125</v>
      </c>
      <c r="G3722" s="6" t="s">
        <v>126</v>
      </c>
      <c r="H3722" s="6" t="s">
        <v>19</v>
      </c>
      <c r="I3722" s="8">
        <v>0.5</v>
      </c>
      <c r="J3722" s="9">
        <v>3500</v>
      </c>
      <c r="K3722" s="10">
        <f t="shared" si="28"/>
        <v>1750</v>
      </c>
      <c r="L3722" s="10">
        <f t="shared" si="29"/>
        <v>612.5</v>
      </c>
      <c r="M3722" s="11">
        <v>0.35</v>
      </c>
      <c r="O3722" s="16"/>
      <c r="P3722" s="14"/>
      <c r="Q3722" s="12"/>
      <c r="R3722" s="13"/>
    </row>
    <row r="3723" spans="1:18" ht="15.75" customHeight="1" x14ac:dyDescent="0.3">
      <c r="A3723" s="1"/>
      <c r="B3723" s="6" t="s">
        <v>14</v>
      </c>
      <c r="C3723" s="6">
        <v>1185732</v>
      </c>
      <c r="D3723" s="7">
        <v>44419</v>
      </c>
      <c r="E3723" s="6" t="s">
        <v>15</v>
      </c>
      <c r="F3723" s="6" t="s">
        <v>125</v>
      </c>
      <c r="G3723" s="6" t="s">
        <v>126</v>
      </c>
      <c r="H3723" s="6" t="s">
        <v>20</v>
      </c>
      <c r="I3723" s="8">
        <v>0.5</v>
      </c>
      <c r="J3723" s="9">
        <v>2500</v>
      </c>
      <c r="K3723" s="10">
        <f t="shared" si="28"/>
        <v>1250</v>
      </c>
      <c r="L3723" s="10">
        <f t="shared" si="29"/>
        <v>437.5</v>
      </c>
      <c r="M3723" s="11">
        <v>0.35</v>
      </c>
      <c r="O3723" s="16"/>
      <c r="P3723" s="14"/>
      <c r="Q3723" s="12"/>
      <c r="R3723" s="13"/>
    </row>
    <row r="3724" spans="1:18" ht="15.75" customHeight="1" x14ac:dyDescent="0.3">
      <c r="A3724" s="1"/>
      <c r="B3724" s="6" t="s">
        <v>14</v>
      </c>
      <c r="C3724" s="6">
        <v>1185732</v>
      </c>
      <c r="D3724" s="7">
        <v>44419</v>
      </c>
      <c r="E3724" s="6" t="s">
        <v>15</v>
      </c>
      <c r="F3724" s="6" t="s">
        <v>125</v>
      </c>
      <c r="G3724" s="6" t="s">
        <v>126</v>
      </c>
      <c r="H3724" s="6" t="s">
        <v>21</v>
      </c>
      <c r="I3724" s="8">
        <v>0.6</v>
      </c>
      <c r="J3724" s="9">
        <v>2250</v>
      </c>
      <c r="K3724" s="10">
        <f t="shared" si="28"/>
        <v>1350</v>
      </c>
      <c r="L3724" s="10">
        <f t="shared" si="29"/>
        <v>472.49999999999994</v>
      </c>
      <c r="M3724" s="11">
        <v>0.35</v>
      </c>
      <c r="O3724" s="16"/>
      <c r="P3724" s="14"/>
      <c r="Q3724" s="12"/>
      <c r="R3724" s="13"/>
    </row>
    <row r="3725" spans="1:18" ht="15.75" customHeight="1" x14ac:dyDescent="0.3">
      <c r="A3725" s="1"/>
      <c r="B3725" s="6" t="s">
        <v>14</v>
      </c>
      <c r="C3725" s="6">
        <v>1185732</v>
      </c>
      <c r="D3725" s="7">
        <v>44419</v>
      </c>
      <c r="E3725" s="6" t="s">
        <v>15</v>
      </c>
      <c r="F3725" s="6" t="s">
        <v>125</v>
      </c>
      <c r="G3725" s="6" t="s">
        <v>126</v>
      </c>
      <c r="H3725" s="6" t="s">
        <v>22</v>
      </c>
      <c r="I3725" s="8">
        <v>0.65</v>
      </c>
      <c r="J3725" s="9">
        <v>4000</v>
      </c>
      <c r="K3725" s="10">
        <f t="shared" si="28"/>
        <v>2600</v>
      </c>
      <c r="L3725" s="10">
        <f t="shared" si="29"/>
        <v>1040</v>
      </c>
      <c r="M3725" s="11">
        <v>0.39999999999999997</v>
      </c>
      <c r="O3725" s="16"/>
      <c r="P3725" s="14"/>
      <c r="Q3725" s="12"/>
      <c r="R3725" s="13"/>
    </row>
    <row r="3726" spans="1:18" ht="15.75" customHeight="1" x14ac:dyDescent="0.3">
      <c r="A3726" s="1"/>
      <c r="B3726" s="6" t="s">
        <v>14</v>
      </c>
      <c r="C3726" s="6">
        <v>1185732</v>
      </c>
      <c r="D3726" s="7">
        <v>44449</v>
      </c>
      <c r="E3726" s="6" t="s">
        <v>15</v>
      </c>
      <c r="F3726" s="6" t="s">
        <v>125</v>
      </c>
      <c r="G3726" s="6" t="s">
        <v>126</v>
      </c>
      <c r="H3726" s="6" t="s">
        <v>17</v>
      </c>
      <c r="I3726" s="8">
        <v>0.6</v>
      </c>
      <c r="J3726" s="9">
        <v>5250</v>
      </c>
      <c r="K3726" s="10">
        <f t="shared" si="28"/>
        <v>3150</v>
      </c>
      <c r="L3726" s="10">
        <f t="shared" si="29"/>
        <v>1417.5</v>
      </c>
      <c r="M3726" s="11">
        <v>0.45</v>
      </c>
      <c r="O3726" s="16"/>
      <c r="P3726" s="14"/>
      <c r="Q3726" s="12"/>
      <c r="R3726" s="13"/>
    </row>
    <row r="3727" spans="1:18" ht="15.75" customHeight="1" x14ac:dyDescent="0.3">
      <c r="A3727" s="1"/>
      <c r="B3727" s="6" t="s">
        <v>14</v>
      </c>
      <c r="C3727" s="6">
        <v>1185732</v>
      </c>
      <c r="D3727" s="7">
        <v>44449</v>
      </c>
      <c r="E3727" s="6" t="s">
        <v>15</v>
      </c>
      <c r="F3727" s="6" t="s">
        <v>125</v>
      </c>
      <c r="G3727" s="6" t="s">
        <v>126</v>
      </c>
      <c r="H3727" s="6" t="s">
        <v>18</v>
      </c>
      <c r="I3727" s="8">
        <v>0.55000000000000004</v>
      </c>
      <c r="J3727" s="9">
        <v>3250</v>
      </c>
      <c r="K3727" s="10">
        <f t="shared" si="28"/>
        <v>1787.5000000000002</v>
      </c>
      <c r="L3727" s="10">
        <f t="shared" si="29"/>
        <v>804.37500000000011</v>
      </c>
      <c r="M3727" s="11">
        <v>0.45</v>
      </c>
      <c r="O3727" s="16"/>
      <c r="P3727" s="14"/>
      <c r="Q3727" s="12"/>
      <c r="R3727" s="13"/>
    </row>
    <row r="3728" spans="1:18" ht="15.75" customHeight="1" x14ac:dyDescent="0.3">
      <c r="A3728" s="1"/>
      <c r="B3728" s="6" t="s">
        <v>14</v>
      </c>
      <c r="C3728" s="6">
        <v>1185732</v>
      </c>
      <c r="D3728" s="7">
        <v>44449</v>
      </c>
      <c r="E3728" s="6" t="s">
        <v>15</v>
      </c>
      <c r="F3728" s="6" t="s">
        <v>125</v>
      </c>
      <c r="G3728" s="6" t="s">
        <v>126</v>
      </c>
      <c r="H3728" s="6" t="s">
        <v>19</v>
      </c>
      <c r="I3728" s="8">
        <v>0.5</v>
      </c>
      <c r="J3728" s="9">
        <v>2250</v>
      </c>
      <c r="K3728" s="10">
        <f t="shared" si="28"/>
        <v>1125</v>
      </c>
      <c r="L3728" s="10">
        <f t="shared" si="29"/>
        <v>393.75</v>
      </c>
      <c r="M3728" s="11">
        <v>0.35</v>
      </c>
      <c r="O3728" s="16"/>
      <c r="P3728" s="14"/>
      <c r="Q3728" s="12"/>
      <c r="R3728" s="13"/>
    </row>
    <row r="3729" spans="1:18" ht="15.75" customHeight="1" x14ac:dyDescent="0.3">
      <c r="A3729" s="1"/>
      <c r="B3729" s="6" t="s">
        <v>14</v>
      </c>
      <c r="C3729" s="6">
        <v>1185732</v>
      </c>
      <c r="D3729" s="7">
        <v>44449</v>
      </c>
      <c r="E3729" s="6" t="s">
        <v>15</v>
      </c>
      <c r="F3729" s="6" t="s">
        <v>125</v>
      </c>
      <c r="G3729" s="6" t="s">
        <v>126</v>
      </c>
      <c r="H3729" s="6" t="s">
        <v>20</v>
      </c>
      <c r="I3729" s="8">
        <v>0.5</v>
      </c>
      <c r="J3729" s="9">
        <v>2000</v>
      </c>
      <c r="K3729" s="10">
        <f t="shared" si="28"/>
        <v>1000</v>
      </c>
      <c r="L3729" s="10">
        <f t="shared" si="29"/>
        <v>350</v>
      </c>
      <c r="M3729" s="11">
        <v>0.35</v>
      </c>
      <c r="O3729" s="16"/>
      <c r="P3729" s="14"/>
      <c r="Q3729" s="12"/>
      <c r="R3729" s="13"/>
    </row>
    <row r="3730" spans="1:18" ht="15.75" customHeight="1" x14ac:dyDescent="0.3">
      <c r="A3730" s="1"/>
      <c r="B3730" s="6" t="s">
        <v>14</v>
      </c>
      <c r="C3730" s="6">
        <v>1185732</v>
      </c>
      <c r="D3730" s="7">
        <v>44449</v>
      </c>
      <c r="E3730" s="6" t="s">
        <v>15</v>
      </c>
      <c r="F3730" s="6" t="s">
        <v>125</v>
      </c>
      <c r="G3730" s="6" t="s">
        <v>126</v>
      </c>
      <c r="H3730" s="6" t="s">
        <v>21</v>
      </c>
      <c r="I3730" s="8">
        <v>0.6</v>
      </c>
      <c r="J3730" s="9">
        <v>2000</v>
      </c>
      <c r="K3730" s="10">
        <f t="shared" si="28"/>
        <v>1200</v>
      </c>
      <c r="L3730" s="10">
        <f t="shared" si="29"/>
        <v>420</v>
      </c>
      <c r="M3730" s="11">
        <v>0.35</v>
      </c>
      <c r="O3730" s="16"/>
      <c r="P3730" s="14"/>
      <c r="Q3730" s="12"/>
      <c r="R3730" s="13"/>
    </row>
    <row r="3731" spans="1:18" ht="15.75" customHeight="1" x14ac:dyDescent="0.3">
      <c r="A3731" s="1"/>
      <c r="B3731" s="6" t="s">
        <v>14</v>
      </c>
      <c r="C3731" s="6">
        <v>1185732</v>
      </c>
      <c r="D3731" s="7">
        <v>44449</v>
      </c>
      <c r="E3731" s="6" t="s">
        <v>15</v>
      </c>
      <c r="F3731" s="6" t="s">
        <v>125</v>
      </c>
      <c r="G3731" s="6" t="s">
        <v>126</v>
      </c>
      <c r="H3731" s="6" t="s">
        <v>22</v>
      </c>
      <c r="I3731" s="8">
        <v>0.65</v>
      </c>
      <c r="J3731" s="9">
        <v>3000</v>
      </c>
      <c r="K3731" s="10">
        <f t="shared" si="28"/>
        <v>1950</v>
      </c>
      <c r="L3731" s="10">
        <f t="shared" si="29"/>
        <v>779.99999999999989</v>
      </c>
      <c r="M3731" s="11">
        <v>0.39999999999999997</v>
      </c>
      <c r="O3731" s="16"/>
      <c r="P3731" s="14"/>
      <c r="Q3731" s="12"/>
      <c r="R3731" s="13"/>
    </row>
    <row r="3732" spans="1:18" ht="15.75" customHeight="1" x14ac:dyDescent="0.3">
      <c r="A3732" s="1"/>
      <c r="B3732" s="6" t="s">
        <v>14</v>
      </c>
      <c r="C3732" s="6">
        <v>1185732</v>
      </c>
      <c r="D3732" s="7">
        <v>44481</v>
      </c>
      <c r="E3732" s="6" t="s">
        <v>15</v>
      </c>
      <c r="F3732" s="6" t="s">
        <v>125</v>
      </c>
      <c r="G3732" s="6" t="s">
        <v>126</v>
      </c>
      <c r="H3732" s="6" t="s">
        <v>17</v>
      </c>
      <c r="I3732" s="8">
        <v>0.65</v>
      </c>
      <c r="J3732" s="9">
        <v>4750</v>
      </c>
      <c r="K3732" s="10">
        <f t="shared" si="28"/>
        <v>3087.5</v>
      </c>
      <c r="L3732" s="10">
        <f t="shared" si="29"/>
        <v>1389.375</v>
      </c>
      <c r="M3732" s="11">
        <v>0.45</v>
      </c>
      <c r="O3732" s="16"/>
      <c r="P3732" s="14"/>
      <c r="Q3732" s="12"/>
      <c r="R3732" s="13"/>
    </row>
    <row r="3733" spans="1:18" ht="15.75" customHeight="1" x14ac:dyDescent="0.3">
      <c r="A3733" s="1"/>
      <c r="B3733" s="6" t="s">
        <v>14</v>
      </c>
      <c r="C3733" s="6">
        <v>1185732</v>
      </c>
      <c r="D3733" s="7">
        <v>44481</v>
      </c>
      <c r="E3733" s="6" t="s">
        <v>15</v>
      </c>
      <c r="F3733" s="6" t="s">
        <v>125</v>
      </c>
      <c r="G3733" s="6" t="s">
        <v>126</v>
      </c>
      <c r="H3733" s="6" t="s">
        <v>18</v>
      </c>
      <c r="I3733" s="8">
        <v>0.60000000000000009</v>
      </c>
      <c r="J3733" s="9">
        <v>3000</v>
      </c>
      <c r="K3733" s="10">
        <f t="shared" si="28"/>
        <v>1800.0000000000002</v>
      </c>
      <c r="L3733" s="10">
        <f t="shared" si="29"/>
        <v>810.00000000000011</v>
      </c>
      <c r="M3733" s="11">
        <v>0.45</v>
      </c>
      <c r="O3733" s="16"/>
      <c r="P3733" s="14"/>
      <c r="Q3733" s="12"/>
      <c r="R3733" s="13"/>
    </row>
    <row r="3734" spans="1:18" ht="15.75" customHeight="1" x14ac:dyDescent="0.3">
      <c r="A3734" s="1"/>
      <c r="B3734" s="6" t="s">
        <v>14</v>
      </c>
      <c r="C3734" s="6">
        <v>1185732</v>
      </c>
      <c r="D3734" s="7">
        <v>44481</v>
      </c>
      <c r="E3734" s="6" t="s">
        <v>15</v>
      </c>
      <c r="F3734" s="6" t="s">
        <v>125</v>
      </c>
      <c r="G3734" s="6" t="s">
        <v>126</v>
      </c>
      <c r="H3734" s="6" t="s">
        <v>19</v>
      </c>
      <c r="I3734" s="8">
        <v>0.60000000000000009</v>
      </c>
      <c r="J3734" s="9">
        <v>2000</v>
      </c>
      <c r="K3734" s="10">
        <f t="shared" si="28"/>
        <v>1200.0000000000002</v>
      </c>
      <c r="L3734" s="10">
        <f t="shared" si="29"/>
        <v>420.00000000000006</v>
      </c>
      <c r="M3734" s="11">
        <v>0.35</v>
      </c>
      <c r="O3734" s="16"/>
      <c r="P3734" s="14"/>
      <c r="Q3734" s="12"/>
      <c r="R3734" s="13"/>
    </row>
    <row r="3735" spans="1:18" ht="15.75" customHeight="1" x14ac:dyDescent="0.3">
      <c r="A3735" s="1"/>
      <c r="B3735" s="6" t="s">
        <v>14</v>
      </c>
      <c r="C3735" s="6">
        <v>1185732</v>
      </c>
      <c r="D3735" s="7">
        <v>44481</v>
      </c>
      <c r="E3735" s="6" t="s">
        <v>15</v>
      </c>
      <c r="F3735" s="6" t="s">
        <v>125</v>
      </c>
      <c r="G3735" s="6" t="s">
        <v>126</v>
      </c>
      <c r="H3735" s="6" t="s">
        <v>20</v>
      </c>
      <c r="I3735" s="8">
        <v>0.60000000000000009</v>
      </c>
      <c r="J3735" s="9">
        <v>1750</v>
      </c>
      <c r="K3735" s="10">
        <f t="shared" si="28"/>
        <v>1050.0000000000002</v>
      </c>
      <c r="L3735" s="10">
        <f t="shared" si="29"/>
        <v>367.50000000000006</v>
      </c>
      <c r="M3735" s="11">
        <v>0.35</v>
      </c>
      <c r="O3735" s="16"/>
      <c r="P3735" s="14"/>
      <c r="Q3735" s="12"/>
      <c r="R3735" s="13"/>
    </row>
    <row r="3736" spans="1:18" ht="15.75" customHeight="1" x14ac:dyDescent="0.3">
      <c r="A3736" s="1"/>
      <c r="B3736" s="6" t="s">
        <v>14</v>
      </c>
      <c r="C3736" s="6">
        <v>1185732</v>
      </c>
      <c r="D3736" s="7">
        <v>44481</v>
      </c>
      <c r="E3736" s="6" t="s">
        <v>15</v>
      </c>
      <c r="F3736" s="6" t="s">
        <v>125</v>
      </c>
      <c r="G3736" s="6" t="s">
        <v>126</v>
      </c>
      <c r="H3736" s="6" t="s">
        <v>21</v>
      </c>
      <c r="I3736" s="8">
        <v>0.70000000000000007</v>
      </c>
      <c r="J3736" s="9">
        <v>1750</v>
      </c>
      <c r="K3736" s="10">
        <f t="shared" si="28"/>
        <v>1225.0000000000002</v>
      </c>
      <c r="L3736" s="10">
        <f t="shared" si="29"/>
        <v>428.75000000000006</v>
      </c>
      <c r="M3736" s="11">
        <v>0.35</v>
      </c>
      <c r="O3736" s="16"/>
      <c r="P3736" s="14"/>
      <c r="Q3736" s="12"/>
      <c r="R3736" s="13"/>
    </row>
    <row r="3737" spans="1:18" ht="15.75" customHeight="1" x14ac:dyDescent="0.3">
      <c r="A3737" s="1"/>
      <c r="B3737" s="6" t="s">
        <v>14</v>
      </c>
      <c r="C3737" s="6">
        <v>1185732</v>
      </c>
      <c r="D3737" s="7">
        <v>44481</v>
      </c>
      <c r="E3737" s="6" t="s">
        <v>15</v>
      </c>
      <c r="F3737" s="6" t="s">
        <v>125</v>
      </c>
      <c r="G3737" s="6" t="s">
        <v>126</v>
      </c>
      <c r="H3737" s="6" t="s">
        <v>22</v>
      </c>
      <c r="I3737" s="8">
        <v>0.75</v>
      </c>
      <c r="J3737" s="9">
        <v>3000</v>
      </c>
      <c r="K3737" s="10">
        <f t="shared" si="28"/>
        <v>2250</v>
      </c>
      <c r="L3737" s="10">
        <f t="shared" si="29"/>
        <v>899.99999999999989</v>
      </c>
      <c r="M3737" s="11">
        <v>0.39999999999999997</v>
      </c>
      <c r="O3737" s="16"/>
      <c r="P3737" s="14"/>
      <c r="Q3737" s="12"/>
      <c r="R3737" s="13"/>
    </row>
    <row r="3738" spans="1:18" ht="15.75" customHeight="1" x14ac:dyDescent="0.3">
      <c r="A3738" s="1"/>
      <c r="B3738" s="6" t="s">
        <v>14</v>
      </c>
      <c r="C3738" s="6">
        <v>1185732</v>
      </c>
      <c r="D3738" s="7">
        <v>44511</v>
      </c>
      <c r="E3738" s="6" t="s">
        <v>15</v>
      </c>
      <c r="F3738" s="6" t="s">
        <v>125</v>
      </c>
      <c r="G3738" s="6" t="s">
        <v>126</v>
      </c>
      <c r="H3738" s="6" t="s">
        <v>17</v>
      </c>
      <c r="I3738" s="8">
        <v>0.70000000000000007</v>
      </c>
      <c r="J3738" s="9">
        <v>4500</v>
      </c>
      <c r="K3738" s="10">
        <f t="shared" si="28"/>
        <v>3150.0000000000005</v>
      </c>
      <c r="L3738" s="10">
        <f t="shared" si="29"/>
        <v>1417.5000000000002</v>
      </c>
      <c r="M3738" s="11">
        <v>0.45</v>
      </c>
      <c r="O3738" s="16"/>
      <c r="P3738" s="14"/>
      <c r="Q3738" s="12"/>
      <c r="R3738" s="13"/>
    </row>
    <row r="3739" spans="1:18" ht="15.75" customHeight="1" x14ac:dyDescent="0.3">
      <c r="A3739" s="1"/>
      <c r="B3739" s="6" t="s">
        <v>14</v>
      </c>
      <c r="C3739" s="6">
        <v>1185732</v>
      </c>
      <c r="D3739" s="7">
        <v>44511</v>
      </c>
      <c r="E3739" s="6" t="s">
        <v>15</v>
      </c>
      <c r="F3739" s="6" t="s">
        <v>125</v>
      </c>
      <c r="G3739" s="6" t="s">
        <v>126</v>
      </c>
      <c r="H3739" s="6" t="s">
        <v>18</v>
      </c>
      <c r="I3739" s="8">
        <v>0.60000000000000009</v>
      </c>
      <c r="J3739" s="9">
        <v>3250</v>
      </c>
      <c r="K3739" s="10">
        <f t="shared" si="28"/>
        <v>1950.0000000000002</v>
      </c>
      <c r="L3739" s="10">
        <f t="shared" si="29"/>
        <v>877.50000000000011</v>
      </c>
      <c r="M3739" s="11">
        <v>0.45</v>
      </c>
      <c r="O3739" s="16"/>
      <c r="P3739" s="14"/>
      <c r="Q3739" s="12"/>
      <c r="R3739" s="13"/>
    </row>
    <row r="3740" spans="1:18" ht="15.75" customHeight="1" x14ac:dyDescent="0.3">
      <c r="A3740" s="1"/>
      <c r="B3740" s="6" t="s">
        <v>14</v>
      </c>
      <c r="C3740" s="6">
        <v>1185732</v>
      </c>
      <c r="D3740" s="7">
        <v>44511</v>
      </c>
      <c r="E3740" s="6" t="s">
        <v>15</v>
      </c>
      <c r="F3740" s="6" t="s">
        <v>125</v>
      </c>
      <c r="G3740" s="6" t="s">
        <v>126</v>
      </c>
      <c r="H3740" s="6" t="s">
        <v>19</v>
      </c>
      <c r="I3740" s="8">
        <v>0.60000000000000009</v>
      </c>
      <c r="J3740" s="9">
        <v>3200</v>
      </c>
      <c r="K3740" s="10">
        <f t="shared" si="28"/>
        <v>1920.0000000000002</v>
      </c>
      <c r="L3740" s="10">
        <f t="shared" si="29"/>
        <v>672</v>
      </c>
      <c r="M3740" s="11">
        <v>0.35</v>
      </c>
      <c r="O3740" s="16"/>
      <c r="P3740" s="14"/>
      <c r="Q3740" s="12"/>
      <c r="R3740" s="13"/>
    </row>
    <row r="3741" spans="1:18" ht="15.75" customHeight="1" x14ac:dyDescent="0.3">
      <c r="A3741" s="1"/>
      <c r="B3741" s="6" t="s">
        <v>14</v>
      </c>
      <c r="C3741" s="6">
        <v>1185732</v>
      </c>
      <c r="D3741" s="7">
        <v>44511</v>
      </c>
      <c r="E3741" s="6" t="s">
        <v>15</v>
      </c>
      <c r="F3741" s="6" t="s">
        <v>125</v>
      </c>
      <c r="G3741" s="6" t="s">
        <v>126</v>
      </c>
      <c r="H3741" s="6" t="s">
        <v>20</v>
      </c>
      <c r="I3741" s="8">
        <v>0.60000000000000009</v>
      </c>
      <c r="J3741" s="9">
        <v>3000</v>
      </c>
      <c r="K3741" s="10">
        <f t="shared" si="28"/>
        <v>1800.0000000000002</v>
      </c>
      <c r="L3741" s="10">
        <f t="shared" si="29"/>
        <v>630</v>
      </c>
      <c r="M3741" s="11">
        <v>0.35</v>
      </c>
      <c r="O3741" s="16"/>
      <c r="P3741" s="14"/>
      <c r="Q3741" s="12"/>
      <c r="R3741" s="13"/>
    </row>
    <row r="3742" spans="1:18" ht="15.75" customHeight="1" x14ac:dyDescent="0.3">
      <c r="A3742" s="1"/>
      <c r="B3742" s="6" t="s">
        <v>14</v>
      </c>
      <c r="C3742" s="6">
        <v>1185732</v>
      </c>
      <c r="D3742" s="7">
        <v>44511</v>
      </c>
      <c r="E3742" s="6" t="s">
        <v>15</v>
      </c>
      <c r="F3742" s="6" t="s">
        <v>125</v>
      </c>
      <c r="G3742" s="6" t="s">
        <v>126</v>
      </c>
      <c r="H3742" s="6" t="s">
        <v>21</v>
      </c>
      <c r="I3742" s="8">
        <v>0.70000000000000007</v>
      </c>
      <c r="J3742" s="9">
        <v>2750</v>
      </c>
      <c r="K3742" s="10">
        <f t="shared" si="28"/>
        <v>1925.0000000000002</v>
      </c>
      <c r="L3742" s="10">
        <f t="shared" si="29"/>
        <v>673.75</v>
      </c>
      <c r="M3742" s="11">
        <v>0.35</v>
      </c>
      <c r="O3742" s="16"/>
      <c r="P3742" s="14"/>
      <c r="Q3742" s="12"/>
      <c r="R3742" s="13"/>
    </row>
    <row r="3743" spans="1:18" ht="15.75" customHeight="1" x14ac:dyDescent="0.3">
      <c r="A3743" s="1"/>
      <c r="B3743" s="6" t="s">
        <v>14</v>
      </c>
      <c r="C3743" s="6">
        <v>1185732</v>
      </c>
      <c r="D3743" s="7">
        <v>44511</v>
      </c>
      <c r="E3743" s="6" t="s">
        <v>15</v>
      </c>
      <c r="F3743" s="6" t="s">
        <v>125</v>
      </c>
      <c r="G3743" s="6" t="s">
        <v>126</v>
      </c>
      <c r="H3743" s="6" t="s">
        <v>22</v>
      </c>
      <c r="I3743" s="8">
        <v>0.75</v>
      </c>
      <c r="J3743" s="9">
        <v>3750</v>
      </c>
      <c r="K3743" s="10">
        <f t="shared" si="28"/>
        <v>2812.5</v>
      </c>
      <c r="L3743" s="10">
        <f t="shared" si="29"/>
        <v>1125</v>
      </c>
      <c r="M3743" s="11">
        <v>0.39999999999999997</v>
      </c>
      <c r="O3743" s="16"/>
      <c r="P3743" s="14"/>
      <c r="Q3743" s="12"/>
      <c r="R3743" s="13"/>
    </row>
    <row r="3744" spans="1:18" ht="15.75" customHeight="1" x14ac:dyDescent="0.3">
      <c r="A3744" s="1"/>
      <c r="B3744" s="6" t="s">
        <v>14</v>
      </c>
      <c r="C3744" s="6">
        <v>1185732</v>
      </c>
      <c r="D3744" s="7">
        <v>44540</v>
      </c>
      <c r="E3744" s="6" t="s">
        <v>15</v>
      </c>
      <c r="F3744" s="6" t="s">
        <v>125</v>
      </c>
      <c r="G3744" s="6" t="s">
        <v>126</v>
      </c>
      <c r="H3744" s="6" t="s">
        <v>17</v>
      </c>
      <c r="I3744" s="8">
        <v>0.70000000000000007</v>
      </c>
      <c r="J3744" s="9">
        <v>6000</v>
      </c>
      <c r="K3744" s="10">
        <f t="shared" si="28"/>
        <v>4200</v>
      </c>
      <c r="L3744" s="10">
        <f t="shared" si="29"/>
        <v>1890</v>
      </c>
      <c r="M3744" s="11">
        <v>0.45</v>
      </c>
      <c r="O3744" s="16"/>
      <c r="P3744" s="14"/>
      <c r="Q3744" s="12"/>
      <c r="R3744" s="13"/>
    </row>
    <row r="3745" spans="1:18" ht="15.75" customHeight="1" x14ac:dyDescent="0.3">
      <c r="A3745" s="1"/>
      <c r="B3745" s="6" t="s">
        <v>14</v>
      </c>
      <c r="C3745" s="6">
        <v>1185732</v>
      </c>
      <c r="D3745" s="7">
        <v>44540</v>
      </c>
      <c r="E3745" s="6" t="s">
        <v>15</v>
      </c>
      <c r="F3745" s="6" t="s">
        <v>125</v>
      </c>
      <c r="G3745" s="6" t="s">
        <v>126</v>
      </c>
      <c r="H3745" s="6" t="s">
        <v>18</v>
      </c>
      <c r="I3745" s="8">
        <v>0.60000000000000009</v>
      </c>
      <c r="J3745" s="9">
        <v>4000</v>
      </c>
      <c r="K3745" s="10">
        <f t="shared" si="28"/>
        <v>2400.0000000000005</v>
      </c>
      <c r="L3745" s="10">
        <f t="shared" si="29"/>
        <v>1080.0000000000002</v>
      </c>
      <c r="M3745" s="11">
        <v>0.45</v>
      </c>
      <c r="O3745" s="16"/>
      <c r="P3745" s="14"/>
      <c r="Q3745" s="12"/>
      <c r="R3745" s="13"/>
    </row>
    <row r="3746" spans="1:18" ht="15.75" customHeight="1" x14ac:dyDescent="0.3">
      <c r="A3746" s="1"/>
      <c r="B3746" s="6" t="s">
        <v>14</v>
      </c>
      <c r="C3746" s="6">
        <v>1185732</v>
      </c>
      <c r="D3746" s="7">
        <v>44540</v>
      </c>
      <c r="E3746" s="6" t="s">
        <v>15</v>
      </c>
      <c r="F3746" s="6" t="s">
        <v>125</v>
      </c>
      <c r="G3746" s="6" t="s">
        <v>126</v>
      </c>
      <c r="H3746" s="6" t="s">
        <v>19</v>
      </c>
      <c r="I3746" s="8">
        <v>0.60000000000000009</v>
      </c>
      <c r="J3746" s="9">
        <v>3750</v>
      </c>
      <c r="K3746" s="10">
        <f t="shared" si="28"/>
        <v>2250.0000000000005</v>
      </c>
      <c r="L3746" s="10">
        <f t="shared" si="29"/>
        <v>787.50000000000011</v>
      </c>
      <c r="M3746" s="11">
        <v>0.35</v>
      </c>
      <c r="O3746" s="16"/>
      <c r="P3746" s="14"/>
      <c r="Q3746" s="12"/>
      <c r="R3746" s="13"/>
    </row>
    <row r="3747" spans="1:18" ht="15.75" customHeight="1" x14ac:dyDescent="0.3">
      <c r="A3747" s="1"/>
      <c r="B3747" s="6" t="s">
        <v>14</v>
      </c>
      <c r="C3747" s="6">
        <v>1185732</v>
      </c>
      <c r="D3747" s="7">
        <v>44540</v>
      </c>
      <c r="E3747" s="6" t="s">
        <v>15</v>
      </c>
      <c r="F3747" s="6" t="s">
        <v>125</v>
      </c>
      <c r="G3747" s="6" t="s">
        <v>126</v>
      </c>
      <c r="H3747" s="6" t="s">
        <v>20</v>
      </c>
      <c r="I3747" s="8">
        <v>0.60000000000000009</v>
      </c>
      <c r="J3747" s="9">
        <v>3250</v>
      </c>
      <c r="K3747" s="10">
        <f t="shared" si="28"/>
        <v>1950.0000000000002</v>
      </c>
      <c r="L3747" s="10">
        <f t="shared" si="29"/>
        <v>682.5</v>
      </c>
      <c r="M3747" s="11">
        <v>0.35</v>
      </c>
      <c r="O3747" s="16"/>
      <c r="P3747" s="14"/>
      <c r="Q3747" s="12"/>
      <c r="R3747" s="13"/>
    </row>
    <row r="3748" spans="1:18" ht="15.75" customHeight="1" x14ac:dyDescent="0.3">
      <c r="A3748" s="1"/>
      <c r="B3748" s="6" t="s">
        <v>14</v>
      </c>
      <c r="C3748" s="6">
        <v>1185732</v>
      </c>
      <c r="D3748" s="7">
        <v>44540</v>
      </c>
      <c r="E3748" s="6" t="s">
        <v>15</v>
      </c>
      <c r="F3748" s="6" t="s">
        <v>125</v>
      </c>
      <c r="G3748" s="6" t="s">
        <v>126</v>
      </c>
      <c r="H3748" s="6" t="s">
        <v>21</v>
      </c>
      <c r="I3748" s="8">
        <v>0.70000000000000007</v>
      </c>
      <c r="J3748" s="9">
        <v>3250</v>
      </c>
      <c r="K3748" s="10">
        <f t="shared" si="28"/>
        <v>2275</v>
      </c>
      <c r="L3748" s="10">
        <f t="shared" si="29"/>
        <v>796.25</v>
      </c>
      <c r="M3748" s="11">
        <v>0.35</v>
      </c>
      <c r="O3748" s="16"/>
      <c r="P3748" s="14"/>
      <c r="Q3748" s="12"/>
      <c r="R3748" s="13"/>
    </row>
    <row r="3749" spans="1:18" ht="15.75" customHeight="1" x14ac:dyDescent="0.3">
      <c r="A3749" s="1"/>
      <c r="B3749" s="6" t="s">
        <v>14</v>
      </c>
      <c r="C3749" s="6">
        <v>1185732</v>
      </c>
      <c r="D3749" s="7">
        <v>44540</v>
      </c>
      <c r="E3749" s="6" t="s">
        <v>15</v>
      </c>
      <c r="F3749" s="6" t="s">
        <v>125</v>
      </c>
      <c r="G3749" s="6" t="s">
        <v>126</v>
      </c>
      <c r="H3749" s="6" t="s">
        <v>22</v>
      </c>
      <c r="I3749" s="8">
        <v>0.75</v>
      </c>
      <c r="J3749" s="9">
        <v>4250</v>
      </c>
      <c r="K3749" s="10">
        <f t="shared" si="28"/>
        <v>3187.5</v>
      </c>
      <c r="L3749" s="10">
        <f t="shared" si="29"/>
        <v>1275</v>
      </c>
      <c r="M3749" s="11">
        <v>0.39999999999999997</v>
      </c>
      <c r="O3749" s="16"/>
      <c r="P3749" s="14"/>
      <c r="Q3749" s="12"/>
      <c r="R3749" s="13"/>
    </row>
    <row r="3750" spans="1:18" ht="15.75" customHeight="1" x14ac:dyDescent="0.3">
      <c r="A3750" s="1" t="s">
        <v>39</v>
      </c>
      <c r="B3750" s="6" t="s">
        <v>14</v>
      </c>
      <c r="C3750" s="6">
        <v>1185732</v>
      </c>
      <c r="D3750" s="7">
        <v>44217</v>
      </c>
      <c r="E3750" s="6" t="s">
        <v>15</v>
      </c>
      <c r="F3750" s="6" t="s">
        <v>127</v>
      </c>
      <c r="G3750" s="6" t="s">
        <v>128</v>
      </c>
      <c r="H3750" s="6" t="s">
        <v>17</v>
      </c>
      <c r="I3750" s="8">
        <v>0.5</v>
      </c>
      <c r="J3750" s="9">
        <v>5250</v>
      </c>
      <c r="K3750" s="10">
        <f t="shared" si="28"/>
        <v>2625</v>
      </c>
      <c r="L3750" s="10">
        <f t="shared" si="29"/>
        <v>1050</v>
      </c>
      <c r="M3750" s="11">
        <v>0.4</v>
      </c>
      <c r="O3750" s="16"/>
      <c r="P3750" s="14"/>
      <c r="Q3750" s="12"/>
      <c r="R3750" s="13"/>
    </row>
    <row r="3751" spans="1:18" ht="15.75" customHeight="1" x14ac:dyDescent="0.3">
      <c r="A3751" s="1"/>
      <c r="B3751" s="6" t="s">
        <v>14</v>
      </c>
      <c r="C3751" s="6">
        <v>1185732</v>
      </c>
      <c r="D3751" s="7">
        <v>44217</v>
      </c>
      <c r="E3751" s="6" t="s">
        <v>15</v>
      </c>
      <c r="F3751" s="6" t="s">
        <v>127</v>
      </c>
      <c r="G3751" s="6" t="s">
        <v>128</v>
      </c>
      <c r="H3751" s="6" t="s">
        <v>18</v>
      </c>
      <c r="I3751" s="8">
        <v>0.5</v>
      </c>
      <c r="J3751" s="9">
        <v>3250</v>
      </c>
      <c r="K3751" s="10">
        <f t="shared" si="28"/>
        <v>1625</v>
      </c>
      <c r="L3751" s="10">
        <f t="shared" si="29"/>
        <v>650</v>
      </c>
      <c r="M3751" s="11">
        <v>0.4</v>
      </c>
      <c r="O3751" s="16"/>
      <c r="P3751" s="14"/>
      <c r="Q3751" s="12"/>
      <c r="R3751" s="13"/>
    </row>
    <row r="3752" spans="1:18" ht="15.75" customHeight="1" x14ac:dyDescent="0.3">
      <c r="A3752" s="1"/>
      <c r="B3752" s="6" t="s">
        <v>14</v>
      </c>
      <c r="C3752" s="6">
        <v>1185732</v>
      </c>
      <c r="D3752" s="7">
        <v>44217</v>
      </c>
      <c r="E3752" s="6" t="s">
        <v>15</v>
      </c>
      <c r="F3752" s="6" t="s">
        <v>127</v>
      </c>
      <c r="G3752" s="6" t="s">
        <v>128</v>
      </c>
      <c r="H3752" s="6" t="s">
        <v>19</v>
      </c>
      <c r="I3752" s="8">
        <v>0.4</v>
      </c>
      <c r="J3752" s="9">
        <v>3250</v>
      </c>
      <c r="K3752" s="10">
        <f t="shared" si="28"/>
        <v>1300</v>
      </c>
      <c r="L3752" s="10">
        <f t="shared" si="29"/>
        <v>390</v>
      </c>
      <c r="M3752" s="11">
        <v>0.3</v>
      </c>
      <c r="O3752" s="16"/>
      <c r="P3752" s="14"/>
      <c r="Q3752" s="12"/>
      <c r="R3752" s="13"/>
    </row>
    <row r="3753" spans="1:18" ht="15.75" customHeight="1" x14ac:dyDescent="0.3">
      <c r="A3753" s="1"/>
      <c r="B3753" s="6" t="s">
        <v>14</v>
      </c>
      <c r="C3753" s="6">
        <v>1185732</v>
      </c>
      <c r="D3753" s="7">
        <v>44217</v>
      </c>
      <c r="E3753" s="6" t="s">
        <v>15</v>
      </c>
      <c r="F3753" s="6" t="s">
        <v>127</v>
      </c>
      <c r="G3753" s="6" t="s">
        <v>128</v>
      </c>
      <c r="H3753" s="6" t="s">
        <v>20</v>
      </c>
      <c r="I3753" s="8">
        <v>0.44999999999999996</v>
      </c>
      <c r="J3753" s="9">
        <v>1750</v>
      </c>
      <c r="K3753" s="10">
        <f t="shared" si="28"/>
        <v>787.49999999999989</v>
      </c>
      <c r="L3753" s="10">
        <f t="shared" si="29"/>
        <v>236.24999999999994</v>
      </c>
      <c r="M3753" s="11">
        <v>0.3</v>
      </c>
      <c r="O3753" s="16"/>
      <c r="P3753" s="14"/>
      <c r="Q3753" s="12"/>
      <c r="R3753" s="13"/>
    </row>
    <row r="3754" spans="1:18" ht="15.75" customHeight="1" x14ac:dyDescent="0.3">
      <c r="A3754" s="1"/>
      <c r="B3754" s="6" t="s">
        <v>14</v>
      </c>
      <c r="C3754" s="6">
        <v>1185732</v>
      </c>
      <c r="D3754" s="7">
        <v>44217</v>
      </c>
      <c r="E3754" s="6" t="s">
        <v>15</v>
      </c>
      <c r="F3754" s="6" t="s">
        <v>127</v>
      </c>
      <c r="G3754" s="6" t="s">
        <v>128</v>
      </c>
      <c r="H3754" s="6" t="s">
        <v>21</v>
      </c>
      <c r="I3754" s="8">
        <v>0.60000000000000009</v>
      </c>
      <c r="J3754" s="9">
        <v>2250</v>
      </c>
      <c r="K3754" s="10">
        <f t="shared" si="28"/>
        <v>1350.0000000000002</v>
      </c>
      <c r="L3754" s="10">
        <f t="shared" si="29"/>
        <v>405.00000000000006</v>
      </c>
      <c r="M3754" s="11">
        <v>0.3</v>
      </c>
      <c r="O3754" s="16"/>
      <c r="P3754" s="14"/>
      <c r="Q3754" s="12"/>
      <c r="R3754" s="13"/>
    </row>
    <row r="3755" spans="1:18" ht="15.75" customHeight="1" x14ac:dyDescent="0.3">
      <c r="A3755" s="1"/>
      <c r="B3755" s="6" t="s">
        <v>14</v>
      </c>
      <c r="C3755" s="6">
        <v>1185732</v>
      </c>
      <c r="D3755" s="7">
        <v>44217</v>
      </c>
      <c r="E3755" s="6" t="s">
        <v>15</v>
      </c>
      <c r="F3755" s="6" t="s">
        <v>127</v>
      </c>
      <c r="G3755" s="6" t="s">
        <v>128</v>
      </c>
      <c r="H3755" s="6" t="s">
        <v>22</v>
      </c>
      <c r="I3755" s="8">
        <v>0.5</v>
      </c>
      <c r="J3755" s="9">
        <v>3250</v>
      </c>
      <c r="K3755" s="10">
        <f t="shared" si="28"/>
        <v>1625</v>
      </c>
      <c r="L3755" s="10">
        <f t="shared" si="29"/>
        <v>568.75</v>
      </c>
      <c r="M3755" s="11">
        <v>0.35</v>
      </c>
      <c r="O3755" s="16"/>
      <c r="P3755" s="14"/>
      <c r="Q3755" s="12"/>
      <c r="R3755" s="13"/>
    </row>
    <row r="3756" spans="1:18" ht="15.75" customHeight="1" x14ac:dyDescent="0.3">
      <c r="A3756" s="1"/>
      <c r="B3756" s="6" t="s">
        <v>14</v>
      </c>
      <c r="C3756" s="6">
        <v>1185732</v>
      </c>
      <c r="D3756" s="7">
        <v>44246</v>
      </c>
      <c r="E3756" s="6" t="s">
        <v>15</v>
      </c>
      <c r="F3756" s="6" t="s">
        <v>127</v>
      </c>
      <c r="G3756" s="6" t="s">
        <v>128</v>
      </c>
      <c r="H3756" s="6" t="s">
        <v>17</v>
      </c>
      <c r="I3756" s="8">
        <v>0.5</v>
      </c>
      <c r="J3756" s="9">
        <v>6000</v>
      </c>
      <c r="K3756" s="10">
        <f t="shared" si="28"/>
        <v>3000</v>
      </c>
      <c r="L3756" s="10">
        <f t="shared" si="29"/>
        <v>1200</v>
      </c>
      <c r="M3756" s="11">
        <v>0.4</v>
      </c>
      <c r="O3756" s="16"/>
      <c r="P3756" s="14"/>
      <c r="Q3756" s="12"/>
      <c r="R3756" s="13"/>
    </row>
    <row r="3757" spans="1:18" ht="15.75" customHeight="1" x14ac:dyDescent="0.3">
      <c r="A3757" s="1"/>
      <c r="B3757" s="6" t="s">
        <v>14</v>
      </c>
      <c r="C3757" s="6">
        <v>1185732</v>
      </c>
      <c r="D3757" s="7">
        <v>44246</v>
      </c>
      <c r="E3757" s="6" t="s">
        <v>15</v>
      </c>
      <c r="F3757" s="6" t="s">
        <v>127</v>
      </c>
      <c r="G3757" s="6" t="s">
        <v>128</v>
      </c>
      <c r="H3757" s="6" t="s">
        <v>18</v>
      </c>
      <c r="I3757" s="8">
        <v>0.5</v>
      </c>
      <c r="J3757" s="9">
        <v>2500</v>
      </c>
      <c r="K3757" s="10">
        <f t="shared" si="28"/>
        <v>1250</v>
      </c>
      <c r="L3757" s="10">
        <f t="shared" si="29"/>
        <v>500</v>
      </c>
      <c r="M3757" s="11">
        <v>0.4</v>
      </c>
      <c r="O3757" s="16"/>
      <c r="P3757" s="14"/>
      <c r="Q3757" s="12"/>
      <c r="R3757" s="13"/>
    </row>
    <row r="3758" spans="1:18" ht="15.75" customHeight="1" x14ac:dyDescent="0.3">
      <c r="A3758" s="1"/>
      <c r="B3758" s="6" t="s">
        <v>14</v>
      </c>
      <c r="C3758" s="6">
        <v>1185732</v>
      </c>
      <c r="D3758" s="7">
        <v>44246</v>
      </c>
      <c r="E3758" s="6" t="s">
        <v>15</v>
      </c>
      <c r="F3758" s="6" t="s">
        <v>127</v>
      </c>
      <c r="G3758" s="6" t="s">
        <v>128</v>
      </c>
      <c r="H3758" s="6" t="s">
        <v>19</v>
      </c>
      <c r="I3758" s="8">
        <v>0.4</v>
      </c>
      <c r="J3758" s="9">
        <v>3000</v>
      </c>
      <c r="K3758" s="10">
        <f t="shared" si="28"/>
        <v>1200</v>
      </c>
      <c r="L3758" s="10">
        <f t="shared" si="29"/>
        <v>360</v>
      </c>
      <c r="M3758" s="11">
        <v>0.3</v>
      </c>
      <c r="O3758" s="16"/>
      <c r="P3758" s="14"/>
      <c r="Q3758" s="12"/>
      <c r="R3758" s="13"/>
    </row>
    <row r="3759" spans="1:18" ht="15.75" customHeight="1" x14ac:dyDescent="0.3">
      <c r="A3759" s="1"/>
      <c r="B3759" s="6" t="s">
        <v>14</v>
      </c>
      <c r="C3759" s="6">
        <v>1185732</v>
      </c>
      <c r="D3759" s="7">
        <v>44246</v>
      </c>
      <c r="E3759" s="6" t="s">
        <v>15</v>
      </c>
      <c r="F3759" s="6" t="s">
        <v>127</v>
      </c>
      <c r="G3759" s="6" t="s">
        <v>128</v>
      </c>
      <c r="H3759" s="6" t="s">
        <v>20</v>
      </c>
      <c r="I3759" s="8">
        <v>0.44999999999999996</v>
      </c>
      <c r="J3759" s="9">
        <v>2000</v>
      </c>
      <c r="K3759" s="10">
        <f t="shared" si="28"/>
        <v>899.99999999999989</v>
      </c>
      <c r="L3759" s="10">
        <f t="shared" si="29"/>
        <v>269.99999999999994</v>
      </c>
      <c r="M3759" s="11">
        <v>0.3</v>
      </c>
      <c r="O3759" s="16"/>
      <c r="P3759" s="14"/>
      <c r="Q3759" s="12"/>
      <c r="R3759" s="13"/>
    </row>
    <row r="3760" spans="1:18" ht="15.75" customHeight="1" x14ac:dyDescent="0.3">
      <c r="A3760" s="1"/>
      <c r="B3760" s="6" t="s">
        <v>14</v>
      </c>
      <c r="C3760" s="6">
        <v>1185732</v>
      </c>
      <c r="D3760" s="7">
        <v>44246</v>
      </c>
      <c r="E3760" s="6" t="s">
        <v>15</v>
      </c>
      <c r="F3760" s="6" t="s">
        <v>127</v>
      </c>
      <c r="G3760" s="6" t="s">
        <v>128</v>
      </c>
      <c r="H3760" s="6" t="s">
        <v>21</v>
      </c>
      <c r="I3760" s="8">
        <v>0.60000000000000009</v>
      </c>
      <c r="J3760" s="9">
        <v>2750</v>
      </c>
      <c r="K3760" s="10">
        <f t="shared" si="28"/>
        <v>1650.0000000000002</v>
      </c>
      <c r="L3760" s="10">
        <f t="shared" si="29"/>
        <v>495.00000000000006</v>
      </c>
      <c r="M3760" s="11">
        <v>0.3</v>
      </c>
      <c r="O3760" s="16"/>
      <c r="P3760" s="14"/>
      <c r="Q3760" s="12"/>
      <c r="R3760" s="13"/>
    </row>
    <row r="3761" spans="1:18" ht="15.75" customHeight="1" x14ac:dyDescent="0.3">
      <c r="A3761" s="1"/>
      <c r="B3761" s="6" t="s">
        <v>14</v>
      </c>
      <c r="C3761" s="6">
        <v>1185732</v>
      </c>
      <c r="D3761" s="7">
        <v>44246</v>
      </c>
      <c r="E3761" s="6" t="s">
        <v>15</v>
      </c>
      <c r="F3761" s="6" t="s">
        <v>127</v>
      </c>
      <c r="G3761" s="6" t="s">
        <v>128</v>
      </c>
      <c r="H3761" s="6" t="s">
        <v>22</v>
      </c>
      <c r="I3761" s="8">
        <v>0.5</v>
      </c>
      <c r="J3761" s="9">
        <v>3750</v>
      </c>
      <c r="K3761" s="10">
        <f t="shared" si="28"/>
        <v>1875</v>
      </c>
      <c r="L3761" s="10">
        <f t="shared" si="29"/>
        <v>656.25</v>
      </c>
      <c r="M3761" s="11">
        <v>0.35</v>
      </c>
      <c r="O3761" s="16"/>
      <c r="P3761" s="14"/>
      <c r="Q3761" s="12"/>
      <c r="R3761" s="13"/>
    </row>
    <row r="3762" spans="1:18" ht="15.75" customHeight="1" x14ac:dyDescent="0.3">
      <c r="A3762" s="1"/>
      <c r="B3762" s="6" t="s">
        <v>14</v>
      </c>
      <c r="C3762" s="6">
        <v>1185732</v>
      </c>
      <c r="D3762" s="7">
        <v>44272</v>
      </c>
      <c r="E3762" s="6" t="s">
        <v>15</v>
      </c>
      <c r="F3762" s="6" t="s">
        <v>127</v>
      </c>
      <c r="G3762" s="6" t="s">
        <v>128</v>
      </c>
      <c r="H3762" s="6" t="s">
        <v>17</v>
      </c>
      <c r="I3762" s="8">
        <v>0.5</v>
      </c>
      <c r="J3762" s="9">
        <v>5700</v>
      </c>
      <c r="K3762" s="10">
        <f t="shared" si="28"/>
        <v>2850</v>
      </c>
      <c r="L3762" s="10">
        <f t="shared" si="29"/>
        <v>1140</v>
      </c>
      <c r="M3762" s="11">
        <v>0.4</v>
      </c>
      <c r="O3762" s="16"/>
      <c r="P3762" s="14"/>
      <c r="Q3762" s="12"/>
      <c r="R3762" s="13"/>
    </row>
    <row r="3763" spans="1:18" ht="15.75" customHeight="1" x14ac:dyDescent="0.3">
      <c r="A3763" s="1"/>
      <c r="B3763" s="6" t="s">
        <v>14</v>
      </c>
      <c r="C3763" s="6">
        <v>1185732</v>
      </c>
      <c r="D3763" s="7">
        <v>44272</v>
      </c>
      <c r="E3763" s="6" t="s">
        <v>15</v>
      </c>
      <c r="F3763" s="6" t="s">
        <v>127</v>
      </c>
      <c r="G3763" s="6" t="s">
        <v>128</v>
      </c>
      <c r="H3763" s="6" t="s">
        <v>18</v>
      </c>
      <c r="I3763" s="8">
        <v>0.5</v>
      </c>
      <c r="J3763" s="9">
        <v>2750</v>
      </c>
      <c r="K3763" s="10">
        <f t="shared" si="28"/>
        <v>1375</v>
      </c>
      <c r="L3763" s="10">
        <f t="shared" si="29"/>
        <v>550</v>
      </c>
      <c r="M3763" s="11">
        <v>0.4</v>
      </c>
      <c r="O3763" s="16"/>
      <c r="P3763" s="14"/>
      <c r="Q3763" s="12"/>
      <c r="R3763" s="13"/>
    </row>
    <row r="3764" spans="1:18" ht="15.75" customHeight="1" x14ac:dyDescent="0.3">
      <c r="A3764" s="1"/>
      <c r="B3764" s="6" t="s">
        <v>14</v>
      </c>
      <c r="C3764" s="6">
        <v>1185732</v>
      </c>
      <c r="D3764" s="7">
        <v>44272</v>
      </c>
      <c r="E3764" s="6" t="s">
        <v>15</v>
      </c>
      <c r="F3764" s="6" t="s">
        <v>127</v>
      </c>
      <c r="G3764" s="6" t="s">
        <v>128</v>
      </c>
      <c r="H3764" s="6" t="s">
        <v>19</v>
      </c>
      <c r="I3764" s="8">
        <v>0.4</v>
      </c>
      <c r="J3764" s="9">
        <v>3000</v>
      </c>
      <c r="K3764" s="10">
        <f t="shared" si="28"/>
        <v>1200</v>
      </c>
      <c r="L3764" s="10">
        <f t="shared" si="29"/>
        <v>360</v>
      </c>
      <c r="M3764" s="11">
        <v>0.3</v>
      </c>
      <c r="O3764" s="16"/>
      <c r="P3764" s="14"/>
      <c r="Q3764" s="12"/>
      <c r="R3764" s="13"/>
    </row>
    <row r="3765" spans="1:18" ht="15.75" customHeight="1" x14ac:dyDescent="0.3">
      <c r="A3765" s="1"/>
      <c r="B3765" s="6" t="s">
        <v>14</v>
      </c>
      <c r="C3765" s="6">
        <v>1185732</v>
      </c>
      <c r="D3765" s="7">
        <v>44272</v>
      </c>
      <c r="E3765" s="6" t="s">
        <v>15</v>
      </c>
      <c r="F3765" s="6" t="s">
        <v>127</v>
      </c>
      <c r="G3765" s="6" t="s">
        <v>128</v>
      </c>
      <c r="H3765" s="6" t="s">
        <v>20</v>
      </c>
      <c r="I3765" s="8">
        <v>0.44999999999999996</v>
      </c>
      <c r="J3765" s="9">
        <v>1500</v>
      </c>
      <c r="K3765" s="10">
        <f t="shared" si="28"/>
        <v>674.99999999999989</v>
      </c>
      <c r="L3765" s="10">
        <f t="shared" si="29"/>
        <v>202.49999999999997</v>
      </c>
      <c r="M3765" s="11">
        <v>0.3</v>
      </c>
      <c r="O3765" s="16"/>
      <c r="P3765" s="14"/>
      <c r="Q3765" s="12"/>
      <c r="R3765" s="13"/>
    </row>
    <row r="3766" spans="1:18" ht="15.75" customHeight="1" x14ac:dyDescent="0.3">
      <c r="A3766" s="1"/>
      <c r="B3766" s="6" t="s">
        <v>14</v>
      </c>
      <c r="C3766" s="6">
        <v>1185732</v>
      </c>
      <c r="D3766" s="7">
        <v>44272</v>
      </c>
      <c r="E3766" s="6" t="s">
        <v>15</v>
      </c>
      <c r="F3766" s="6" t="s">
        <v>127</v>
      </c>
      <c r="G3766" s="6" t="s">
        <v>128</v>
      </c>
      <c r="H3766" s="6" t="s">
        <v>21</v>
      </c>
      <c r="I3766" s="8">
        <v>0.60000000000000009</v>
      </c>
      <c r="J3766" s="9">
        <v>2000</v>
      </c>
      <c r="K3766" s="10">
        <f t="shared" si="28"/>
        <v>1200.0000000000002</v>
      </c>
      <c r="L3766" s="10">
        <f t="shared" si="29"/>
        <v>360.00000000000006</v>
      </c>
      <c r="M3766" s="11">
        <v>0.3</v>
      </c>
      <c r="O3766" s="16"/>
      <c r="P3766" s="14"/>
      <c r="Q3766" s="12"/>
      <c r="R3766" s="13"/>
    </row>
    <row r="3767" spans="1:18" ht="15.75" customHeight="1" x14ac:dyDescent="0.3">
      <c r="A3767" s="1"/>
      <c r="B3767" s="6" t="s">
        <v>14</v>
      </c>
      <c r="C3767" s="6">
        <v>1185732</v>
      </c>
      <c r="D3767" s="7">
        <v>44272</v>
      </c>
      <c r="E3767" s="6" t="s">
        <v>15</v>
      </c>
      <c r="F3767" s="6" t="s">
        <v>127</v>
      </c>
      <c r="G3767" s="6" t="s">
        <v>128</v>
      </c>
      <c r="H3767" s="6" t="s">
        <v>22</v>
      </c>
      <c r="I3767" s="8">
        <v>0.5</v>
      </c>
      <c r="J3767" s="9">
        <v>3000</v>
      </c>
      <c r="K3767" s="10">
        <f t="shared" si="28"/>
        <v>1500</v>
      </c>
      <c r="L3767" s="10">
        <f t="shared" si="29"/>
        <v>525</v>
      </c>
      <c r="M3767" s="11">
        <v>0.35</v>
      </c>
      <c r="O3767" s="16"/>
      <c r="P3767" s="14"/>
      <c r="Q3767" s="12"/>
      <c r="R3767" s="13"/>
    </row>
    <row r="3768" spans="1:18" ht="15.75" customHeight="1" x14ac:dyDescent="0.3">
      <c r="A3768" s="1"/>
      <c r="B3768" s="6" t="s">
        <v>14</v>
      </c>
      <c r="C3768" s="6">
        <v>1185732</v>
      </c>
      <c r="D3768" s="7">
        <v>44304</v>
      </c>
      <c r="E3768" s="6" t="s">
        <v>15</v>
      </c>
      <c r="F3768" s="6" t="s">
        <v>127</v>
      </c>
      <c r="G3768" s="6" t="s">
        <v>128</v>
      </c>
      <c r="H3768" s="6" t="s">
        <v>17</v>
      </c>
      <c r="I3768" s="8">
        <v>0.5</v>
      </c>
      <c r="J3768" s="9">
        <v>5500</v>
      </c>
      <c r="K3768" s="10">
        <f t="shared" si="28"/>
        <v>2750</v>
      </c>
      <c r="L3768" s="10">
        <f t="shared" si="29"/>
        <v>1100</v>
      </c>
      <c r="M3768" s="11">
        <v>0.4</v>
      </c>
      <c r="O3768" s="16"/>
      <c r="P3768" s="14"/>
      <c r="Q3768" s="12"/>
      <c r="R3768" s="13"/>
    </row>
    <row r="3769" spans="1:18" ht="15.75" customHeight="1" x14ac:dyDescent="0.3">
      <c r="A3769" s="1"/>
      <c r="B3769" s="6" t="s">
        <v>14</v>
      </c>
      <c r="C3769" s="6">
        <v>1185732</v>
      </c>
      <c r="D3769" s="7">
        <v>44304</v>
      </c>
      <c r="E3769" s="6" t="s">
        <v>15</v>
      </c>
      <c r="F3769" s="6" t="s">
        <v>127</v>
      </c>
      <c r="G3769" s="6" t="s">
        <v>128</v>
      </c>
      <c r="H3769" s="6" t="s">
        <v>18</v>
      </c>
      <c r="I3769" s="8">
        <v>0.5</v>
      </c>
      <c r="J3769" s="9">
        <v>2500</v>
      </c>
      <c r="K3769" s="10">
        <f t="shared" si="28"/>
        <v>1250</v>
      </c>
      <c r="L3769" s="10">
        <f t="shared" si="29"/>
        <v>500</v>
      </c>
      <c r="M3769" s="11">
        <v>0.4</v>
      </c>
      <c r="O3769" s="16"/>
      <c r="P3769" s="14"/>
      <c r="Q3769" s="12"/>
      <c r="R3769" s="13"/>
    </row>
    <row r="3770" spans="1:18" ht="15.75" customHeight="1" x14ac:dyDescent="0.3">
      <c r="A3770" s="1"/>
      <c r="B3770" s="6" t="s">
        <v>14</v>
      </c>
      <c r="C3770" s="6">
        <v>1185732</v>
      </c>
      <c r="D3770" s="7">
        <v>44304</v>
      </c>
      <c r="E3770" s="6" t="s">
        <v>15</v>
      </c>
      <c r="F3770" s="6" t="s">
        <v>127</v>
      </c>
      <c r="G3770" s="6" t="s">
        <v>128</v>
      </c>
      <c r="H3770" s="6" t="s">
        <v>19</v>
      </c>
      <c r="I3770" s="8">
        <v>0.4</v>
      </c>
      <c r="J3770" s="9">
        <v>2500</v>
      </c>
      <c r="K3770" s="10">
        <f t="shared" si="28"/>
        <v>1000</v>
      </c>
      <c r="L3770" s="10">
        <f t="shared" si="29"/>
        <v>300</v>
      </c>
      <c r="M3770" s="11">
        <v>0.3</v>
      </c>
      <c r="O3770" s="16"/>
      <c r="P3770" s="14"/>
      <c r="Q3770" s="12"/>
      <c r="R3770" s="13"/>
    </row>
    <row r="3771" spans="1:18" ht="15.75" customHeight="1" x14ac:dyDescent="0.3">
      <c r="A3771" s="1"/>
      <c r="B3771" s="6" t="s">
        <v>14</v>
      </c>
      <c r="C3771" s="6">
        <v>1185732</v>
      </c>
      <c r="D3771" s="7">
        <v>44304</v>
      </c>
      <c r="E3771" s="6" t="s">
        <v>15</v>
      </c>
      <c r="F3771" s="6" t="s">
        <v>127</v>
      </c>
      <c r="G3771" s="6" t="s">
        <v>128</v>
      </c>
      <c r="H3771" s="6" t="s">
        <v>20</v>
      </c>
      <c r="I3771" s="8">
        <v>0.44999999999999996</v>
      </c>
      <c r="J3771" s="9">
        <v>1750</v>
      </c>
      <c r="K3771" s="10">
        <f t="shared" si="28"/>
        <v>787.49999999999989</v>
      </c>
      <c r="L3771" s="10">
        <f t="shared" si="29"/>
        <v>236.24999999999994</v>
      </c>
      <c r="M3771" s="11">
        <v>0.3</v>
      </c>
      <c r="O3771" s="16"/>
      <c r="P3771" s="14"/>
      <c r="Q3771" s="12"/>
      <c r="R3771" s="13"/>
    </row>
    <row r="3772" spans="1:18" ht="15.75" customHeight="1" x14ac:dyDescent="0.3">
      <c r="A3772" s="1"/>
      <c r="B3772" s="6" t="s">
        <v>14</v>
      </c>
      <c r="C3772" s="6">
        <v>1185732</v>
      </c>
      <c r="D3772" s="7">
        <v>44304</v>
      </c>
      <c r="E3772" s="6" t="s">
        <v>15</v>
      </c>
      <c r="F3772" s="6" t="s">
        <v>127</v>
      </c>
      <c r="G3772" s="6" t="s">
        <v>128</v>
      </c>
      <c r="H3772" s="6" t="s">
        <v>21</v>
      </c>
      <c r="I3772" s="8">
        <v>0.60000000000000009</v>
      </c>
      <c r="J3772" s="9">
        <v>1750</v>
      </c>
      <c r="K3772" s="10">
        <f t="shared" si="28"/>
        <v>1050.0000000000002</v>
      </c>
      <c r="L3772" s="10">
        <f t="shared" si="29"/>
        <v>315.00000000000006</v>
      </c>
      <c r="M3772" s="11">
        <v>0.3</v>
      </c>
      <c r="O3772" s="16"/>
      <c r="P3772" s="14"/>
      <c r="Q3772" s="12"/>
      <c r="R3772" s="13"/>
    </row>
    <row r="3773" spans="1:18" ht="15.75" customHeight="1" x14ac:dyDescent="0.3">
      <c r="A3773" s="1"/>
      <c r="B3773" s="6" t="s">
        <v>14</v>
      </c>
      <c r="C3773" s="6">
        <v>1185732</v>
      </c>
      <c r="D3773" s="7">
        <v>44304</v>
      </c>
      <c r="E3773" s="6" t="s">
        <v>15</v>
      </c>
      <c r="F3773" s="6" t="s">
        <v>127</v>
      </c>
      <c r="G3773" s="6" t="s">
        <v>128</v>
      </c>
      <c r="H3773" s="6" t="s">
        <v>22</v>
      </c>
      <c r="I3773" s="8">
        <v>0.5</v>
      </c>
      <c r="J3773" s="9">
        <v>3250</v>
      </c>
      <c r="K3773" s="10">
        <f t="shared" si="28"/>
        <v>1625</v>
      </c>
      <c r="L3773" s="10">
        <f t="shared" si="29"/>
        <v>568.75</v>
      </c>
      <c r="M3773" s="11">
        <v>0.35</v>
      </c>
      <c r="O3773" s="16"/>
      <c r="P3773" s="14"/>
      <c r="Q3773" s="12"/>
      <c r="R3773" s="13"/>
    </row>
    <row r="3774" spans="1:18" ht="15.75" customHeight="1" x14ac:dyDescent="0.3">
      <c r="A3774" s="1"/>
      <c r="B3774" s="6" t="s">
        <v>14</v>
      </c>
      <c r="C3774" s="6">
        <v>1185732</v>
      </c>
      <c r="D3774" s="7">
        <v>44333</v>
      </c>
      <c r="E3774" s="6" t="s">
        <v>15</v>
      </c>
      <c r="F3774" s="6" t="s">
        <v>127</v>
      </c>
      <c r="G3774" s="6" t="s">
        <v>128</v>
      </c>
      <c r="H3774" s="6" t="s">
        <v>17</v>
      </c>
      <c r="I3774" s="8">
        <v>0.65</v>
      </c>
      <c r="J3774" s="9">
        <v>5950</v>
      </c>
      <c r="K3774" s="10">
        <f t="shared" si="28"/>
        <v>3867.5</v>
      </c>
      <c r="L3774" s="10">
        <f t="shared" si="29"/>
        <v>1547</v>
      </c>
      <c r="M3774" s="11">
        <v>0.4</v>
      </c>
      <c r="O3774" s="16"/>
      <c r="P3774" s="14"/>
      <c r="Q3774" s="12"/>
      <c r="R3774" s="13"/>
    </row>
    <row r="3775" spans="1:18" ht="15.75" customHeight="1" x14ac:dyDescent="0.3">
      <c r="A3775" s="1"/>
      <c r="B3775" s="6" t="s">
        <v>14</v>
      </c>
      <c r="C3775" s="6">
        <v>1185732</v>
      </c>
      <c r="D3775" s="7">
        <v>44333</v>
      </c>
      <c r="E3775" s="6" t="s">
        <v>15</v>
      </c>
      <c r="F3775" s="6" t="s">
        <v>127</v>
      </c>
      <c r="G3775" s="6" t="s">
        <v>128</v>
      </c>
      <c r="H3775" s="6" t="s">
        <v>18</v>
      </c>
      <c r="I3775" s="8">
        <v>0.60000000000000009</v>
      </c>
      <c r="J3775" s="9">
        <v>3000</v>
      </c>
      <c r="K3775" s="10">
        <f t="shared" si="28"/>
        <v>1800.0000000000002</v>
      </c>
      <c r="L3775" s="10">
        <f t="shared" si="29"/>
        <v>720.00000000000011</v>
      </c>
      <c r="M3775" s="11">
        <v>0.4</v>
      </c>
      <c r="O3775" s="16"/>
      <c r="P3775" s="14"/>
      <c r="Q3775" s="12"/>
      <c r="R3775" s="13"/>
    </row>
    <row r="3776" spans="1:18" ht="15.75" customHeight="1" x14ac:dyDescent="0.3">
      <c r="A3776" s="1"/>
      <c r="B3776" s="6" t="s">
        <v>14</v>
      </c>
      <c r="C3776" s="6">
        <v>1185732</v>
      </c>
      <c r="D3776" s="7">
        <v>44333</v>
      </c>
      <c r="E3776" s="6" t="s">
        <v>15</v>
      </c>
      <c r="F3776" s="6" t="s">
        <v>127</v>
      </c>
      <c r="G3776" s="6" t="s">
        <v>128</v>
      </c>
      <c r="H3776" s="6" t="s">
        <v>19</v>
      </c>
      <c r="I3776" s="8">
        <v>0.55000000000000004</v>
      </c>
      <c r="J3776" s="9">
        <v>3250</v>
      </c>
      <c r="K3776" s="10">
        <f t="shared" si="28"/>
        <v>1787.5000000000002</v>
      </c>
      <c r="L3776" s="10">
        <f t="shared" si="29"/>
        <v>536.25</v>
      </c>
      <c r="M3776" s="11">
        <v>0.3</v>
      </c>
      <c r="O3776" s="16"/>
      <c r="P3776" s="14"/>
      <c r="Q3776" s="12"/>
      <c r="R3776" s="13"/>
    </row>
    <row r="3777" spans="1:18" ht="15.75" customHeight="1" x14ac:dyDescent="0.3">
      <c r="A3777" s="1"/>
      <c r="B3777" s="6" t="s">
        <v>14</v>
      </c>
      <c r="C3777" s="6">
        <v>1185732</v>
      </c>
      <c r="D3777" s="7">
        <v>44333</v>
      </c>
      <c r="E3777" s="6" t="s">
        <v>15</v>
      </c>
      <c r="F3777" s="6" t="s">
        <v>127</v>
      </c>
      <c r="G3777" s="6" t="s">
        <v>128</v>
      </c>
      <c r="H3777" s="6" t="s">
        <v>20</v>
      </c>
      <c r="I3777" s="8">
        <v>0.55000000000000004</v>
      </c>
      <c r="J3777" s="9">
        <v>2750</v>
      </c>
      <c r="K3777" s="10">
        <f t="shared" si="28"/>
        <v>1512.5000000000002</v>
      </c>
      <c r="L3777" s="10">
        <f t="shared" si="29"/>
        <v>453.75000000000006</v>
      </c>
      <c r="M3777" s="11">
        <v>0.3</v>
      </c>
      <c r="O3777" s="16"/>
      <c r="P3777" s="14"/>
      <c r="Q3777" s="12"/>
      <c r="R3777" s="13"/>
    </row>
    <row r="3778" spans="1:18" ht="15.75" customHeight="1" x14ac:dyDescent="0.3">
      <c r="A3778" s="1"/>
      <c r="B3778" s="6" t="s">
        <v>14</v>
      </c>
      <c r="C3778" s="6">
        <v>1185732</v>
      </c>
      <c r="D3778" s="7">
        <v>44333</v>
      </c>
      <c r="E3778" s="6" t="s">
        <v>15</v>
      </c>
      <c r="F3778" s="6" t="s">
        <v>127</v>
      </c>
      <c r="G3778" s="6" t="s">
        <v>128</v>
      </c>
      <c r="H3778" s="6" t="s">
        <v>21</v>
      </c>
      <c r="I3778" s="8">
        <v>0.65</v>
      </c>
      <c r="J3778" s="9">
        <v>3000</v>
      </c>
      <c r="K3778" s="10">
        <f t="shared" si="28"/>
        <v>1950</v>
      </c>
      <c r="L3778" s="10">
        <f t="shared" si="29"/>
        <v>585</v>
      </c>
      <c r="M3778" s="11">
        <v>0.3</v>
      </c>
      <c r="O3778" s="16"/>
      <c r="P3778" s="14"/>
      <c r="Q3778" s="12"/>
      <c r="R3778" s="13"/>
    </row>
    <row r="3779" spans="1:18" ht="15.75" customHeight="1" x14ac:dyDescent="0.3">
      <c r="A3779" s="1"/>
      <c r="B3779" s="6" t="s">
        <v>14</v>
      </c>
      <c r="C3779" s="6">
        <v>1185732</v>
      </c>
      <c r="D3779" s="7">
        <v>44333</v>
      </c>
      <c r="E3779" s="6" t="s">
        <v>15</v>
      </c>
      <c r="F3779" s="6" t="s">
        <v>127</v>
      </c>
      <c r="G3779" s="6" t="s">
        <v>128</v>
      </c>
      <c r="H3779" s="6" t="s">
        <v>22</v>
      </c>
      <c r="I3779" s="8">
        <v>0.70000000000000007</v>
      </c>
      <c r="J3779" s="9">
        <v>4250</v>
      </c>
      <c r="K3779" s="10">
        <f t="shared" si="28"/>
        <v>2975.0000000000005</v>
      </c>
      <c r="L3779" s="10">
        <f t="shared" si="29"/>
        <v>1041.25</v>
      </c>
      <c r="M3779" s="11">
        <v>0.35</v>
      </c>
      <c r="O3779" s="16"/>
      <c r="P3779" s="14"/>
      <c r="Q3779" s="12"/>
      <c r="R3779" s="13"/>
    </row>
    <row r="3780" spans="1:18" ht="15.75" customHeight="1" x14ac:dyDescent="0.3">
      <c r="A3780" s="1"/>
      <c r="B3780" s="6" t="s">
        <v>14</v>
      </c>
      <c r="C3780" s="6">
        <v>1185732</v>
      </c>
      <c r="D3780" s="7">
        <v>44366</v>
      </c>
      <c r="E3780" s="6" t="s">
        <v>15</v>
      </c>
      <c r="F3780" s="6" t="s">
        <v>127</v>
      </c>
      <c r="G3780" s="6" t="s">
        <v>128</v>
      </c>
      <c r="H3780" s="6" t="s">
        <v>17</v>
      </c>
      <c r="I3780" s="8">
        <v>0.65</v>
      </c>
      <c r="J3780" s="9">
        <v>6750</v>
      </c>
      <c r="K3780" s="10">
        <f t="shared" si="28"/>
        <v>4387.5</v>
      </c>
      <c r="L3780" s="10">
        <f t="shared" si="29"/>
        <v>1755</v>
      </c>
      <c r="M3780" s="11">
        <v>0.4</v>
      </c>
      <c r="O3780" s="16"/>
      <c r="P3780" s="14"/>
      <c r="Q3780" s="12"/>
      <c r="R3780" s="13"/>
    </row>
    <row r="3781" spans="1:18" ht="15.75" customHeight="1" x14ac:dyDescent="0.3">
      <c r="A3781" s="1"/>
      <c r="B3781" s="6" t="s">
        <v>14</v>
      </c>
      <c r="C3781" s="6">
        <v>1185732</v>
      </c>
      <c r="D3781" s="7">
        <v>44366</v>
      </c>
      <c r="E3781" s="6" t="s">
        <v>15</v>
      </c>
      <c r="F3781" s="6" t="s">
        <v>127</v>
      </c>
      <c r="G3781" s="6" t="s">
        <v>128</v>
      </c>
      <c r="H3781" s="6" t="s">
        <v>18</v>
      </c>
      <c r="I3781" s="8">
        <v>0.60000000000000009</v>
      </c>
      <c r="J3781" s="9">
        <v>4250</v>
      </c>
      <c r="K3781" s="10">
        <f t="shared" si="28"/>
        <v>2550.0000000000005</v>
      </c>
      <c r="L3781" s="10">
        <f t="shared" si="29"/>
        <v>1020.0000000000002</v>
      </c>
      <c r="M3781" s="11">
        <v>0.4</v>
      </c>
      <c r="O3781" s="16"/>
      <c r="P3781" s="14"/>
      <c r="Q3781" s="12"/>
      <c r="R3781" s="13"/>
    </row>
    <row r="3782" spans="1:18" ht="15.75" customHeight="1" x14ac:dyDescent="0.3">
      <c r="A3782" s="1"/>
      <c r="B3782" s="6" t="s">
        <v>14</v>
      </c>
      <c r="C3782" s="6">
        <v>1185732</v>
      </c>
      <c r="D3782" s="7">
        <v>44366</v>
      </c>
      <c r="E3782" s="6" t="s">
        <v>15</v>
      </c>
      <c r="F3782" s="6" t="s">
        <v>127</v>
      </c>
      <c r="G3782" s="6" t="s">
        <v>128</v>
      </c>
      <c r="H3782" s="6" t="s">
        <v>19</v>
      </c>
      <c r="I3782" s="8">
        <v>0.55000000000000004</v>
      </c>
      <c r="J3782" s="9">
        <v>3500</v>
      </c>
      <c r="K3782" s="10">
        <f t="shared" si="28"/>
        <v>1925.0000000000002</v>
      </c>
      <c r="L3782" s="10">
        <f t="shared" si="29"/>
        <v>577.5</v>
      </c>
      <c r="M3782" s="11">
        <v>0.3</v>
      </c>
      <c r="O3782" s="16"/>
      <c r="P3782" s="14"/>
      <c r="Q3782" s="12"/>
      <c r="R3782" s="13"/>
    </row>
    <row r="3783" spans="1:18" ht="15.75" customHeight="1" x14ac:dyDescent="0.3">
      <c r="A3783" s="1"/>
      <c r="B3783" s="6" t="s">
        <v>14</v>
      </c>
      <c r="C3783" s="6">
        <v>1185732</v>
      </c>
      <c r="D3783" s="7">
        <v>44366</v>
      </c>
      <c r="E3783" s="6" t="s">
        <v>15</v>
      </c>
      <c r="F3783" s="6" t="s">
        <v>127</v>
      </c>
      <c r="G3783" s="6" t="s">
        <v>128</v>
      </c>
      <c r="H3783" s="6" t="s">
        <v>20</v>
      </c>
      <c r="I3783" s="8">
        <v>0.55000000000000004</v>
      </c>
      <c r="J3783" s="9">
        <v>3250</v>
      </c>
      <c r="K3783" s="10">
        <f t="shared" si="28"/>
        <v>1787.5000000000002</v>
      </c>
      <c r="L3783" s="10">
        <f t="shared" si="29"/>
        <v>536.25</v>
      </c>
      <c r="M3783" s="11">
        <v>0.3</v>
      </c>
      <c r="O3783" s="16"/>
      <c r="P3783" s="14"/>
      <c r="Q3783" s="12"/>
      <c r="R3783" s="13"/>
    </row>
    <row r="3784" spans="1:18" ht="15.75" customHeight="1" x14ac:dyDescent="0.3">
      <c r="A3784" s="1"/>
      <c r="B3784" s="6" t="s">
        <v>14</v>
      </c>
      <c r="C3784" s="6">
        <v>1185732</v>
      </c>
      <c r="D3784" s="7">
        <v>44366</v>
      </c>
      <c r="E3784" s="6" t="s">
        <v>15</v>
      </c>
      <c r="F3784" s="6" t="s">
        <v>127</v>
      </c>
      <c r="G3784" s="6" t="s">
        <v>128</v>
      </c>
      <c r="H3784" s="6" t="s">
        <v>21</v>
      </c>
      <c r="I3784" s="8">
        <v>0.65</v>
      </c>
      <c r="J3784" s="9">
        <v>3250</v>
      </c>
      <c r="K3784" s="10">
        <f t="shared" si="28"/>
        <v>2112.5</v>
      </c>
      <c r="L3784" s="10">
        <f t="shared" si="29"/>
        <v>633.75</v>
      </c>
      <c r="M3784" s="11">
        <v>0.3</v>
      </c>
      <c r="O3784" s="16"/>
      <c r="P3784" s="14"/>
      <c r="Q3784" s="12"/>
      <c r="R3784" s="13"/>
    </row>
    <row r="3785" spans="1:18" ht="15.75" customHeight="1" x14ac:dyDescent="0.3">
      <c r="A3785" s="1"/>
      <c r="B3785" s="6" t="s">
        <v>14</v>
      </c>
      <c r="C3785" s="6">
        <v>1185732</v>
      </c>
      <c r="D3785" s="7">
        <v>44366</v>
      </c>
      <c r="E3785" s="6" t="s">
        <v>15</v>
      </c>
      <c r="F3785" s="6" t="s">
        <v>127</v>
      </c>
      <c r="G3785" s="6" t="s">
        <v>128</v>
      </c>
      <c r="H3785" s="6" t="s">
        <v>22</v>
      </c>
      <c r="I3785" s="8">
        <v>0.70000000000000007</v>
      </c>
      <c r="J3785" s="9">
        <v>4750</v>
      </c>
      <c r="K3785" s="10">
        <f t="shared" si="28"/>
        <v>3325.0000000000005</v>
      </c>
      <c r="L3785" s="10">
        <f t="shared" si="29"/>
        <v>1163.75</v>
      </c>
      <c r="M3785" s="11">
        <v>0.35</v>
      </c>
      <c r="O3785" s="16"/>
      <c r="P3785" s="14"/>
      <c r="Q3785" s="12"/>
      <c r="R3785" s="13"/>
    </row>
    <row r="3786" spans="1:18" ht="15.75" customHeight="1" x14ac:dyDescent="0.3">
      <c r="A3786" s="1"/>
      <c r="B3786" s="6" t="s">
        <v>14</v>
      </c>
      <c r="C3786" s="6">
        <v>1185732</v>
      </c>
      <c r="D3786" s="7">
        <v>44394</v>
      </c>
      <c r="E3786" s="6" t="s">
        <v>15</v>
      </c>
      <c r="F3786" s="6" t="s">
        <v>127</v>
      </c>
      <c r="G3786" s="6" t="s">
        <v>128</v>
      </c>
      <c r="H3786" s="6" t="s">
        <v>17</v>
      </c>
      <c r="I3786" s="8">
        <v>0.65</v>
      </c>
      <c r="J3786" s="9">
        <v>7000</v>
      </c>
      <c r="K3786" s="10">
        <f t="shared" si="28"/>
        <v>4550</v>
      </c>
      <c r="L3786" s="10">
        <f t="shared" si="29"/>
        <v>1820</v>
      </c>
      <c r="M3786" s="11">
        <v>0.4</v>
      </c>
      <c r="O3786" s="16"/>
      <c r="P3786" s="14"/>
      <c r="Q3786" s="12"/>
      <c r="R3786" s="13"/>
    </row>
    <row r="3787" spans="1:18" ht="15.75" customHeight="1" x14ac:dyDescent="0.3">
      <c r="A3787" s="1"/>
      <c r="B3787" s="6" t="s">
        <v>14</v>
      </c>
      <c r="C3787" s="6">
        <v>1185732</v>
      </c>
      <c r="D3787" s="7">
        <v>44394</v>
      </c>
      <c r="E3787" s="6" t="s">
        <v>15</v>
      </c>
      <c r="F3787" s="6" t="s">
        <v>127</v>
      </c>
      <c r="G3787" s="6" t="s">
        <v>128</v>
      </c>
      <c r="H3787" s="6" t="s">
        <v>18</v>
      </c>
      <c r="I3787" s="8">
        <v>0.60000000000000009</v>
      </c>
      <c r="J3787" s="9">
        <v>4500</v>
      </c>
      <c r="K3787" s="10">
        <f t="shared" si="28"/>
        <v>2700.0000000000005</v>
      </c>
      <c r="L3787" s="10">
        <f t="shared" si="29"/>
        <v>1080.0000000000002</v>
      </c>
      <c r="M3787" s="11">
        <v>0.4</v>
      </c>
      <c r="O3787" s="16"/>
      <c r="P3787" s="14"/>
      <c r="Q3787" s="12"/>
      <c r="R3787" s="13"/>
    </row>
    <row r="3788" spans="1:18" ht="15.75" customHeight="1" x14ac:dyDescent="0.3">
      <c r="A3788" s="1"/>
      <c r="B3788" s="6" t="s">
        <v>14</v>
      </c>
      <c r="C3788" s="6">
        <v>1185732</v>
      </c>
      <c r="D3788" s="7">
        <v>44394</v>
      </c>
      <c r="E3788" s="6" t="s">
        <v>15</v>
      </c>
      <c r="F3788" s="6" t="s">
        <v>127</v>
      </c>
      <c r="G3788" s="6" t="s">
        <v>128</v>
      </c>
      <c r="H3788" s="6" t="s">
        <v>19</v>
      </c>
      <c r="I3788" s="8">
        <v>0.55000000000000004</v>
      </c>
      <c r="J3788" s="9">
        <v>3750</v>
      </c>
      <c r="K3788" s="10">
        <f t="shared" si="28"/>
        <v>2062.5</v>
      </c>
      <c r="L3788" s="10">
        <f t="shared" si="29"/>
        <v>618.75</v>
      </c>
      <c r="M3788" s="11">
        <v>0.3</v>
      </c>
      <c r="O3788" s="16"/>
      <c r="P3788" s="14"/>
      <c r="Q3788" s="12"/>
      <c r="R3788" s="13"/>
    </row>
    <row r="3789" spans="1:18" ht="15.75" customHeight="1" x14ac:dyDescent="0.3">
      <c r="A3789" s="1"/>
      <c r="B3789" s="6" t="s">
        <v>14</v>
      </c>
      <c r="C3789" s="6">
        <v>1185732</v>
      </c>
      <c r="D3789" s="7">
        <v>44394</v>
      </c>
      <c r="E3789" s="6" t="s">
        <v>15</v>
      </c>
      <c r="F3789" s="6" t="s">
        <v>127</v>
      </c>
      <c r="G3789" s="6" t="s">
        <v>128</v>
      </c>
      <c r="H3789" s="6" t="s">
        <v>20</v>
      </c>
      <c r="I3789" s="8">
        <v>0.55000000000000004</v>
      </c>
      <c r="J3789" s="9">
        <v>3250</v>
      </c>
      <c r="K3789" s="10">
        <f t="shared" si="28"/>
        <v>1787.5000000000002</v>
      </c>
      <c r="L3789" s="10">
        <f t="shared" si="29"/>
        <v>536.25</v>
      </c>
      <c r="M3789" s="11">
        <v>0.3</v>
      </c>
      <c r="O3789" s="16"/>
      <c r="P3789" s="14"/>
      <c r="Q3789" s="12"/>
      <c r="R3789" s="13"/>
    </row>
    <row r="3790" spans="1:18" ht="15.75" customHeight="1" x14ac:dyDescent="0.3">
      <c r="A3790" s="1"/>
      <c r="B3790" s="6" t="s">
        <v>14</v>
      </c>
      <c r="C3790" s="6">
        <v>1185732</v>
      </c>
      <c r="D3790" s="7">
        <v>44394</v>
      </c>
      <c r="E3790" s="6" t="s">
        <v>15</v>
      </c>
      <c r="F3790" s="6" t="s">
        <v>127</v>
      </c>
      <c r="G3790" s="6" t="s">
        <v>128</v>
      </c>
      <c r="H3790" s="6" t="s">
        <v>21</v>
      </c>
      <c r="I3790" s="8">
        <v>0.65</v>
      </c>
      <c r="J3790" s="9">
        <v>3500</v>
      </c>
      <c r="K3790" s="10">
        <f t="shared" si="28"/>
        <v>2275</v>
      </c>
      <c r="L3790" s="10">
        <f t="shared" si="29"/>
        <v>682.5</v>
      </c>
      <c r="M3790" s="11">
        <v>0.3</v>
      </c>
      <c r="O3790" s="16"/>
      <c r="P3790" s="14"/>
      <c r="Q3790" s="12"/>
      <c r="R3790" s="13"/>
    </row>
    <row r="3791" spans="1:18" ht="15.75" customHeight="1" x14ac:dyDescent="0.3">
      <c r="A3791" s="1"/>
      <c r="B3791" s="6" t="s">
        <v>14</v>
      </c>
      <c r="C3791" s="6">
        <v>1185732</v>
      </c>
      <c r="D3791" s="7">
        <v>44394</v>
      </c>
      <c r="E3791" s="6" t="s">
        <v>15</v>
      </c>
      <c r="F3791" s="6" t="s">
        <v>127</v>
      </c>
      <c r="G3791" s="6" t="s">
        <v>128</v>
      </c>
      <c r="H3791" s="6" t="s">
        <v>22</v>
      </c>
      <c r="I3791" s="8">
        <v>0.70000000000000007</v>
      </c>
      <c r="J3791" s="9">
        <v>5250</v>
      </c>
      <c r="K3791" s="10">
        <f t="shared" si="28"/>
        <v>3675.0000000000005</v>
      </c>
      <c r="L3791" s="10">
        <f t="shared" si="29"/>
        <v>1286.25</v>
      </c>
      <c r="M3791" s="11">
        <v>0.35</v>
      </c>
      <c r="O3791" s="16"/>
      <c r="P3791" s="14"/>
      <c r="Q3791" s="12"/>
      <c r="R3791" s="13"/>
    </row>
    <row r="3792" spans="1:18" ht="15.75" customHeight="1" x14ac:dyDescent="0.3">
      <c r="A3792" s="1"/>
      <c r="B3792" s="6" t="s">
        <v>14</v>
      </c>
      <c r="C3792" s="6">
        <v>1185732</v>
      </c>
      <c r="D3792" s="7">
        <v>44426</v>
      </c>
      <c r="E3792" s="6" t="s">
        <v>15</v>
      </c>
      <c r="F3792" s="6" t="s">
        <v>127</v>
      </c>
      <c r="G3792" s="6" t="s">
        <v>128</v>
      </c>
      <c r="H3792" s="6" t="s">
        <v>17</v>
      </c>
      <c r="I3792" s="8">
        <v>0.65</v>
      </c>
      <c r="J3792" s="9">
        <v>6750</v>
      </c>
      <c r="K3792" s="10">
        <f t="shared" si="28"/>
        <v>4387.5</v>
      </c>
      <c r="L3792" s="10">
        <f t="shared" si="29"/>
        <v>1755</v>
      </c>
      <c r="M3792" s="11">
        <v>0.4</v>
      </c>
      <c r="O3792" s="16"/>
      <c r="P3792" s="14"/>
      <c r="Q3792" s="12"/>
      <c r="R3792" s="13"/>
    </row>
    <row r="3793" spans="1:18" ht="15.75" customHeight="1" x14ac:dyDescent="0.3">
      <c r="A3793" s="1"/>
      <c r="B3793" s="6" t="s">
        <v>14</v>
      </c>
      <c r="C3793" s="6">
        <v>1185732</v>
      </c>
      <c r="D3793" s="7">
        <v>44426</v>
      </c>
      <c r="E3793" s="6" t="s">
        <v>15</v>
      </c>
      <c r="F3793" s="6" t="s">
        <v>127</v>
      </c>
      <c r="G3793" s="6" t="s">
        <v>128</v>
      </c>
      <c r="H3793" s="6" t="s">
        <v>18</v>
      </c>
      <c r="I3793" s="8">
        <v>0.60000000000000009</v>
      </c>
      <c r="J3793" s="9">
        <v>4500</v>
      </c>
      <c r="K3793" s="10">
        <f t="shared" si="28"/>
        <v>2700.0000000000005</v>
      </c>
      <c r="L3793" s="10">
        <f t="shared" si="29"/>
        <v>1080.0000000000002</v>
      </c>
      <c r="M3793" s="11">
        <v>0.4</v>
      </c>
      <c r="O3793" s="16"/>
      <c r="P3793" s="14"/>
      <c r="Q3793" s="12"/>
      <c r="R3793" s="13"/>
    </row>
    <row r="3794" spans="1:18" ht="15.75" customHeight="1" x14ac:dyDescent="0.3">
      <c r="A3794" s="1"/>
      <c r="B3794" s="6" t="s">
        <v>14</v>
      </c>
      <c r="C3794" s="6">
        <v>1185732</v>
      </c>
      <c r="D3794" s="7">
        <v>44426</v>
      </c>
      <c r="E3794" s="6" t="s">
        <v>15</v>
      </c>
      <c r="F3794" s="6" t="s">
        <v>127</v>
      </c>
      <c r="G3794" s="6" t="s">
        <v>128</v>
      </c>
      <c r="H3794" s="6" t="s">
        <v>19</v>
      </c>
      <c r="I3794" s="8">
        <v>0.55000000000000004</v>
      </c>
      <c r="J3794" s="9">
        <v>3750</v>
      </c>
      <c r="K3794" s="10">
        <f t="shared" si="28"/>
        <v>2062.5</v>
      </c>
      <c r="L3794" s="10">
        <f t="shared" si="29"/>
        <v>618.75</v>
      </c>
      <c r="M3794" s="11">
        <v>0.3</v>
      </c>
      <c r="O3794" s="16"/>
      <c r="P3794" s="14"/>
      <c r="Q3794" s="12"/>
      <c r="R3794" s="13"/>
    </row>
    <row r="3795" spans="1:18" ht="15.75" customHeight="1" x14ac:dyDescent="0.3">
      <c r="A3795" s="1"/>
      <c r="B3795" s="6" t="s">
        <v>14</v>
      </c>
      <c r="C3795" s="6">
        <v>1185732</v>
      </c>
      <c r="D3795" s="7">
        <v>44426</v>
      </c>
      <c r="E3795" s="6" t="s">
        <v>15</v>
      </c>
      <c r="F3795" s="6" t="s">
        <v>127</v>
      </c>
      <c r="G3795" s="6" t="s">
        <v>128</v>
      </c>
      <c r="H3795" s="6" t="s">
        <v>20</v>
      </c>
      <c r="I3795" s="8">
        <v>0.55000000000000004</v>
      </c>
      <c r="J3795" s="9">
        <v>2750</v>
      </c>
      <c r="K3795" s="10">
        <f t="shared" si="28"/>
        <v>1512.5000000000002</v>
      </c>
      <c r="L3795" s="10">
        <f t="shared" si="29"/>
        <v>453.75000000000006</v>
      </c>
      <c r="M3795" s="11">
        <v>0.3</v>
      </c>
      <c r="O3795" s="16"/>
      <c r="P3795" s="14"/>
      <c r="Q3795" s="12"/>
      <c r="R3795" s="13"/>
    </row>
    <row r="3796" spans="1:18" ht="15.75" customHeight="1" x14ac:dyDescent="0.3">
      <c r="A3796" s="1"/>
      <c r="B3796" s="6" t="s">
        <v>14</v>
      </c>
      <c r="C3796" s="6">
        <v>1185732</v>
      </c>
      <c r="D3796" s="7">
        <v>44426</v>
      </c>
      <c r="E3796" s="6" t="s">
        <v>15</v>
      </c>
      <c r="F3796" s="6" t="s">
        <v>127</v>
      </c>
      <c r="G3796" s="6" t="s">
        <v>128</v>
      </c>
      <c r="H3796" s="6" t="s">
        <v>21</v>
      </c>
      <c r="I3796" s="8">
        <v>0.65</v>
      </c>
      <c r="J3796" s="9">
        <v>2500</v>
      </c>
      <c r="K3796" s="10">
        <f t="shared" si="28"/>
        <v>1625</v>
      </c>
      <c r="L3796" s="10">
        <f t="shared" si="29"/>
        <v>487.5</v>
      </c>
      <c r="M3796" s="11">
        <v>0.3</v>
      </c>
      <c r="O3796" s="16"/>
      <c r="P3796" s="14"/>
      <c r="Q3796" s="12"/>
      <c r="R3796" s="13"/>
    </row>
    <row r="3797" spans="1:18" ht="15.75" customHeight="1" x14ac:dyDescent="0.3">
      <c r="A3797" s="1"/>
      <c r="B3797" s="6" t="s">
        <v>14</v>
      </c>
      <c r="C3797" s="6">
        <v>1185732</v>
      </c>
      <c r="D3797" s="7">
        <v>44426</v>
      </c>
      <c r="E3797" s="6" t="s">
        <v>15</v>
      </c>
      <c r="F3797" s="6" t="s">
        <v>127</v>
      </c>
      <c r="G3797" s="6" t="s">
        <v>128</v>
      </c>
      <c r="H3797" s="6" t="s">
        <v>22</v>
      </c>
      <c r="I3797" s="8">
        <v>0.70000000000000007</v>
      </c>
      <c r="J3797" s="9">
        <v>4250</v>
      </c>
      <c r="K3797" s="10">
        <f t="shared" si="28"/>
        <v>2975.0000000000005</v>
      </c>
      <c r="L3797" s="10">
        <f t="shared" si="29"/>
        <v>1041.25</v>
      </c>
      <c r="M3797" s="11">
        <v>0.35</v>
      </c>
      <c r="O3797" s="16"/>
      <c r="P3797" s="14"/>
      <c r="Q3797" s="12"/>
      <c r="R3797" s="13"/>
    </row>
    <row r="3798" spans="1:18" ht="15.75" customHeight="1" x14ac:dyDescent="0.3">
      <c r="A3798" s="1"/>
      <c r="B3798" s="6" t="s">
        <v>14</v>
      </c>
      <c r="C3798" s="6">
        <v>1185732</v>
      </c>
      <c r="D3798" s="7">
        <v>44456</v>
      </c>
      <c r="E3798" s="6" t="s">
        <v>15</v>
      </c>
      <c r="F3798" s="6" t="s">
        <v>127</v>
      </c>
      <c r="G3798" s="6" t="s">
        <v>128</v>
      </c>
      <c r="H3798" s="6" t="s">
        <v>17</v>
      </c>
      <c r="I3798" s="8">
        <v>0.65</v>
      </c>
      <c r="J3798" s="9">
        <v>5500</v>
      </c>
      <c r="K3798" s="10">
        <f t="shared" si="28"/>
        <v>3575</v>
      </c>
      <c r="L3798" s="10">
        <f t="shared" si="29"/>
        <v>1430</v>
      </c>
      <c r="M3798" s="11">
        <v>0.4</v>
      </c>
      <c r="O3798" s="16"/>
      <c r="P3798" s="14"/>
      <c r="Q3798" s="12"/>
      <c r="R3798" s="13"/>
    </row>
    <row r="3799" spans="1:18" ht="15.75" customHeight="1" x14ac:dyDescent="0.3">
      <c r="A3799" s="1"/>
      <c r="B3799" s="6" t="s">
        <v>14</v>
      </c>
      <c r="C3799" s="6">
        <v>1185732</v>
      </c>
      <c r="D3799" s="7">
        <v>44456</v>
      </c>
      <c r="E3799" s="6" t="s">
        <v>15</v>
      </c>
      <c r="F3799" s="6" t="s">
        <v>127</v>
      </c>
      <c r="G3799" s="6" t="s">
        <v>128</v>
      </c>
      <c r="H3799" s="6" t="s">
        <v>18</v>
      </c>
      <c r="I3799" s="8">
        <v>0.60000000000000009</v>
      </c>
      <c r="J3799" s="9">
        <v>3500</v>
      </c>
      <c r="K3799" s="10">
        <f t="shared" si="28"/>
        <v>2100.0000000000005</v>
      </c>
      <c r="L3799" s="10">
        <f t="shared" si="29"/>
        <v>840.00000000000023</v>
      </c>
      <c r="M3799" s="11">
        <v>0.4</v>
      </c>
      <c r="O3799" s="16"/>
      <c r="P3799" s="14"/>
      <c r="Q3799" s="12"/>
      <c r="R3799" s="13"/>
    </row>
    <row r="3800" spans="1:18" ht="15.75" customHeight="1" x14ac:dyDescent="0.3">
      <c r="A3800" s="1"/>
      <c r="B3800" s="6" t="s">
        <v>14</v>
      </c>
      <c r="C3800" s="6">
        <v>1185732</v>
      </c>
      <c r="D3800" s="7">
        <v>44456</v>
      </c>
      <c r="E3800" s="6" t="s">
        <v>15</v>
      </c>
      <c r="F3800" s="6" t="s">
        <v>127</v>
      </c>
      <c r="G3800" s="6" t="s">
        <v>128</v>
      </c>
      <c r="H3800" s="6" t="s">
        <v>19</v>
      </c>
      <c r="I3800" s="8">
        <v>0.55000000000000004</v>
      </c>
      <c r="J3800" s="9">
        <v>2500</v>
      </c>
      <c r="K3800" s="10">
        <f t="shared" si="28"/>
        <v>1375</v>
      </c>
      <c r="L3800" s="10">
        <f t="shared" si="29"/>
        <v>412.5</v>
      </c>
      <c r="M3800" s="11">
        <v>0.3</v>
      </c>
      <c r="O3800" s="16"/>
      <c r="P3800" s="14"/>
      <c r="Q3800" s="12"/>
      <c r="R3800" s="13"/>
    </row>
    <row r="3801" spans="1:18" ht="15.75" customHeight="1" x14ac:dyDescent="0.3">
      <c r="A3801" s="1"/>
      <c r="B3801" s="6" t="s">
        <v>14</v>
      </c>
      <c r="C3801" s="6">
        <v>1185732</v>
      </c>
      <c r="D3801" s="7">
        <v>44456</v>
      </c>
      <c r="E3801" s="6" t="s">
        <v>15</v>
      </c>
      <c r="F3801" s="6" t="s">
        <v>127</v>
      </c>
      <c r="G3801" s="6" t="s">
        <v>128</v>
      </c>
      <c r="H3801" s="6" t="s">
        <v>20</v>
      </c>
      <c r="I3801" s="8">
        <v>0.55000000000000004</v>
      </c>
      <c r="J3801" s="9">
        <v>2250</v>
      </c>
      <c r="K3801" s="10">
        <f t="shared" si="28"/>
        <v>1237.5</v>
      </c>
      <c r="L3801" s="10">
        <f t="shared" si="29"/>
        <v>371.25</v>
      </c>
      <c r="M3801" s="11">
        <v>0.3</v>
      </c>
      <c r="O3801" s="16"/>
      <c r="P3801" s="14"/>
      <c r="Q3801" s="12"/>
      <c r="R3801" s="13"/>
    </row>
    <row r="3802" spans="1:18" ht="15.75" customHeight="1" x14ac:dyDescent="0.3">
      <c r="A3802" s="1"/>
      <c r="B3802" s="6" t="s">
        <v>14</v>
      </c>
      <c r="C3802" s="6">
        <v>1185732</v>
      </c>
      <c r="D3802" s="7">
        <v>44456</v>
      </c>
      <c r="E3802" s="6" t="s">
        <v>15</v>
      </c>
      <c r="F3802" s="6" t="s">
        <v>127</v>
      </c>
      <c r="G3802" s="6" t="s">
        <v>128</v>
      </c>
      <c r="H3802" s="6" t="s">
        <v>21</v>
      </c>
      <c r="I3802" s="8">
        <v>0.65</v>
      </c>
      <c r="J3802" s="9">
        <v>2250</v>
      </c>
      <c r="K3802" s="10">
        <f t="shared" si="28"/>
        <v>1462.5</v>
      </c>
      <c r="L3802" s="10">
        <f t="shared" si="29"/>
        <v>438.75</v>
      </c>
      <c r="M3802" s="11">
        <v>0.3</v>
      </c>
      <c r="O3802" s="16"/>
      <c r="P3802" s="14"/>
      <c r="Q3802" s="12"/>
      <c r="R3802" s="13"/>
    </row>
    <row r="3803" spans="1:18" ht="15.75" customHeight="1" x14ac:dyDescent="0.3">
      <c r="A3803" s="1"/>
      <c r="B3803" s="6" t="s">
        <v>14</v>
      </c>
      <c r="C3803" s="6">
        <v>1185732</v>
      </c>
      <c r="D3803" s="7">
        <v>44456</v>
      </c>
      <c r="E3803" s="6" t="s">
        <v>15</v>
      </c>
      <c r="F3803" s="6" t="s">
        <v>127</v>
      </c>
      <c r="G3803" s="6" t="s">
        <v>128</v>
      </c>
      <c r="H3803" s="6" t="s">
        <v>22</v>
      </c>
      <c r="I3803" s="8">
        <v>0.70000000000000007</v>
      </c>
      <c r="J3803" s="9">
        <v>3250</v>
      </c>
      <c r="K3803" s="10">
        <f t="shared" si="28"/>
        <v>2275</v>
      </c>
      <c r="L3803" s="10">
        <f t="shared" si="29"/>
        <v>796.25</v>
      </c>
      <c r="M3803" s="11">
        <v>0.35</v>
      </c>
      <c r="O3803" s="16"/>
      <c r="P3803" s="14"/>
      <c r="Q3803" s="12"/>
      <c r="R3803" s="13"/>
    </row>
    <row r="3804" spans="1:18" ht="15.75" customHeight="1" x14ac:dyDescent="0.3">
      <c r="A3804" s="1"/>
      <c r="B3804" s="6" t="s">
        <v>14</v>
      </c>
      <c r="C3804" s="6">
        <v>1185732</v>
      </c>
      <c r="D3804" s="7">
        <v>44488</v>
      </c>
      <c r="E3804" s="6" t="s">
        <v>15</v>
      </c>
      <c r="F3804" s="6" t="s">
        <v>127</v>
      </c>
      <c r="G3804" s="6" t="s">
        <v>128</v>
      </c>
      <c r="H3804" s="6" t="s">
        <v>17</v>
      </c>
      <c r="I3804" s="8">
        <v>0.70000000000000007</v>
      </c>
      <c r="J3804" s="9">
        <v>4750</v>
      </c>
      <c r="K3804" s="10">
        <f t="shared" si="28"/>
        <v>3325.0000000000005</v>
      </c>
      <c r="L3804" s="10">
        <f t="shared" si="29"/>
        <v>1330.0000000000002</v>
      </c>
      <c r="M3804" s="11">
        <v>0.4</v>
      </c>
      <c r="O3804" s="16"/>
      <c r="P3804" s="14"/>
      <c r="Q3804" s="12"/>
      <c r="R3804" s="13"/>
    </row>
    <row r="3805" spans="1:18" ht="15.75" customHeight="1" x14ac:dyDescent="0.3">
      <c r="A3805" s="1"/>
      <c r="B3805" s="6" t="s">
        <v>14</v>
      </c>
      <c r="C3805" s="6">
        <v>1185732</v>
      </c>
      <c r="D3805" s="7">
        <v>44488</v>
      </c>
      <c r="E3805" s="6" t="s">
        <v>15</v>
      </c>
      <c r="F3805" s="6" t="s">
        <v>127</v>
      </c>
      <c r="G3805" s="6" t="s">
        <v>128</v>
      </c>
      <c r="H3805" s="6" t="s">
        <v>18</v>
      </c>
      <c r="I3805" s="8">
        <v>0.65000000000000013</v>
      </c>
      <c r="J3805" s="9">
        <v>3000</v>
      </c>
      <c r="K3805" s="10">
        <f t="shared" si="28"/>
        <v>1950.0000000000005</v>
      </c>
      <c r="L3805" s="10">
        <f t="shared" si="29"/>
        <v>780.00000000000023</v>
      </c>
      <c r="M3805" s="11">
        <v>0.4</v>
      </c>
      <c r="O3805" s="16"/>
      <c r="P3805" s="14"/>
      <c r="Q3805" s="12"/>
      <c r="R3805" s="13"/>
    </row>
    <row r="3806" spans="1:18" ht="15.75" customHeight="1" x14ac:dyDescent="0.3">
      <c r="A3806" s="1"/>
      <c r="B3806" s="6" t="s">
        <v>14</v>
      </c>
      <c r="C3806" s="6">
        <v>1185732</v>
      </c>
      <c r="D3806" s="7">
        <v>44488</v>
      </c>
      <c r="E3806" s="6" t="s">
        <v>15</v>
      </c>
      <c r="F3806" s="6" t="s">
        <v>127</v>
      </c>
      <c r="G3806" s="6" t="s">
        <v>128</v>
      </c>
      <c r="H3806" s="6" t="s">
        <v>19</v>
      </c>
      <c r="I3806" s="8">
        <v>0.65000000000000013</v>
      </c>
      <c r="J3806" s="9">
        <v>2000</v>
      </c>
      <c r="K3806" s="10">
        <f t="shared" si="28"/>
        <v>1300.0000000000002</v>
      </c>
      <c r="L3806" s="10">
        <f t="shared" si="29"/>
        <v>390.00000000000006</v>
      </c>
      <c r="M3806" s="11">
        <v>0.3</v>
      </c>
      <c r="O3806" s="16"/>
      <c r="P3806" s="14"/>
      <c r="Q3806" s="12"/>
      <c r="R3806" s="13"/>
    </row>
    <row r="3807" spans="1:18" ht="15.75" customHeight="1" x14ac:dyDescent="0.3">
      <c r="A3807" s="1"/>
      <c r="B3807" s="6" t="s">
        <v>14</v>
      </c>
      <c r="C3807" s="6">
        <v>1185732</v>
      </c>
      <c r="D3807" s="7">
        <v>44488</v>
      </c>
      <c r="E3807" s="6" t="s">
        <v>15</v>
      </c>
      <c r="F3807" s="6" t="s">
        <v>127</v>
      </c>
      <c r="G3807" s="6" t="s">
        <v>128</v>
      </c>
      <c r="H3807" s="6" t="s">
        <v>20</v>
      </c>
      <c r="I3807" s="8">
        <v>0.65000000000000013</v>
      </c>
      <c r="J3807" s="9">
        <v>1750</v>
      </c>
      <c r="K3807" s="10">
        <f t="shared" si="28"/>
        <v>1137.5000000000002</v>
      </c>
      <c r="L3807" s="10">
        <f t="shared" si="29"/>
        <v>341.25000000000006</v>
      </c>
      <c r="M3807" s="11">
        <v>0.3</v>
      </c>
      <c r="O3807" s="16"/>
      <c r="P3807" s="14"/>
      <c r="Q3807" s="12"/>
      <c r="R3807" s="13"/>
    </row>
    <row r="3808" spans="1:18" ht="15.75" customHeight="1" x14ac:dyDescent="0.3">
      <c r="A3808" s="1"/>
      <c r="B3808" s="6" t="s">
        <v>14</v>
      </c>
      <c r="C3808" s="6">
        <v>1185732</v>
      </c>
      <c r="D3808" s="7">
        <v>44488</v>
      </c>
      <c r="E3808" s="6" t="s">
        <v>15</v>
      </c>
      <c r="F3808" s="6" t="s">
        <v>127</v>
      </c>
      <c r="G3808" s="6" t="s">
        <v>128</v>
      </c>
      <c r="H3808" s="6" t="s">
        <v>21</v>
      </c>
      <c r="I3808" s="8">
        <v>0.75000000000000011</v>
      </c>
      <c r="J3808" s="9">
        <v>1750</v>
      </c>
      <c r="K3808" s="10">
        <f t="shared" si="28"/>
        <v>1312.5000000000002</v>
      </c>
      <c r="L3808" s="10">
        <f t="shared" si="29"/>
        <v>393.75000000000006</v>
      </c>
      <c r="M3808" s="11">
        <v>0.3</v>
      </c>
      <c r="O3808" s="16"/>
      <c r="P3808" s="14"/>
      <c r="Q3808" s="12"/>
      <c r="R3808" s="13"/>
    </row>
    <row r="3809" spans="1:18" ht="15.75" customHeight="1" x14ac:dyDescent="0.3">
      <c r="A3809" s="1"/>
      <c r="B3809" s="6" t="s">
        <v>14</v>
      </c>
      <c r="C3809" s="6">
        <v>1185732</v>
      </c>
      <c r="D3809" s="7">
        <v>44488</v>
      </c>
      <c r="E3809" s="6" t="s">
        <v>15</v>
      </c>
      <c r="F3809" s="6" t="s">
        <v>127</v>
      </c>
      <c r="G3809" s="6" t="s">
        <v>128</v>
      </c>
      <c r="H3809" s="6" t="s">
        <v>22</v>
      </c>
      <c r="I3809" s="8">
        <v>0.8</v>
      </c>
      <c r="J3809" s="9">
        <v>3000</v>
      </c>
      <c r="K3809" s="10">
        <f t="shared" si="28"/>
        <v>2400</v>
      </c>
      <c r="L3809" s="10">
        <f t="shared" si="29"/>
        <v>840</v>
      </c>
      <c r="M3809" s="11">
        <v>0.35</v>
      </c>
      <c r="O3809" s="16"/>
      <c r="P3809" s="14"/>
      <c r="Q3809" s="12"/>
      <c r="R3809" s="13"/>
    </row>
    <row r="3810" spans="1:18" ht="15.75" customHeight="1" x14ac:dyDescent="0.3">
      <c r="A3810" s="1"/>
      <c r="B3810" s="6" t="s">
        <v>14</v>
      </c>
      <c r="C3810" s="6">
        <v>1185732</v>
      </c>
      <c r="D3810" s="7">
        <v>44518</v>
      </c>
      <c r="E3810" s="6" t="s">
        <v>15</v>
      </c>
      <c r="F3810" s="6" t="s">
        <v>127</v>
      </c>
      <c r="G3810" s="6" t="s">
        <v>128</v>
      </c>
      <c r="H3810" s="6" t="s">
        <v>17</v>
      </c>
      <c r="I3810" s="8">
        <v>0.75000000000000011</v>
      </c>
      <c r="J3810" s="9">
        <v>4500</v>
      </c>
      <c r="K3810" s="10">
        <f t="shared" si="28"/>
        <v>3375.0000000000005</v>
      </c>
      <c r="L3810" s="10">
        <f t="shared" si="29"/>
        <v>1350.0000000000002</v>
      </c>
      <c r="M3810" s="11">
        <v>0.4</v>
      </c>
      <c r="O3810" s="16"/>
      <c r="P3810" s="14"/>
      <c r="Q3810" s="12"/>
      <c r="R3810" s="13"/>
    </row>
    <row r="3811" spans="1:18" ht="15.75" customHeight="1" x14ac:dyDescent="0.3">
      <c r="A3811" s="1"/>
      <c r="B3811" s="6" t="s">
        <v>14</v>
      </c>
      <c r="C3811" s="6">
        <v>1185732</v>
      </c>
      <c r="D3811" s="7">
        <v>44518</v>
      </c>
      <c r="E3811" s="6" t="s">
        <v>15</v>
      </c>
      <c r="F3811" s="6" t="s">
        <v>127</v>
      </c>
      <c r="G3811" s="6" t="s">
        <v>128</v>
      </c>
      <c r="H3811" s="6" t="s">
        <v>18</v>
      </c>
      <c r="I3811" s="8">
        <v>0.65000000000000013</v>
      </c>
      <c r="J3811" s="9">
        <v>3250</v>
      </c>
      <c r="K3811" s="10">
        <f t="shared" si="28"/>
        <v>2112.5000000000005</v>
      </c>
      <c r="L3811" s="10">
        <f t="shared" si="29"/>
        <v>845.00000000000023</v>
      </c>
      <c r="M3811" s="11">
        <v>0.4</v>
      </c>
      <c r="O3811" s="16"/>
      <c r="P3811" s="14"/>
      <c r="Q3811" s="12"/>
      <c r="R3811" s="13"/>
    </row>
    <row r="3812" spans="1:18" ht="15.75" customHeight="1" x14ac:dyDescent="0.3">
      <c r="A3812" s="1"/>
      <c r="B3812" s="6" t="s">
        <v>14</v>
      </c>
      <c r="C3812" s="6">
        <v>1185732</v>
      </c>
      <c r="D3812" s="7">
        <v>44518</v>
      </c>
      <c r="E3812" s="6" t="s">
        <v>15</v>
      </c>
      <c r="F3812" s="6" t="s">
        <v>127</v>
      </c>
      <c r="G3812" s="6" t="s">
        <v>128</v>
      </c>
      <c r="H3812" s="6" t="s">
        <v>19</v>
      </c>
      <c r="I3812" s="8">
        <v>0.65000000000000013</v>
      </c>
      <c r="J3812" s="9">
        <v>3450</v>
      </c>
      <c r="K3812" s="10">
        <f t="shared" si="28"/>
        <v>2242.5000000000005</v>
      </c>
      <c r="L3812" s="10">
        <f t="shared" si="29"/>
        <v>672.75000000000011</v>
      </c>
      <c r="M3812" s="11">
        <v>0.3</v>
      </c>
      <c r="O3812" s="16"/>
      <c r="P3812" s="14"/>
      <c r="Q3812" s="12"/>
      <c r="R3812" s="13"/>
    </row>
    <row r="3813" spans="1:18" ht="15.75" customHeight="1" x14ac:dyDescent="0.3">
      <c r="A3813" s="1"/>
      <c r="B3813" s="6" t="s">
        <v>14</v>
      </c>
      <c r="C3813" s="6">
        <v>1185732</v>
      </c>
      <c r="D3813" s="7">
        <v>44518</v>
      </c>
      <c r="E3813" s="6" t="s">
        <v>15</v>
      </c>
      <c r="F3813" s="6" t="s">
        <v>127</v>
      </c>
      <c r="G3813" s="6" t="s">
        <v>128</v>
      </c>
      <c r="H3813" s="6" t="s">
        <v>20</v>
      </c>
      <c r="I3813" s="8">
        <v>0.65000000000000013</v>
      </c>
      <c r="J3813" s="9">
        <v>3250</v>
      </c>
      <c r="K3813" s="10">
        <f t="shared" si="28"/>
        <v>2112.5000000000005</v>
      </c>
      <c r="L3813" s="10">
        <f t="shared" si="29"/>
        <v>633.75000000000011</v>
      </c>
      <c r="M3813" s="11">
        <v>0.3</v>
      </c>
      <c r="O3813" s="16"/>
      <c r="P3813" s="14"/>
      <c r="Q3813" s="12"/>
      <c r="R3813" s="13"/>
    </row>
    <row r="3814" spans="1:18" ht="15.75" customHeight="1" x14ac:dyDescent="0.3">
      <c r="A3814" s="1"/>
      <c r="B3814" s="6" t="s">
        <v>14</v>
      </c>
      <c r="C3814" s="6">
        <v>1185732</v>
      </c>
      <c r="D3814" s="7">
        <v>44518</v>
      </c>
      <c r="E3814" s="6" t="s">
        <v>15</v>
      </c>
      <c r="F3814" s="6" t="s">
        <v>127</v>
      </c>
      <c r="G3814" s="6" t="s">
        <v>128</v>
      </c>
      <c r="H3814" s="6" t="s">
        <v>21</v>
      </c>
      <c r="I3814" s="8">
        <v>0.75000000000000011</v>
      </c>
      <c r="J3814" s="9">
        <v>3000</v>
      </c>
      <c r="K3814" s="10">
        <f t="shared" si="28"/>
        <v>2250.0000000000005</v>
      </c>
      <c r="L3814" s="10">
        <f t="shared" si="29"/>
        <v>675.00000000000011</v>
      </c>
      <c r="M3814" s="11">
        <v>0.3</v>
      </c>
      <c r="O3814" s="16"/>
      <c r="P3814" s="14"/>
      <c r="Q3814" s="12"/>
      <c r="R3814" s="13"/>
    </row>
    <row r="3815" spans="1:18" ht="15.75" customHeight="1" x14ac:dyDescent="0.3">
      <c r="A3815" s="1"/>
      <c r="B3815" s="6" t="s">
        <v>14</v>
      </c>
      <c r="C3815" s="6">
        <v>1185732</v>
      </c>
      <c r="D3815" s="7">
        <v>44518</v>
      </c>
      <c r="E3815" s="6" t="s">
        <v>15</v>
      </c>
      <c r="F3815" s="6" t="s">
        <v>127</v>
      </c>
      <c r="G3815" s="6" t="s">
        <v>128</v>
      </c>
      <c r="H3815" s="6" t="s">
        <v>22</v>
      </c>
      <c r="I3815" s="8">
        <v>0.8</v>
      </c>
      <c r="J3815" s="9">
        <v>4000</v>
      </c>
      <c r="K3815" s="10">
        <f t="shared" si="28"/>
        <v>3200</v>
      </c>
      <c r="L3815" s="10">
        <f t="shared" si="29"/>
        <v>1120</v>
      </c>
      <c r="M3815" s="11">
        <v>0.35</v>
      </c>
      <c r="O3815" s="16"/>
      <c r="P3815" s="14"/>
      <c r="Q3815" s="12"/>
      <c r="R3815" s="13"/>
    </row>
    <row r="3816" spans="1:18" ht="15.75" customHeight="1" x14ac:dyDescent="0.3">
      <c r="A3816" s="1"/>
      <c r="B3816" s="6" t="s">
        <v>14</v>
      </c>
      <c r="C3816" s="6">
        <v>1185732</v>
      </c>
      <c r="D3816" s="7">
        <v>44547</v>
      </c>
      <c r="E3816" s="6" t="s">
        <v>15</v>
      </c>
      <c r="F3816" s="6" t="s">
        <v>127</v>
      </c>
      <c r="G3816" s="6" t="s">
        <v>128</v>
      </c>
      <c r="H3816" s="6" t="s">
        <v>17</v>
      </c>
      <c r="I3816" s="8">
        <v>0.75000000000000011</v>
      </c>
      <c r="J3816" s="9">
        <v>6250</v>
      </c>
      <c r="K3816" s="10">
        <f t="shared" si="28"/>
        <v>4687.5000000000009</v>
      </c>
      <c r="L3816" s="10">
        <f t="shared" si="29"/>
        <v>1875.0000000000005</v>
      </c>
      <c r="M3816" s="11">
        <v>0.4</v>
      </c>
      <c r="O3816" s="16"/>
      <c r="P3816" s="14"/>
      <c r="Q3816" s="12"/>
      <c r="R3816" s="13"/>
    </row>
    <row r="3817" spans="1:18" ht="15.75" customHeight="1" x14ac:dyDescent="0.3">
      <c r="A3817" s="1"/>
      <c r="B3817" s="6" t="s">
        <v>14</v>
      </c>
      <c r="C3817" s="6">
        <v>1185732</v>
      </c>
      <c r="D3817" s="7">
        <v>44547</v>
      </c>
      <c r="E3817" s="6" t="s">
        <v>15</v>
      </c>
      <c r="F3817" s="6" t="s">
        <v>127</v>
      </c>
      <c r="G3817" s="6" t="s">
        <v>128</v>
      </c>
      <c r="H3817" s="6" t="s">
        <v>18</v>
      </c>
      <c r="I3817" s="8">
        <v>0.65000000000000013</v>
      </c>
      <c r="J3817" s="9">
        <v>4250</v>
      </c>
      <c r="K3817" s="10">
        <f t="shared" si="28"/>
        <v>2762.5000000000005</v>
      </c>
      <c r="L3817" s="10">
        <f t="shared" si="29"/>
        <v>1105.0000000000002</v>
      </c>
      <c r="M3817" s="11">
        <v>0.4</v>
      </c>
      <c r="O3817" s="16"/>
      <c r="P3817" s="14"/>
      <c r="Q3817" s="12"/>
      <c r="R3817" s="13"/>
    </row>
    <row r="3818" spans="1:18" ht="15.75" customHeight="1" x14ac:dyDescent="0.3">
      <c r="A3818" s="1"/>
      <c r="B3818" s="6" t="s">
        <v>14</v>
      </c>
      <c r="C3818" s="6">
        <v>1185732</v>
      </c>
      <c r="D3818" s="7">
        <v>44547</v>
      </c>
      <c r="E3818" s="6" t="s">
        <v>15</v>
      </c>
      <c r="F3818" s="6" t="s">
        <v>127</v>
      </c>
      <c r="G3818" s="6" t="s">
        <v>128</v>
      </c>
      <c r="H3818" s="6" t="s">
        <v>19</v>
      </c>
      <c r="I3818" s="8">
        <v>0.65000000000000013</v>
      </c>
      <c r="J3818" s="9">
        <v>4000</v>
      </c>
      <c r="K3818" s="10">
        <f t="shared" si="28"/>
        <v>2600.0000000000005</v>
      </c>
      <c r="L3818" s="10">
        <f t="shared" si="29"/>
        <v>780.00000000000011</v>
      </c>
      <c r="M3818" s="11">
        <v>0.3</v>
      </c>
      <c r="O3818" s="16"/>
      <c r="P3818" s="14"/>
      <c r="Q3818" s="12"/>
      <c r="R3818" s="13"/>
    </row>
    <row r="3819" spans="1:18" ht="15.75" customHeight="1" x14ac:dyDescent="0.3">
      <c r="A3819" s="1"/>
      <c r="B3819" s="6" t="s">
        <v>14</v>
      </c>
      <c r="C3819" s="6">
        <v>1185732</v>
      </c>
      <c r="D3819" s="7">
        <v>44547</v>
      </c>
      <c r="E3819" s="6" t="s">
        <v>15</v>
      </c>
      <c r="F3819" s="6" t="s">
        <v>127</v>
      </c>
      <c r="G3819" s="6" t="s">
        <v>128</v>
      </c>
      <c r="H3819" s="6" t="s">
        <v>20</v>
      </c>
      <c r="I3819" s="8">
        <v>0.65000000000000013</v>
      </c>
      <c r="J3819" s="9">
        <v>3500</v>
      </c>
      <c r="K3819" s="10">
        <f t="shared" si="28"/>
        <v>2275.0000000000005</v>
      </c>
      <c r="L3819" s="10">
        <f t="shared" si="29"/>
        <v>682.50000000000011</v>
      </c>
      <c r="M3819" s="11">
        <v>0.3</v>
      </c>
      <c r="O3819" s="16"/>
      <c r="P3819" s="14"/>
      <c r="Q3819" s="12"/>
      <c r="R3819" s="13"/>
    </row>
    <row r="3820" spans="1:18" ht="15.75" customHeight="1" x14ac:dyDescent="0.3">
      <c r="A3820" s="1"/>
      <c r="B3820" s="6" t="s">
        <v>14</v>
      </c>
      <c r="C3820" s="6">
        <v>1185732</v>
      </c>
      <c r="D3820" s="7">
        <v>44547</v>
      </c>
      <c r="E3820" s="6" t="s">
        <v>15</v>
      </c>
      <c r="F3820" s="6" t="s">
        <v>127</v>
      </c>
      <c r="G3820" s="6" t="s">
        <v>128</v>
      </c>
      <c r="H3820" s="6" t="s">
        <v>21</v>
      </c>
      <c r="I3820" s="8">
        <v>0.75000000000000011</v>
      </c>
      <c r="J3820" s="9">
        <v>3500</v>
      </c>
      <c r="K3820" s="10">
        <f t="shared" si="28"/>
        <v>2625.0000000000005</v>
      </c>
      <c r="L3820" s="10">
        <f t="shared" si="29"/>
        <v>787.50000000000011</v>
      </c>
      <c r="M3820" s="11">
        <v>0.3</v>
      </c>
      <c r="O3820" s="16"/>
      <c r="P3820" s="14"/>
      <c r="Q3820" s="12"/>
      <c r="R3820" s="13"/>
    </row>
    <row r="3821" spans="1:18" ht="15.75" customHeight="1" x14ac:dyDescent="0.3">
      <c r="A3821" s="1"/>
      <c r="B3821" s="6" t="s">
        <v>14</v>
      </c>
      <c r="C3821" s="6">
        <v>1185732</v>
      </c>
      <c r="D3821" s="7">
        <v>44547</v>
      </c>
      <c r="E3821" s="6" t="s">
        <v>15</v>
      </c>
      <c r="F3821" s="6" t="s">
        <v>127</v>
      </c>
      <c r="G3821" s="6" t="s">
        <v>128</v>
      </c>
      <c r="H3821" s="6" t="s">
        <v>22</v>
      </c>
      <c r="I3821" s="8">
        <v>0.8</v>
      </c>
      <c r="J3821" s="9">
        <v>4500</v>
      </c>
      <c r="K3821" s="10">
        <f t="shared" si="28"/>
        <v>3600</v>
      </c>
      <c r="L3821" s="10">
        <f t="shared" si="29"/>
        <v>1260</v>
      </c>
      <c r="M3821" s="11">
        <v>0.35</v>
      </c>
      <c r="O3821" s="16"/>
      <c r="P3821" s="14"/>
      <c r="Q3821" s="12"/>
      <c r="R3821" s="13"/>
    </row>
    <row r="3822" spans="1:18" ht="15.75" customHeight="1" x14ac:dyDescent="0.3">
      <c r="A3822" s="1" t="s">
        <v>39</v>
      </c>
      <c r="B3822" s="6" t="s">
        <v>14</v>
      </c>
      <c r="C3822" s="6">
        <v>1185732</v>
      </c>
      <c r="D3822" s="7">
        <v>44220</v>
      </c>
      <c r="E3822" s="6" t="s">
        <v>15</v>
      </c>
      <c r="F3822" s="6" t="s">
        <v>129</v>
      </c>
      <c r="G3822" s="6" t="s">
        <v>130</v>
      </c>
      <c r="H3822" s="6" t="s">
        <v>17</v>
      </c>
      <c r="I3822" s="8">
        <v>0.55000000000000004</v>
      </c>
      <c r="J3822" s="9">
        <v>5000</v>
      </c>
      <c r="K3822" s="10">
        <f t="shared" si="28"/>
        <v>2750</v>
      </c>
      <c r="L3822" s="10">
        <f t="shared" si="29"/>
        <v>962.50000000000011</v>
      </c>
      <c r="M3822" s="11">
        <v>0.35000000000000003</v>
      </c>
      <c r="O3822" s="16"/>
      <c r="P3822" s="14">
        <f>Data!$I3822+0.05</f>
        <v>0.60000000000000009</v>
      </c>
      <c r="Q3822" s="12">
        <f>Data!$J3822-250</f>
        <v>4750</v>
      </c>
      <c r="R3822" s="13">
        <f>Data!$M3822-5%</f>
        <v>0.30000000000000004</v>
      </c>
    </row>
    <row r="3823" spans="1:18" ht="15.75" customHeight="1" x14ac:dyDescent="0.3">
      <c r="A3823" s="1"/>
      <c r="B3823" s="6" t="s">
        <v>14</v>
      </c>
      <c r="C3823" s="6">
        <v>1185732</v>
      </c>
      <c r="D3823" s="7">
        <v>44220</v>
      </c>
      <c r="E3823" s="6" t="s">
        <v>15</v>
      </c>
      <c r="F3823" s="6" t="s">
        <v>129</v>
      </c>
      <c r="G3823" s="6" t="s">
        <v>130</v>
      </c>
      <c r="H3823" s="6" t="s">
        <v>18</v>
      </c>
      <c r="I3823" s="8">
        <v>0.55000000000000004</v>
      </c>
      <c r="J3823" s="9">
        <v>3000</v>
      </c>
      <c r="K3823" s="10">
        <f t="shared" si="28"/>
        <v>1650.0000000000002</v>
      </c>
      <c r="L3823" s="10">
        <f t="shared" si="29"/>
        <v>577.50000000000011</v>
      </c>
      <c r="M3823" s="11">
        <v>0.35000000000000003</v>
      </c>
      <c r="O3823" s="16"/>
      <c r="P3823" s="14">
        <f>Data!$I3823+0.05</f>
        <v>0.60000000000000009</v>
      </c>
      <c r="Q3823" s="12">
        <f>Data!$J3823-250</f>
        <v>2750</v>
      </c>
      <c r="R3823" s="13">
        <f>Data!$M3823-5%</f>
        <v>0.30000000000000004</v>
      </c>
    </row>
    <row r="3824" spans="1:18" ht="15.75" customHeight="1" x14ac:dyDescent="0.3">
      <c r="A3824" s="1"/>
      <c r="B3824" s="6" t="s">
        <v>14</v>
      </c>
      <c r="C3824" s="6">
        <v>1185732</v>
      </c>
      <c r="D3824" s="7">
        <v>44220</v>
      </c>
      <c r="E3824" s="6" t="s">
        <v>15</v>
      </c>
      <c r="F3824" s="6" t="s">
        <v>129</v>
      </c>
      <c r="G3824" s="6" t="s">
        <v>130</v>
      </c>
      <c r="H3824" s="6" t="s">
        <v>19</v>
      </c>
      <c r="I3824" s="8">
        <v>0.45</v>
      </c>
      <c r="J3824" s="9">
        <v>3000</v>
      </c>
      <c r="K3824" s="10">
        <f t="shared" si="28"/>
        <v>1350</v>
      </c>
      <c r="L3824" s="10">
        <f t="shared" si="29"/>
        <v>337.5</v>
      </c>
      <c r="M3824" s="11">
        <v>0.25</v>
      </c>
      <c r="O3824" s="16"/>
      <c r="P3824" s="14">
        <f>Data!$I3824+0.05</f>
        <v>0.5</v>
      </c>
      <c r="Q3824" s="12">
        <f>Data!$J3824-250</f>
        <v>2750</v>
      </c>
      <c r="R3824" s="13">
        <f>Data!$M3824-5%</f>
        <v>0.2</v>
      </c>
    </row>
    <row r="3825" spans="1:18" ht="15.75" customHeight="1" x14ac:dyDescent="0.3">
      <c r="A3825" s="1"/>
      <c r="B3825" s="6" t="s">
        <v>14</v>
      </c>
      <c r="C3825" s="6">
        <v>1185732</v>
      </c>
      <c r="D3825" s="7">
        <v>44220</v>
      </c>
      <c r="E3825" s="6" t="s">
        <v>15</v>
      </c>
      <c r="F3825" s="6" t="s">
        <v>129</v>
      </c>
      <c r="G3825" s="6" t="s">
        <v>130</v>
      </c>
      <c r="H3825" s="6" t="s">
        <v>20</v>
      </c>
      <c r="I3825" s="8">
        <v>0.49999999999999994</v>
      </c>
      <c r="J3825" s="9">
        <v>1500</v>
      </c>
      <c r="K3825" s="10">
        <f t="shared" si="28"/>
        <v>749.99999999999989</v>
      </c>
      <c r="L3825" s="10">
        <f t="shared" si="29"/>
        <v>187.49999999999997</v>
      </c>
      <c r="M3825" s="11">
        <v>0.25</v>
      </c>
      <c r="O3825" s="16"/>
      <c r="P3825" s="14">
        <f>Data!$I3825+0.05</f>
        <v>0.54999999999999993</v>
      </c>
      <c r="Q3825" s="12">
        <f>Data!$J3825-250</f>
        <v>1250</v>
      </c>
      <c r="R3825" s="13">
        <f>Data!$M3825-5%</f>
        <v>0.2</v>
      </c>
    </row>
    <row r="3826" spans="1:18" ht="15.75" customHeight="1" x14ac:dyDescent="0.3">
      <c r="A3826" s="1"/>
      <c r="B3826" s="6" t="s">
        <v>14</v>
      </c>
      <c r="C3826" s="6">
        <v>1185732</v>
      </c>
      <c r="D3826" s="7">
        <v>44220</v>
      </c>
      <c r="E3826" s="6" t="s">
        <v>15</v>
      </c>
      <c r="F3826" s="6" t="s">
        <v>129</v>
      </c>
      <c r="G3826" s="6" t="s">
        <v>130</v>
      </c>
      <c r="H3826" s="6" t="s">
        <v>21</v>
      </c>
      <c r="I3826" s="8">
        <v>0.65000000000000013</v>
      </c>
      <c r="J3826" s="9">
        <v>2000</v>
      </c>
      <c r="K3826" s="10">
        <f t="shared" si="28"/>
        <v>1300.0000000000002</v>
      </c>
      <c r="L3826" s="10">
        <f t="shared" si="29"/>
        <v>325.00000000000006</v>
      </c>
      <c r="M3826" s="11">
        <v>0.25</v>
      </c>
      <c r="O3826" s="16"/>
      <c r="P3826" s="14">
        <f>Data!$I3826+0.05</f>
        <v>0.70000000000000018</v>
      </c>
      <c r="Q3826" s="12">
        <f>Data!$J3826-250</f>
        <v>1750</v>
      </c>
      <c r="R3826" s="13">
        <f>Data!$M3826-5%</f>
        <v>0.2</v>
      </c>
    </row>
    <row r="3827" spans="1:18" ht="15.75" customHeight="1" x14ac:dyDescent="0.3">
      <c r="A3827" s="1"/>
      <c r="B3827" s="6" t="s">
        <v>14</v>
      </c>
      <c r="C3827" s="6">
        <v>1185732</v>
      </c>
      <c r="D3827" s="7">
        <v>44220</v>
      </c>
      <c r="E3827" s="6" t="s">
        <v>15</v>
      </c>
      <c r="F3827" s="6" t="s">
        <v>129</v>
      </c>
      <c r="G3827" s="6" t="s">
        <v>130</v>
      </c>
      <c r="H3827" s="6" t="s">
        <v>22</v>
      </c>
      <c r="I3827" s="8">
        <v>0.55000000000000004</v>
      </c>
      <c r="J3827" s="9">
        <v>3000</v>
      </c>
      <c r="K3827" s="10">
        <f t="shared" si="28"/>
        <v>1650.0000000000002</v>
      </c>
      <c r="L3827" s="10">
        <f t="shared" si="29"/>
        <v>495.00000000000006</v>
      </c>
      <c r="M3827" s="11">
        <v>0.3</v>
      </c>
      <c r="O3827" s="16"/>
      <c r="P3827" s="14">
        <f>Data!$I3827+0.05</f>
        <v>0.60000000000000009</v>
      </c>
      <c r="Q3827" s="12">
        <f>Data!$J3827-250</f>
        <v>2750</v>
      </c>
      <c r="R3827" s="13">
        <f>Data!$M3827-5%</f>
        <v>0.25</v>
      </c>
    </row>
    <row r="3828" spans="1:18" ht="15.75" customHeight="1" x14ac:dyDescent="0.3">
      <c r="A3828" s="1"/>
      <c r="B3828" s="6" t="s">
        <v>14</v>
      </c>
      <c r="C3828" s="6">
        <v>1185732</v>
      </c>
      <c r="D3828" s="7">
        <v>44249</v>
      </c>
      <c r="E3828" s="6" t="s">
        <v>15</v>
      </c>
      <c r="F3828" s="6" t="s">
        <v>129</v>
      </c>
      <c r="G3828" s="6" t="s">
        <v>130</v>
      </c>
      <c r="H3828" s="6" t="s">
        <v>17</v>
      </c>
      <c r="I3828" s="8">
        <v>0.55000000000000004</v>
      </c>
      <c r="J3828" s="9">
        <v>5750</v>
      </c>
      <c r="K3828" s="10">
        <f t="shared" si="28"/>
        <v>3162.5000000000005</v>
      </c>
      <c r="L3828" s="10">
        <f t="shared" si="29"/>
        <v>1106.8750000000002</v>
      </c>
      <c r="M3828" s="11">
        <v>0.35000000000000003</v>
      </c>
      <c r="O3828" s="16"/>
      <c r="P3828" s="14">
        <f>Data!$I3828+0.05</f>
        <v>0.60000000000000009</v>
      </c>
      <c r="Q3828" s="12">
        <f>Data!$J3828-250</f>
        <v>5500</v>
      </c>
      <c r="R3828" s="13">
        <f>Data!$M3828-5%</f>
        <v>0.30000000000000004</v>
      </c>
    </row>
    <row r="3829" spans="1:18" ht="15.75" customHeight="1" x14ac:dyDescent="0.3">
      <c r="A3829" s="1"/>
      <c r="B3829" s="6" t="s">
        <v>14</v>
      </c>
      <c r="C3829" s="6">
        <v>1185732</v>
      </c>
      <c r="D3829" s="7">
        <v>44249</v>
      </c>
      <c r="E3829" s="6" t="s">
        <v>15</v>
      </c>
      <c r="F3829" s="6" t="s">
        <v>129</v>
      </c>
      <c r="G3829" s="6" t="s">
        <v>130</v>
      </c>
      <c r="H3829" s="6" t="s">
        <v>18</v>
      </c>
      <c r="I3829" s="8">
        <v>0.55000000000000004</v>
      </c>
      <c r="J3829" s="9">
        <v>2250</v>
      </c>
      <c r="K3829" s="10">
        <f t="shared" si="28"/>
        <v>1237.5</v>
      </c>
      <c r="L3829" s="10">
        <f t="shared" si="29"/>
        <v>433.12500000000006</v>
      </c>
      <c r="M3829" s="11">
        <v>0.35000000000000003</v>
      </c>
      <c r="O3829" s="16"/>
      <c r="P3829" s="14">
        <f>Data!$I3829+0.05</f>
        <v>0.60000000000000009</v>
      </c>
      <c r="Q3829" s="12">
        <f>Data!$J3829-250</f>
        <v>2000</v>
      </c>
      <c r="R3829" s="13">
        <f>Data!$M3829-5%</f>
        <v>0.30000000000000004</v>
      </c>
    </row>
    <row r="3830" spans="1:18" ht="15.75" customHeight="1" x14ac:dyDescent="0.3">
      <c r="A3830" s="1"/>
      <c r="B3830" s="6" t="s">
        <v>14</v>
      </c>
      <c r="C3830" s="6">
        <v>1185732</v>
      </c>
      <c r="D3830" s="7">
        <v>44249</v>
      </c>
      <c r="E3830" s="6" t="s">
        <v>15</v>
      </c>
      <c r="F3830" s="6" t="s">
        <v>129</v>
      </c>
      <c r="G3830" s="6" t="s">
        <v>130</v>
      </c>
      <c r="H3830" s="6" t="s">
        <v>19</v>
      </c>
      <c r="I3830" s="8">
        <v>0.45</v>
      </c>
      <c r="J3830" s="9">
        <v>2750</v>
      </c>
      <c r="K3830" s="10">
        <f t="shared" si="28"/>
        <v>1237.5</v>
      </c>
      <c r="L3830" s="10">
        <f t="shared" si="29"/>
        <v>309.375</v>
      </c>
      <c r="M3830" s="11">
        <v>0.25</v>
      </c>
      <c r="O3830" s="16"/>
      <c r="P3830" s="14">
        <f>Data!$I3830+0.05</f>
        <v>0.5</v>
      </c>
      <c r="Q3830" s="12">
        <f>Data!$J3830-250</f>
        <v>2500</v>
      </c>
      <c r="R3830" s="13">
        <f>Data!$M3830-5%</f>
        <v>0.2</v>
      </c>
    </row>
    <row r="3831" spans="1:18" ht="15.75" customHeight="1" x14ac:dyDescent="0.3">
      <c r="A3831" s="1"/>
      <c r="B3831" s="6" t="s">
        <v>14</v>
      </c>
      <c r="C3831" s="6">
        <v>1185732</v>
      </c>
      <c r="D3831" s="7">
        <v>44249</v>
      </c>
      <c r="E3831" s="6" t="s">
        <v>15</v>
      </c>
      <c r="F3831" s="6" t="s">
        <v>129</v>
      </c>
      <c r="G3831" s="6" t="s">
        <v>130</v>
      </c>
      <c r="H3831" s="6" t="s">
        <v>20</v>
      </c>
      <c r="I3831" s="8">
        <v>0.49999999999999994</v>
      </c>
      <c r="J3831" s="9">
        <v>1750</v>
      </c>
      <c r="K3831" s="10">
        <f t="shared" ref="K3831:K3893" si="30">I3831*J3831</f>
        <v>874.99999999999989</v>
      </c>
      <c r="L3831" s="10">
        <f t="shared" ref="L3831:L3893" si="31">K3831*M3831</f>
        <v>218.74999999999997</v>
      </c>
      <c r="M3831" s="11">
        <v>0.25</v>
      </c>
      <c r="O3831" s="16"/>
      <c r="P3831" s="14">
        <f>Data!$I3831+0.05</f>
        <v>0.54999999999999993</v>
      </c>
      <c r="Q3831" s="12">
        <f>Data!$J3831-250</f>
        <v>1500</v>
      </c>
      <c r="R3831" s="13">
        <f>Data!$M3831-5%</f>
        <v>0.2</v>
      </c>
    </row>
    <row r="3832" spans="1:18" ht="15.75" customHeight="1" x14ac:dyDescent="0.3">
      <c r="A3832" s="1"/>
      <c r="B3832" s="6" t="s">
        <v>14</v>
      </c>
      <c r="C3832" s="6">
        <v>1185732</v>
      </c>
      <c r="D3832" s="7">
        <v>44249</v>
      </c>
      <c r="E3832" s="6" t="s">
        <v>15</v>
      </c>
      <c r="F3832" s="6" t="s">
        <v>129</v>
      </c>
      <c r="G3832" s="6" t="s">
        <v>130</v>
      </c>
      <c r="H3832" s="6" t="s">
        <v>21</v>
      </c>
      <c r="I3832" s="8">
        <v>0.65000000000000013</v>
      </c>
      <c r="J3832" s="9">
        <v>2500</v>
      </c>
      <c r="K3832" s="10">
        <f t="shared" si="30"/>
        <v>1625.0000000000002</v>
      </c>
      <c r="L3832" s="10">
        <f t="shared" si="31"/>
        <v>406.25000000000006</v>
      </c>
      <c r="M3832" s="11">
        <v>0.25</v>
      </c>
      <c r="O3832" s="16"/>
      <c r="P3832" s="14">
        <f>Data!$I3832+0.05</f>
        <v>0.70000000000000018</v>
      </c>
      <c r="Q3832" s="12">
        <f>Data!$J3832-250</f>
        <v>2250</v>
      </c>
      <c r="R3832" s="13">
        <f>Data!$M3832-5%</f>
        <v>0.2</v>
      </c>
    </row>
    <row r="3833" spans="1:18" ht="15.75" customHeight="1" x14ac:dyDescent="0.3">
      <c r="A3833" s="1"/>
      <c r="B3833" s="6" t="s">
        <v>14</v>
      </c>
      <c r="C3833" s="6">
        <v>1185732</v>
      </c>
      <c r="D3833" s="7">
        <v>44249</v>
      </c>
      <c r="E3833" s="6" t="s">
        <v>15</v>
      </c>
      <c r="F3833" s="6" t="s">
        <v>129</v>
      </c>
      <c r="G3833" s="6" t="s">
        <v>130</v>
      </c>
      <c r="H3833" s="6" t="s">
        <v>22</v>
      </c>
      <c r="I3833" s="8">
        <v>0.55000000000000004</v>
      </c>
      <c r="J3833" s="9">
        <v>3500</v>
      </c>
      <c r="K3833" s="10">
        <f t="shared" si="30"/>
        <v>1925.0000000000002</v>
      </c>
      <c r="L3833" s="10">
        <f t="shared" si="31"/>
        <v>577.5</v>
      </c>
      <c r="M3833" s="11">
        <v>0.3</v>
      </c>
      <c r="O3833" s="16"/>
      <c r="P3833" s="14">
        <f>Data!$I3833+0.05</f>
        <v>0.60000000000000009</v>
      </c>
      <c r="Q3833" s="12">
        <f>Data!$J3833-250</f>
        <v>3250</v>
      </c>
      <c r="R3833" s="13">
        <f>Data!$M3833-5%</f>
        <v>0.25</v>
      </c>
    </row>
    <row r="3834" spans="1:18" ht="15.75" customHeight="1" x14ac:dyDescent="0.3">
      <c r="A3834" s="1"/>
      <c r="B3834" s="6" t="s">
        <v>14</v>
      </c>
      <c r="C3834" s="6">
        <v>1185732</v>
      </c>
      <c r="D3834" s="7">
        <v>44275</v>
      </c>
      <c r="E3834" s="6" t="s">
        <v>15</v>
      </c>
      <c r="F3834" s="6" t="s">
        <v>129</v>
      </c>
      <c r="G3834" s="6" t="s">
        <v>130</v>
      </c>
      <c r="H3834" s="6" t="s">
        <v>17</v>
      </c>
      <c r="I3834" s="8">
        <v>0.55000000000000004</v>
      </c>
      <c r="J3834" s="9">
        <v>5450</v>
      </c>
      <c r="K3834" s="10">
        <f t="shared" si="30"/>
        <v>2997.5000000000005</v>
      </c>
      <c r="L3834" s="10">
        <f t="shared" si="31"/>
        <v>1049.1250000000002</v>
      </c>
      <c r="M3834" s="11">
        <v>0.35000000000000003</v>
      </c>
      <c r="O3834" s="16"/>
      <c r="P3834" s="14">
        <f>Data!$I3834+0.05</f>
        <v>0.60000000000000009</v>
      </c>
      <c r="Q3834" s="12">
        <f>Data!$J3834-250</f>
        <v>5200</v>
      </c>
      <c r="R3834" s="13">
        <f>Data!$M3834-5%</f>
        <v>0.30000000000000004</v>
      </c>
    </row>
    <row r="3835" spans="1:18" ht="15.75" customHeight="1" x14ac:dyDescent="0.3">
      <c r="A3835" s="1"/>
      <c r="B3835" s="6" t="s">
        <v>14</v>
      </c>
      <c r="C3835" s="6">
        <v>1185732</v>
      </c>
      <c r="D3835" s="7">
        <v>44275</v>
      </c>
      <c r="E3835" s="6" t="s">
        <v>15</v>
      </c>
      <c r="F3835" s="6" t="s">
        <v>129</v>
      </c>
      <c r="G3835" s="6" t="s">
        <v>130</v>
      </c>
      <c r="H3835" s="6" t="s">
        <v>18</v>
      </c>
      <c r="I3835" s="8">
        <v>0.55000000000000004</v>
      </c>
      <c r="J3835" s="9">
        <v>2500</v>
      </c>
      <c r="K3835" s="10">
        <f t="shared" si="30"/>
        <v>1375</v>
      </c>
      <c r="L3835" s="10">
        <f t="shared" si="31"/>
        <v>481.25000000000006</v>
      </c>
      <c r="M3835" s="11">
        <v>0.35000000000000003</v>
      </c>
      <c r="O3835" s="16"/>
      <c r="P3835" s="14">
        <f>Data!$I3835+0.05</f>
        <v>0.60000000000000009</v>
      </c>
      <c r="Q3835" s="12">
        <f>Data!$J3835-250</f>
        <v>2250</v>
      </c>
      <c r="R3835" s="13">
        <f>Data!$M3835-5%</f>
        <v>0.30000000000000004</v>
      </c>
    </row>
    <row r="3836" spans="1:18" ht="15.75" customHeight="1" x14ac:dyDescent="0.3">
      <c r="A3836" s="1"/>
      <c r="B3836" s="6" t="s">
        <v>14</v>
      </c>
      <c r="C3836" s="6">
        <v>1185732</v>
      </c>
      <c r="D3836" s="7">
        <v>44275</v>
      </c>
      <c r="E3836" s="6" t="s">
        <v>15</v>
      </c>
      <c r="F3836" s="6" t="s">
        <v>129</v>
      </c>
      <c r="G3836" s="6" t="s">
        <v>130</v>
      </c>
      <c r="H3836" s="6" t="s">
        <v>19</v>
      </c>
      <c r="I3836" s="8">
        <v>0.45</v>
      </c>
      <c r="J3836" s="9">
        <v>2750</v>
      </c>
      <c r="K3836" s="10">
        <f t="shared" si="30"/>
        <v>1237.5</v>
      </c>
      <c r="L3836" s="10">
        <f t="shared" si="31"/>
        <v>309.375</v>
      </c>
      <c r="M3836" s="11">
        <v>0.25</v>
      </c>
      <c r="O3836" s="16"/>
      <c r="P3836" s="14">
        <f>Data!$I3836+0.05</f>
        <v>0.5</v>
      </c>
      <c r="Q3836" s="12">
        <f>Data!$J3836-250</f>
        <v>2500</v>
      </c>
      <c r="R3836" s="13">
        <f>Data!$M3836-5%</f>
        <v>0.2</v>
      </c>
    </row>
    <row r="3837" spans="1:18" ht="15.75" customHeight="1" x14ac:dyDescent="0.3">
      <c r="A3837" s="1"/>
      <c r="B3837" s="6" t="s">
        <v>14</v>
      </c>
      <c r="C3837" s="6">
        <v>1185732</v>
      </c>
      <c r="D3837" s="7">
        <v>44275</v>
      </c>
      <c r="E3837" s="6" t="s">
        <v>15</v>
      </c>
      <c r="F3837" s="6" t="s">
        <v>129</v>
      </c>
      <c r="G3837" s="6" t="s">
        <v>130</v>
      </c>
      <c r="H3837" s="6" t="s">
        <v>20</v>
      </c>
      <c r="I3837" s="8">
        <v>0.49999999999999994</v>
      </c>
      <c r="J3837" s="9">
        <v>1250</v>
      </c>
      <c r="K3837" s="10">
        <f t="shared" si="30"/>
        <v>624.99999999999989</v>
      </c>
      <c r="L3837" s="10">
        <f t="shared" si="31"/>
        <v>156.24999999999997</v>
      </c>
      <c r="M3837" s="11">
        <v>0.25</v>
      </c>
      <c r="O3837" s="16"/>
      <c r="P3837" s="14">
        <f>Data!$I3837+0.05</f>
        <v>0.54999999999999993</v>
      </c>
      <c r="Q3837" s="12">
        <f>Data!$J3837-250</f>
        <v>1000</v>
      </c>
      <c r="R3837" s="13">
        <f>Data!$M3837-5%</f>
        <v>0.2</v>
      </c>
    </row>
    <row r="3838" spans="1:18" ht="15.75" customHeight="1" x14ac:dyDescent="0.3">
      <c r="A3838" s="1"/>
      <c r="B3838" s="6" t="s">
        <v>14</v>
      </c>
      <c r="C3838" s="6">
        <v>1185732</v>
      </c>
      <c r="D3838" s="7">
        <v>44275</v>
      </c>
      <c r="E3838" s="6" t="s">
        <v>15</v>
      </c>
      <c r="F3838" s="6" t="s">
        <v>129</v>
      </c>
      <c r="G3838" s="6" t="s">
        <v>130</v>
      </c>
      <c r="H3838" s="6" t="s">
        <v>21</v>
      </c>
      <c r="I3838" s="8">
        <v>0.65000000000000013</v>
      </c>
      <c r="J3838" s="9">
        <v>1750</v>
      </c>
      <c r="K3838" s="10">
        <f t="shared" si="30"/>
        <v>1137.5000000000002</v>
      </c>
      <c r="L3838" s="10">
        <f t="shared" si="31"/>
        <v>284.37500000000006</v>
      </c>
      <c r="M3838" s="11">
        <v>0.25</v>
      </c>
      <c r="O3838" s="16"/>
      <c r="P3838" s="14">
        <f>Data!$I3838+0.05</f>
        <v>0.70000000000000018</v>
      </c>
      <c r="Q3838" s="12">
        <f>Data!$J3838-250</f>
        <v>1500</v>
      </c>
      <c r="R3838" s="13">
        <f>Data!$M3838-5%</f>
        <v>0.2</v>
      </c>
    </row>
    <row r="3839" spans="1:18" ht="15.75" customHeight="1" x14ac:dyDescent="0.3">
      <c r="A3839" s="1"/>
      <c r="B3839" s="6" t="s">
        <v>14</v>
      </c>
      <c r="C3839" s="6">
        <v>1185732</v>
      </c>
      <c r="D3839" s="7">
        <v>44275</v>
      </c>
      <c r="E3839" s="6" t="s">
        <v>15</v>
      </c>
      <c r="F3839" s="6" t="s">
        <v>129</v>
      </c>
      <c r="G3839" s="6" t="s">
        <v>130</v>
      </c>
      <c r="H3839" s="6" t="s">
        <v>22</v>
      </c>
      <c r="I3839" s="8">
        <v>0.55000000000000004</v>
      </c>
      <c r="J3839" s="9">
        <v>2750</v>
      </c>
      <c r="K3839" s="10">
        <f t="shared" si="30"/>
        <v>1512.5000000000002</v>
      </c>
      <c r="L3839" s="10">
        <f t="shared" si="31"/>
        <v>453.75000000000006</v>
      </c>
      <c r="M3839" s="11">
        <v>0.3</v>
      </c>
      <c r="O3839" s="16"/>
      <c r="P3839" s="14">
        <f>Data!$I3839+0.05</f>
        <v>0.60000000000000009</v>
      </c>
      <c r="Q3839" s="12">
        <f>Data!$J3839-250</f>
        <v>2500</v>
      </c>
      <c r="R3839" s="13">
        <f>Data!$M3839-5%</f>
        <v>0.25</v>
      </c>
    </row>
    <row r="3840" spans="1:18" ht="15.75" customHeight="1" x14ac:dyDescent="0.3">
      <c r="A3840" s="1"/>
      <c r="B3840" s="6" t="s">
        <v>14</v>
      </c>
      <c r="C3840" s="6">
        <v>1185732</v>
      </c>
      <c r="D3840" s="7">
        <v>44307</v>
      </c>
      <c r="E3840" s="6" t="s">
        <v>15</v>
      </c>
      <c r="F3840" s="6" t="s">
        <v>129</v>
      </c>
      <c r="G3840" s="6" t="s">
        <v>130</v>
      </c>
      <c r="H3840" s="6" t="s">
        <v>17</v>
      </c>
      <c r="I3840" s="8">
        <v>0.55000000000000004</v>
      </c>
      <c r="J3840" s="9">
        <v>5250</v>
      </c>
      <c r="K3840" s="10">
        <f t="shared" si="30"/>
        <v>2887.5000000000005</v>
      </c>
      <c r="L3840" s="10">
        <f t="shared" si="31"/>
        <v>1010.6250000000002</v>
      </c>
      <c r="M3840" s="11">
        <v>0.35000000000000003</v>
      </c>
      <c r="O3840" s="16"/>
      <c r="P3840" s="14">
        <f>Data!$I3840+0.05</f>
        <v>0.60000000000000009</v>
      </c>
      <c r="Q3840" s="12">
        <f>Data!$J3840-250</f>
        <v>5000</v>
      </c>
      <c r="R3840" s="13">
        <f>Data!$M3840-5%</f>
        <v>0.30000000000000004</v>
      </c>
    </row>
    <row r="3841" spans="1:18" ht="15.75" customHeight="1" x14ac:dyDescent="0.3">
      <c r="A3841" s="1"/>
      <c r="B3841" s="6" t="s">
        <v>14</v>
      </c>
      <c r="C3841" s="6">
        <v>1185732</v>
      </c>
      <c r="D3841" s="7">
        <v>44307</v>
      </c>
      <c r="E3841" s="6" t="s">
        <v>15</v>
      </c>
      <c r="F3841" s="6" t="s">
        <v>129</v>
      </c>
      <c r="G3841" s="6" t="s">
        <v>130</v>
      </c>
      <c r="H3841" s="6" t="s">
        <v>18</v>
      </c>
      <c r="I3841" s="8">
        <v>0.55000000000000004</v>
      </c>
      <c r="J3841" s="9">
        <v>2250</v>
      </c>
      <c r="K3841" s="10">
        <f t="shared" si="30"/>
        <v>1237.5</v>
      </c>
      <c r="L3841" s="10">
        <f t="shared" si="31"/>
        <v>433.12500000000006</v>
      </c>
      <c r="M3841" s="11">
        <v>0.35000000000000003</v>
      </c>
      <c r="O3841" s="16"/>
      <c r="P3841" s="14">
        <f>Data!$I3841+0.05</f>
        <v>0.60000000000000009</v>
      </c>
      <c r="Q3841" s="12">
        <f>Data!$J3841-250</f>
        <v>2000</v>
      </c>
      <c r="R3841" s="13">
        <f>Data!$M3841-5%</f>
        <v>0.30000000000000004</v>
      </c>
    </row>
    <row r="3842" spans="1:18" ht="15.75" customHeight="1" x14ac:dyDescent="0.3">
      <c r="A3842" s="1"/>
      <c r="B3842" s="6" t="s">
        <v>14</v>
      </c>
      <c r="C3842" s="6">
        <v>1185732</v>
      </c>
      <c r="D3842" s="7">
        <v>44307</v>
      </c>
      <c r="E3842" s="6" t="s">
        <v>15</v>
      </c>
      <c r="F3842" s="6" t="s">
        <v>129</v>
      </c>
      <c r="G3842" s="6" t="s">
        <v>130</v>
      </c>
      <c r="H3842" s="6" t="s">
        <v>19</v>
      </c>
      <c r="I3842" s="8">
        <v>0.45</v>
      </c>
      <c r="J3842" s="9">
        <v>2250</v>
      </c>
      <c r="K3842" s="10">
        <f t="shared" si="30"/>
        <v>1012.5</v>
      </c>
      <c r="L3842" s="10">
        <f t="shared" si="31"/>
        <v>253.125</v>
      </c>
      <c r="M3842" s="11">
        <v>0.25</v>
      </c>
      <c r="O3842" s="16"/>
      <c r="P3842" s="14">
        <f>Data!$I3842+0.05</f>
        <v>0.5</v>
      </c>
      <c r="Q3842" s="12">
        <f>Data!$J3842-250</f>
        <v>2000</v>
      </c>
      <c r="R3842" s="13">
        <f>Data!$M3842-5%</f>
        <v>0.2</v>
      </c>
    </row>
    <row r="3843" spans="1:18" ht="15.75" customHeight="1" x14ac:dyDescent="0.3">
      <c r="A3843" s="1"/>
      <c r="B3843" s="6" t="s">
        <v>14</v>
      </c>
      <c r="C3843" s="6">
        <v>1185732</v>
      </c>
      <c r="D3843" s="7">
        <v>44307</v>
      </c>
      <c r="E3843" s="6" t="s">
        <v>15</v>
      </c>
      <c r="F3843" s="6" t="s">
        <v>129</v>
      </c>
      <c r="G3843" s="6" t="s">
        <v>130</v>
      </c>
      <c r="H3843" s="6" t="s">
        <v>20</v>
      </c>
      <c r="I3843" s="8">
        <v>0.49999999999999994</v>
      </c>
      <c r="J3843" s="9">
        <v>1500</v>
      </c>
      <c r="K3843" s="10">
        <f t="shared" si="30"/>
        <v>749.99999999999989</v>
      </c>
      <c r="L3843" s="10">
        <f t="shared" si="31"/>
        <v>187.49999999999997</v>
      </c>
      <c r="M3843" s="11">
        <v>0.25</v>
      </c>
      <c r="O3843" s="16"/>
      <c r="P3843" s="14">
        <f>Data!$I3843+0.05</f>
        <v>0.54999999999999993</v>
      </c>
      <c r="Q3843" s="12">
        <f>Data!$J3843-250</f>
        <v>1250</v>
      </c>
      <c r="R3843" s="13">
        <f>Data!$M3843-5%</f>
        <v>0.2</v>
      </c>
    </row>
    <row r="3844" spans="1:18" ht="15.75" customHeight="1" x14ac:dyDescent="0.3">
      <c r="A3844" s="1"/>
      <c r="B3844" s="6" t="s">
        <v>14</v>
      </c>
      <c r="C3844" s="6">
        <v>1185732</v>
      </c>
      <c r="D3844" s="7">
        <v>44307</v>
      </c>
      <c r="E3844" s="6" t="s">
        <v>15</v>
      </c>
      <c r="F3844" s="6" t="s">
        <v>129</v>
      </c>
      <c r="G3844" s="6" t="s">
        <v>130</v>
      </c>
      <c r="H3844" s="6" t="s">
        <v>21</v>
      </c>
      <c r="I3844" s="8">
        <v>0.60000000000000009</v>
      </c>
      <c r="J3844" s="9">
        <v>1500</v>
      </c>
      <c r="K3844" s="10">
        <f t="shared" si="30"/>
        <v>900.00000000000011</v>
      </c>
      <c r="L3844" s="10">
        <f t="shared" si="31"/>
        <v>225.00000000000003</v>
      </c>
      <c r="M3844" s="11">
        <v>0.25</v>
      </c>
      <c r="O3844" s="16"/>
      <c r="P3844" s="14">
        <f>Data!$I3844+0</f>
        <v>0.60000000000000009</v>
      </c>
      <c r="Q3844" s="12">
        <f>Data!$J3844-250</f>
        <v>1250</v>
      </c>
      <c r="R3844" s="13">
        <f>Data!$M3844-5%</f>
        <v>0.2</v>
      </c>
    </row>
    <row r="3845" spans="1:18" ht="15.75" customHeight="1" x14ac:dyDescent="0.3">
      <c r="A3845" s="1"/>
      <c r="B3845" s="6" t="s">
        <v>14</v>
      </c>
      <c r="C3845" s="6">
        <v>1185732</v>
      </c>
      <c r="D3845" s="7">
        <v>44307</v>
      </c>
      <c r="E3845" s="6" t="s">
        <v>15</v>
      </c>
      <c r="F3845" s="6" t="s">
        <v>129</v>
      </c>
      <c r="G3845" s="6" t="s">
        <v>130</v>
      </c>
      <c r="H3845" s="6" t="s">
        <v>22</v>
      </c>
      <c r="I3845" s="8">
        <v>0.5</v>
      </c>
      <c r="J3845" s="9">
        <v>3000</v>
      </c>
      <c r="K3845" s="10">
        <f t="shared" si="30"/>
        <v>1500</v>
      </c>
      <c r="L3845" s="10">
        <f t="shared" si="31"/>
        <v>450</v>
      </c>
      <c r="M3845" s="11">
        <v>0.3</v>
      </c>
      <c r="O3845" s="16"/>
      <c r="P3845" s="14">
        <f>Data!$I3845+0</f>
        <v>0.5</v>
      </c>
      <c r="Q3845" s="12">
        <f>Data!$J3845-250</f>
        <v>2750</v>
      </c>
      <c r="R3845" s="13">
        <f>Data!$M3845-5%</f>
        <v>0.25</v>
      </c>
    </row>
    <row r="3846" spans="1:18" ht="15.75" customHeight="1" x14ac:dyDescent="0.3">
      <c r="A3846" s="1"/>
      <c r="B3846" s="6" t="s">
        <v>14</v>
      </c>
      <c r="C3846" s="6">
        <v>1185732</v>
      </c>
      <c r="D3846" s="7">
        <v>44336</v>
      </c>
      <c r="E3846" s="6" t="s">
        <v>15</v>
      </c>
      <c r="F3846" s="6" t="s">
        <v>129</v>
      </c>
      <c r="G3846" s="6" t="s">
        <v>130</v>
      </c>
      <c r="H3846" s="6" t="s">
        <v>17</v>
      </c>
      <c r="I3846" s="8">
        <v>0.65</v>
      </c>
      <c r="J3846" s="9">
        <v>5700</v>
      </c>
      <c r="K3846" s="10">
        <f t="shared" si="30"/>
        <v>3705</v>
      </c>
      <c r="L3846" s="10">
        <f t="shared" si="31"/>
        <v>1296.7500000000002</v>
      </c>
      <c r="M3846" s="11">
        <v>0.35000000000000003</v>
      </c>
      <c r="O3846" s="16"/>
      <c r="P3846" s="14">
        <f>Data!$I3846+0</f>
        <v>0.65</v>
      </c>
      <c r="Q3846" s="12">
        <f>Data!$J3846-250</f>
        <v>5450</v>
      </c>
      <c r="R3846" s="13">
        <f>Data!$M3846-5%</f>
        <v>0.30000000000000004</v>
      </c>
    </row>
    <row r="3847" spans="1:18" ht="15.75" customHeight="1" x14ac:dyDescent="0.3">
      <c r="A3847" s="1"/>
      <c r="B3847" s="6" t="s">
        <v>14</v>
      </c>
      <c r="C3847" s="6">
        <v>1185732</v>
      </c>
      <c r="D3847" s="7">
        <v>44336</v>
      </c>
      <c r="E3847" s="6" t="s">
        <v>15</v>
      </c>
      <c r="F3847" s="6" t="s">
        <v>129</v>
      </c>
      <c r="G3847" s="6" t="s">
        <v>130</v>
      </c>
      <c r="H3847" s="6" t="s">
        <v>18</v>
      </c>
      <c r="I3847" s="8">
        <v>0.60000000000000009</v>
      </c>
      <c r="J3847" s="9">
        <v>2750</v>
      </c>
      <c r="K3847" s="10">
        <f t="shared" si="30"/>
        <v>1650.0000000000002</v>
      </c>
      <c r="L3847" s="10">
        <f t="shared" si="31"/>
        <v>577.50000000000011</v>
      </c>
      <c r="M3847" s="11">
        <v>0.35000000000000003</v>
      </c>
      <c r="O3847" s="16"/>
      <c r="P3847" s="14">
        <f>Data!$I3847+0</f>
        <v>0.60000000000000009</v>
      </c>
      <c r="Q3847" s="12">
        <f>Data!$J3847-250</f>
        <v>2500</v>
      </c>
      <c r="R3847" s="13">
        <f>Data!$M3847-5%</f>
        <v>0.30000000000000004</v>
      </c>
    </row>
    <row r="3848" spans="1:18" ht="15.75" customHeight="1" x14ac:dyDescent="0.3">
      <c r="A3848" s="1"/>
      <c r="B3848" s="6" t="s">
        <v>14</v>
      </c>
      <c r="C3848" s="6">
        <v>1185732</v>
      </c>
      <c r="D3848" s="7">
        <v>44336</v>
      </c>
      <c r="E3848" s="6" t="s">
        <v>15</v>
      </c>
      <c r="F3848" s="6" t="s">
        <v>129</v>
      </c>
      <c r="G3848" s="6" t="s">
        <v>130</v>
      </c>
      <c r="H3848" s="6" t="s">
        <v>19</v>
      </c>
      <c r="I3848" s="8">
        <v>0.55000000000000004</v>
      </c>
      <c r="J3848" s="9">
        <v>3000</v>
      </c>
      <c r="K3848" s="10">
        <f t="shared" si="30"/>
        <v>1650.0000000000002</v>
      </c>
      <c r="L3848" s="10">
        <f t="shared" si="31"/>
        <v>412.50000000000006</v>
      </c>
      <c r="M3848" s="11">
        <v>0.25</v>
      </c>
      <c r="O3848" s="16"/>
      <c r="P3848" s="14">
        <f>Data!$I3848+0</f>
        <v>0.55000000000000004</v>
      </c>
      <c r="Q3848" s="12">
        <f>Data!$J3848-250</f>
        <v>2750</v>
      </c>
      <c r="R3848" s="13">
        <f>Data!$M3848-5%</f>
        <v>0.2</v>
      </c>
    </row>
    <row r="3849" spans="1:18" ht="15.75" customHeight="1" x14ac:dyDescent="0.3">
      <c r="A3849" s="1"/>
      <c r="B3849" s="6" t="s">
        <v>14</v>
      </c>
      <c r="C3849" s="6">
        <v>1185732</v>
      </c>
      <c r="D3849" s="7">
        <v>44336</v>
      </c>
      <c r="E3849" s="6" t="s">
        <v>15</v>
      </c>
      <c r="F3849" s="6" t="s">
        <v>129</v>
      </c>
      <c r="G3849" s="6" t="s">
        <v>130</v>
      </c>
      <c r="H3849" s="6" t="s">
        <v>20</v>
      </c>
      <c r="I3849" s="8">
        <v>0.55000000000000004</v>
      </c>
      <c r="J3849" s="9">
        <v>2500</v>
      </c>
      <c r="K3849" s="10">
        <f t="shared" si="30"/>
        <v>1375</v>
      </c>
      <c r="L3849" s="10">
        <f t="shared" si="31"/>
        <v>343.75</v>
      </c>
      <c r="M3849" s="11">
        <v>0.25</v>
      </c>
      <c r="O3849" s="16"/>
      <c r="P3849" s="14">
        <f>Data!$I3849+0</f>
        <v>0.55000000000000004</v>
      </c>
      <c r="Q3849" s="12">
        <f>Data!$J3849-250</f>
        <v>2250</v>
      </c>
      <c r="R3849" s="13">
        <f>Data!$M3849-5%</f>
        <v>0.2</v>
      </c>
    </row>
    <row r="3850" spans="1:18" ht="15.75" customHeight="1" x14ac:dyDescent="0.3">
      <c r="A3850" s="1"/>
      <c r="B3850" s="6" t="s">
        <v>14</v>
      </c>
      <c r="C3850" s="6">
        <v>1185732</v>
      </c>
      <c r="D3850" s="7">
        <v>44336</v>
      </c>
      <c r="E3850" s="6" t="s">
        <v>15</v>
      </c>
      <c r="F3850" s="6" t="s">
        <v>129</v>
      </c>
      <c r="G3850" s="6" t="s">
        <v>130</v>
      </c>
      <c r="H3850" s="6" t="s">
        <v>21</v>
      </c>
      <c r="I3850" s="8">
        <v>0.65</v>
      </c>
      <c r="J3850" s="9">
        <v>2750</v>
      </c>
      <c r="K3850" s="10">
        <f t="shared" si="30"/>
        <v>1787.5</v>
      </c>
      <c r="L3850" s="10">
        <f t="shared" si="31"/>
        <v>446.875</v>
      </c>
      <c r="M3850" s="11">
        <v>0.25</v>
      </c>
      <c r="O3850" s="16"/>
      <c r="P3850" s="14">
        <f>Data!$I3850+0</f>
        <v>0.65</v>
      </c>
      <c r="Q3850" s="12">
        <f>Data!$J3850-250</f>
        <v>2500</v>
      </c>
      <c r="R3850" s="13">
        <f>Data!$M3850-5%</f>
        <v>0.2</v>
      </c>
    </row>
    <row r="3851" spans="1:18" ht="15.75" customHeight="1" x14ac:dyDescent="0.3">
      <c r="A3851" s="1"/>
      <c r="B3851" s="6" t="s">
        <v>14</v>
      </c>
      <c r="C3851" s="6">
        <v>1185732</v>
      </c>
      <c r="D3851" s="7">
        <v>44336</v>
      </c>
      <c r="E3851" s="6" t="s">
        <v>15</v>
      </c>
      <c r="F3851" s="6" t="s">
        <v>129</v>
      </c>
      <c r="G3851" s="6" t="s">
        <v>130</v>
      </c>
      <c r="H3851" s="6" t="s">
        <v>22</v>
      </c>
      <c r="I3851" s="8">
        <v>0.70000000000000007</v>
      </c>
      <c r="J3851" s="9">
        <v>4000</v>
      </c>
      <c r="K3851" s="10">
        <f t="shared" si="30"/>
        <v>2800.0000000000005</v>
      </c>
      <c r="L3851" s="10">
        <f t="shared" si="31"/>
        <v>840.00000000000011</v>
      </c>
      <c r="M3851" s="11">
        <v>0.3</v>
      </c>
      <c r="O3851" s="16"/>
      <c r="P3851" s="14">
        <f>Data!$I3851+0</f>
        <v>0.70000000000000007</v>
      </c>
      <c r="Q3851" s="12">
        <f>Data!$J3851-250</f>
        <v>3750</v>
      </c>
      <c r="R3851" s="13">
        <f>Data!$M3851-5%</f>
        <v>0.25</v>
      </c>
    </row>
    <row r="3852" spans="1:18" ht="15.75" customHeight="1" x14ac:dyDescent="0.3">
      <c r="A3852" s="1"/>
      <c r="B3852" s="6" t="s">
        <v>14</v>
      </c>
      <c r="C3852" s="6">
        <v>1185732</v>
      </c>
      <c r="D3852" s="7">
        <v>44369</v>
      </c>
      <c r="E3852" s="6" t="s">
        <v>15</v>
      </c>
      <c r="F3852" s="6" t="s">
        <v>129</v>
      </c>
      <c r="G3852" s="6" t="s">
        <v>130</v>
      </c>
      <c r="H3852" s="6" t="s">
        <v>17</v>
      </c>
      <c r="I3852" s="8">
        <v>0.65</v>
      </c>
      <c r="J3852" s="9">
        <v>6500</v>
      </c>
      <c r="K3852" s="10">
        <f t="shared" si="30"/>
        <v>4225</v>
      </c>
      <c r="L3852" s="10">
        <f t="shared" si="31"/>
        <v>1478.7500000000002</v>
      </c>
      <c r="M3852" s="11">
        <v>0.35000000000000003</v>
      </c>
      <c r="O3852" s="16"/>
      <c r="P3852" s="14">
        <f>Data!$I3852+0</f>
        <v>0.65</v>
      </c>
      <c r="Q3852" s="12">
        <f>Data!$J3852-250</f>
        <v>6250</v>
      </c>
      <c r="R3852" s="13">
        <f>Data!$M3852-5%</f>
        <v>0.30000000000000004</v>
      </c>
    </row>
    <row r="3853" spans="1:18" ht="15.75" customHeight="1" x14ac:dyDescent="0.3">
      <c r="A3853" s="1"/>
      <c r="B3853" s="6" t="s">
        <v>14</v>
      </c>
      <c r="C3853" s="6">
        <v>1185732</v>
      </c>
      <c r="D3853" s="7">
        <v>44369</v>
      </c>
      <c r="E3853" s="6" t="s">
        <v>15</v>
      </c>
      <c r="F3853" s="6" t="s">
        <v>129</v>
      </c>
      <c r="G3853" s="6" t="s">
        <v>130</v>
      </c>
      <c r="H3853" s="6" t="s">
        <v>18</v>
      </c>
      <c r="I3853" s="8">
        <v>0.60000000000000009</v>
      </c>
      <c r="J3853" s="9">
        <v>4000</v>
      </c>
      <c r="K3853" s="10">
        <f t="shared" si="30"/>
        <v>2400.0000000000005</v>
      </c>
      <c r="L3853" s="10">
        <f t="shared" si="31"/>
        <v>840.00000000000023</v>
      </c>
      <c r="M3853" s="11">
        <v>0.35000000000000003</v>
      </c>
      <c r="O3853" s="16"/>
      <c r="P3853" s="14">
        <f>Data!$I3853+0</f>
        <v>0.60000000000000009</v>
      </c>
      <c r="Q3853" s="12">
        <f>Data!$J3853-250</f>
        <v>3750</v>
      </c>
      <c r="R3853" s="13">
        <f>Data!$M3853-5%</f>
        <v>0.30000000000000004</v>
      </c>
    </row>
    <row r="3854" spans="1:18" ht="15.75" customHeight="1" x14ac:dyDescent="0.3">
      <c r="A3854" s="1"/>
      <c r="B3854" s="6" t="s">
        <v>14</v>
      </c>
      <c r="C3854" s="6">
        <v>1185732</v>
      </c>
      <c r="D3854" s="7">
        <v>44369</v>
      </c>
      <c r="E3854" s="6" t="s">
        <v>15</v>
      </c>
      <c r="F3854" s="6" t="s">
        <v>129</v>
      </c>
      <c r="G3854" s="6" t="s">
        <v>130</v>
      </c>
      <c r="H3854" s="6" t="s">
        <v>19</v>
      </c>
      <c r="I3854" s="8">
        <v>0.55000000000000004</v>
      </c>
      <c r="J3854" s="9">
        <v>3250</v>
      </c>
      <c r="K3854" s="10">
        <f t="shared" si="30"/>
        <v>1787.5000000000002</v>
      </c>
      <c r="L3854" s="10">
        <f t="shared" si="31"/>
        <v>446.87500000000006</v>
      </c>
      <c r="M3854" s="11">
        <v>0.25</v>
      </c>
      <c r="O3854" s="16"/>
      <c r="P3854" s="14">
        <f>Data!$I3854+0</f>
        <v>0.55000000000000004</v>
      </c>
      <c r="Q3854" s="12">
        <f>Data!$J3854-250</f>
        <v>3000</v>
      </c>
      <c r="R3854" s="13">
        <f>Data!$M3854-5%</f>
        <v>0.2</v>
      </c>
    </row>
    <row r="3855" spans="1:18" ht="15.75" customHeight="1" x14ac:dyDescent="0.3">
      <c r="A3855" s="1"/>
      <c r="B3855" s="6" t="s">
        <v>14</v>
      </c>
      <c r="C3855" s="6">
        <v>1185732</v>
      </c>
      <c r="D3855" s="7">
        <v>44369</v>
      </c>
      <c r="E3855" s="6" t="s">
        <v>15</v>
      </c>
      <c r="F3855" s="6" t="s">
        <v>129</v>
      </c>
      <c r="G3855" s="6" t="s">
        <v>130</v>
      </c>
      <c r="H3855" s="6" t="s">
        <v>20</v>
      </c>
      <c r="I3855" s="8">
        <v>0.55000000000000004</v>
      </c>
      <c r="J3855" s="9">
        <v>3000</v>
      </c>
      <c r="K3855" s="10">
        <f t="shared" si="30"/>
        <v>1650.0000000000002</v>
      </c>
      <c r="L3855" s="10">
        <f t="shared" si="31"/>
        <v>412.50000000000006</v>
      </c>
      <c r="M3855" s="11">
        <v>0.25</v>
      </c>
      <c r="O3855" s="16"/>
      <c r="P3855" s="14">
        <f>Data!$I3855+0</f>
        <v>0.55000000000000004</v>
      </c>
      <c r="Q3855" s="12">
        <f>Data!$J3855-250</f>
        <v>2750</v>
      </c>
      <c r="R3855" s="13">
        <f>Data!$M3855-5%</f>
        <v>0.2</v>
      </c>
    </row>
    <row r="3856" spans="1:18" ht="15.75" customHeight="1" x14ac:dyDescent="0.3">
      <c r="A3856" s="1"/>
      <c r="B3856" s="6" t="s">
        <v>14</v>
      </c>
      <c r="C3856" s="6">
        <v>1185732</v>
      </c>
      <c r="D3856" s="7">
        <v>44369</v>
      </c>
      <c r="E3856" s="6" t="s">
        <v>15</v>
      </c>
      <c r="F3856" s="6" t="s">
        <v>129</v>
      </c>
      <c r="G3856" s="6" t="s">
        <v>130</v>
      </c>
      <c r="H3856" s="6" t="s">
        <v>21</v>
      </c>
      <c r="I3856" s="8">
        <v>0.65</v>
      </c>
      <c r="J3856" s="9">
        <v>3000</v>
      </c>
      <c r="K3856" s="10">
        <f t="shared" si="30"/>
        <v>1950</v>
      </c>
      <c r="L3856" s="10">
        <f t="shared" si="31"/>
        <v>487.5</v>
      </c>
      <c r="M3856" s="11">
        <v>0.25</v>
      </c>
      <c r="O3856" s="16"/>
      <c r="P3856" s="14">
        <f>Data!$I3856+0</f>
        <v>0.65</v>
      </c>
      <c r="Q3856" s="12">
        <f>Data!$J3856-250</f>
        <v>2750</v>
      </c>
      <c r="R3856" s="13">
        <f>Data!$M3856-5%</f>
        <v>0.2</v>
      </c>
    </row>
    <row r="3857" spans="1:18" ht="15.75" customHeight="1" x14ac:dyDescent="0.3">
      <c r="A3857" s="1"/>
      <c r="B3857" s="6" t="s">
        <v>14</v>
      </c>
      <c r="C3857" s="6">
        <v>1185732</v>
      </c>
      <c r="D3857" s="7">
        <v>44369</v>
      </c>
      <c r="E3857" s="6" t="s">
        <v>15</v>
      </c>
      <c r="F3857" s="6" t="s">
        <v>129</v>
      </c>
      <c r="G3857" s="6" t="s">
        <v>130</v>
      </c>
      <c r="H3857" s="6" t="s">
        <v>22</v>
      </c>
      <c r="I3857" s="8">
        <v>0.70000000000000007</v>
      </c>
      <c r="J3857" s="9">
        <v>4500</v>
      </c>
      <c r="K3857" s="10">
        <f t="shared" si="30"/>
        <v>3150.0000000000005</v>
      </c>
      <c r="L3857" s="10">
        <f t="shared" si="31"/>
        <v>945.00000000000011</v>
      </c>
      <c r="M3857" s="11">
        <v>0.3</v>
      </c>
      <c r="O3857" s="16"/>
      <c r="P3857" s="14">
        <f>Data!$I3857+0</f>
        <v>0.70000000000000007</v>
      </c>
      <c r="Q3857" s="12">
        <f>Data!$J3857-250</f>
        <v>4250</v>
      </c>
      <c r="R3857" s="13">
        <f>Data!$M3857-5%</f>
        <v>0.25</v>
      </c>
    </row>
    <row r="3858" spans="1:18" ht="15.75" customHeight="1" x14ac:dyDescent="0.3">
      <c r="A3858" s="1"/>
      <c r="B3858" s="6" t="s">
        <v>14</v>
      </c>
      <c r="C3858" s="6">
        <v>1185732</v>
      </c>
      <c r="D3858" s="7">
        <v>44397</v>
      </c>
      <c r="E3858" s="6" t="s">
        <v>15</v>
      </c>
      <c r="F3858" s="6" t="s">
        <v>129</v>
      </c>
      <c r="G3858" s="6" t="s">
        <v>130</v>
      </c>
      <c r="H3858" s="6" t="s">
        <v>17</v>
      </c>
      <c r="I3858" s="8">
        <v>0.65</v>
      </c>
      <c r="J3858" s="9">
        <v>6750</v>
      </c>
      <c r="K3858" s="10">
        <f t="shared" si="30"/>
        <v>4387.5</v>
      </c>
      <c r="L3858" s="10">
        <f t="shared" si="31"/>
        <v>1535.6250000000002</v>
      </c>
      <c r="M3858" s="11">
        <v>0.35000000000000003</v>
      </c>
      <c r="O3858" s="16"/>
      <c r="P3858" s="14">
        <f>Data!$I3858+0</f>
        <v>0.65</v>
      </c>
      <c r="Q3858" s="12">
        <f>Data!$J3858-250</f>
        <v>6500</v>
      </c>
      <c r="R3858" s="13">
        <f>Data!$M3858-5%</f>
        <v>0.30000000000000004</v>
      </c>
    </row>
    <row r="3859" spans="1:18" ht="15.75" customHeight="1" x14ac:dyDescent="0.3">
      <c r="A3859" s="1"/>
      <c r="B3859" s="6" t="s">
        <v>14</v>
      </c>
      <c r="C3859" s="6">
        <v>1185732</v>
      </c>
      <c r="D3859" s="7">
        <v>44397</v>
      </c>
      <c r="E3859" s="6" t="s">
        <v>15</v>
      </c>
      <c r="F3859" s="6" t="s">
        <v>129</v>
      </c>
      <c r="G3859" s="6" t="s">
        <v>130</v>
      </c>
      <c r="H3859" s="6" t="s">
        <v>18</v>
      </c>
      <c r="I3859" s="8">
        <v>0.60000000000000009</v>
      </c>
      <c r="J3859" s="9">
        <v>4250</v>
      </c>
      <c r="K3859" s="10">
        <f t="shared" si="30"/>
        <v>2550.0000000000005</v>
      </c>
      <c r="L3859" s="10">
        <f t="shared" si="31"/>
        <v>892.50000000000023</v>
      </c>
      <c r="M3859" s="11">
        <v>0.35000000000000003</v>
      </c>
      <c r="O3859" s="16"/>
      <c r="P3859" s="14">
        <f>Data!$I3859+0</f>
        <v>0.60000000000000009</v>
      </c>
      <c r="Q3859" s="12">
        <f>Data!$J3859-250</f>
        <v>4000</v>
      </c>
      <c r="R3859" s="13">
        <f>Data!$M3859-5%</f>
        <v>0.30000000000000004</v>
      </c>
    </row>
    <row r="3860" spans="1:18" ht="15.75" customHeight="1" x14ac:dyDescent="0.3">
      <c r="A3860" s="1"/>
      <c r="B3860" s="6" t="s">
        <v>14</v>
      </c>
      <c r="C3860" s="6">
        <v>1185732</v>
      </c>
      <c r="D3860" s="7">
        <v>44397</v>
      </c>
      <c r="E3860" s="6" t="s">
        <v>15</v>
      </c>
      <c r="F3860" s="6" t="s">
        <v>129</v>
      </c>
      <c r="G3860" s="6" t="s">
        <v>130</v>
      </c>
      <c r="H3860" s="6" t="s">
        <v>19</v>
      </c>
      <c r="I3860" s="8">
        <v>0.55000000000000004</v>
      </c>
      <c r="J3860" s="9">
        <v>3500</v>
      </c>
      <c r="K3860" s="10">
        <f t="shared" si="30"/>
        <v>1925.0000000000002</v>
      </c>
      <c r="L3860" s="10">
        <f t="shared" si="31"/>
        <v>481.25000000000006</v>
      </c>
      <c r="M3860" s="11">
        <v>0.25</v>
      </c>
      <c r="O3860" s="16"/>
      <c r="P3860" s="14">
        <f>Data!$I3860+0</f>
        <v>0.55000000000000004</v>
      </c>
      <c r="Q3860" s="12">
        <f>Data!$J3860-250</f>
        <v>3250</v>
      </c>
      <c r="R3860" s="13">
        <f>Data!$M3860-5%</f>
        <v>0.2</v>
      </c>
    </row>
    <row r="3861" spans="1:18" ht="15.75" customHeight="1" x14ac:dyDescent="0.3">
      <c r="A3861" s="1"/>
      <c r="B3861" s="6" t="s">
        <v>14</v>
      </c>
      <c r="C3861" s="6">
        <v>1185732</v>
      </c>
      <c r="D3861" s="7">
        <v>44397</v>
      </c>
      <c r="E3861" s="6" t="s">
        <v>15</v>
      </c>
      <c r="F3861" s="6" t="s">
        <v>129</v>
      </c>
      <c r="G3861" s="6" t="s">
        <v>130</v>
      </c>
      <c r="H3861" s="6" t="s">
        <v>20</v>
      </c>
      <c r="I3861" s="8">
        <v>0.55000000000000004</v>
      </c>
      <c r="J3861" s="9">
        <v>3000</v>
      </c>
      <c r="K3861" s="10">
        <f t="shared" si="30"/>
        <v>1650.0000000000002</v>
      </c>
      <c r="L3861" s="10">
        <f t="shared" si="31"/>
        <v>412.50000000000006</v>
      </c>
      <c r="M3861" s="11">
        <v>0.25</v>
      </c>
      <c r="O3861" s="16"/>
      <c r="P3861" s="14">
        <f>Data!$I3861+0</f>
        <v>0.55000000000000004</v>
      </c>
      <c r="Q3861" s="12">
        <f>Data!$J3861-250</f>
        <v>2750</v>
      </c>
      <c r="R3861" s="13">
        <f>Data!$M3861-5%</f>
        <v>0.2</v>
      </c>
    </row>
    <row r="3862" spans="1:18" ht="15.75" customHeight="1" x14ac:dyDescent="0.3">
      <c r="A3862" s="1"/>
      <c r="B3862" s="6" t="s">
        <v>14</v>
      </c>
      <c r="C3862" s="6">
        <v>1185732</v>
      </c>
      <c r="D3862" s="7">
        <v>44397</v>
      </c>
      <c r="E3862" s="6" t="s">
        <v>15</v>
      </c>
      <c r="F3862" s="6" t="s">
        <v>129</v>
      </c>
      <c r="G3862" s="6" t="s">
        <v>130</v>
      </c>
      <c r="H3862" s="6" t="s">
        <v>21</v>
      </c>
      <c r="I3862" s="8">
        <v>0.65</v>
      </c>
      <c r="J3862" s="9">
        <v>3250</v>
      </c>
      <c r="K3862" s="10">
        <f t="shared" si="30"/>
        <v>2112.5</v>
      </c>
      <c r="L3862" s="10">
        <f t="shared" si="31"/>
        <v>528.125</v>
      </c>
      <c r="M3862" s="11">
        <v>0.25</v>
      </c>
      <c r="O3862" s="16"/>
      <c r="P3862" s="14">
        <f>Data!$I3862+0</f>
        <v>0.65</v>
      </c>
      <c r="Q3862" s="12">
        <f>Data!$J3862-250</f>
        <v>3000</v>
      </c>
      <c r="R3862" s="13">
        <f>Data!$M3862-5%</f>
        <v>0.2</v>
      </c>
    </row>
    <row r="3863" spans="1:18" ht="15.75" customHeight="1" x14ac:dyDescent="0.3">
      <c r="A3863" s="1"/>
      <c r="B3863" s="6" t="s">
        <v>14</v>
      </c>
      <c r="C3863" s="6">
        <v>1185732</v>
      </c>
      <c r="D3863" s="7">
        <v>44397</v>
      </c>
      <c r="E3863" s="6" t="s">
        <v>15</v>
      </c>
      <c r="F3863" s="6" t="s">
        <v>129</v>
      </c>
      <c r="G3863" s="6" t="s">
        <v>130</v>
      </c>
      <c r="H3863" s="6" t="s">
        <v>22</v>
      </c>
      <c r="I3863" s="8">
        <v>0.70000000000000007</v>
      </c>
      <c r="J3863" s="9">
        <v>5000</v>
      </c>
      <c r="K3863" s="10">
        <f t="shared" si="30"/>
        <v>3500.0000000000005</v>
      </c>
      <c r="L3863" s="10">
        <f t="shared" si="31"/>
        <v>1050</v>
      </c>
      <c r="M3863" s="11">
        <v>0.3</v>
      </c>
      <c r="O3863" s="16"/>
      <c r="P3863" s="14">
        <f>Data!$I3863+0</f>
        <v>0.70000000000000007</v>
      </c>
      <c r="Q3863" s="12">
        <f>Data!$J3863-250</f>
        <v>4750</v>
      </c>
      <c r="R3863" s="13">
        <f>Data!$M3863-5%</f>
        <v>0.25</v>
      </c>
    </row>
    <row r="3864" spans="1:18" ht="15.75" customHeight="1" x14ac:dyDescent="0.3">
      <c r="A3864" s="1"/>
      <c r="B3864" s="6" t="s">
        <v>14</v>
      </c>
      <c r="C3864" s="6">
        <v>1185732</v>
      </c>
      <c r="D3864" s="7">
        <v>44429</v>
      </c>
      <c r="E3864" s="6" t="s">
        <v>15</v>
      </c>
      <c r="F3864" s="6" t="s">
        <v>129</v>
      </c>
      <c r="G3864" s="6" t="s">
        <v>130</v>
      </c>
      <c r="H3864" s="6" t="s">
        <v>17</v>
      </c>
      <c r="I3864" s="8">
        <v>0.65</v>
      </c>
      <c r="J3864" s="9">
        <v>6500</v>
      </c>
      <c r="K3864" s="10">
        <f t="shared" si="30"/>
        <v>4225</v>
      </c>
      <c r="L3864" s="10">
        <f t="shared" si="31"/>
        <v>1478.7500000000002</v>
      </c>
      <c r="M3864" s="11">
        <v>0.35000000000000003</v>
      </c>
      <c r="O3864" s="16"/>
      <c r="P3864" s="14">
        <f>Data!$I3864+0</f>
        <v>0.65</v>
      </c>
      <c r="Q3864" s="12">
        <f>Data!$J3864-250</f>
        <v>6250</v>
      </c>
      <c r="R3864" s="13">
        <f>Data!$M3864-5%</f>
        <v>0.30000000000000004</v>
      </c>
    </row>
    <row r="3865" spans="1:18" ht="15.75" customHeight="1" x14ac:dyDescent="0.3">
      <c r="A3865" s="1"/>
      <c r="B3865" s="6" t="s">
        <v>14</v>
      </c>
      <c r="C3865" s="6">
        <v>1185732</v>
      </c>
      <c r="D3865" s="7">
        <v>44429</v>
      </c>
      <c r="E3865" s="6" t="s">
        <v>15</v>
      </c>
      <c r="F3865" s="6" t="s">
        <v>129</v>
      </c>
      <c r="G3865" s="6" t="s">
        <v>130</v>
      </c>
      <c r="H3865" s="6" t="s">
        <v>18</v>
      </c>
      <c r="I3865" s="8">
        <v>0.60000000000000009</v>
      </c>
      <c r="J3865" s="9">
        <v>4250</v>
      </c>
      <c r="K3865" s="10">
        <f t="shared" si="30"/>
        <v>2550.0000000000005</v>
      </c>
      <c r="L3865" s="10">
        <f t="shared" si="31"/>
        <v>892.50000000000023</v>
      </c>
      <c r="M3865" s="11">
        <v>0.35000000000000003</v>
      </c>
      <c r="O3865" s="16"/>
      <c r="P3865" s="14">
        <f>Data!$I3865+0</f>
        <v>0.60000000000000009</v>
      </c>
      <c r="Q3865" s="12">
        <f>Data!$J3865-250</f>
        <v>4000</v>
      </c>
      <c r="R3865" s="13">
        <f>Data!$M3865-5%</f>
        <v>0.30000000000000004</v>
      </c>
    </row>
    <row r="3866" spans="1:18" ht="15.75" customHeight="1" x14ac:dyDescent="0.3">
      <c r="A3866" s="1"/>
      <c r="B3866" s="6" t="s">
        <v>14</v>
      </c>
      <c r="C3866" s="6">
        <v>1185732</v>
      </c>
      <c r="D3866" s="7">
        <v>44429</v>
      </c>
      <c r="E3866" s="6" t="s">
        <v>15</v>
      </c>
      <c r="F3866" s="6" t="s">
        <v>129</v>
      </c>
      <c r="G3866" s="6" t="s">
        <v>130</v>
      </c>
      <c r="H3866" s="6" t="s">
        <v>19</v>
      </c>
      <c r="I3866" s="8">
        <v>0.55000000000000004</v>
      </c>
      <c r="J3866" s="9">
        <v>3500</v>
      </c>
      <c r="K3866" s="10">
        <f t="shared" si="30"/>
        <v>1925.0000000000002</v>
      </c>
      <c r="L3866" s="10">
        <f t="shared" si="31"/>
        <v>481.25000000000006</v>
      </c>
      <c r="M3866" s="11">
        <v>0.25</v>
      </c>
      <c r="O3866" s="16"/>
      <c r="P3866" s="14">
        <f>Data!$I3866+0</f>
        <v>0.55000000000000004</v>
      </c>
      <c r="Q3866" s="12">
        <f>Data!$J3866-250</f>
        <v>3250</v>
      </c>
      <c r="R3866" s="13">
        <f>Data!$M3866-5%</f>
        <v>0.2</v>
      </c>
    </row>
    <row r="3867" spans="1:18" ht="15.75" customHeight="1" x14ac:dyDescent="0.3">
      <c r="A3867" s="1"/>
      <c r="B3867" s="6" t="s">
        <v>14</v>
      </c>
      <c r="C3867" s="6">
        <v>1185732</v>
      </c>
      <c r="D3867" s="7">
        <v>44429</v>
      </c>
      <c r="E3867" s="6" t="s">
        <v>15</v>
      </c>
      <c r="F3867" s="6" t="s">
        <v>129</v>
      </c>
      <c r="G3867" s="6" t="s">
        <v>130</v>
      </c>
      <c r="H3867" s="6" t="s">
        <v>20</v>
      </c>
      <c r="I3867" s="8">
        <v>0.55000000000000004</v>
      </c>
      <c r="J3867" s="9">
        <v>2500</v>
      </c>
      <c r="K3867" s="10">
        <f t="shared" si="30"/>
        <v>1375</v>
      </c>
      <c r="L3867" s="10">
        <f t="shared" si="31"/>
        <v>343.75</v>
      </c>
      <c r="M3867" s="11">
        <v>0.25</v>
      </c>
      <c r="O3867" s="16"/>
      <c r="P3867" s="14">
        <f>Data!$I3867+0</f>
        <v>0.55000000000000004</v>
      </c>
      <c r="Q3867" s="12">
        <f>Data!$J3867-250</f>
        <v>2250</v>
      </c>
      <c r="R3867" s="13">
        <f>Data!$M3867-5%</f>
        <v>0.2</v>
      </c>
    </row>
    <row r="3868" spans="1:18" ht="15.75" customHeight="1" x14ac:dyDescent="0.3">
      <c r="A3868" s="1"/>
      <c r="B3868" s="6" t="s">
        <v>14</v>
      </c>
      <c r="C3868" s="6">
        <v>1185732</v>
      </c>
      <c r="D3868" s="7">
        <v>44429</v>
      </c>
      <c r="E3868" s="6" t="s">
        <v>15</v>
      </c>
      <c r="F3868" s="6" t="s">
        <v>129</v>
      </c>
      <c r="G3868" s="6" t="s">
        <v>130</v>
      </c>
      <c r="H3868" s="6" t="s">
        <v>21</v>
      </c>
      <c r="I3868" s="8">
        <v>0.65</v>
      </c>
      <c r="J3868" s="9">
        <v>2250</v>
      </c>
      <c r="K3868" s="10">
        <f t="shared" si="30"/>
        <v>1462.5</v>
      </c>
      <c r="L3868" s="10">
        <f t="shared" si="31"/>
        <v>365.625</v>
      </c>
      <c r="M3868" s="11">
        <v>0.25</v>
      </c>
      <c r="O3868" s="16"/>
      <c r="P3868" s="14">
        <f>Data!$I3868+0</f>
        <v>0.65</v>
      </c>
      <c r="Q3868" s="12">
        <f>Data!$J3868-250</f>
        <v>2000</v>
      </c>
      <c r="R3868" s="13">
        <f>Data!$M3868-5%</f>
        <v>0.2</v>
      </c>
    </row>
    <row r="3869" spans="1:18" ht="15.75" customHeight="1" x14ac:dyDescent="0.3">
      <c r="A3869" s="1"/>
      <c r="B3869" s="6" t="s">
        <v>14</v>
      </c>
      <c r="C3869" s="6">
        <v>1185732</v>
      </c>
      <c r="D3869" s="7">
        <v>44429</v>
      </c>
      <c r="E3869" s="6" t="s">
        <v>15</v>
      </c>
      <c r="F3869" s="6" t="s">
        <v>129</v>
      </c>
      <c r="G3869" s="6" t="s">
        <v>130</v>
      </c>
      <c r="H3869" s="6" t="s">
        <v>22</v>
      </c>
      <c r="I3869" s="8">
        <v>0.70000000000000007</v>
      </c>
      <c r="J3869" s="9">
        <v>4000</v>
      </c>
      <c r="K3869" s="10">
        <f t="shared" si="30"/>
        <v>2800.0000000000005</v>
      </c>
      <c r="L3869" s="10">
        <f t="shared" si="31"/>
        <v>840.00000000000011</v>
      </c>
      <c r="M3869" s="11">
        <v>0.3</v>
      </c>
      <c r="O3869" s="16"/>
      <c r="P3869" s="14">
        <f>Data!$I3869+0</f>
        <v>0.70000000000000007</v>
      </c>
      <c r="Q3869" s="12">
        <f>Data!$J3869-250</f>
        <v>3750</v>
      </c>
      <c r="R3869" s="13">
        <f>Data!$M3869-5%</f>
        <v>0.25</v>
      </c>
    </row>
    <row r="3870" spans="1:18" ht="15.75" customHeight="1" x14ac:dyDescent="0.3">
      <c r="A3870" s="1"/>
      <c r="B3870" s="6" t="s">
        <v>14</v>
      </c>
      <c r="C3870" s="6">
        <v>1185732</v>
      </c>
      <c r="D3870" s="7">
        <v>44459</v>
      </c>
      <c r="E3870" s="6" t="s">
        <v>15</v>
      </c>
      <c r="F3870" s="6" t="s">
        <v>129</v>
      </c>
      <c r="G3870" s="6" t="s">
        <v>130</v>
      </c>
      <c r="H3870" s="6" t="s">
        <v>17</v>
      </c>
      <c r="I3870" s="8">
        <v>0.65</v>
      </c>
      <c r="J3870" s="9">
        <v>5250</v>
      </c>
      <c r="K3870" s="10">
        <f t="shared" si="30"/>
        <v>3412.5</v>
      </c>
      <c r="L3870" s="10">
        <f t="shared" si="31"/>
        <v>1194.375</v>
      </c>
      <c r="M3870" s="11">
        <v>0.35000000000000003</v>
      </c>
      <c r="O3870" s="16"/>
      <c r="P3870" s="14">
        <f>Data!$I3870+0</f>
        <v>0.65</v>
      </c>
      <c r="Q3870" s="12">
        <f>Data!$J3870-250</f>
        <v>5000</v>
      </c>
      <c r="R3870" s="13">
        <f>Data!$M3870-5%</f>
        <v>0.30000000000000004</v>
      </c>
    </row>
    <row r="3871" spans="1:18" ht="15.75" customHeight="1" x14ac:dyDescent="0.3">
      <c r="A3871" s="1"/>
      <c r="B3871" s="6" t="s">
        <v>14</v>
      </c>
      <c r="C3871" s="6">
        <v>1185732</v>
      </c>
      <c r="D3871" s="7">
        <v>44459</v>
      </c>
      <c r="E3871" s="6" t="s">
        <v>15</v>
      </c>
      <c r="F3871" s="6" t="s">
        <v>129</v>
      </c>
      <c r="G3871" s="6" t="s">
        <v>130</v>
      </c>
      <c r="H3871" s="6" t="s">
        <v>18</v>
      </c>
      <c r="I3871" s="8">
        <v>0.60000000000000009</v>
      </c>
      <c r="J3871" s="9">
        <v>3250</v>
      </c>
      <c r="K3871" s="10">
        <f t="shared" si="30"/>
        <v>1950.0000000000002</v>
      </c>
      <c r="L3871" s="10">
        <f t="shared" si="31"/>
        <v>682.50000000000011</v>
      </c>
      <c r="M3871" s="11">
        <v>0.35000000000000003</v>
      </c>
      <c r="O3871" s="16"/>
      <c r="P3871" s="14">
        <f>Data!$I3871+0</f>
        <v>0.60000000000000009</v>
      </c>
      <c r="Q3871" s="12">
        <f>Data!$J3871-250</f>
        <v>3000</v>
      </c>
      <c r="R3871" s="13">
        <f>Data!$M3871-5%</f>
        <v>0.30000000000000004</v>
      </c>
    </row>
    <row r="3872" spans="1:18" ht="15.75" customHeight="1" x14ac:dyDescent="0.3">
      <c r="A3872" s="1"/>
      <c r="B3872" s="6" t="s">
        <v>14</v>
      </c>
      <c r="C3872" s="6">
        <v>1185732</v>
      </c>
      <c r="D3872" s="7">
        <v>44459</v>
      </c>
      <c r="E3872" s="6" t="s">
        <v>15</v>
      </c>
      <c r="F3872" s="6" t="s">
        <v>129</v>
      </c>
      <c r="G3872" s="6" t="s">
        <v>130</v>
      </c>
      <c r="H3872" s="6" t="s">
        <v>19</v>
      </c>
      <c r="I3872" s="8">
        <v>0.55000000000000004</v>
      </c>
      <c r="J3872" s="9">
        <v>2250</v>
      </c>
      <c r="K3872" s="10">
        <f t="shared" si="30"/>
        <v>1237.5</v>
      </c>
      <c r="L3872" s="10">
        <f t="shared" si="31"/>
        <v>309.375</v>
      </c>
      <c r="M3872" s="11">
        <v>0.25</v>
      </c>
      <c r="O3872" s="16"/>
      <c r="P3872" s="14">
        <f>Data!$I3872+0</f>
        <v>0.55000000000000004</v>
      </c>
      <c r="Q3872" s="12">
        <f>Data!$J3872-250</f>
        <v>2000</v>
      </c>
      <c r="R3872" s="13">
        <f>Data!$M3872-5%</f>
        <v>0.2</v>
      </c>
    </row>
    <row r="3873" spans="1:18" ht="15.75" customHeight="1" x14ac:dyDescent="0.3">
      <c r="A3873" s="1"/>
      <c r="B3873" s="6" t="s">
        <v>14</v>
      </c>
      <c r="C3873" s="6">
        <v>1185732</v>
      </c>
      <c r="D3873" s="7">
        <v>44459</v>
      </c>
      <c r="E3873" s="6" t="s">
        <v>15</v>
      </c>
      <c r="F3873" s="6" t="s">
        <v>129</v>
      </c>
      <c r="G3873" s="6" t="s">
        <v>130</v>
      </c>
      <c r="H3873" s="6" t="s">
        <v>20</v>
      </c>
      <c r="I3873" s="8">
        <v>0.55000000000000004</v>
      </c>
      <c r="J3873" s="9">
        <v>2000</v>
      </c>
      <c r="K3873" s="10">
        <f t="shared" si="30"/>
        <v>1100</v>
      </c>
      <c r="L3873" s="10">
        <f t="shared" si="31"/>
        <v>275</v>
      </c>
      <c r="M3873" s="11">
        <v>0.25</v>
      </c>
      <c r="O3873" s="16"/>
      <c r="P3873" s="14">
        <f>Data!$I3873+0</f>
        <v>0.55000000000000004</v>
      </c>
      <c r="Q3873" s="12">
        <f>Data!$J3873-250</f>
        <v>1750</v>
      </c>
      <c r="R3873" s="13">
        <f>Data!$M3873-5%</f>
        <v>0.2</v>
      </c>
    </row>
    <row r="3874" spans="1:18" ht="15.75" customHeight="1" x14ac:dyDescent="0.3">
      <c r="A3874" s="1"/>
      <c r="B3874" s="6" t="s">
        <v>14</v>
      </c>
      <c r="C3874" s="6">
        <v>1185732</v>
      </c>
      <c r="D3874" s="7">
        <v>44459</v>
      </c>
      <c r="E3874" s="6" t="s">
        <v>15</v>
      </c>
      <c r="F3874" s="6" t="s">
        <v>129</v>
      </c>
      <c r="G3874" s="6" t="s">
        <v>130</v>
      </c>
      <c r="H3874" s="6" t="s">
        <v>21</v>
      </c>
      <c r="I3874" s="8">
        <v>0.65</v>
      </c>
      <c r="J3874" s="9">
        <v>2000</v>
      </c>
      <c r="K3874" s="10">
        <f t="shared" si="30"/>
        <v>1300</v>
      </c>
      <c r="L3874" s="10">
        <f t="shared" si="31"/>
        <v>325</v>
      </c>
      <c r="M3874" s="11">
        <v>0.25</v>
      </c>
      <c r="O3874" s="16"/>
      <c r="P3874" s="14">
        <f>Data!$I3874+0</f>
        <v>0.65</v>
      </c>
      <c r="Q3874" s="12">
        <f>Data!$J3874-250</f>
        <v>1750</v>
      </c>
      <c r="R3874" s="13">
        <f>Data!$M3874-5%</f>
        <v>0.2</v>
      </c>
    </row>
    <row r="3875" spans="1:18" ht="15.75" customHeight="1" x14ac:dyDescent="0.3">
      <c r="A3875" s="1"/>
      <c r="B3875" s="6" t="s">
        <v>14</v>
      </c>
      <c r="C3875" s="6">
        <v>1185732</v>
      </c>
      <c r="D3875" s="7">
        <v>44459</v>
      </c>
      <c r="E3875" s="6" t="s">
        <v>15</v>
      </c>
      <c r="F3875" s="6" t="s">
        <v>129</v>
      </c>
      <c r="G3875" s="6" t="s">
        <v>130</v>
      </c>
      <c r="H3875" s="6" t="s">
        <v>22</v>
      </c>
      <c r="I3875" s="8">
        <v>0.70000000000000007</v>
      </c>
      <c r="J3875" s="9">
        <v>3000</v>
      </c>
      <c r="K3875" s="10">
        <f t="shared" si="30"/>
        <v>2100</v>
      </c>
      <c r="L3875" s="10">
        <f t="shared" si="31"/>
        <v>630</v>
      </c>
      <c r="M3875" s="11">
        <v>0.3</v>
      </c>
      <c r="O3875" s="16"/>
      <c r="P3875" s="14">
        <f>Data!$I3875+0</f>
        <v>0.70000000000000007</v>
      </c>
      <c r="Q3875" s="12">
        <f>Data!$J3875-250</f>
        <v>2750</v>
      </c>
      <c r="R3875" s="13">
        <f>Data!$M3875-5%</f>
        <v>0.25</v>
      </c>
    </row>
    <row r="3876" spans="1:18" ht="15.75" customHeight="1" x14ac:dyDescent="0.3">
      <c r="A3876" s="1"/>
      <c r="B3876" s="6" t="s">
        <v>14</v>
      </c>
      <c r="C3876" s="6">
        <v>1185732</v>
      </c>
      <c r="D3876" s="7">
        <v>44491</v>
      </c>
      <c r="E3876" s="6" t="s">
        <v>15</v>
      </c>
      <c r="F3876" s="6" t="s">
        <v>129</v>
      </c>
      <c r="G3876" s="6" t="s">
        <v>130</v>
      </c>
      <c r="H3876" s="6" t="s">
        <v>17</v>
      </c>
      <c r="I3876" s="8">
        <v>0.70000000000000007</v>
      </c>
      <c r="J3876" s="9">
        <v>4500</v>
      </c>
      <c r="K3876" s="10">
        <f t="shared" si="30"/>
        <v>3150.0000000000005</v>
      </c>
      <c r="L3876" s="10">
        <f t="shared" si="31"/>
        <v>1102.5000000000002</v>
      </c>
      <c r="M3876" s="11">
        <v>0.35000000000000003</v>
      </c>
      <c r="O3876" s="16"/>
      <c r="P3876" s="14">
        <f>Data!$I3876+0</f>
        <v>0.70000000000000007</v>
      </c>
      <c r="Q3876" s="12">
        <f>Data!$J3876-250</f>
        <v>4250</v>
      </c>
      <c r="R3876" s="13">
        <f>Data!$M3876-5%</f>
        <v>0.30000000000000004</v>
      </c>
    </row>
    <row r="3877" spans="1:18" ht="15.75" customHeight="1" x14ac:dyDescent="0.3">
      <c r="A3877" s="1"/>
      <c r="B3877" s="6" t="s">
        <v>14</v>
      </c>
      <c r="C3877" s="6">
        <v>1185732</v>
      </c>
      <c r="D3877" s="7">
        <v>44491</v>
      </c>
      <c r="E3877" s="6" t="s">
        <v>15</v>
      </c>
      <c r="F3877" s="6" t="s">
        <v>129</v>
      </c>
      <c r="G3877" s="6" t="s">
        <v>130</v>
      </c>
      <c r="H3877" s="6" t="s">
        <v>18</v>
      </c>
      <c r="I3877" s="8">
        <v>0.65000000000000013</v>
      </c>
      <c r="J3877" s="9">
        <v>2750</v>
      </c>
      <c r="K3877" s="10">
        <f t="shared" si="30"/>
        <v>1787.5000000000005</v>
      </c>
      <c r="L3877" s="10">
        <f t="shared" si="31"/>
        <v>625.62500000000023</v>
      </c>
      <c r="M3877" s="11">
        <v>0.35000000000000003</v>
      </c>
      <c r="O3877" s="16"/>
      <c r="P3877" s="14">
        <f>Data!$I3877+0</f>
        <v>0.65000000000000013</v>
      </c>
      <c r="Q3877" s="12">
        <f>Data!$J3877-250</f>
        <v>2500</v>
      </c>
      <c r="R3877" s="13">
        <f>Data!$M3877-5%</f>
        <v>0.30000000000000004</v>
      </c>
    </row>
    <row r="3878" spans="1:18" ht="15.75" customHeight="1" x14ac:dyDescent="0.3">
      <c r="A3878" s="1"/>
      <c r="B3878" s="6" t="s">
        <v>14</v>
      </c>
      <c r="C3878" s="6">
        <v>1185732</v>
      </c>
      <c r="D3878" s="7">
        <v>44491</v>
      </c>
      <c r="E3878" s="6" t="s">
        <v>15</v>
      </c>
      <c r="F3878" s="6" t="s">
        <v>129</v>
      </c>
      <c r="G3878" s="6" t="s">
        <v>130</v>
      </c>
      <c r="H3878" s="6" t="s">
        <v>19</v>
      </c>
      <c r="I3878" s="8">
        <v>0.65000000000000013</v>
      </c>
      <c r="J3878" s="9">
        <v>1750</v>
      </c>
      <c r="K3878" s="10">
        <f t="shared" si="30"/>
        <v>1137.5000000000002</v>
      </c>
      <c r="L3878" s="10">
        <f t="shared" si="31"/>
        <v>284.37500000000006</v>
      </c>
      <c r="M3878" s="11">
        <v>0.25</v>
      </c>
      <c r="O3878" s="16"/>
      <c r="P3878" s="14">
        <f>Data!$I3878+0</f>
        <v>0.65000000000000013</v>
      </c>
      <c r="Q3878" s="12">
        <f>Data!$J3878-250</f>
        <v>1500</v>
      </c>
      <c r="R3878" s="13">
        <f>Data!$M3878-5%</f>
        <v>0.2</v>
      </c>
    </row>
    <row r="3879" spans="1:18" ht="15.75" customHeight="1" x14ac:dyDescent="0.3">
      <c r="A3879" s="1"/>
      <c r="B3879" s="6" t="s">
        <v>14</v>
      </c>
      <c r="C3879" s="6">
        <v>1185732</v>
      </c>
      <c r="D3879" s="7">
        <v>44491</v>
      </c>
      <c r="E3879" s="6" t="s">
        <v>15</v>
      </c>
      <c r="F3879" s="6" t="s">
        <v>129</v>
      </c>
      <c r="G3879" s="6" t="s">
        <v>130</v>
      </c>
      <c r="H3879" s="6" t="s">
        <v>20</v>
      </c>
      <c r="I3879" s="8">
        <v>0.65000000000000013</v>
      </c>
      <c r="J3879" s="9">
        <v>1500</v>
      </c>
      <c r="K3879" s="10">
        <f t="shared" si="30"/>
        <v>975.00000000000023</v>
      </c>
      <c r="L3879" s="10">
        <f t="shared" si="31"/>
        <v>243.75000000000006</v>
      </c>
      <c r="M3879" s="11">
        <v>0.25</v>
      </c>
      <c r="O3879" s="16"/>
      <c r="P3879" s="14">
        <f>Data!$I3879+0</f>
        <v>0.65000000000000013</v>
      </c>
      <c r="Q3879" s="12">
        <f>Data!$J3879-250</f>
        <v>1250</v>
      </c>
      <c r="R3879" s="13">
        <f>Data!$M3879-5%</f>
        <v>0.2</v>
      </c>
    </row>
    <row r="3880" spans="1:18" ht="15.75" customHeight="1" x14ac:dyDescent="0.3">
      <c r="A3880" s="1"/>
      <c r="B3880" s="6" t="s">
        <v>14</v>
      </c>
      <c r="C3880" s="6">
        <v>1185732</v>
      </c>
      <c r="D3880" s="7">
        <v>44491</v>
      </c>
      <c r="E3880" s="6" t="s">
        <v>15</v>
      </c>
      <c r="F3880" s="6" t="s">
        <v>129</v>
      </c>
      <c r="G3880" s="6" t="s">
        <v>130</v>
      </c>
      <c r="H3880" s="6" t="s">
        <v>21</v>
      </c>
      <c r="I3880" s="8">
        <v>0.75000000000000011</v>
      </c>
      <c r="J3880" s="9">
        <v>1500</v>
      </c>
      <c r="K3880" s="10">
        <f t="shared" si="30"/>
        <v>1125.0000000000002</v>
      </c>
      <c r="L3880" s="10">
        <f t="shared" si="31"/>
        <v>281.25000000000006</v>
      </c>
      <c r="M3880" s="11">
        <v>0.25</v>
      </c>
      <c r="O3880" s="16"/>
      <c r="P3880" s="14">
        <f>Data!$I3880+0</f>
        <v>0.75000000000000011</v>
      </c>
      <c r="Q3880" s="12">
        <f>Data!$J3880-250</f>
        <v>1250</v>
      </c>
      <c r="R3880" s="13">
        <f>Data!$M3880-5%</f>
        <v>0.2</v>
      </c>
    </row>
    <row r="3881" spans="1:18" ht="15.75" customHeight="1" x14ac:dyDescent="0.3">
      <c r="A3881" s="1"/>
      <c r="B3881" s="6" t="s">
        <v>14</v>
      </c>
      <c r="C3881" s="6">
        <v>1185732</v>
      </c>
      <c r="D3881" s="7">
        <v>44491</v>
      </c>
      <c r="E3881" s="6" t="s">
        <v>15</v>
      </c>
      <c r="F3881" s="6" t="s">
        <v>129</v>
      </c>
      <c r="G3881" s="6" t="s">
        <v>130</v>
      </c>
      <c r="H3881" s="6" t="s">
        <v>22</v>
      </c>
      <c r="I3881" s="8">
        <v>0.8</v>
      </c>
      <c r="J3881" s="9">
        <v>2750</v>
      </c>
      <c r="K3881" s="10">
        <f t="shared" si="30"/>
        <v>2200</v>
      </c>
      <c r="L3881" s="10">
        <f t="shared" si="31"/>
        <v>660</v>
      </c>
      <c r="M3881" s="11">
        <v>0.3</v>
      </c>
      <c r="O3881" s="16"/>
      <c r="P3881" s="14">
        <f>Data!$I3881+0</f>
        <v>0.8</v>
      </c>
      <c r="Q3881" s="12">
        <f>Data!$J3881-250</f>
        <v>2500</v>
      </c>
      <c r="R3881" s="13">
        <f>Data!$M3881-5%</f>
        <v>0.25</v>
      </c>
    </row>
    <row r="3882" spans="1:18" ht="15.75" customHeight="1" x14ac:dyDescent="0.3">
      <c r="A3882" s="1"/>
      <c r="B3882" s="6" t="s">
        <v>14</v>
      </c>
      <c r="C3882" s="6">
        <v>1185732</v>
      </c>
      <c r="D3882" s="7">
        <v>44521</v>
      </c>
      <c r="E3882" s="6" t="s">
        <v>15</v>
      </c>
      <c r="F3882" s="6" t="s">
        <v>129</v>
      </c>
      <c r="G3882" s="6" t="s">
        <v>130</v>
      </c>
      <c r="H3882" s="6" t="s">
        <v>17</v>
      </c>
      <c r="I3882" s="8">
        <v>0.75000000000000011</v>
      </c>
      <c r="J3882" s="9">
        <v>4250</v>
      </c>
      <c r="K3882" s="10">
        <f t="shared" si="30"/>
        <v>3187.5000000000005</v>
      </c>
      <c r="L3882" s="10">
        <f t="shared" si="31"/>
        <v>1115.6250000000002</v>
      </c>
      <c r="M3882" s="11">
        <v>0.35000000000000003</v>
      </c>
      <c r="O3882" s="16"/>
      <c r="P3882" s="14">
        <f>Data!$I3882+0</f>
        <v>0.75000000000000011</v>
      </c>
      <c r="Q3882" s="12">
        <f>Data!$J3882-250</f>
        <v>4000</v>
      </c>
      <c r="R3882" s="13">
        <f>Data!$M3882-5%</f>
        <v>0.30000000000000004</v>
      </c>
    </row>
    <row r="3883" spans="1:18" ht="15.75" customHeight="1" x14ac:dyDescent="0.3">
      <c r="A3883" s="1"/>
      <c r="B3883" s="6" t="s">
        <v>14</v>
      </c>
      <c r="C3883" s="6">
        <v>1185732</v>
      </c>
      <c r="D3883" s="7">
        <v>44521</v>
      </c>
      <c r="E3883" s="6" t="s">
        <v>15</v>
      </c>
      <c r="F3883" s="6" t="s">
        <v>129</v>
      </c>
      <c r="G3883" s="6" t="s">
        <v>130</v>
      </c>
      <c r="H3883" s="6" t="s">
        <v>18</v>
      </c>
      <c r="I3883" s="8">
        <v>0.65000000000000013</v>
      </c>
      <c r="J3883" s="9">
        <v>3000</v>
      </c>
      <c r="K3883" s="10">
        <f t="shared" si="30"/>
        <v>1950.0000000000005</v>
      </c>
      <c r="L3883" s="10">
        <f t="shared" si="31"/>
        <v>682.50000000000023</v>
      </c>
      <c r="M3883" s="11">
        <v>0.35000000000000003</v>
      </c>
      <c r="O3883" s="16"/>
      <c r="P3883" s="14">
        <f>Data!$I3883+0</f>
        <v>0.65000000000000013</v>
      </c>
      <c r="Q3883" s="12">
        <f>Data!$J3883-250</f>
        <v>2750</v>
      </c>
      <c r="R3883" s="13">
        <f>Data!$M3883-5%</f>
        <v>0.30000000000000004</v>
      </c>
    </row>
    <row r="3884" spans="1:18" ht="15.75" customHeight="1" x14ac:dyDescent="0.3">
      <c r="A3884" s="1"/>
      <c r="B3884" s="6" t="s">
        <v>14</v>
      </c>
      <c r="C3884" s="6">
        <v>1185732</v>
      </c>
      <c r="D3884" s="7">
        <v>44521</v>
      </c>
      <c r="E3884" s="6" t="s">
        <v>15</v>
      </c>
      <c r="F3884" s="6" t="s">
        <v>129</v>
      </c>
      <c r="G3884" s="6" t="s">
        <v>130</v>
      </c>
      <c r="H3884" s="6" t="s">
        <v>19</v>
      </c>
      <c r="I3884" s="8">
        <v>0.65000000000000013</v>
      </c>
      <c r="J3884" s="9">
        <v>3200</v>
      </c>
      <c r="K3884" s="10">
        <f t="shared" si="30"/>
        <v>2080.0000000000005</v>
      </c>
      <c r="L3884" s="10">
        <f t="shared" si="31"/>
        <v>520.00000000000011</v>
      </c>
      <c r="M3884" s="11">
        <v>0.25</v>
      </c>
      <c r="O3884" s="16"/>
      <c r="P3884" s="14">
        <f>Data!$I3884+0</f>
        <v>0.65000000000000013</v>
      </c>
      <c r="Q3884" s="12">
        <f>Data!$J3884-250</f>
        <v>2950</v>
      </c>
      <c r="R3884" s="13">
        <f>Data!$M3884-5%</f>
        <v>0.2</v>
      </c>
    </row>
    <row r="3885" spans="1:18" ht="15.75" customHeight="1" x14ac:dyDescent="0.3">
      <c r="A3885" s="1"/>
      <c r="B3885" s="6" t="s">
        <v>14</v>
      </c>
      <c r="C3885" s="6">
        <v>1185732</v>
      </c>
      <c r="D3885" s="7">
        <v>44521</v>
      </c>
      <c r="E3885" s="6" t="s">
        <v>15</v>
      </c>
      <c r="F3885" s="6" t="s">
        <v>129</v>
      </c>
      <c r="G3885" s="6" t="s">
        <v>130</v>
      </c>
      <c r="H3885" s="6" t="s">
        <v>20</v>
      </c>
      <c r="I3885" s="8">
        <v>0.65000000000000013</v>
      </c>
      <c r="J3885" s="9">
        <v>3000</v>
      </c>
      <c r="K3885" s="10">
        <f t="shared" si="30"/>
        <v>1950.0000000000005</v>
      </c>
      <c r="L3885" s="10">
        <f t="shared" si="31"/>
        <v>487.50000000000011</v>
      </c>
      <c r="M3885" s="11">
        <v>0.25</v>
      </c>
      <c r="O3885" s="16"/>
      <c r="P3885" s="14">
        <f>Data!$I3885+0</f>
        <v>0.65000000000000013</v>
      </c>
      <c r="Q3885" s="12">
        <f>Data!$J3885-250</f>
        <v>2750</v>
      </c>
      <c r="R3885" s="13">
        <f>Data!$M3885-5%</f>
        <v>0.2</v>
      </c>
    </row>
    <row r="3886" spans="1:18" ht="15.75" customHeight="1" x14ac:dyDescent="0.3">
      <c r="A3886" s="1"/>
      <c r="B3886" s="6" t="s">
        <v>14</v>
      </c>
      <c r="C3886" s="6">
        <v>1185732</v>
      </c>
      <c r="D3886" s="7">
        <v>44521</v>
      </c>
      <c r="E3886" s="6" t="s">
        <v>15</v>
      </c>
      <c r="F3886" s="6" t="s">
        <v>129</v>
      </c>
      <c r="G3886" s="6" t="s">
        <v>130</v>
      </c>
      <c r="H3886" s="6" t="s">
        <v>21</v>
      </c>
      <c r="I3886" s="8">
        <v>0.75000000000000011</v>
      </c>
      <c r="J3886" s="9">
        <v>2750</v>
      </c>
      <c r="K3886" s="10">
        <f t="shared" si="30"/>
        <v>2062.5000000000005</v>
      </c>
      <c r="L3886" s="10">
        <f t="shared" si="31"/>
        <v>515.62500000000011</v>
      </c>
      <c r="M3886" s="11">
        <v>0.25</v>
      </c>
      <c r="O3886" s="16"/>
      <c r="P3886" s="14">
        <f>Data!$I3886+0</f>
        <v>0.75000000000000011</v>
      </c>
      <c r="Q3886" s="12">
        <f>Data!$J3886-250</f>
        <v>2500</v>
      </c>
      <c r="R3886" s="13">
        <f>Data!$M3886-5%</f>
        <v>0.2</v>
      </c>
    </row>
    <row r="3887" spans="1:18" ht="15.75" customHeight="1" x14ac:dyDescent="0.3">
      <c r="A3887" s="1"/>
      <c r="B3887" s="6" t="s">
        <v>14</v>
      </c>
      <c r="C3887" s="6">
        <v>1185732</v>
      </c>
      <c r="D3887" s="7">
        <v>44521</v>
      </c>
      <c r="E3887" s="6" t="s">
        <v>15</v>
      </c>
      <c r="F3887" s="6" t="s">
        <v>129</v>
      </c>
      <c r="G3887" s="6" t="s">
        <v>130</v>
      </c>
      <c r="H3887" s="6" t="s">
        <v>22</v>
      </c>
      <c r="I3887" s="8">
        <v>0.8</v>
      </c>
      <c r="J3887" s="9">
        <v>3750</v>
      </c>
      <c r="K3887" s="10">
        <f t="shared" si="30"/>
        <v>3000</v>
      </c>
      <c r="L3887" s="10">
        <f t="shared" si="31"/>
        <v>900</v>
      </c>
      <c r="M3887" s="11">
        <v>0.3</v>
      </c>
      <c r="O3887" s="16"/>
      <c r="P3887" s="14">
        <f>Data!$I3887+0</f>
        <v>0.8</v>
      </c>
      <c r="Q3887" s="12">
        <f>Data!$J3887-250</f>
        <v>3500</v>
      </c>
      <c r="R3887" s="13">
        <f>Data!$M3887-5%</f>
        <v>0.25</v>
      </c>
    </row>
    <row r="3888" spans="1:18" ht="15.75" customHeight="1" x14ac:dyDescent="0.3">
      <c r="A3888" s="1"/>
      <c r="B3888" s="6" t="s">
        <v>14</v>
      </c>
      <c r="C3888" s="6">
        <v>1185732</v>
      </c>
      <c r="D3888" s="7">
        <v>44550</v>
      </c>
      <c r="E3888" s="6" t="s">
        <v>15</v>
      </c>
      <c r="F3888" s="6" t="s">
        <v>129</v>
      </c>
      <c r="G3888" s="6" t="s">
        <v>130</v>
      </c>
      <c r="H3888" s="6" t="s">
        <v>17</v>
      </c>
      <c r="I3888" s="8">
        <v>0.75000000000000011</v>
      </c>
      <c r="J3888" s="9">
        <v>6000</v>
      </c>
      <c r="K3888" s="10">
        <f t="shared" si="30"/>
        <v>4500.0000000000009</v>
      </c>
      <c r="L3888" s="10">
        <f t="shared" si="31"/>
        <v>1575.0000000000005</v>
      </c>
      <c r="M3888" s="11">
        <v>0.35000000000000003</v>
      </c>
      <c r="O3888" s="16"/>
      <c r="P3888" s="14">
        <f>Data!$I3888+0</f>
        <v>0.75000000000000011</v>
      </c>
      <c r="Q3888" s="12">
        <f>Data!$J3888-250</f>
        <v>5750</v>
      </c>
      <c r="R3888" s="13">
        <f>Data!$M3888-5%</f>
        <v>0.30000000000000004</v>
      </c>
    </row>
    <row r="3889" spans="1:18" ht="15.75" customHeight="1" x14ac:dyDescent="0.3">
      <c r="A3889" s="1"/>
      <c r="B3889" s="6" t="s">
        <v>14</v>
      </c>
      <c r="C3889" s="6">
        <v>1185732</v>
      </c>
      <c r="D3889" s="7">
        <v>44550</v>
      </c>
      <c r="E3889" s="6" t="s">
        <v>15</v>
      </c>
      <c r="F3889" s="6" t="s">
        <v>129</v>
      </c>
      <c r="G3889" s="6" t="s">
        <v>130</v>
      </c>
      <c r="H3889" s="6" t="s">
        <v>18</v>
      </c>
      <c r="I3889" s="8">
        <v>0.65000000000000013</v>
      </c>
      <c r="J3889" s="9">
        <v>4000</v>
      </c>
      <c r="K3889" s="10">
        <f t="shared" si="30"/>
        <v>2600.0000000000005</v>
      </c>
      <c r="L3889" s="10">
        <f t="shared" si="31"/>
        <v>910.00000000000023</v>
      </c>
      <c r="M3889" s="11">
        <v>0.35000000000000003</v>
      </c>
      <c r="O3889" s="16"/>
      <c r="P3889" s="14">
        <f>Data!$I3889+0</f>
        <v>0.65000000000000013</v>
      </c>
      <c r="Q3889" s="12">
        <f>Data!$J3889-250</f>
        <v>3750</v>
      </c>
      <c r="R3889" s="13">
        <f>Data!$M3889-5%</f>
        <v>0.30000000000000004</v>
      </c>
    </row>
    <row r="3890" spans="1:18" ht="15.75" customHeight="1" x14ac:dyDescent="0.3">
      <c r="A3890" s="1"/>
      <c r="B3890" s="6" t="s">
        <v>14</v>
      </c>
      <c r="C3890" s="6">
        <v>1185732</v>
      </c>
      <c r="D3890" s="7">
        <v>44550</v>
      </c>
      <c r="E3890" s="6" t="s">
        <v>15</v>
      </c>
      <c r="F3890" s="6" t="s">
        <v>129</v>
      </c>
      <c r="G3890" s="6" t="s">
        <v>130</v>
      </c>
      <c r="H3890" s="6" t="s">
        <v>19</v>
      </c>
      <c r="I3890" s="8">
        <v>0.65000000000000013</v>
      </c>
      <c r="J3890" s="9">
        <v>3750</v>
      </c>
      <c r="K3890" s="10">
        <f t="shared" si="30"/>
        <v>2437.5000000000005</v>
      </c>
      <c r="L3890" s="10">
        <f t="shared" si="31"/>
        <v>609.37500000000011</v>
      </c>
      <c r="M3890" s="11">
        <v>0.25</v>
      </c>
      <c r="O3890" s="16"/>
      <c r="P3890" s="14">
        <f>Data!$I3890+0</f>
        <v>0.65000000000000013</v>
      </c>
      <c r="Q3890" s="12">
        <f>Data!$J3890-250</f>
        <v>3500</v>
      </c>
      <c r="R3890" s="13">
        <f>Data!$M3890-5%</f>
        <v>0.2</v>
      </c>
    </row>
    <row r="3891" spans="1:18" ht="15.75" customHeight="1" x14ac:dyDescent="0.3">
      <c r="A3891" s="1"/>
      <c r="B3891" s="6" t="s">
        <v>14</v>
      </c>
      <c r="C3891" s="6">
        <v>1185732</v>
      </c>
      <c r="D3891" s="7">
        <v>44550</v>
      </c>
      <c r="E3891" s="6" t="s">
        <v>15</v>
      </c>
      <c r="F3891" s="6" t="s">
        <v>129</v>
      </c>
      <c r="G3891" s="6" t="s">
        <v>130</v>
      </c>
      <c r="H3891" s="6" t="s">
        <v>20</v>
      </c>
      <c r="I3891" s="8">
        <v>0.65000000000000013</v>
      </c>
      <c r="J3891" s="9">
        <v>3250</v>
      </c>
      <c r="K3891" s="10">
        <f t="shared" si="30"/>
        <v>2112.5000000000005</v>
      </c>
      <c r="L3891" s="10">
        <f t="shared" si="31"/>
        <v>528.12500000000011</v>
      </c>
      <c r="M3891" s="11">
        <v>0.25</v>
      </c>
      <c r="O3891" s="16"/>
      <c r="P3891" s="14">
        <f>Data!$I3891+0</f>
        <v>0.65000000000000013</v>
      </c>
      <c r="Q3891" s="12">
        <f>Data!$J3891-250</f>
        <v>3000</v>
      </c>
      <c r="R3891" s="13">
        <f>Data!$M3891-5%</f>
        <v>0.2</v>
      </c>
    </row>
    <row r="3892" spans="1:18" ht="15.75" customHeight="1" x14ac:dyDescent="0.3">
      <c r="A3892" s="1"/>
      <c r="B3892" s="6" t="s">
        <v>14</v>
      </c>
      <c r="C3892" s="6">
        <v>1185732</v>
      </c>
      <c r="D3892" s="7">
        <v>44550</v>
      </c>
      <c r="E3892" s="6" t="s">
        <v>15</v>
      </c>
      <c r="F3892" s="6" t="s">
        <v>129</v>
      </c>
      <c r="G3892" s="6" t="s">
        <v>130</v>
      </c>
      <c r="H3892" s="6" t="s">
        <v>21</v>
      </c>
      <c r="I3892" s="8">
        <v>0.75000000000000011</v>
      </c>
      <c r="J3892" s="9">
        <v>3250</v>
      </c>
      <c r="K3892" s="10">
        <f t="shared" si="30"/>
        <v>2437.5000000000005</v>
      </c>
      <c r="L3892" s="10">
        <f t="shared" si="31"/>
        <v>609.37500000000011</v>
      </c>
      <c r="M3892" s="11">
        <v>0.25</v>
      </c>
      <c r="O3892" s="16"/>
      <c r="P3892" s="14">
        <f>Data!$I3892+0</f>
        <v>0.75000000000000011</v>
      </c>
      <c r="Q3892" s="12">
        <f>Data!$J3892-250</f>
        <v>3000</v>
      </c>
      <c r="R3892" s="13">
        <f>Data!$M3892-5%</f>
        <v>0.2</v>
      </c>
    </row>
    <row r="3893" spans="1:18" ht="15.75" customHeight="1" x14ac:dyDescent="0.3">
      <c r="A3893" s="1"/>
      <c r="B3893" s="6" t="s">
        <v>14</v>
      </c>
      <c r="C3893" s="6">
        <v>1185732</v>
      </c>
      <c r="D3893" s="7">
        <v>44550</v>
      </c>
      <c r="E3893" s="6" t="s">
        <v>15</v>
      </c>
      <c r="F3893" s="6" t="s">
        <v>129</v>
      </c>
      <c r="G3893" s="6" t="s">
        <v>130</v>
      </c>
      <c r="H3893" s="6" t="s">
        <v>22</v>
      </c>
      <c r="I3893" s="8">
        <v>0.8</v>
      </c>
      <c r="J3893" s="9">
        <v>4250</v>
      </c>
      <c r="K3893" s="10">
        <f t="shared" si="30"/>
        <v>3400</v>
      </c>
      <c r="L3893" s="10">
        <f t="shared" si="31"/>
        <v>1020</v>
      </c>
      <c r="M3893" s="11">
        <v>0.3</v>
      </c>
      <c r="O3893" s="16"/>
      <c r="P3893" s="14">
        <f>Data!$I3893+0</f>
        <v>0.8</v>
      </c>
      <c r="Q3893" s="12">
        <f>Data!$J3893-250</f>
        <v>4000</v>
      </c>
      <c r="R3893" s="13">
        <f>Data!$M3893-5%</f>
        <v>0.25</v>
      </c>
    </row>
  </sheetData>
  <pageMargins left="0.7" right="0.7" top="0.75" bottom="0.75" header="0" footer="0"/>
  <pageSetup orientation="portrait"/>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showGridLines="0" topLeftCell="A2" zoomScale="130" zoomScaleNormal="130" workbookViewId="0">
      <selection activeCell="Q7" sqref="Q7"/>
    </sheetView>
  </sheetViews>
  <sheetFormatPr defaultColWidth="14.44140625" defaultRowHeight="15" customHeight="1" x14ac:dyDescent="0.3"/>
  <cols>
    <col min="1" max="2" width="8.6640625" style="24" customWidth="1"/>
    <col min="3" max="3" width="12" style="24" customWidth="1"/>
    <col min="4" max="4" width="4.44140625" style="24" customWidth="1"/>
    <col min="5" max="10" width="8.6640625" style="24" customWidth="1"/>
    <col min="11" max="11" width="18" style="24" customWidth="1"/>
    <col min="12" max="12" width="3.33203125" style="24" customWidth="1"/>
    <col min="13" max="13" width="8.6640625" style="24" customWidth="1"/>
    <col min="14" max="14" width="11.33203125" style="24" customWidth="1"/>
    <col min="15" max="15" width="3.33203125" style="24" customWidth="1"/>
    <col min="16" max="16" width="8.6640625" style="24" customWidth="1"/>
    <col min="17" max="17" width="13" style="24" customWidth="1"/>
    <col min="18" max="18" width="3.33203125" style="24" customWidth="1"/>
    <col min="19" max="20" width="11.88671875" style="24" customWidth="1"/>
    <col min="21" max="21" width="3.33203125" style="24" customWidth="1"/>
    <col min="22" max="22" width="12.88671875" style="24" customWidth="1"/>
    <col min="23" max="23" width="17.88671875" style="24" customWidth="1"/>
    <col min="24" max="26" width="8.6640625" style="24" customWidth="1"/>
    <col min="27" max="16384" width="14.44140625" style="24"/>
  </cols>
  <sheetData>
    <row r="1" spans="1:26" ht="7.5" customHeight="1" x14ac:dyDescent="0.3">
      <c r="A1" s="23"/>
      <c r="B1" s="23"/>
      <c r="C1" s="23"/>
      <c r="D1" s="23"/>
      <c r="E1" s="23"/>
      <c r="F1" s="23"/>
      <c r="G1" s="23"/>
      <c r="H1" s="23"/>
      <c r="I1" s="23"/>
      <c r="J1" s="23"/>
      <c r="K1" s="23"/>
      <c r="L1" s="23"/>
      <c r="M1" s="23"/>
      <c r="N1" s="23"/>
      <c r="O1" s="23"/>
      <c r="P1" s="23"/>
      <c r="Q1" s="23"/>
      <c r="R1" s="23"/>
      <c r="S1" s="23"/>
      <c r="T1" s="23"/>
      <c r="U1" s="23"/>
      <c r="V1" s="23"/>
      <c r="W1" s="23"/>
      <c r="X1" s="23"/>
      <c r="Y1" s="23"/>
      <c r="Z1" s="23"/>
    </row>
    <row r="2" spans="1:26" ht="32.4" customHeight="1" x14ac:dyDescent="0.35">
      <c r="A2" s="23"/>
      <c r="B2" s="23"/>
      <c r="C2" s="23"/>
      <c r="D2" s="40"/>
      <c r="E2" s="41"/>
      <c r="F2" s="41"/>
      <c r="G2" s="41"/>
      <c r="H2" s="41"/>
      <c r="I2" s="41"/>
      <c r="J2" s="41"/>
      <c r="K2" s="42"/>
      <c r="L2" s="25"/>
      <c r="M2" s="37"/>
      <c r="N2" s="38"/>
      <c r="O2" s="26"/>
      <c r="P2" s="37"/>
      <c r="Q2" s="38"/>
      <c r="R2" s="26"/>
      <c r="S2" s="37"/>
      <c r="T2" s="38"/>
      <c r="U2" s="27"/>
      <c r="V2" s="37"/>
      <c r="W2" s="38"/>
      <c r="X2" s="26"/>
      <c r="Y2" s="23"/>
      <c r="Z2" s="23"/>
    </row>
    <row r="3" spans="1:26" ht="33" customHeight="1" x14ac:dyDescent="0.3">
      <c r="A3" s="28"/>
      <c r="B3" s="28"/>
      <c r="C3" s="25"/>
      <c r="D3" s="43"/>
      <c r="E3" s="44"/>
      <c r="F3" s="44"/>
      <c r="G3" s="44"/>
      <c r="H3" s="44"/>
      <c r="I3" s="44"/>
      <c r="J3" s="44"/>
      <c r="K3" s="45"/>
      <c r="L3" s="25"/>
      <c r="M3" s="46"/>
      <c r="N3" s="38"/>
      <c r="O3" s="29"/>
      <c r="P3" s="47"/>
      <c r="Q3" s="38"/>
      <c r="R3" s="29"/>
      <c r="S3" s="46"/>
      <c r="T3" s="38"/>
      <c r="U3" s="28"/>
      <c r="V3" s="39"/>
      <c r="W3" s="38"/>
      <c r="X3" s="29"/>
      <c r="Y3" s="28"/>
      <c r="Z3" s="28"/>
    </row>
    <row r="4" spans="1:26" ht="7.5" customHeight="1" x14ac:dyDescent="0.3">
      <c r="A4" s="30"/>
      <c r="B4" s="30"/>
      <c r="C4" s="30"/>
      <c r="D4" s="30"/>
      <c r="E4" s="30"/>
      <c r="F4" s="30"/>
      <c r="G4" s="30"/>
      <c r="H4" s="30"/>
      <c r="I4" s="30"/>
      <c r="J4" s="30"/>
      <c r="K4" s="30"/>
      <c r="L4" s="30"/>
      <c r="M4" s="30"/>
      <c r="N4" s="30"/>
      <c r="O4" s="30"/>
      <c r="P4" s="30"/>
      <c r="Q4" s="30"/>
      <c r="R4" s="30"/>
      <c r="S4" s="30"/>
      <c r="T4" s="30"/>
      <c r="U4" s="30"/>
      <c r="V4" s="30"/>
      <c r="W4" s="30"/>
      <c r="X4" s="30"/>
      <c r="Y4" s="30"/>
      <c r="Z4" s="30"/>
    </row>
    <row r="5" spans="1:26" ht="6.75" customHeight="1" x14ac:dyDescent="0.3">
      <c r="A5" s="31"/>
      <c r="B5" s="31"/>
      <c r="C5" s="31"/>
      <c r="D5" s="31"/>
      <c r="E5" s="31"/>
      <c r="F5" s="31"/>
      <c r="G5" s="31"/>
      <c r="H5" s="31"/>
      <c r="I5" s="31"/>
      <c r="J5" s="31"/>
      <c r="K5" s="31"/>
      <c r="L5" s="31"/>
      <c r="M5" s="31"/>
      <c r="N5" s="31"/>
      <c r="O5" s="31"/>
      <c r="P5" s="31"/>
      <c r="Q5" s="31"/>
      <c r="R5" s="31"/>
      <c r="S5" s="31"/>
      <c r="T5" s="31"/>
      <c r="U5" s="31"/>
      <c r="V5" s="31"/>
      <c r="W5" s="31"/>
      <c r="X5" s="31"/>
      <c r="Y5" s="31"/>
      <c r="Z5" s="31"/>
    </row>
    <row r="6" spans="1:26" ht="14.4" x14ac:dyDescent="0.3">
      <c r="A6" s="31"/>
      <c r="B6" s="31"/>
      <c r="C6" s="31"/>
      <c r="D6" s="31"/>
      <c r="E6" s="31"/>
      <c r="F6" s="31"/>
      <c r="G6" s="31"/>
      <c r="H6" s="31"/>
      <c r="I6" s="31"/>
      <c r="J6" s="31"/>
      <c r="K6" s="31"/>
      <c r="L6" s="31"/>
      <c r="M6" s="31"/>
      <c r="N6" s="31"/>
      <c r="O6" s="31"/>
      <c r="P6" s="31"/>
      <c r="Q6" s="31"/>
      <c r="R6" s="31"/>
      <c r="S6" s="31"/>
      <c r="T6" s="31"/>
      <c r="U6" s="31"/>
      <c r="V6" s="31"/>
      <c r="W6" s="31"/>
      <c r="X6" s="31"/>
      <c r="Y6" s="31"/>
      <c r="Z6" s="31"/>
    </row>
    <row r="7" spans="1:26" ht="14.4" x14ac:dyDescent="0.3">
      <c r="A7" s="31"/>
      <c r="B7" s="31"/>
      <c r="C7" s="31"/>
      <c r="D7" s="31"/>
      <c r="E7" s="31"/>
      <c r="F7" s="31"/>
      <c r="G7" s="31"/>
      <c r="H7" s="31"/>
      <c r="I7" s="31"/>
      <c r="J7" s="31"/>
      <c r="K7" s="31"/>
      <c r="L7" s="31"/>
      <c r="M7" s="31"/>
      <c r="N7" s="31"/>
      <c r="O7" s="31"/>
      <c r="P7" s="31"/>
      <c r="Q7" s="31"/>
      <c r="R7" s="31"/>
      <c r="S7" s="31"/>
      <c r="T7" s="31"/>
      <c r="U7" s="31"/>
      <c r="V7" s="31"/>
      <c r="W7" s="31"/>
      <c r="X7" s="31"/>
      <c r="Y7" s="31"/>
      <c r="Z7" s="31"/>
    </row>
    <row r="8" spans="1:26" ht="14.4" x14ac:dyDescent="0.3">
      <c r="A8" s="31"/>
      <c r="B8" s="31"/>
      <c r="C8" s="31"/>
      <c r="D8" s="31"/>
      <c r="E8" s="31"/>
      <c r="F8" s="31"/>
      <c r="G8" s="31"/>
      <c r="H8" s="31"/>
      <c r="I8" s="31"/>
      <c r="J8" s="31"/>
      <c r="K8" s="31"/>
      <c r="L8" s="31"/>
      <c r="M8" s="31"/>
      <c r="N8" s="31"/>
      <c r="O8" s="31"/>
      <c r="P8" s="31"/>
      <c r="Q8" s="31"/>
      <c r="R8" s="31"/>
      <c r="S8" s="31"/>
      <c r="T8" s="31"/>
      <c r="U8" s="31"/>
      <c r="V8" s="31"/>
      <c r="W8" s="31"/>
      <c r="X8" s="31"/>
      <c r="Y8" s="31"/>
      <c r="Z8" s="31"/>
    </row>
    <row r="9" spans="1:26" ht="14.4" x14ac:dyDescent="0.3">
      <c r="A9" s="31"/>
      <c r="B9" s="31"/>
      <c r="C9" s="31"/>
      <c r="D9" s="31"/>
      <c r="E9" s="31"/>
      <c r="F9" s="31"/>
      <c r="G9" s="31"/>
      <c r="H9" s="31"/>
      <c r="I9" s="31"/>
      <c r="J9" s="31"/>
      <c r="K9" s="31"/>
      <c r="L9" s="31"/>
      <c r="M9" s="31"/>
      <c r="N9" s="31"/>
      <c r="O9" s="31"/>
      <c r="P9" s="31"/>
      <c r="Q9" s="31"/>
      <c r="R9" s="31"/>
      <c r="S9" s="31"/>
      <c r="T9" s="31"/>
      <c r="U9" s="31"/>
      <c r="V9" s="31"/>
      <c r="W9" s="31"/>
      <c r="X9" s="31"/>
      <c r="Y9" s="31"/>
      <c r="Z9" s="31"/>
    </row>
    <row r="10" spans="1:26" ht="14.4" x14ac:dyDescent="0.3">
      <c r="A10" s="31"/>
      <c r="B10" s="31"/>
      <c r="C10" s="31"/>
      <c r="D10" s="31"/>
      <c r="E10" s="31"/>
      <c r="F10" s="31"/>
      <c r="G10" s="31"/>
      <c r="H10" s="31"/>
      <c r="I10" s="31"/>
      <c r="J10" s="31"/>
      <c r="K10" s="31"/>
      <c r="L10" s="31"/>
      <c r="M10" s="31"/>
      <c r="N10" s="31"/>
      <c r="O10" s="31"/>
      <c r="P10" s="31"/>
      <c r="Q10" s="31"/>
      <c r="R10" s="31"/>
      <c r="S10" s="31"/>
      <c r="T10" s="31"/>
      <c r="U10" s="31"/>
      <c r="V10" s="31"/>
      <c r="W10" s="31"/>
      <c r="X10" s="31"/>
      <c r="Y10" s="31"/>
      <c r="Z10" s="31"/>
    </row>
    <row r="11" spans="1:26" ht="14.4" x14ac:dyDescent="0.3">
      <c r="A11" s="31"/>
      <c r="B11" s="31"/>
      <c r="C11" s="31"/>
      <c r="D11" s="31"/>
      <c r="E11" s="31"/>
      <c r="F11" s="31"/>
      <c r="G11" s="31"/>
      <c r="H11" s="31"/>
      <c r="I11" s="31"/>
      <c r="J11" s="31"/>
      <c r="K11" s="31"/>
      <c r="L11" s="31"/>
      <c r="M11" s="31"/>
      <c r="N11" s="31"/>
      <c r="O11" s="31"/>
      <c r="P11" s="31"/>
      <c r="Q11" s="31"/>
      <c r="R11" s="31"/>
      <c r="S11" s="31"/>
      <c r="T11" s="31"/>
      <c r="U11" s="31"/>
      <c r="V11" s="31"/>
      <c r="W11" s="31"/>
      <c r="X11" s="31"/>
      <c r="Y11" s="31"/>
      <c r="Z11" s="31"/>
    </row>
    <row r="12" spans="1:26" ht="14.4" x14ac:dyDescent="0.3">
      <c r="A12" s="31"/>
      <c r="B12" s="31"/>
      <c r="C12" s="31"/>
      <c r="D12" s="31"/>
      <c r="E12" s="31"/>
      <c r="F12" s="31"/>
      <c r="G12" s="31"/>
      <c r="H12" s="31"/>
      <c r="I12" s="31"/>
      <c r="J12" s="31"/>
      <c r="K12" s="31"/>
      <c r="L12" s="31"/>
      <c r="M12" s="31"/>
      <c r="N12" s="31"/>
      <c r="O12" s="31"/>
      <c r="P12" s="31"/>
      <c r="Q12" s="31"/>
      <c r="R12" s="31"/>
      <c r="S12" s="31"/>
      <c r="T12" s="31"/>
      <c r="U12" s="31"/>
      <c r="V12" s="31"/>
      <c r="W12" s="31"/>
      <c r="X12" s="31"/>
      <c r="Y12" s="31"/>
      <c r="Z12" s="31"/>
    </row>
    <row r="13" spans="1:26" ht="14.4" x14ac:dyDescent="0.3">
      <c r="A13" s="31"/>
      <c r="B13" s="31"/>
      <c r="C13" s="31"/>
      <c r="D13" s="31"/>
      <c r="E13" s="31"/>
      <c r="F13" s="31"/>
      <c r="G13" s="31"/>
      <c r="H13" s="31"/>
      <c r="I13" s="31"/>
      <c r="J13" s="31"/>
      <c r="K13" s="31"/>
      <c r="L13" s="31"/>
      <c r="M13" s="31"/>
      <c r="N13" s="31"/>
      <c r="O13" s="31"/>
      <c r="P13" s="31"/>
      <c r="Q13" s="31"/>
      <c r="R13" s="31"/>
      <c r="S13" s="31"/>
      <c r="T13" s="31"/>
      <c r="U13" s="31"/>
      <c r="V13" s="31"/>
      <c r="W13" s="31"/>
      <c r="X13" s="31"/>
      <c r="Y13" s="31"/>
      <c r="Z13" s="31"/>
    </row>
    <row r="14" spans="1:26" ht="14.4" x14ac:dyDescent="0.3">
      <c r="A14" s="31"/>
      <c r="B14" s="31"/>
      <c r="C14" s="31"/>
      <c r="D14" s="31"/>
      <c r="E14" s="31"/>
      <c r="F14" s="31"/>
      <c r="G14" s="31"/>
      <c r="H14" s="31"/>
      <c r="I14" s="31"/>
      <c r="J14" s="31"/>
      <c r="K14" s="31"/>
      <c r="L14" s="31"/>
      <c r="M14" s="31"/>
      <c r="N14" s="31"/>
      <c r="O14" s="31"/>
      <c r="P14" s="31"/>
      <c r="Q14" s="31"/>
      <c r="R14" s="31"/>
      <c r="S14" s="31"/>
      <c r="T14" s="31"/>
      <c r="U14" s="31"/>
      <c r="V14" s="31"/>
      <c r="W14" s="31"/>
      <c r="X14" s="31"/>
      <c r="Y14" s="31"/>
      <c r="Z14" s="31"/>
    </row>
    <row r="15" spans="1:26" ht="14.4" x14ac:dyDescent="0.3">
      <c r="A15" s="31"/>
      <c r="B15" s="31"/>
      <c r="C15" s="31"/>
      <c r="D15" s="31"/>
      <c r="E15" s="31"/>
      <c r="F15" s="31"/>
      <c r="G15" s="31"/>
      <c r="H15" s="31"/>
      <c r="I15" s="31"/>
      <c r="J15" s="31"/>
      <c r="K15" s="31"/>
      <c r="L15" s="31"/>
      <c r="M15" s="31"/>
      <c r="N15" s="31"/>
      <c r="O15" s="31"/>
      <c r="P15" s="31"/>
      <c r="Q15" s="31"/>
      <c r="R15" s="31"/>
      <c r="S15" s="31"/>
      <c r="T15" s="31"/>
      <c r="U15" s="31"/>
      <c r="V15" s="31"/>
      <c r="W15" s="31"/>
      <c r="X15" s="31"/>
      <c r="Y15" s="31"/>
      <c r="Z15" s="31"/>
    </row>
    <row r="16" spans="1:26" ht="14.4" x14ac:dyDescent="0.3">
      <c r="A16" s="31"/>
      <c r="B16" s="31"/>
      <c r="C16" s="31"/>
      <c r="D16" s="31"/>
      <c r="E16" s="31"/>
      <c r="F16" s="31"/>
      <c r="G16" s="31"/>
      <c r="H16" s="31"/>
      <c r="I16" s="31"/>
      <c r="J16" s="31"/>
      <c r="K16" s="31"/>
      <c r="L16" s="31"/>
      <c r="M16" s="31"/>
      <c r="N16" s="31"/>
      <c r="O16" s="31"/>
      <c r="P16" s="31"/>
      <c r="Q16" s="31"/>
      <c r="R16" s="31"/>
      <c r="S16" s="31"/>
      <c r="T16" s="31"/>
      <c r="U16" s="31"/>
      <c r="V16" s="31"/>
      <c r="W16" s="31"/>
      <c r="X16" s="31"/>
      <c r="Y16" s="31"/>
      <c r="Z16" s="31"/>
    </row>
    <row r="17" spans="1:26" ht="14.4" x14ac:dyDescent="0.3">
      <c r="A17" s="31"/>
      <c r="B17" s="31"/>
      <c r="C17" s="31"/>
      <c r="D17" s="31"/>
      <c r="E17" s="31"/>
      <c r="F17" s="31"/>
      <c r="G17" s="31"/>
      <c r="H17" s="31"/>
      <c r="I17" s="31"/>
      <c r="J17" s="31"/>
      <c r="K17" s="31"/>
      <c r="L17" s="31"/>
      <c r="M17" s="31"/>
      <c r="N17" s="31"/>
      <c r="O17" s="31"/>
      <c r="P17" s="31"/>
      <c r="Q17" s="31"/>
      <c r="R17" s="31"/>
      <c r="S17" s="31"/>
      <c r="T17" s="31"/>
      <c r="U17" s="31"/>
      <c r="V17" s="31"/>
      <c r="W17" s="31"/>
      <c r="X17" s="31"/>
      <c r="Y17" s="31"/>
      <c r="Z17" s="31"/>
    </row>
    <row r="18" spans="1:26" ht="14.4" x14ac:dyDescent="0.3">
      <c r="A18" s="31"/>
      <c r="B18" s="31"/>
      <c r="C18" s="31"/>
      <c r="D18" s="31"/>
      <c r="E18" s="31"/>
      <c r="F18" s="31"/>
      <c r="G18" s="31"/>
      <c r="H18" s="31"/>
      <c r="I18" s="31"/>
      <c r="J18" s="31"/>
      <c r="K18" s="31"/>
      <c r="L18" s="31"/>
      <c r="M18" s="31"/>
      <c r="N18" s="31"/>
      <c r="O18" s="31"/>
      <c r="P18" s="31"/>
      <c r="Q18" s="31"/>
      <c r="R18" s="31"/>
      <c r="S18" s="31"/>
      <c r="T18" s="31"/>
      <c r="U18" s="31"/>
      <c r="V18" s="31"/>
      <c r="W18" s="31"/>
      <c r="X18" s="31"/>
      <c r="Y18" s="31"/>
      <c r="Z18" s="31"/>
    </row>
    <row r="19" spans="1:26" ht="14.4" x14ac:dyDescent="0.3">
      <c r="A19" s="31"/>
      <c r="B19" s="31"/>
      <c r="C19" s="31"/>
      <c r="D19" s="31"/>
      <c r="E19" s="31"/>
      <c r="F19" s="31"/>
      <c r="G19" s="31"/>
      <c r="H19" s="31"/>
      <c r="I19" s="31"/>
      <c r="J19" s="31"/>
      <c r="K19" s="31"/>
      <c r="L19" s="31"/>
      <c r="M19" s="31"/>
      <c r="N19" s="31"/>
      <c r="O19" s="31"/>
      <c r="P19" s="31"/>
      <c r="Q19" s="31"/>
      <c r="R19" s="31"/>
      <c r="S19" s="31"/>
      <c r="T19" s="31"/>
      <c r="U19" s="31"/>
      <c r="V19" s="31"/>
      <c r="W19" s="31"/>
      <c r="X19" s="31"/>
      <c r="Y19" s="31"/>
      <c r="Z19" s="31"/>
    </row>
    <row r="20" spans="1:26" ht="14.4" x14ac:dyDescent="0.3">
      <c r="A20" s="31"/>
      <c r="B20" s="31"/>
      <c r="C20" s="31"/>
      <c r="D20" s="31"/>
      <c r="E20" s="31"/>
      <c r="F20" s="31"/>
      <c r="G20" s="31"/>
      <c r="H20" s="31"/>
      <c r="I20" s="31"/>
      <c r="J20" s="31"/>
      <c r="K20" s="31"/>
      <c r="L20" s="31"/>
      <c r="M20" s="31"/>
      <c r="N20" s="31"/>
      <c r="O20" s="31"/>
      <c r="P20" s="31"/>
      <c r="Q20" s="31"/>
      <c r="R20" s="31"/>
      <c r="S20" s="31"/>
      <c r="T20" s="31"/>
      <c r="U20" s="31"/>
      <c r="V20" s="31"/>
      <c r="W20" s="31"/>
      <c r="X20" s="31"/>
      <c r="Y20" s="31"/>
      <c r="Z20" s="31"/>
    </row>
    <row r="21" spans="1:26" ht="15.75" customHeight="1" x14ac:dyDescent="0.3">
      <c r="A21" s="31"/>
      <c r="B21" s="31"/>
      <c r="C21" s="31"/>
      <c r="D21" s="31"/>
      <c r="E21" s="31"/>
      <c r="F21" s="31"/>
      <c r="G21" s="31"/>
      <c r="H21" s="31"/>
      <c r="I21" s="31"/>
      <c r="J21" s="31"/>
      <c r="K21" s="31"/>
      <c r="L21" s="31"/>
      <c r="M21" s="31"/>
      <c r="N21" s="31"/>
      <c r="O21" s="31"/>
      <c r="P21" s="31"/>
      <c r="Q21" s="31"/>
      <c r="R21" s="31"/>
      <c r="S21" s="31"/>
      <c r="T21" s="31"/>
      <c r="U21" s="31"/>
      <c r="V21" s="31"/>
      <c r="W21" s="31"/>
      <c r="X21" s="31"/>
      <c r="Y21" s="31"/>
      <c r="Z21" s="31"/>
    </row>
    <row r="22" spans="1:26" ht="15.75" customHeight="1" x14ac:dyDescent="0.3">
      <c r="A22" s="31"/>
      <c r="B22" s="31"/>
      <c r="C22" s="31"/>
      <c r="D22" s="31"/>
      <c r="E22" s="31"/>
      <c r="F22" s="31"/>
      <c r="G22" s="31"/>
      <c r="H22" s="31"/>
      <c r="I22" s="31"/>
      <c r="J22" s="31"/>
      <c r="K22" s="31"/>
      <c r="L22" s="31"/>
      <c r="M22" s="31"/>
      <c r="N22" s="31"/>
      <c r="O22" s="31"/>
      <c r="P22" s="31"/>
      <c r="Q22" s="31"/>
      <c r="R22" s="31"/>
      <c r="S22" s="31"/>
      <c r="T22" s="31"/>
      <c r="U22" s="31"/>
      <c r="V22" s="31"/>
      <c r="W22" s="31"/>
      <c r="X22" s="31"/>
      <c r="Y22" s="31"/>
      <c r="Z22" s="31"/>
    </row>
    <row r="23" spans="1:26" ht="15.75" customHeight="1" x14ac:dyDescent="0.3">
      <c r="A23" s="31"/>
      <c r="B23" s="31"/>
      <c r="C23" s="31"/>
      <c r="D23" s="31"/>
      <c r="E23" s="31"/>
      <c r="F23" s="31"/>
      <c r="G23" s="31"/>
      <c r="H23" s="31"/>
      <c r="I23" s="31"/>
      <c r="J23" s="31"/>
      <c r="K23" s="31"/>
      <c r="L23" s="31"/>
      <c r="M23" s="31"/>
      <c r="N23" s="31"/>
      <c r="O23" s="31"/>
      <c r="P23" s="31"/>
      <c r="Q23" s="31"/>
      <c r="R23" s="31"/>
      <c r="S23" s="31"/>
      <c r="T23" s="31"/>
      <c r="U23" s="31"/>
      <c r="V23" s="31"/>
      <c r="W23" s="31"/>
      <c r="X23" s="31"/>
      <c r="Y23" s="31"/>
      <c r="Z23" s="31"/>
    </row>
    <row r="24" spans="1:26" ht="15.75" customHeight="1" x14ac:dyDescent="0.3">
      <c r="A24" s="31"/>
      <c r="B24" s="31"/>
      <c r="C24" s="31"/>
      <c r="D24" s="31"/>
      <c r="E24" s="31"/>
      <c r="F24" s="31"/>
      <c r="G24" s="31"/>
      <c r="H24" s="31"/>
      <c r="I24" s="31"/>
      <c r="J24" s="31"/>
      <c r="K24" s="31"/>
      <c r="L24" s="31"/>
      <c r="M24" s="31"/>
      <c r="N24" s="31"/>
      <c r="O24" s="31"/>
      <c r="P24" s="31"/>
      <c r="Q24" s="31"/>
      <c r="R24" s="31"/>
      <c r="S24" s="31"/>
      <c r="T24" s="31"/>
      <c r="U24" s="31"/>
      <c r="V24" s="31"/>
      <c r="W24" s="31"/>
      <c r="X24" s="31"/>
      <c r="Y24" s="31"/>
      <c r="Z24" s="31"/>
    </row>
    <row r="25" spans="1:26" ht="15.75" customHeight="1" x14ac:dyDescent="0.3">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row>
    <row r="26" spans="1:26" ht="15.75" customHeight="1" x14ac:dyDescent="0.3">
      <c r="A26" s="31"/>
      <c r="B26" s="31"/>
      <c r="C26" s="31"/>
      <c r="D26" s="31"/>
      <c r="E26" s="31"/>
      <c r="F26" s="31"/>
      <c r="G26" s="31"/>
      <c r="H26" s="31"/>
      <c r="I26" s="31"/>
      <c r="J26" s="31"/>
      <c r="K26" s="31"/>
      <c r="L26" s="31"/>
      <c r="M26" s="31"/>
      <c r="N26" s="31"/>
      <c r="O26" s="31"/>
      <c r="P26" s="31"/>
      <c r="Q26" s="31"/>
      <c r="R26" s="31"/>
      <c r="S26" s="31"/>
      <c r="T26" s="31"/>
      <c r="U26" s="31"/>
      <c r="V26" s="31"/>
      <c r="W26" s="31"/>
      <c r="X26" s="31"/>
      <c r="Y26" s="31"/>
      <c r="Z26" s="31"/>
    </row>
    <row r="27" spans="1:26" ht="15.75" customHeight="1" x14ac:dyDescent="0.3">
      <c r="A27" s="31"/>
      <c r="B27" s="31"/>
      <c r="C27" s="31"/>
      <c r="D27" s="31"/>
      <c r="E27" s="31"/>
      <c r="F27" s="31"/>
      <c r="G27" s="31"/>
      <c r="H27" s="31"/>
      <c r="I27" s="31"/>
      <c r="J27" s="31"/>
      <c r="K27" s="31"/>
      <c r="L27" s="31"/>
      <c r="M27" s="31"/>
      <c r="N27" s="31"/>
      <c r="O27" s="31"/>
      <c r="P27" s="31"/>
      <c r="Q27" s="31"/>
      <c r="R27" s="31"/>
      <c r="S27" s="31"/>
      <c r="T27" s="31"/>
      <c r="U27" s="31"/>
      <c r="V27" s="31"/>
      <c r="W27" s="31"/>
      <c r="X27" s="31"/>
      <c r="Y27" s="31"/>
      <c r="Z27" s="31"/>
    </row>
    <row r="28" spans="1:26" ht="15.75" customHeight="1" x14ac:dyDescent="0.3">
      <c r="A28" s="31"/>
      <c r="B28" s="31"/>
      <c r="C28" s="31"/>
      <c r="D28" s="31"/>
      <c r="E28" s="31"/>
      <c r="F28" s="31"/>
      <c r="G28" s="31"/>
      <c r="H28" s="31"/>
      <c r="I28" s="31"/>
      <c r="J28" s="31"/>
      <c r="K28" s="31"/>
      <c r="L28" s="31"/>
      <c r="M28" s="31"/>
      <c r="N28" s="31"/>
      <c r="O28" s="31"/>
      <c r="P28" s="31"/>
      <c r="Q28" s="31"/>
      <c r="R28" s="31"/>
      <c r="S28" s="31"/>
      <c r="T28" s="31"/>
      <c r="U28" s="31"/>
      <c r="V28" s="31"/>
      <c r="W28" s="31"/>
      <c r="X28" s="31"/>
      <c r="Y28" s="31"/>
      <c r="Z28" s="31"/>
    </row>
    <row r="29" spans="1:26" ht="15.75" customHeight="1" x14ac:dyDescent="0.3">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row>
    <row r="30" spans="1:26" ht="15.75" customHeight="1" x14ac:dyDescent="0.3">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row>
    <row r="31" spans="1:26" ht="15.75" customHeight="1" x14ac:dyDescent="0.3">
      <c r="A31" s="31"/>
      <c r="B31" s="31"/>
      <c r="C31" s="31"/>
      <c r="D31" s="31"/>
      <c r="E31" s="31"/>
      <c r="F31" s="31"/>
      <c r="G31" s="31"/>
      <c r="H31" s="31"/>
      <c r="I31" s="31"/>
      <c r="J31" s="31"/>
      <c r="K31" s="31"/>
      <c r="L31" s="31"/>
      <c r="M31" s="31"/>
      <c r="N31" s="31"/>
      <c r="O31" s="31"/>
      <c r="P31" s="31"/>
      <c r="Q31" s="31"/>
      <c r="R31" s="31"/>
      <c r="S31" s="31"/>
      <c r="T31" s="31"/>
      <c r="U31" s="31"/>
      <c r="V31" s="31"/>
      <c r="W31" s="31"/>
      <c r="X31" s="31"/>
      <c r="Y31" s="31"/>
      <c r="Z31" s="31"/>
    </row>
    <row r="32" spans="1:26" ht="15.75" customHeight="1" x14ac:dyDescent="0.3">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row>
    <row r="33" spans="1:26" ht="15.75" customHeight="1" x14ac:dyDescent="0.3">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row>
    <row r="34" spans="1:26" ht="15.75" customHeight="1" x14ac:dyDescent="0.3">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row>
    <row r="35" spans="1:26" ht="15.75" customHeight="1" x14ac:dyDescent="0.3">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row>
    <row r="36" spans="1:26" ht="15.75" customHeight="1" x14ac:dyDescent="0.3">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row>
    <row r="37" spans="1:26" ht="15.75" customHeight="1" x14ac:dyDescent="0.3">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row>
    <row r="38" spans="1:26" ht="15.75" customHeight="1" x14ac:dyDescent="0.3">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row>
    <row r="39" spans="1:26" ht="15.75" customHeight="1" x14ac:dyDescent="0.3">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row>
    <row r="40" spans="1:26" ht="15.75" customHeight="1" x14ac:dyDescent="0.3">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row>
    <row r="41" spans="1:26" ht="15.75" customHeight="1" x14ac:dyDescent="0.3">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row>
    <row r="42" spans="1:26" ht="15.75" customHeight="1" x14ac:dyDescent="0.3">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row>
    <row r="43" spans="1:26" ht="15.75" customHeight="1" x14ac:dyDescent="0.3">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row>
    <row r="44" spans="1:26" ht="15.75" customHeight="1" x14ac:dyDescent="0.3">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45" spans="1:26" ht="15.75" customHeight="1" x14ac:dyDescent="0.3">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row>
    <row r="46" spans="1:26" ht="15.75" customHeight="1" x14ac:dyDescent="0.3">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row>
    <row r="47" spans="1:26" ht="15.75" customHeight="1" x14ac:dyDescent="0.3">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row>
    <row r="48" spans="1:26" ht="15.75" customHeight="1" x14ac:dyDescent="0.3">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row>
    <row r="49" spans="1:26" ht="15.75" customHeight="1" x14ac:dyDescent="0.3">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row>
    <row r="50" spans="1:26" ht="15.75" customHeight="1" x14ac:dyDescent="0.3">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row>
    <row r="51" spans="1:26" ht="15.75" customHeight="1" x14ac:dyDescent="0.3">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row>
    <row r="52" spans="1:26" ht="15.75" customHeight="1" x14ac:dyDescent="0.3">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row>
    <row r="53" spans="1:26" ht="15.75" customHeight="1" x14ac:dyDescent="0.3">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row>
    <row r="54" spans="1:26" ht="15.75" customHeight="1" x14ac:dyDescent="0.3">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row>
    <row r="55" spans="1:26" ht="15.75" customHeight="1" x14ac:dyDescent="0.3">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row>
    <row r="56" spans="1:26" ht="15.75" customHeight="1" x14ac:dyDescent="0.3">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row>
    <row r="57" spans="1:26" ht="15.75" customHeight="1" x14ac:dyDescent="0.3">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row>
    <row r="58" spans="1:26" ht="15.75" customHeight="1" x14ac:dyDescent="0.3">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row>
    <row r="59" spans="1:26" ht="15.75" customHeight="1" x14ac:dyDescent="0.3">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row>
    <row r="60" spans="1:26" ht="15.75" customHeight="1" x14ac:dyDescent="0.3">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row>
    <row r="61" spans="1:26" ht="15.75" customHeight="1" x14ac:dyDescent="0.3">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row>
    <row r="62" spans="1:26" ht="15.75" customHeight="1" x14ac:dyDescent="0.3">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row>
    <row r="63" spans="1:26" ht="15.75" customHeight="1" x14ac:dyDescent="0.3">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row>
    <row r="64" spans="1:26" ht="15.75" customHeight="1" x14ac:dyDescent="0.3">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row>
    <row r="65" spans="1:26" ht="15.75" customHeight="1" x14ac:dyDescent="0.3">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row>
    <row r="66" spans="1:26" ht="15.75" customHeight="1" x14ac:dyDescent="0.3">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row>
    <row r="67" spans="1:26" ht="15.75" customHeight="1" x14ac:dyDescent="0.3">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row>
    <row r="68" spans="1:26" ht="15.75" customHeight="1" x14ac:dyDescent="0.3">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row>
    <row r="69" spans="1:26" ht="15.75" customHeight="1" x14ac:dyDescent="0.3">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row>
    <row r="70" spans="1:26" ht="15.75" customHeight="1" x14ac:dyDescent="0.35">
      <c r="A70" s="31"/>
      <c r="B70" s="31"/>
      <c r="C70" s="31"/>
      <c r="D70" s="31"/>
      <c r="E70" s="31"/>
      <c r="F70" s="31"/>
      <c r="G70" s="31"/>
      <c r="H70" s="31"/>
      <c r="I70" s="31"/>
      <c r="J70" s="31"/>
      <c r="K70" s="31"/>
      <c r="L70" s="36"/>
      <c r="M70" s="35"/>
      <c r="N70" s="31"/>
      <c r="O70" s="31"/>
      <c r="P70" s="31"/>
      <c r="Q70" s="31"/>
      <c r="R70" s="31"/>
      <c r="S70" s="31"/>
      <c r="T70" s="31"/>
      <c r="U70" s="31"/>
      <c r="V70" s="31"/>
      <c r="W70" s="31"/>
      <c r="X70" s="31"/>
      <c r="Y70" s="31"/>
      <c r="Z70" s="31"/>
    </row>
    <row r="71" spans="1:26" ht="15.75" customHeight="1" x14ac:dyDescent="0.3">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row>
    <row r="72" spans="1:26" ht="15.75" customHeight="1" x14ac:dyDescent="0.3">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row>
    <row r="73" spans="1:26" ht="15.75" customHeight="1" x14ac:dyDescent="0.3">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row>
    <row r="74" spans="1:26" ht="15.75" customHeight="1" x14ac:dyDescent="0.3">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row>
    <row r="75" spans="1:26" ht="15.75" customHeight="1" x14ac:dyDescent="0.3">
      <c r="A75" s="31"/>
      <c r="B75" s="31"/>
      <c r="C75" s="31"/>
      <c r="D75" s="31"/>
      <c r="E75" s="31"/>
      <c r="F75" s="31"/>
      <c r="G75" s="31"/>
      <c r="H75" s="31"/>
      <c r="I75" s="31"/>
      <c r="J75" s="31"/>
      <c r="K75" s="31"/>
      <c r="N75" s="31"/>
      <c r="O75" s="31"/>
      <c r="P75" s="31"/>
      <c r="Q75" s="31"/>
      <c r="R75" s="31"/>
      <c r="S75" s="31"/>
      <c r="T75" s="31"/>
      <c r="U75" s="31"/>
      <c r="V75" s="31"/>
      <c r="W75" s="31"/>
      <c r="X75" s="31"/>
      <c r="Y75" s="31"/>
      <c r="Z75" s="31"/>
    </row>
    <row r="76" spans="1:26" ht="15.75" customHeight="1" x14ac:dyDescent="0.3">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row>
    <row r="77" spans="1:26" ht="15.75" customHeight="1" x14ac:dyDescent="0.3">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row>
    <row r="78" spans="1:26" ht="15.75" customHeight="1" x14ac:dyDescent="0.3">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row>
    <row r="79" spans="1:26" ht="15.75" customHeight="1" x14ac:dyDescent="0.3">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row>
    <row r="80" spans="1:26" ht="15.75" customHeight="1" x14ac:dyDescent="0.3">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row>
    <row r="81" spans="1:26" ht="15.75" customHeight="1" x14ac:dyDescent="0.3">
      <c r="A81" s="31"/>
      <c r="B81" s="31"/>
      <c r="C81" s="31"/>
      <c r="D81" s="31"/>
      <c r="E81" s="31"/>
      <c r="F81" s="31"/>
      <c r="G81" s="31"/>
      <c r="H81" s="31"/>
      <c r="I81" s="31"/>
      <c r="J81" s="31"/>
      <c r="K81" s="31"/>
      <c r="L81" s="31"/>
      <c r="O81" s="31"/>
      <c r="P81" s="31"/>
      <c r="Q81" s="31"/>
      <c r="R81" s="31"/>
      <c r="S81" s="31"/>
      <c r="T81" s="31"/>
      <c r="U81" s="31"/>
      <c r="V81" s="31"/>
      <c r="W81" s="31"/>
      <c r="X81" s="31"/>
      <c r="Y81" s="31"/>
      <c r="Z81" s="31"/>
    </row>
    <row r="82" spans="1:26" ht="15.75" customHeight="1" x14ac:dyDescent="0.3">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row>
    <row r="83" spans="1:26" ht="15.75" customHeight="1" x14ac:dyDescent="0.3">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row>
    <row r="84" spans="1:26" ht="15.75" customHeight="1" x14ac:dyDescent="0.3">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row>
    <row r="85" spans="1:26" ht="15.75" customHeight="1" x14ac:dyDescent="0.3">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row>
    <row r="86" spans="1:26" ht="15.75" customHeight="1" x14ac:dyDescent="0.3">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row>
    <row r="87" spans="1:26" ht="15.75" customHeight="1" x14ac:dyDescent="0.3">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row>
    <row r="88" spans="1:26" ht="15.75" customHeight="1" x14ac:dyDescent="0.3">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row>
    <row r="89" spans="1:26" ht="15.75" customHeight="1" x14ac:dyDescent="0.3">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row>
    <row r="90" spans="1:26" ht="15.75" customHeight="1" x14ac:dyDescent="0.3">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row>
    <row r="91" spans="1:26" ht="15.75" customHeight="1" x14ac:dyDescent="0.3">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row>
    <row r="92" spans="1:26" ht="15.75" customHeight="1" x14ac:dyDescent="0.3">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row>
    <row r="93" spans="1:26" ht="15.75" customHeight="1" x14ac:dyDescent="0.3">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row>
    <row r="94" spans="1:26" ht="15.75" customHeight="1" x14ac:dyDescent="0.3">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row>
    <row r="95" spans="1:26" ht="15.75" customHeight="1" x14ac:dyDescent="0.3">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row>
    <row r="96" spans="1:26" ht="15.75" customHeight="1" x14ac:dyDescent="0.3">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row>
    <row r="97" spans="1:26" ht="15.75" customHeight="1" x14ac:dyDescent="0.3">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row>
    <row r="98" spans="1:26" ht="15.75" customHeight="1" x14ac:dyDescent="0.3">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row>
    <row r="99" spans="1:26" ht="15.75" customHeight="1" x14ac:dyDescent="0.3">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row>
    <row r="100" spans="1:26" ht="15.75" customHeight="1" x14ac:dyDescent="0.3">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spans="1:26" ht="15.75" customHeight="1" x14ac:dyDescent="0.3">
      <c r="A101" s="31"/>
      <c r="B101" s="31"/>
      <c r="C101" s="31"/>
      <c r="D101" s="31"/>
      <c r="E101" s="31"/>
      <c r="F101" s="31"/>
      <c r="G101" s="31"/>
      <c r="H101" s="31"/>
      <c r="I101" s="31"/>
      <c r="J101" s="31"/>
      <c r="M101" s="31"/>
      <c r="N101" s="31"/>
      <c r="O101" s="31"/>
      <c r="P101" s="31"/>
      <c r="Q101" s="31"/>
      <c r="R101" s="31"/>
      <c r="S101" s="31"/>
      <c r="T101" s="31"/>
      <c r="U101" s="31"/>
      <c r="V101" s="31"/>
      <c r="W101" s="31"/>
      <c r="X101" s="31"/>
      <c r="Y101" s="31"/>
      <c r="Z101" s="31"/>
    </row>
    <row r="102" spans="1:26" ht="15.75" customHeight="1" x14ac:dyDescent="0.3">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spans="1:26" ht="15.75" customHeight="1" x14ac:dyDescent="0.3">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spans="1:26" ht="15.75" customHeight="1" x14ac:dyDescent="0.3">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spans="1:26" ht="15.75" customHeight="1" x14ac:dyDescent="0.3">
      <c r="A105" s="31"/>
      <c r="B105" s="31"/>
      <c r="C105" s="31"/>
      <c r="D105" s="31"/>
      <c r="E105" s="31"/>
      <c r="F105" s="31"/>
      <c r="G105" s="31"/>
      <c r="H105" s="31"/>
      <c r="I105" s="31"/>
      <c r="J105" s="31"/>
      <c r="L105" s="18"/>
      <c r="M105" s="31"/>
      <c r="N105" s="31"/>
      <c r="O105" s="31"/>
      <c r="P105" s="31"/>
      <c r="Q105" s="31"/>
      <c r="R105" s="31"/>
      <c r="S105" s="31"/>
      <c r="T105" s="31"/>
      <c r="U105" s="31"/>
      <c r="V105" s="31"/>
      <c r="W105" s="31"/>
      <c r="X105" s="31"/>
      <c r="Y105" s="31"/>
      <c r="Z105" s="31"/>
    </row>
    <row r="106" spans="1:26" ht="15.75" customHeight="1" x14ac:dyDescent="0.3">
      <c r="A106" s="31"/>
      <c r="B106" s="31"/>
      <c r="C106" s="31"/>
      <c r="D106" s="31"/>
      <c r="E106" s="31"/>
      <c r="F106" s="31"/>
      <c r="G106" s="31"/>
      <c r="H106" s="31"/>
      <c r="I106" s="31"/>
      <c r="J106" s="31"/>
      <c r="M106" s="31"/>
      <c r="N106" s="31"/>
      <c r="O106" s="31"/>
      <c r="P106" s="31"/>
      <c r="Q106" s="31"/>
      <c r="R106" s="31"/>
      <c r="S106" s="31"/>
      <c r="T106" s="31"/>
      <c r="U106" s="31"/>
      <c r="V106" s="31"/>
      <c r="W106" s="31"/>
      <c r="X106" s="31"/>
      <c r="Y106" s="31"/>
      <c r="Z106" s="31"/>
    </row>
    <row r="107" spans="1:26" ht="15.75" customHeight="1" x14ac:dyDescent="0.3">
      <c r="A107" s="31"/>
      <c r="B107" s="31"/>
      <c r="C107" s="31"/>
      <c r="D107" s="31"/>
      <c r="E107" s="31"/>
      <c r="F107" s="31"/>
      <c r="G107" s="31"/>
      <c r="H107" s="31"/>
      <c r="I107" s="31"/>
      <c r="J107" s="31"/>
      <c r="M107" s="31"/>
      <c r="N107" s="31"/>
      <c r="O107" s="31"/>
      <c r="P107" s="31"/>
      <c r="Q107" s="31"/>
      <c r="R107" s="31"/>
      <c r="S107" s="31"/>
      <c r="T107" s="31"/>
      <c r="U107" s="31"/>
      <c r="V107" s="31"/>
      <c r="W107" s="31"/>
      <c r="X107" s="31"/>
      <c r="Y107" s="31"/>
      <c r="Z107" s="31"/>
    </row>
    <row r="108" spans="1:26" ht="15.75" customHeight="1" x14ac:dyDescent="0.3">
      <c r="A108" s="31"/>
      <c r="B108" s="31"/>
      <c r="C108" s="31"/>
      <c r="D108" s="31"/>
      <c r="E108" s="31"/>
      <c r="F108" s="31"/>
      <c r="G108" s="31"/>
      <c r="H108" s="31"/>
      <c r="I108" s="31"/>
      <c r="J108" s="31"/>
      <c r="M108" s="31"/>
      <c r="N108" s="31"/>
      <c r="O108" s="31"/>
      <c r="P108" s="31"/>
      <c r="Q108" s="31"/>
      <c r="R108" s="31"/>
      <c r="S108" s="31"/>
      <c r="T108" s="31"/>
      <c r="U108" s="31"/>
      <c r="V108" s="31"/>
      <c r="W108" s="31"/>
      <c r="X108" s="31"/>
      <c r="Y108" s="31"/>
      <c r="Z108" s="31"/>
    </row>
    <row r="109" spans="1:26" ht="15.75" customHeight="1" x14ac:dyDescent="0.35">
      <c r="A109" s="31"/>
      <c r="B109" s="31"/>
      <c r="C109" s="31"/>
      <c r="D109" s="31"/>
      <c r="E109" s="31"/>
      <c r="F109" s="31"/>
      <c r="G109" s="36"/>
      <c r="H109" s="35"/>
      <c r="I109" s="31"/>
      <c r="J109" s="36"/>
      <c r="K109" s="35"/>
      <c r="M109" s="31"/>
      <c r="N109" s="31"/>
      <c r="O109" s="31"/>
      <c r="P109" s="31"/>
      <c r="Q109" s="31"/>
      <c r="R109" s="31"/>
      <c r="S109" s="31"/>
      <c r="T109" s="31"/>
      <c r="U109" s="31"/>
      <c r="V109" s="31"/>
      <c r="W109" s="31"/>
      <c r="X109" s="31"/>
      <c r="Y109" s="31"/>
      <c r="Z109" s="31"/>
    </row>
    <row r="110" spans="1:26" ht="15.75" customHeight="1" x14ac:dyDescent="0.3">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spans="1:26" ht="15.75" customHeight="1" x14ac:dyDescent="0.3">
      <c r="A111" s="31"/>
      <c r="B111" s="31"/>
      <c r="C111" s="31"/>
      <c r="D111" s="31"/>
      <c r="E111" s="31"/>
      <c r="F111" s="31"/>
      <c r="G111" s="31"/>
      <c r="H111" s="31"/>
      <c r="I111" s="31"/>
      <c r="J111" s="31"/>
      <c r="K111" s="31"/>
      <c r="L111" s="31"/>
      <c r="M111" s="31"/>
      <c r="N111" s="31"/>
      <c r="O111" s="31"/>
      <c r="P111" s="31"/>
      <c r="Q111" s="31"/>
      <c r="R111" s="31"/>
      <c r="U111" s="31"/>
      <c r="V111" s="31"/>
      <c r="W111" s="31"/>
      <c r="X111" s="31"/>
      <c r="Y111" s="31"/>
      <c r="Z111" s="31"/>
    </row>
    <row r="112" spans="1:26" ht="15.75" customHeight="1" x14ac:dyDescent="0.3">
      <c r="A112" s="31"/>
      <c r="B112" s="31"/>
      <c r="C112" s="31"/>
      <c r="D112" s="31"/>
      <c r="E112" s="31"/>
      <c r="F112" s="31"/>
      <c r="G112" s="31"/>
      <c r="H112" s="31"/>
      <c r="I112" s="31"/>
      <c r="J112" s="31"/>
      <c r="K112" s="31"/>
      <c r="L112" s="31"/>
      <c r="M112" s="31"/>
      <c r="N112" s="31"/>
      <c r="O112" s="31"/>
      <c r="P112" s="31"/>
      <c r="Q112" s="31"/>
      <c r="R112" s="31"/>
      <c r="U112" s="31"/>
      <c r="V112" s="31"/>
      <c r="W112" s="31"/>
      <c r="X112" s="31"/>
      <c r="Y112" s="31"/>
      <c r="Z112" s="31"/>
    </row>
    <row r="113" spans="1:27" ht="15.75" customHeight="1" x14ac:dyDescent="0.3">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spans="1:27" ht="15.75" customHeight="1" x14ac:dyDescent="0.3">
      <c r="A114" s="31"/>
      <c r="B114" s="31"/>
      <c r="C114" s="31"/>
      <c r="D114" s="31"/>
      <c r="E114" s="31"/>
      <c r="F114" s="31"/>
      <c r="G114" s="31"/>
      <c r="H114" s="31"/>
      <c r="I114" s="31"/>
      <c r="J114" s="31"/>
      <c r="K114" s="31"/>
      <c r="L114" s="31"/>
      <c r="M114" s="31"/>
      <c r="N114" s="31"/>
      <c r="O114" s="31"/>
      <c r="P114" s="31"/>
      <c r="Q114" s="31"/>
      <c r="R114" s="31"/>
      <c r="S114" s="31"/>
      <c r="T114" s="31"/>
      <c r="U114" s="31"/>
      <c r="V114" s="31"/>
      <c r="Y114" s="31"/>
      <c r="Z114" s="31"/>
    </row>
    <row r="115" spans="1:27" ht="15.75" customHeight="1" x14ac:dyDescent="0.35">
      <c r="A115" s="31"/>
      <c r="B115" s="31"/>
      <c r="C115" s="31"/>
      <c r="D115" s="31"/>
      <c r="E115" s="31"/>
      <c r="F115" s="31"/>
      <c r="G115" s="31"/>
      <c r="H115" s="31"/>
      <c r="I115" s="31"/>
      <c r="J115" s="31"/>
      <c r="K115" s="31"/>
      <c r="L115" s="31"/>
      <c r="M115" s="31"/>
      <c r="N115" s="31"/>
      <c r="O115" s="31"/>
      <c r="P115" s="31"/>
      <c r="Q115" s="31"/>
      <c r="R115" s="31"/>
      <c r="W115" s="33"/>
      <c r="X115" s="34"/>
      <c r="Y115" s="35"/>
      <c r="Z115" s="31"/>
      <c r="AA115" s="31"/>
    </row>
    <row r="116" spans="1:27" ht="15.75" customHeight="1" x14ac:dyDescent="0.3">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spans="1:27" ht="15.75" customHeight="1" x14ac:dyDescent="0.3">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spans="1:27" ht="15.75" customHeight="1" x14ac:dyDescent="0.3">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spans="1:27" ht="15.75" customHeight="1" x14ac:dyDescent="0.3">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spans="1:27" ht="15.75" customHeight="1" x14ac:dyDescent="0.3">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spans="1:27" ht="15.75" customHeight="1" x14ac:dyDescent="0.3">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spans="1:27" ht="15.75" customHeight="1" x14ac:dyDescent="0.3">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spans="1:27" ht="15.75" customHeight="1" x14ac:dyDescent="0.3">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spans="1:27" ht="15.75" customHeight="1" x14ac:dyDescent="0.3">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spans="1:27" ht="15.75" customHeight="1" x14ac:dyDescent="0.3">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spans="1:27" ht="15.75" customHeight="1" x14ac:dyDescent="0.3">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spans="1:27" ht="15.75" customHeight="1" x14ac:dyDescent="0.3">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spans="1:27" ht="15.75" customHeight="1" x14ac:dyDescent="0.3">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spans="1:26" ht="15.75" customHeight="1" x14ac:dyDescent="0.3">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spans="1:26" ht="15.75" customHeight="1" x14ac:dyDescent="0.3">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spans="1:26" ht="15.75" customHeight="1" x14ac:dyDescent="0.3">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spans="1:26" ht="15.75" customHeight="1" x14ac:dyDescent="0.3">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spans="1:26" ht="15.75" customHeight="1" x14ac:dyDescent="0.3">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spans="1:26" ht="15.75" customHeight="1" x14ac:dyDescent="0.3">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spans="1:26" ht="15.75" customHeight="1" x14ac:dyDescent="0.3">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spans="1:26" ht="15.75" customHeight="1" x14ac:dyDescent="0.3">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spans="1:26" ht="15.75" customHeight="1" x14ac:dyDescent="0.3">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spans="1:26" ht="15.75" customHeight="1" x14ac:dyDescent="0.3">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spans="1:26" ht="15.75" customHeight="1" x14ac:dyDescent="0.3">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spans="1:26" ht="15.75" customHeight="1" x14ac:dyDescent="0.3">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spans="1:26" ht="15.75" customHeight="1" x14ac:dyDescent="0.3">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spans="1:26" ht="15.75" customHeight="1" x14ac:dyDescent="0.3">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spans="1:26" ht="15.75" customHeight="1" x14ac:dyDescent="0.3">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spans="1:26" ht="15.75" customHeight="1" x14ac:dyDescent="0.3">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spans="1:26" ht="15.75" customHeight="1" x14ac:dyDescent="0.3">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spans="1:26" ht="15.75" customHeight="1" x14ac:dyDescent="0.3">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spans="1:26" ht="15.75" customHeight="1" x14ac:dyDescent="0.3">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spans="1:26" ht="15.75" customHeight="1" x14ac:dyDescent="0.3">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spans="1:26" ht="15.75" customHeight="1" x14ac:dyDescent="0.3">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spans="1:26" ht="15.75" customHeight="1" x14ac:dyDescent="0.3">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spans="1:26" ht="15.75" customHeight="1" x14ac:dyDescent="0.3">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spans="1:26" ht="15.75" customHeight="1" x14ac:dyDescent="0.3">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spans="1:26" ht="15.75" customHeight="1" x14ac:dyDescent="0.3">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spans="1:26" ht="15.75" customHeight="1" x14ac:dyDescent="0.3">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spans="1:26" ht="15.75" customHeight="1" x14ac:dyDescent="0.3">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spans="1:26" ht="15.75" customHeight="1" x14ac:dyDescent="0.3">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spans="1:26" ht="15.75" customHeight="1" x14ac:dyDescent="0.3">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spans="1:26" ht="15.75" customHeight="1" x14ac:dyDescent="0.3">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spans="1:26" ht="15.75" customHeight="1" x14ac:dyDescent="0.3">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spans="1:26" ht="15.75" customHeight="1" x14ac:dyDescent="0.3">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spans="1:26" ht="15.75" customHeight="1" x14ac:dyDescent="0.3">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spans="1:26" ht="15.75" customHeight="1" x14ac:dyDescent="0.3">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spans="1:26" ht="15.75" customHeight="1" x14ac:dyDescent="0.3">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spans="1:26" ht="15.75" customHeight="1" x14ac:dyDescent="0.3">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spans="1:26" ht="15.75" customHeight="1" x14ac:dyDescent="0.3">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spans="1:26" ht="15.75" customHeight="1" x14ac:dyDescent="0.3">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spans="1:26" ht="15.75" customHeight="1" x14ac:dyDescent="0.3">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spans="1:26" ht="15.75" customHeight="1" x14ac:dyDescent="0.3">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spans="1:26" ht="15.75" customHeight="1" x14ac:dyDescent="0.3">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spans="1:26" ht="15.75" customHeight="1" x14ac:dyDescent="0.3">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spans="1:26" ht="15.75" customHeight="1" x14ac:dyDescent="0.3">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spans="1:26" ht="15.75" customHeight="1" x14ac:dyDescent="0.3">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spans="1:26" ht="15.75" customHeight="1" x14ac:dyDescent="0.3">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spans="1:26" ht="15.75" customHeight="1" x14ac:dyDescent="0.3">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spans="1:26" ht="15.75" customHeight="1" x14ac:dyDescent="0.3">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spans="1:26" ht="15.75" customHeight="1" x14ac:dyDescent="0.3">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spans="1:26" ht="15.75" customHeight="1" x14ac:dyDescent="0.3">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spans="1:26" ht="15.75" customHeight="1" x14ac:dyDescent="0.3">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spans="1:26" ht="15.75" customHeight="1" x14ac:dyDescent="0.3">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spans="1:26" ht="15.75" customHeight="1" x14ac:dyDescent="0.3">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spans="1:26" ht="15.75" customHeight="1" x14ac:dyDescent="0.3">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spans="1:26" ht="15.75" customHeight="1" x14ac:dyDescent="0.3">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spans="1:26" ht="15.75" customHeight="1" x14ac:dyDescent="0.3">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spans="1:26" ht="15.75" customHeight="1" x14ac:dyDescent="0.3">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spans="1:26" ht="15.75" customHeight="1" x14ac:dyDescent="0.3">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spans="1:26" ht="15.75" customHeight="1" x14ac:dyDescent="0.3">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spans="1:26" ht="15.75" customHeight="1" x14ac:dyDescent="0.3">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spans="1:26" ht="15.75" customHeight="1" x14ac:dyDescent="0.3">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spans="1:26" ht="15.75" customHeight="1" x14ac:dyDescent="0.3">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spans="1:26" ht="15.75" customHeight="1" x14ac:dyDescent="0.3">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spans="1:26" ht="15.75" customHeight="1" x14ac:dyDescent="0.3">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spans="1:26" ht="15.75" customHeight="1" x14ac:dyDescent="0.3">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spans="1:26" ht="15.75" customHeight="1" x14ac:dyDescent="0.3">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spans="1:26" ht="15.75" customHeight="1" x14ac:dyDescent="0.3">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spans="1:26" ht="15.75" customHeight="1" x14ac:dyDescent="0.3">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spans="1:26" ht="15.75" customHeight="1" x14ac:dyDescent="0.3">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spans="1:26" ht="15.75" customHeight="1" x14ac:dyDescent="0.3">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spans="1:26" ht="15.75" customHeight="1" x14ac:dyDescent="0.3">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spans="1:26" ht="15.75" customHeight="1" x14ac:dyDescent="0.3">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spans="1:26" ht="15.75" customHeight="1" x14ac:dyDescent="0.3">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spans="1:26" ht="15.75" customHeight="1" x14ac:dyDescent="0.3">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spans="1:26" ht="15.75" customHeight="1" x14ac:dyDescent="0.3">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spans="1:26" ht="15.75" customHeight="1" x14ac:dyDescent="0.3">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spans="1:26" ht="15.75" customHeight="1" x14ac:dyDescent="0.3">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spans="1:26" ht="15.75" customHeight="1" x14ac:dyDescent="0.3">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spans="1:26" ht="15.75" customHeight="1" x14ac:dyDescent="0.3">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spans="1:26" ht="15.75" customHeight="1" x14ac:dyDescent="0.3">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spans="1:26" ht="15.75" customHeight="1" x14ac:dyDescent="0.3">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spans="1:26" ht="15.75" customHeight="1" x14ac:dyDescent="0.3">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spans="1:26" ht="15.75" customHeight="1" x14ac:dyDescent="0.3">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spans="1:26" ht="15.75" customHeight="1" x14ac:dyDescent="0.3">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spans="1:26" ht="15.75" customHeight="1" x14ac:dyDescent="0.3">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spans="1:26" ht="15.75" customHeight="1" x14ac:dyDescent="0.3">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spans="1:26" ht="15.75" customHeight="1" x14ac:dyDescent="0.3">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spans="1:26" ht="15.75" customHeight="1" x14ac:dyDescent="0.3">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spans="1:26" ht="15.75" customHeight="1" x14ac:dyDescent="0.3">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spans="1:26" ht="15.75" customHeight="1" x14ac:dyDescent="0.3">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spans="1:26" ht="15.75" customHeight="1" x14ac:dyDescent="0.3">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spans="1:26" ht="15.75" customHeight="1" x14ac:dyDescent="0.3">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spans="1:26" ht="15.75" customHeight="1" x14ac:dyDescent="0.3">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spans="1:26" ht="15.75" customHeight="1" x14ac:dyDescent="0.3">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spans="1:26" ht="15.75" customHeight="1" x14ac:dyDescent="0.3">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spans="1:26" ht="15.75" customHeight="1" x14ac:dyDescent="0.3">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spans="1:26" ht="15.75" customHeight="1" x14ac:dyDescent="0.3">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spans="1:26" ht="15.75" customHeight="1" x14ac:dyDescent="0.3">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spans="1:26" ht="15.75" customHeight="1" x14ac:dyDescent="0.3">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spans="1:26" ht="15.75" customHeight="1" x14ac:dyDescent="0.3">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spans="1:26" ht="15.75" customHeight="1" x14ac:dyDescent="0.3">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spans="1:26" ht="15.75" customHeight="1" x14ac:dyDescent="0.3">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spans="1:26" ht="15.75" customHeight="1" x14ac:dyDescent="0.3">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spans="1:26" ht="15.75" customHeight="1" x14ac:dyDescent="0.3">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spans="1:26" ht="15.75" customHeight="1" x14ac:dyDescent="0.3">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r="233" spans="1:26" ht="15.75" customHeight="1" x14ac:dyDescent="0.3">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r="234" spans="1:26" ht="15.75" customHeight="1" x14ac:dyDescent="0.3">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r="235" spans="1:26" ht="15.75" customHeight="1" x14ac:dyDescent="0.3">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r="236" spans="1:26" ht="15.75" customHeight="1" x14ac:dyDescent="0.3">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r="237" spans="1:26" ht="15.75" customHeight="1" x14ac:dyDescent="0.3">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r="238" spans="1:26" ht="15.75" customHeight="1" x14ac:dyDescent="0.3">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spans="1:26" ht="15.75" customHeight="1" x14ac:dyDescent="0.3">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r="240" spans="1:26" ht="15.75" customHeight="1" x14ac:dyDescent="0.3">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spans="1:26" ht="15.75" customHeight="1" x14ac:dyDescent="0.3">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spans="1:26" ht="15.75" customHeight="1" x14ac:dyDescent="0.3">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spans="1:26" ht="15.75" customHeight="1" x14ac:dyDescent="0.3">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spans="1:26" ht="15.75" customHeight="1" x14ac:dyDescent="0.3">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spans="1:26" ht="15.75" customHeight="1" x14ac:dyDescent="0.3">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spans="1:26" ht="15.75" customHeight="1" x14ac:dyDescent="0.3">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spans="1:26" ht="15.75" customHeight="1" x14ac:dyDescent="0.3">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spans="1:26" ht="15.75" customHeight="1" x14ac:dyDescent="0.3">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spans="1:26" ht="15.75" customHeight="1" x14ac:dyDescent="0.3">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spans="1:26" ht="15.75" customHeight="1" x14ac:dyDescent="0.3">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spans="1:26" ht="15.75" customHeight="1" x14ac:dyDescent="0.3">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r="252" spans="1:26" ht="15.75" customHeight="1" x14ac:dyDescent="0.3">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r="253" spans="1:26" ht="15.75" customHeight="1" x14ac:dyDescent="0.3">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r="254" spans="1:26" ht="15.75" customHeight="1" x14ac:dyDescent="0.3">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r="255" spans="1:26" ht="15.75" customHeight="1" x14ac:dyDescent="0.3">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r="256" spans="1:26" ht="15.75" customHeight="1" x14ac:dyDescent="0.3">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r="257" spans="1:26" ht="15.75" customHeight="1" x14ac:dyDescent="0.3">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r="258" spans="1:26" ht="15.75" customHeight="1" x14ac:dyDescent="0.3">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r="259" spans="1:26" ht="15.75" customHeight="1" x14ac:dyDescent="0.3">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r="260" spans="1:26" ht="15.75" customHeight="1" x14ac:dyDescent="0.3">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r="261" spans="1:26" ht="15.75" customHeight="1" x14ac:dyDescent="0.3">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r="262" spans="1:26" ht="15.75" customHeight="1" x14ac:dyDescent="0.3">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r="263" spans="1:26" ht="15.75" customHeight="1" x14ac:dyDescent="0.3">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r="264" spans="1:26" ht="15.75" customHeight="1" x14ac:dyDescent="0.3">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r="265" spans="1:26" ht="15.75" customHeight="1" x14ac:dyDescent="0.3">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r="266" spans="1:26" ht="15.75" customHeight="1" x14ac:dyDescent="0.3">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r="267" spans="1:26" ht="15.75" customHeight="1" x14ac:dyDescent="0.3">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r="268" spans="1:26" ht="15.75" customHeight="1" x14ac:dyDescent="0.3">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r="269" spans="1:26" ht="15.75" customHeight="1" x14ac:dyDescent="0.3">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r="270" spans="1:26" ht="15.75" customHeight="1" x14ac:dyDescent="0.3">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r="271" spans="1:26" ht="15.75" customHeight="1" x14ac:dyDescent="0.3">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r="272" spans="1:26" ht="15.75" customHeight="1" x14ac:dyDescent="0.3">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r="273" spans="1:26" ht="15.75" customHeight="1" x14ac:dyDescent="0.3">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r="274" spans="1:26" ht="15.75" customHeight="1" x14ac:dyDescent="0.3">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r="275" spans="1:26" ht="15.75" customHeight="1" x14ac:dyDescent="0.3">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r="276" spans="1:26" ht="15.75" customHeight="1" x14ac:dyDescent="0.3">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r="277" spans="1:26" ht="15.75" customHeight="1" x14ac:dyDescent="0.3">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r="278" spans="1:26" ht="15.75" customHeight="1" x14ac:dyDescent="0.3">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r="279" spans="1:26" ht="15.75" customHeight="1" x14ac:dyDescent="0.3">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r="280" spans="1:26" ht="15.75" customHeight="1" x14ac:dyDescent="0.3">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r="281" spans="1:26" ht="15.75" customHeight="1" x14ac:dyDescent="0.3">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r="282" spans="1:26" ht="15.75" customHeight="1" x14ac:dyDescent="0.3">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r="283" spans="1:26" ht="15.75" customHeight="1" x14ac:dyDescent="0.3">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r="284" spans="1:26" ht="15.75" customHeight="1" x14ac:dyDescent="0.3">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r="285" spans="1:26" ht="15.75" customHeight="1" x14ac:dyDescent="0.3">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r="286" spans="1:26" ht="15.75" customHeight="1" x14ac:dyDescent="0.3">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r="287" spans="1:26" ht="15.75" customHeight="1" x14ac:dyDescent="0.3">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r="288" spans="1:26" ht="15.75" customHeight="1" x14ac:dyDescent="0.3">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r="289" spans="1:26" ht="15.75" customHeight="1" x14ac:dyDescent="0.3">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r="290" spans="1:26" ht="15.75" customHeight="1" x14ac:dyDescent="0.3">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spans="1:26" ht="15.75" customHeight="1" x14ac:dyDescent="0.3">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r="292" spans="1:26" ht="15.75" customHeight="1" x14ac:dyDescent="0.3">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r="293" spans="1:26" ht="15.75" customHeight="1" x14ac:dyDescent="0.3">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r="294" spans="1:26" ht="15.75" customHeight="1" x14ac:dyDescent="0.3">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r="295" spans="1:26" ht="15.75" customHeight="1" x14ac:dyDescent="0.3">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r="296" spans="1:26" ht="15.75" customHeight="1" x14ac:dyDescent="0.3">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r="297" spans="1:26" ht="15.75" customHeight="1" x14ac:dyDescent="0.3">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r="298" spans="1:26" ht="15.75" customHeight="1" x14ac:dyDescent="0.3">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r="299" spans="1:26" ht="15.75" customHeight="1" x14ac:dyDescent="0.3">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r="300" spans="1:26" ht="15.75" customHeight="1" x14ac:dyDescent="0.3">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r="301" spans="1:26" ht="15.75" customHeight="1" x14ac:dyDescent="0.3">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r="302" spans="1:26" ht="15.75" customHeight="1" x14ac:dyDescent="0.3">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r="303" spans="1:26" ht="15.75" customHeight="1" x14ac:dyDescent="0.3">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r="304" spans="1:26" ht="15.75" customHeight="1" x14ac:dyDescent="0.3">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r="305" spans="1:26" ht="15.75" customHeight="1" x14ac:dyDescent="0.3">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r="306" spans="1:26" ht="15.75" customHeight="1" x14ac:dyDescent="0.3">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r="307" spans="1:26" ht="15.75" customHeight="1" x14ac:dyDescent="0.3">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r="308" spans="1:26" ht="15.75" customHeight="1" x14ac:dyDescent="0.3">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r="309" spans="1:26" ht="15.75" customHeight="1" x14ac:dyDescent="0.3">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r="310" spans="1:26" ht="15.75" customHeight="1" x14ac:dyDescent="0.3">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r="311" spans="1:26" ht="15.75" customHeight="1" x14ac:dyDescent="0.3">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r="312" spans="1:26" ht="15.75" customHeight="1" x14ac:dyDescent="0.3">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r="313" spans="1:26" ht="15.75" customHeight="1" x14ac:dyDescent="0.3">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r="314" spans="1:26" ht="15.75" customHeight="1" x14ac:dyDescent="0.3">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r="315" spans="1:26" ht="15.75" customHeight="1" x14ac:dyDescent="0.3">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r="316" spans="1:26" ht="15.75" customHeight="1" x14ac:dyDescent="0.3">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r="317" spans="1:26" ht="15.75" customHeight="1" x14ac:dyDescent="0.3">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r="318" spans="1:26" ht="15.75" customHeight="1" x14ac:dyDescent="0.3">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r="319" spans="1:26" ht="15.75" customHeight="1" x14ac:dyDescent="0.3">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r="320" spans="1:26" ht="15.75" customHeight="1" x14ac:dyDescent="0.3">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r="321" spans="1:26" ht="15.75" customHeight="1" x14ac:dyDescent="0.3">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r="322" spans="1:26" ht="15.75" customHeight="1" x14ac:dyDescent="0.3">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r="323" spans="1:26" ht="15.75" customHeight="1" x14ac:dyDescent="0.3">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r="324" spans="1:26" ht="15.75" customHeight="1" x14ac:dyDescent="0.3">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r="325" spans="1:26" ht="15.75" customHeight="1" x14ac:dyDescent="0.3">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r="326" spans="1:26" ht="15.75" customHeight="1" x14ac:dyDescent="0.3">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r="327" spans="1:26" ht="15.75" customHeight="1" x14ac:dyDescent="0.3">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r="328" spans="1:26" ht="15.75" customHeight="1" x14ac:dyDescent="0.3">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r="329" spans="1:26" ht="15.75" customHeight="1" x14ac:dyDescent="0.3">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r="330" spans="1:26" ht="15.75" customHeight="1" x14ac:dyDescent="0.3">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r="331" spans="1:26" ht="15.75" customHeight="1" x14ac:dyDescent="0.3">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r="332" spans="1:26" ht="15.75" customHeight="1" x14ac:dyDescent="0.3">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r="333" spans="1:26" ht="15.75" customHeight="1" x14ac:dyDescent="0.3">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r="334" spans="1:26" ht="15.75" customHeight="1" x14ac:dyDescent="0.3">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r="335" spans="1:26" ht="15.75" customHeight="1" x14ac:dyDescent="0.3">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r="336" spans="1:26" ht="15.75" customHeight="1" x14ac:dyDescent="0.3">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r="337" spans="1:26" ht="15.75" customHeight="1" x14ac:dyDescent="0.3">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r="338" spans="1:26" ht="15.75" customHeight="1" x14ac:dyDescent="0.3">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r="339" spans="1:26" ht="15.75" customHeight="1" x14ac:dyDescent="0.3">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r="340" spans="1:26" ht="15.75" customHeight="1" x14ac:dyDescent="0.3">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r="341" spans="1:26" ht="15.75" customHeight="1" x14ac:dyDescent="0.3">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spans="1:26" ht="15.75" customHeight="1" x14ac:dyDescent="0.3">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r="343" spans="1:26" ht="15.75" customHeight="1" x14ac:dyDescent="0.3">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r="344" spans="1:26" ht="15.75" customHeight="1" x14ac:dyDescent="0.3">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r="345" spans="1:26" ht="15.75" customHeight="1" x14ac:dyDescent="0.3">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r="346" spans="1:26" ht="15.75" customHeight="1" x14ac:dyDescent="0.3">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r="347" spans="1:26" ht="15.75" customHeight="1" x14ac:dyDescent="0.3">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spans="1:26" ht="15.75" customHeight="1" x14ac:dyDescent="0.3">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r="349" spans="1:26" ht="15.75" customHeight="1" x14ac:dyDescent="0.3">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r="350" spans="1:26" ht="15.75" customHeight="1" x14ac:dyDescent="0.3">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r="351" spans="1:26" ht="15.75" customHeight="1" x14ac:dyDescent="0.3">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r="352" spans="1:26" ht="15.75" customHeight="1" x14ac:dyDescent="0.3">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r="353" spans="1:26" ht="15.75" customHeight="1" x14ac:dyDescent="0.3">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r="354" spans="1:26" ht="15.75" customHeight="1" x14ac:dyDescent="0.3">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r="355" spans="1:26" ht="15.75" customHeight="1" x14ac:dyDescent="0.3">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r="356" spans="1:26" ht="15.75" customHeight="1" x14ac:dyDescent="0.3">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r="357" spans="1:26" ht="15.75" customHeight="1" x14ac:dyDescent="0.3">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r="358" spans="1:26" ht="15.75" customHeight="1" x14ac:dyDescent="0.3">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r="359" spans="1:26" ht="15.75" customHeight="1" x14ac:dyDescent="0.3">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r="360" spans="1:26" ht="15.75" customHeight="1" x14ac:dyDescent="0.3">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r="361" spans="1:26" ht="15.75" customHeight="1" x14ac:dyDescent="0.3">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r="362" spans="1:26" ht="15.75" customHeight="1" x14ac:dyDescent="0.3">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r="363" spans="1:26" ht="15.75" customHeight="1" x14ac:dyDescent="0.3">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r="364" spans="1:26" ht="15.75" customHeight="1" x14ac:dyDescent="0.3">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r="365" spans="1:26" ht="15.75" customHeight="1" x14ac:dyDescent="0.3">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r="366" spans="1:26" ht="15.75" customHeight="1" x14ac:dyDescent="0.3">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r="367" spans="1:26" ht="15.75" customHeight="1" x14ac:dyDescent="0.3">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r="368" spans="1:26" ht="15.75" customHeight="1" x14ac:dyDescent="0.3">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r="369" spans="1:26" ht="15.75" customHeight="1" x14ac:dyDescent="0.3">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r="370" spans="1:26" ht="15.75" customHeight="1" x14ac:dyDescent="0.3">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r="371" spans="1:26" ht="15.75" customHeight="1" x14ac:dyDescent="0.3">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r="372" spans="1:26" ht="15.75" customHeight="1" x14ac:dyDescent="0.3">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r="373" spans="1:26" ht="15.75" customHeight="1" x14ac:dyDescent="0.3">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r="374" spans="1:26" ht="15.75" customHeight="1" x14ac:dyDescent="0.3">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r="375" spans="1:26" ht="15.75" customHeight="1" x14ac:dyDescent="0.3">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r="376" spans="1:26" ht="15.75" customHeight="1" x14ac:dyDescent="0.3">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r="377" spans="1:26" ht="15.75" customHeight="1" x14ac:dyDescent="0.3">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r="378" spans="1:26" ht="15.75" customHeight="1" x14ac:dyDescent="0.3">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r="379" spans="1:26" ht="15.75" customHeight="1" x14ac:dyDescent="0.3">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r="380" spans="1:26" ht="15.75" customHeight="1" x14ac:dyDescent="0.3">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r="381" spans="1:26" ht="15.75" customHeight="1" x14ac:dyDescent="0.3">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r="382" spans="1:26" ht="15.75" customHeight="1" x14ac:dyDescent="0.3">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r="383" spans="1:26" ht="15.75" customHeight="1" x14ac:dyDescent="0.3">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r="384" spans="1:26" ht="15.75" customHeight="1" x14ac:dyDescent="0.3">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r="385" spans="1:26" ht="15.75" customHeight="1" x14ac:dyDescent="0.3">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r="386" spans="1:26" ht="15.75" customHeight="1" x14ac:dyDescent="0.3">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r="387" spans="1:26" ht="15.75" customHeight="1" x14ac:dyDescent="0.3">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r="388" spans="1:26" ht="15.75" customHeight="1" x14ac:dyDescent="0.3">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r="389" spans="1:26" ht="15.75" customHeight="1" x14ac:dyDescent="0.3">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r="390" spans="1:26" ht="15.75" customHeight="1" x14ac:dyDescent="0.3">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r="391" spans="1:26" ht="15.75" customHeight="1" x14ac:dyDescent="0.3">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r="392" spans="1:26" ht="15.75" customHeight="1" x14ac:dyDescent="0.3">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r="393" spans="1:26" ht="15.75" customHeight="1" x14ac:dyDescent="0.3">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r="394" spans="1:26" ht="15.75" customHeight="1" x14ac:dyDescent="0.3">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r="395" spans="1:26" ht="15.75" customHeight="1" x14ac:dyDescent="0.3">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r="396" spans="1:26" ht="15.75" customHeight="1" x14ac:dyDescent="0.3">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r="397" spans="1:26" ht="15.75" customHeight="1" x14ac:dyDescent="0.3">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r="398" spans="1:26" ht="15.75" customHeight="1" x14ac:dyDescent="0.3">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r="399" spans="1:26" ht="15.75" customHeight="1" x14ac:dyDescent="0.3">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r="400" spans="1:26" ht="15.75" customHeight="1" x14ac:dyDescent="0.3">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r="401" spans="1:26" ht="15.75" customHeight="1" x14ac:dyDescent="0.3">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r="402" spans="1:26" ht="15.75" customHeight="1" x14ac:dyDescent="0.3">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r="403" spans="1:26" ht="15.75" customHeight="1" x14ac:dyDescent="0.3">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r="404" spans="1:26" ht="15.75" customHeight="1" x14ac:dyDescent="0.3">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r="405" spans="1:26" ht="15.75" customHeight="1" x14ac:dyDescent="0.3">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r="406" spans="1:26" ht="15.75" customHeight="1" x14ac:dyDescent="0.3">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r="407" spans="1:26" ht="15.75" customHeight="1" x14ac:dyDescent="0.3">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r="408" spans="1:26" ht="15.75" customHeight="1" x14ac:dyDescent="0.3">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r="409" spans="1:26" ht="15.75" customHeight="1" x14ac:dyDescent="0.3">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r="410" spans="1:26" ht="15.75" customHeight="1" x14ac:dyDescent="0.3">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r="411" spans="1:26" ht="15.75" customHeight="1" x14ac:dyDescent="0.3">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r="412" spans="1:26" ht="15.75" customHeight="1" x14ac:dyDescent="0.3">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r="413" spans="1:26" ht="15.75" customHeight="1" x14ac:dyDescent="0.3">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r="414" spans="1:26" ht="15.75" customHeight="1" x14ac:dyDescent="0.3">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r="415" spans="1:26" ht="15.75" customHeight="1" x14ac:dyDescent="0.3">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r="416" spans="1:26" ht="15.75" customHeight="1" x14ac:dyDescent="0.3">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r="417" spans="1:26" ht="15.75" customHeight="1" x14ac:dyDescent="0.3">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r="418" spans="1:26" ht="15.75" customHeight="1" x14ac:dyDescent="0.3">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r="419" spans="1:26" ht="15.75" customHeight="1" x14ac:dyDescent="0.3">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r="420" spans="1:26" ht="15.75" customHeight="1" x14ac:dyDescent="0.3">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r="421" spans="1:26" ht="15.75" customHeight="1" x14ac:dyDescent="0.3">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r="422" spans="1:26" ht="15.75" customHeight="1" x14ac:dyDescent="0.3">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r="423" spans="1:26" ht="15.75" customHeight="1" x14ac:dyDescent="0.3">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r="424" spans="1:26" ht="15.75" customHeight="1" x14ac:dyDescent="0.3">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r="425" spans="1:26" ht="15.75" customHeight="1" x14ac:dyDescent="0.3">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r="426" spans="1:26" ht="15.75" customHeight="1" x14ac:dyDescent="0.3">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r="427" spans="1:26" ht="15.75" customHeight="1" x14ac:dyDescent="0.3">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r="428" spans="1:26" ht="15.75" customHeight="1" x14ac:dyDescent="0.3">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r="429" spans="1:26" ht="15.75" customHeight="1" x14ac:dyDescent="0.3">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r="430" spans="1:26" ht="15.75" customHeight="1" x14ac:dyDescent="0.3">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r="431" spans="1:26" ht="15.75" customHeight="1" x14ac:dyDescent="0.3">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r="432" spans="1:26" ht="15.75" customHeight="1" x14ac:dyDescent="0.3">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r="433" spans="1:26" ht="15.75" customHeight="1" x14ac:dyDescent="0.3">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r="434" spans="1:26" ht="15.75" customHeight="1" x14ac:dyDescent="0.3">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r="435" spans="1:26" ht="15.75" customHeight="1" x14ac:dyDescent="0.3">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r="436" spans="1:26" ht="15.75" customHeight="1" x14ac:dyDescent="0.3">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r="437" spans="1:26" ht="15.75" customHeight="1" x14ac:dyDescent="0.3">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r="438" spans="1:26" ht="15.75" customHeight="1" x14ac:dyDescent="0.3">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r="439" spans="1:26" ht="15.75" customHeight="1" x14ac:dyDescent="0.3">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r="440" spans="1:26" ht="15.75" customHeight="1" x14ac:dyDescent="0.3">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r="441" spans="1:26" ht="15.75" customHeight="1" x14ac:dyDescent="0.3">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r="442" spans="1:26" ht="15.75" customHeight="1" x14ac:dyDescent="0.3">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r="443" spans="1:26" ht="15.75" customHeight="1" x14ac:dyDescent="0.3">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r="444" spans="1:26" ht="15.75" customHeight="1" x14ac:dyDescent="0.3">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r="445" spans="1:26" ht="15.75" customHeight="1" x14ac:dyDescent="0.3">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r="446" spans="1:26" ht="15.75" customHeight="1" x14ac:dyDescent="0.3">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r="447" spans="1:26" ht="15.75" customHeight="1" x14ac:dyDescent="0.3">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r="448" spans="1:26" ht="15.75" customHeight="1" x14ac:dyDescent="0.3">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r="449" spans="1:26" ht="15.75" customHeight="1" x14ac:dyDescent="0.3">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r="450" spans="1:26" ht="15.75" customHeight="1" x14ac:dyDescent="0.3">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r="451" spans="1:26" ht="15.75" customHeight="1" x14ac:dyDescent="0.3">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r="452" spans="1:26" ht="15.75" customHeight="1" x14ac:dyDescent="0.3">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r="453" spans="1:26" ht="15.75" customHeight="1" x14ac:dyDescent="0.3">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r="454" spans="1:26" ht="15.75" customHeight="1" x14ac:dyDescent="0.3">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r="455" spans="1:26" ht="15.75" customHeight="1" x14ac:dyDescent="0.3">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r="456" spans="1:26" ht="15.75" customHeight="1" x14ac:dyDescent="0.3">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r="457" spans="1:26" ht="15.75" customHeight="1" x14ac:dyDescent="0.3">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r="458" spans="1:26" ht="15.75" customHeight="1" x14ac:dyDescent="0.3">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r="459" spans="1:26" ht="15.75" customHeight="1" x14ac:dyDescent="0.3">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r="460" spans="1:26" ht="15.75" customHeight="1" x14ac:dyDescent="0.3">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r="461" spans="1:26" ht="15.75" customHeight="1" x14ac:dyDescent="0.3">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r="462" spans="1:26" ht="15.75" customHeight="1" x14ac:dyDescent="0.3">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r="463" spans="1:26" ht="15.75" customHeight="1" x14ac:dyDescent="0.3">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r="464" spans="1:26" ht="15.75" customHeight="1" x14ac:dyDescent="0.3">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r="465" spans="1:26" ht="15.75" customHeight="1" x14ac:dyDescent="0.3">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r="466" spans="1:26" ht="15.75" customHeight="1" x14ac:dyDescent="0.3">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r="467" spans="1:26" ht="15.75" customHeight="1" x14ac:dyDescent="0.3">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r="468" spans="1:26" ht="15.75" customHeight="1" x14ac:dyDescent="0.3">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r="469" spans="1:26" ht="15.75" customHeight="1" x14ac:dyDescent="0.3">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r="470" spans="1:26" ht="15.75" customHeight="1" x14ac:dyDescent="0.3">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r="471" spans="1:26" ht="15.75" customHeight="1" x14ac:dyDescent="0.3">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r="472" spans="1:26" ht="15.75" customHeight="1" x14ac:dyDescent="0.3">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r="473" spans="1:26" ht="15.75" customHeight="1" x14ac:dyDescent="0.3">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r="474" spans="1:26" ht="15.75" customHeight="1" x14ac:dyDescent="0.3">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r="475" spans="1:26" ht="15.75" customHeight="1" x14ac:dyDescent="0.3">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r="476" spans="1:26" ht="15.75" customHeight="1" x14ac:dyDescent="0.3">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r="477" spans="1:26" ht="15.75" customHeight="1" x14ac:dyDescent="0.3">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r="478" spans="1:26" ht="15.75" customHeight="1" x14ac:dyDescent="0.3">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r="479" spans="1:26" ht="15.75" customHeight="1" x14ac:dyDescent="0.3">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r="480" spans="1:26" ht="15.75" customHeight="1" x14ac:dyDescent="0.3">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r="481" spans="1:26" ht="15.75" customHeight="1" x14ac:dyDescent="0.3">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r="482" spans="1:26" ht="15.75" customHeight="1" x14ac:dyDescent="0.3">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r="483" spans="1:26" ht="15.75" customHeight="1" x14ac:dyDescent="0.3">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r="484" spans="1:26" ht="15.75" customHeight="1" x14ac:dyDescent="0.3">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r="485" spans="1:26" ht="15.75" customHeight="1" x14ac:dyDescent="0.3">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r="486" spans="1:26" ht="15.75" customHeight="1" x14ac:dyDescent="0.3">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r="487" spans="1:26" ht="15.75" customHeight="1" x14ac:dyDescent="0.3">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r="488" spans="1:26" ht="15.75" customHeight="1" x14ac:dyDescent="0.3">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r="489" spans="1:26" ht="15.75" customHeight="1" x14ac:dyDescent="0.3">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r="490" spans="1:26" ht="15.75" customHeight="1" x14ac:dyDescent="0.3">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r="491" spans="1:26" ht="15.75" customHeight="1" x14ac:dyDescent="0.3">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r="492" spans="1:26" ht="15.75" customHeight="1" x14ac:dyDescent="0.3">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r="493" spans="1:26" ht="15.75" customHeight="1" x14ac:dyDescent="0.3">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r="494" spans="1:26" ht="15.75" customHeight="1" x14ac:dyDescent="0.3">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r="495" spans="1:26" ht="15.75" customHeight="1" x14ac:dyDescent="0.3">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r="496" spans="1:26" ht="15.75" customHeight="1" x14ac:dyDescent="0.3">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r="497" spans="1:26" ht="15.75" customHeight="1" x14ac:dyDescent="0.3">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r="498" spans="1:26" ht="15.75" customHeight="1" x14ac:dyDescent="0.3">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r="499" spans="1:26" ht="15.75" customHeight="1" x14ac:dyDescent="0.3">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r="500" spans="1:26" ht="15.75" customHeight="1" x14ac:dyDescent="0.3">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r="501" spans="1:26" ht="15.75" customHeight="1" x14ac:dyDescent="0.3">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spans="1:26" ht="15.75" customHeight="1" x14ac:dyDescent="0.3">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spans="1:26" ht="15.75" customHeight="1" x14ac:dyDescent="0.3">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spans="1:26" ht="15.75" customHeight="1" x14ac:dyDescent="0.3">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spans="1:26" ht="15.75" customHeight="1" x14ac:dyDescent="0.3">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spans="1:26" ht="15.75" customHeight="1" x14ac:dyDescent="0.3">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spans="1:26" ht="15.75" customHeight="1" x14ac:dyDescent="0.3">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spans="1:26" ht="15.75" customHeight="1" x14ac:dyDescent="0.3">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spans="1:26" ht="15.75" customHeight="1" x14ac:dyDescent="0.3">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spans="1:26" ht="15.75" customHeight="1" x14ac:dyDescent="0.3">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spans="1:26" ht="15.75" customHeight="1" x14ac:dyDescent="0.3">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spans="1:26" ht="15.75" customHeight="1" x14ac:dyDescent="0.3">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spans="1:26" ht="15.75" customHeight="1" x14ac:dyDescent="0.3">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spans="1:26" ht="15.75" customHeight="1" x14ac:dyDescent="0.3">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spans="1:26" ht="15.75" customHeight="1" x14ac:dyDescent="0.3">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spans="1:26" ht="15.75" customHeight="1" x14ac:dyDescent="0.3">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spans="1:26" ht="15.75" customHeight="1" x14ac:dyDescent="0.3">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spans="1:26" ht="15.75" customHeight="1" x14ac:dyDescent="0.3">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spans="1:26" ht="15.75" customHeight="1" x14ac:dyDescent="0.3">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spans="1:26" ht="15.75" customHeight="1" x14ac:dyDescent="0.3">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spans="1:26" ht="15.75" customHeight="1" x14ac:dyDescent="0.3">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spans="1:26" ht="15.75" customHeight="1" x14ac:dyDescent="0.3">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spans="1:26" ht="15.75" customHeight="1" x14ac:dyDescent="0.3">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spans="1:26" ht="15.75" customHeight="1" x14ac:dyDescent="0.3">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spans="1:26" ht="15.75" customHeight="1" x14ac:dyDescent="0.3">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spans="1:26" ht="15.75" customHeight="1" x14ac:dyDescent="0.3">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spans="1:26" ht="15.75" customHeight="1" x14ac:dyDescent="0.3">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spans="1:26" ht="15.75" customHeight="1" x14ac:dyDescent="0.3">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spans="1:26" ht="15.75" customHeight="1" x14ac:dyDescent="0.3">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spans="1:26" ht="15.75" customHeight="1" x14ac:dyDescent="0.3">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spans="1:26" ht="15.75" customHeight="1" x14ac:dyDescent="0.3">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spans="1:26" ht="15.75" customHeight="1" x14ac:dyDescent="0.3">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spans="1:26" ht="15.75" customHeight="1" x14ac:dyDescent="0.3">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spans="1:26" ht="15.75" customHeight="1" x14ac:dyDescent="0.3">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spans="1:26" ht="15.75" customHeight="1" x14ac:dyDescent="0.3">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spans="1:26" ht="15.75" customHeight="1" x14ac:dyDescent="0.3">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spans="1:26" ht="15.75" customHeight="1" x14ac:dyDescent="0.3">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spans="1:26" ht="15.75" customHeight="1" x14ac:dyDescent="0.3">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spans="1:26" ht="15.75" customHeight="1" x14ac:dyDescent="0.3">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spans="1:26" ht="15.75" customHeight="1" x14ac:dyDescent="0.3">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spans="1:26" ht="15.75" customHeight="1" x14ac:dyDescent="0.3">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spans="1:26" ht="15.75" customHeight="1" x14ac:dyDescent="0.3">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spans="1:26" ht="15.75" customHeight="1" x14ac:dyDescent="0.3">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spans="1:26" ht="15.75" customHeight="1" x14ac:dyDescent="0.3">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spans="1:26" ht="15.75" customHeight="1" x14ac:dyDescent="0.3">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spans="1:26" ht="15.75" customHeight="1" x14ac:dyDescent="0.3">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spans="1:26" ht="15.75" customHeight="1" x14ac:dyDescent="0.3">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spans="1:26" ht="15.75" customHeight="1" x14ac:dyDescent="0.3">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spans="1:26" ht="15.75" customHeight="1" x14ac:dyDescent="0.3">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spans="1:26" ht="15.75" customHeight="1" x14ac:dyDescent="0.3">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spans="1:26" ht="15.75" customHeight="1" x14ac:dyDescent="0.3">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spans="1:26" ht="15.75" customHeight="1" x14ac:dyDescent="0.3">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spans="1:26" ht="15.75" customHeight="1" x14ac:dyDescent="0.3">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spans="1:26" ht="15.75" customHeight="1" x14ac:dyDescent="0.3">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spans="1:26" ht="15.75" customHeight="1" x14ac:dyDescent="0.3">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spans="1:26" ht="15.75" customHeight="1" x14ac:dyDescent="0.3">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spans="1:26" ht="15.75" customHeight="1" x14ac:dyDescent="0.3">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spans="1:26" ht="15.75" customHeight="1" x14ac:dyDescent="0.3">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spans="1:26" ht="15.75" customHeight="1" x14ac:dyDescent="0.3">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spans="1:26" ht="15.75" customHeight="1" x14ac:dyDescent="0.3">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spans="1:26" ht="15.75" customHeight="1" x14ac:dyDescent="0.3">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spans="1:26" ht="15.75" customHeight="1" x14ac:dyDescent="0.3">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spans="1:26" ht="15.75" customHeight="1" x14ac:dyDescent="0.3">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spans="1:26" ht="15.75" customHeight="1" x14ac:dyDescent="0.3">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spans="1:26" ht="15.75" customHeight="1" x14ac:dyDescent="0.3">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spans="1:26" ht="15.75" customHeight="1" x14ac:dyDescent="0.3">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spans="1:26" ht="15.75" customHeight="1" x14ac:dyDescent="0.3">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spans="1:26" ht="15.75" customHeight="1" x14ac:dyDescent="0.3">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spans="1:26" ht="15.75" customHeight="1" x14ac:dyDescent="0.3">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spans="1:26" ht="15.75" customHeight="1" x14ac:dyDescent="0.3">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spans="1:26" ht="15.75" customHeight="1" x14ac:dyDescent="0.3">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spans="1:26" ht="15.75" customHeight="1" x14ac:dyDescent="0.3">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spans="1:26" ht="15.75" customHeight="1" x14ac:dyDescent="0.3">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spans="1:26" ht="15.75" customHeight="1" x14ac:dyDescent="0.3">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spans="1:26" ht="15.75" customHeight="1" x14ac:dyDescent="0.3">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spans="1:26" ht="15.75" customHeight="1" x14ac:dyDescent="0.3">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spans="1:26" ht="15.75" customHeight="1" x14ac:dyDescent="0.3">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spans="1:26" ht="15.75" customHeight="1" x14ac:dyDescent="0.3">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spans="1:26" ht="15.75" customHeight="1" x14ac:dyDescent="0.3">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spans="1:26" ht="15.75" customHeight="1" x14ac:dyDescent="0.3">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spans="1:26" ht="15.75" customHeight="1" x14ac:dyDescent="0.3">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spans="1:26" ht="15.75" customHeight="1" x14ac:dyDescent="0.3">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spans="1:26" ht="15.75" customHeight="1" x14ac:dyDescent="0.3">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spans="1:26" ht="15.75" customHeight="1" x14ac:dyDescent="0.3">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spans="1:26" ht="15.75" customHeight="1" x14ac:dyDescent="0.3">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spans="1:26" ht="15.75" customHeight="1" x14ac:dyDescent="0.3">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spans="1:26" ht="15.75" customHeight="1" x14ac:dyDescent="0.3">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spans="1:26" ht="15.75" customHeight="1" x14ac:dyDescent="0.3">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spans="1:26" ht="15.75" customHeight="1" x14ac:dyDescent="0.3">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spans="1:26" ht="15.75" customHeight="1" x14ac:dyDescent="0.3">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spans="1:26" ht="15.75" customHeight="1" x14ac:dyDescent="0.3">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spans="1:26" ht="15.75" customHeight="1" x14ac:dyDescent="0.3">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spans="1:26" ht="15.75" customHeight="1" x14ac:dyDescent="0.3">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spans="1:26" ht="15.75" customHeight="1" x14ac:dyDescent="0.3">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spans="1:26" ht="15.75" customHeight="1" x14ac:dyDescent="0.3">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spans="1:26" ht="15.75" customHeight="1" x14ac:dyDescent="0.3">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spans="1:26" ht="15.75" customHeight="1" x14ac:dyDescent="0.3">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spans="1:26" ht="15.75" customHeight="1" x14ac:dyDescent="0.3">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spans="1:26" ht="15.75" customHeight="1" x14ac:dyDescent="0.3">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spans="1:26" ht="15.75" customHeight="1" x14ac:dyDescent="0.3">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spans="1:26" ht="15.75" customHeight="1" x14ac:dyDescent="0.3">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spans="1:26" ht="15.75" customHeight="1" x14ac:dyDescent="0.3">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spans="1:26" ht="15.75" customHeight="1" x14ac:dyDescent="0.3">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spans="1:26" ht="15.75" customHeight="1" x14ac:dyDescent="0.3">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spans="1:26" ht="15.75" customHeight="1" x14ac:dyDescent="0.3">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spans="1:26" ht="15.75" customHeight="1" x14ac:dyDescent="0.3">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spans="1:26" ht="15.75" customHeight="1" x14ac:dyDescent="0.3">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spans="1:26" ht="15.75" customHeight="1" x14ac:dyDescent="0.3">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spans="1:26" ht="15.75" customHeight="1" x14ac:dyDescent="0.3">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spans="1:26" ht="15.75" customHeight="1" x14ac:dyDescent="0.3">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spans="1:26" ht="15.75" customHeight="1" x14ac:dyDescent="0.3">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spans="1:26" ht="15.75" customHeight="1" x14ac:dyDescent="0.3">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spans="1:26" ht="15.75" customHeight="1" x14ac:dyDescent="0.3">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spans="1:26" ht="15.75" customHeight="1" x14ac:dyDescent="0.3">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spans="1:26" ht="15.75" customHeight="1" x14ac:dyDescent="0.3">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spans="1:26" ht="15.75" customHeight="1" x14ac:dyDescent="0.3">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spans="1:26" ht="15.75" customHeight="1" x14ac:dyDescent="0.3">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spans="1:26" ht="15.75" customHeight="1" x14ac:dyDescent="0.3">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spans="1:26" ht="15.75" customHeight="1" x14ac:dyDescent="0.3">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spans="1:26" ht="15.75" customHeight="1" x14ac:dyDescent="0.3">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spans="1:26" ht="15.75" customHeight="1" x14ac:dyDescent="0.3">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spans="1:26" ht="15.75" customHeight="1" x14ac:dyDescent="0.3">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spans="1:26" ht="15.75" customHeight="1" x14ac:dyDescent="0.3">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spans="1:26" ht="15.75" customHeight="1" x14ac:dyDescent="0.3">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spans="1:26" ht="15.75" customHeight="1" x14ac:dyDescent="0.3">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spans="1:26" ht="15.75" customHeight="1" x14ac:dyDescent="0.3">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spans="1:26" ht="15.75" customHeight="1" x14ac:dyDescent="0.3">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spans="1:26" ht="15.75" customHeight="1" x14ac:dyDescent="0.3">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spans="1:26" ht="15.75" customHeight="1" x14ac:dyDescent="0.3">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spans="1:26" ht="15.75" customHeight="1" x14ac:dyDescent="0.3">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spans="1:26" ht="15.75" customHeight="1" x14ac:dyDescent="0.3">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spans="1:26" ht="15.75" customHeight="1" x14ac:dyDescent="0.3">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spans="1:26" ht="15.75" customHeight="1" x14ac:dyDescent="0.3">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spans="1:26" ht="15.75" customHeight="1" x14ac:dyDescent="0.3">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spans="1:26" ht="15.75" customHeight="1" x14ac:dyDescent="0.3">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spans="1:26" ht="15.75" customHeight="1" x14ac:dyDescent="0.3">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spans="1:26" ht="15.75" customHeight="1" x14ac:dyDescent="0.3">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spans="1:26" ht="15.75" customHeight="1" x14ac:dyDescent="0.3">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spans="1:26" ht="15.75" customHeight="1" x14ac:dyDescent="0.3">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spans="1:26" ht="15.75" customHeight="1" x14ac:dyDescent="0.3">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spans="1:26" ht="15.75" customHeight="1" x14ac:dyDescent="0.3">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spans="1:26" ht="15.75" customHeight="1" x14ac:dyDescent="0.3">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spans="1:26" ht="15.75" customHeight="1" x14ac:dyDescent="0.3">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spans="1:26" ht="15.75" customHeight="1" x14ac:dyDescent="0.3">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spans="1:26" ht="15.75" customHeight="1" x14ac:dyDescent="0.3">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spans="1:26" ht="15.75" customHeight="1" x14ac:dyDescent="0.3">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spans="1:26" ht="15.75" customHeight="1" x14ac:dyDescent="0.3">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spans="1:26" ht="15.75" customHeight="1" x14ac:dyDescent="0.3">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spans="1:26" ht="15.75" customHeight="1" x14ac:dyDescent="0.3">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spans="1:26" ht="15.75" customHeight="1" x14ac:dyDescent="0.3">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spans="1:26" ht="15.75" customHeight="1" x14ac:dyDescent="0.3">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spans="1:26" ht="15.75" customHeight="1" x14ac:dyDescent="0.3">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spans="1:26" ht="15.75" customHeight="1" x14ac:dyDescent="0.3">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spans="1:26" ht="15.75" customHeight="1" x14ac:dyDescent="0.3">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spans="1:26" ht="15.75" customHeight="1" x14ac:dyDescent="0.3">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spans="1:26" ht="15.75" customHeight="1" x14ac:dyDescent="0.3">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spans="1:26" ht="15.75" customHeight="1" x14ac:dyDescent="0.3">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spans="1:26" ht="15.75" customHeight="1" x14ac:dyDescent="0.3">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spans="1:26" ht="15.75" customHeight="1" x14ac:dyDescent="0.3">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spans="1:26" ht="15.75" customHeight="1" x14ac:dyDescent="0.3">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spans="1:26" ht="15.75" customHeight="1" x14ac:dyDescent="0.3">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spans="1:26" ht="15.75" customHeight="1" x14ac:dyDescent="0.3">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spans="1:26" ht="15.75" customHeight="1" x14ac:dyDescent="0.3">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spans="1:26" ht="15.75" customHeight="1" x14ac:dyDescent="0.3">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spans="1:26" ht="15.75" customHeight="1" x14ac:dyDescent="0.3">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spans="1:26" ht="15.75" customHeight="1" x14ac:dyDescent="0.3">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spans="1:26" ht="15.75" customHeight="1" x14ac:dyDescent="0.3">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spans="1:26" ht="15.75" customHeight="1" x14ac:dyDescent="0.3">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spans="1:26" ht="15.75" customHeight="1" x14ac:dyDescent="0.3">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spans="1:26" ht="15.75" customHeight="1" x14ac:dyDescent="0.3">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spans="1:26" ht="15.75" customHeight="1" x14ac:dyDescent="0.3">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spans="1:26" ht="15.75" customHeight="1" x14ac:dyDescent="0.3">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spans="1:26" ht="15.75" customHeight="1" x14ac:dyDescent="0.3">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spans="1:26" ht="15.75" customHeight="1" x14ac:dyDescent="0.3">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spans="1:26" ht="15.75" customHeight="1" x14ac:dyDescent="0.3">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spans="1:26" ht="15.75" customHeight="1" x14ac:dyDescent="0.3">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spans="1:26" ht="15.75" customHeight="1" x14ac:dyDescent="0.3">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spans="1:26" ht="15.75" customHeight="1" x14ac:dyDescent="0.3">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spans="1:26" ht="15.75" customHeight="1" x14ac:dyDescent="0.3">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spans="1:26" ht="15.75" customHeight="1" x14ac:dyDescent="0.3">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spans="1:26" ht="15.75" customHeight="1" x14ac:dyDescent="0.3">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spans="1:26" ht="15.75" customHeight="1" x14ac:dyDescent="0.3">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spans="1:26" ht="15.75" customHeight="1" x14ac:dyDescent="0.3">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spans="1:26" ht="15.75" customHeight="1" x14ac:dyDescent="0.3">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spans="1:26" ht="15.75" customHeight="1" x14ac:dyDescent="0.3">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spans="1:26" ht="15.75" customHeight="1" x14ac:dyDescent="0.3">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spans="1:26" ht="15.75" customHeight="1" x14ac:dyDescent="0.3">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spans="1:26" ht="15.75" customHeight="1" x14ac:dyDescent="0.3">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spans="1:26" ht="15.75" customHeight="1" x14ac:dyDescent="0.3">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spans="1:26" ht="15.75" customHeight="1" x14ac:dyDescent="0.3">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spans="1:26" ht="15.75" customHeight="1" x14ac:dyDescent="0.3">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spans="1:26" ht="15.75" customHeight="1" x14ac:dyDescent="0.3">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spans="1:26" ht="15.75" customHeight="1" x14ac:dyDescent="0.3">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spans="1:26" ht="15.75" customHeight="1" x14ac:dyDescent="0.3">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spans="1:26" ht="15.75" customHeight="1" x14ac:dyDescent="0.3">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spans="1:26" ht="15.75" customHeight="1" x14ac:dyDescent="0.3">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spans="1:26" ht="15.75" customHeight="1" x14ac:dyDescent="0.3">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spans="1:26" ht="15.75" customHeight="1" x14ac:dyDescent="0.3">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spans="1:26" ht="15.75" customHeight="1" x14ac:dyDescent="0.3">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spans="1:26" ht="15.75" customHeight="1" x14ac:dyDescent="0.3">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spans="1:26" ht="15.75" customHeight="1" x14ac:dyDescent="0.3">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r="702" spans="1:26" ht="15.75" customHeight="1" x14ac:dyDescent="0.3">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r="703" spans="1:26" ht="15.75" customHeight="1" x14ac:dyDescent="0.3">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r="704" spans="1:26" ht="15.75" customHeight="1" x14ac:dyDescent="0.3">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r="705" spans="1:26" ht="15.75" customHeight="1" x14ac:dyDescent="0.3">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r="706" spans="1:26" ht="15.75" customHeight="1" x14ac:dyDescent="0.3">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r="707" spans="1:26" ht="15.75" customHeight="1" x14ac:dyDescent="0.3">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r="708" spans="1:26" ht="15.75" customHeight="1" x14ac:dyDescent="0.3">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r="709" spans="1:26" ht="15.75" customHeight="1" x14ac:dyDescent="0.3">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r="710" spans="1:26" ht="15.75" customHeight="1" x14ac:dyDescent="0.3">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r="711" spans="1:26" ht="15.75" customHeight="1" x14ac:dyDescent="0.3">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r="712" spans="1:26" ht="15.75" customHeight="1" x14ac:dyDescent="0.3">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r="713" spans="1:26" ht="15.75" customHeight="1" x14ac:dyDescent="0.3">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r="714" spans="1:26" ht="15.75" customHeight="1" x14ac:dyDescent="0.3">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r="715" spans="1:26" ht="15.75" customHeight="1" x14ac:dyDescent="0.3">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r="716" spans="1:26" ht="15.75" customHeight="1" x14ac:dyDescent="0.3">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r="717" spans="1:26" ht="15.75" customHeight="1" x14ac:dyDescent="0.3">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r="718" spans="1:26" ht="15.75" customHeight="1" x14ac:dyDescent="0.3">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r="719" spans="1:26" ht="15.75" customHeight="1" x14ac:dyDescent="0.3">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r="720" spans="1:26" ht="15.75" customHeight="1" x14ac:dyDescent="0.3">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r="721" spans="1:26" ht="15.75" customHeight="1" x14ac:dyDescent="0.3">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r="722" spans="1:26" ht="15.75" customHeight="1" x14ac:dyDescent="0.3">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r="723" spans="1:26" ht="15.75" customHeight="1" x14ac:dyDescent="0.3">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r="724" spans="1:26" ht="15.75" customHeight="1" x14ac:dyDescent="0.3">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r="725" spans="1:26" ht="15.75" customHeight="1" x14ac:dyDescent="0.3">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r="726" spans="1:26" ht="15.75" customHeight="1" x14ac:dyDescent="0.3">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r="727" spans="1:26" ht="15.75" customHeight="1" x14ac:dyDescent="0.3">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r="728" spans="1:26" ht="15.75" customHeight="1" x14ac:dyDescent="0.3">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r="729" spans="1:26" ht="15.75" customHeight="1" x14ac:dyDescent="0.3">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r="730" spans="1:26" ht="15.75" customHeight="1" x14ac:dyDescent="0.3">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r="731" spans="1:26" ht="15.75" customHeight="1" x14ac:dyDescent="0.3">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r="732" spans="1:26" ht="15.75" customHeight="1" x14ac:dyDescent="0.3">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r="733" spans="1:26" ht="15.75" customHeight="1" x14ac:dyDescent="0.3">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r="734" spans="1:26" ht="15.75" customHeight="1" x14ac:dyDescent="0.3">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r="735" spans="1:26" ht="15.75" customHeight="1" x14ac:dyDescent="0.3">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r="736" spans="1:26" ht="15.75" customHeight="1" x14ac:dyDescent="0.3">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r="737" spans="1:26" ht="15.75" customHeight="1" x14ac:dyDescent="0.3">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r="738" spans="1:26" ht="15.75" customHeight="1" x14ac:dyDescent="0.3">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r="739" spans="1:26" ht="15.75" customHeight="1" x14ac:dyDescent="0.3">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r="740" spans="1:26" ht="15.75" customHeight="1" x14ac:dyDescent="0.3">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r="741" spans="1:26" ht="15.75" customHeight="1" x14ac:dyDescent="0.3">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r="742" spans="1:26" ht="15.75" customHeight="1" x14ac:dyDescent="0.3">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r="743" spans="1:26" ht="15.75" customHeight="1" x14ac:dyDescent="0.3">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r="744" spans="1:26" ht="15.75" customHeight="1" x14ac:dyDescent="0.3">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r="745" spans="1:26" ht="15.75" customHeight="1" x14ac:dyDescent="0.3">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r="746" spans="1:26" ht="15.75" customHeight="1" x14ac:dyDescent="0.3">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r="747" spans="1:26" ht="15.75" customHeight="1" x14ac:dyDescent="0.3">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r="748" spans="1:26" ht="15.75" customHeight="1" x14ac:dyDescent="0.3">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r="749" spans="1:26" ht="15.75" customHeight="1" x14ac:dyDescent="0.3">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r="750" spans="1:26" ht="15.75" customHeight="1" x14ac:dyDescent="0.3">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r="751" spans="1:26" ht="15.75" customHeight="1" x14ac:dyDescent="0.3">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r="752" spans="1:26" ht="15.75" customHeight="1" x14ac:dyDescent="0.3">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r="753" spans="1:26" ht="15.75" customHeight="1" x14ac:dyDescent="0.3">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r="754" spans="1:26" ht="15.75" customHeight="1" x14ac:dyDescent="0.3">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r="755" spans="1:26" ht="15.75" customHeight="1" x14ac:dyDescent="0.3">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r="756" spans="1:26" ht="15.75" customHeight="1" x14ac:dyDescent="0.3">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r="757" spans="1:26" ht="15.75" customHeight="1" x14ac:dyDescent="0.3">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r="758" spans="1:26" ht="15.75" customHeight="1" x14ac:dyDescent="0.3">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r="759" spans="1:26" ht="15.75" customHeight="1" x14ac:dyDescent="0.3">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r="760" spans="1:26" ht="15.75" customHeight="1" x14ac:dyDescent="0.3">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r="761" spans="1:26" ht="15.75" customHeight="1" x14ac:dyDescent="0.3">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r="762" spans="1:26" ht="15.75" customHeight="1" x14ac:dyDescent="0.3">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r="763" spans="1:26" ht="15.75" customHeight="1" x14ac:dyDescent="0.3">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r="764" spans="1:26" ht="15.75" customHeight="1" x14ac:dyDescent="0.3">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r="765" spans="1:26" ht="15.75" customHeight="1" x14ac:dyDescent="0.3">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r="766" spans="1:26" ht="15.75" customHeight="1" x14ac:dyDescent="0.3">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r="767" spans="1:26" ht="15.75" customHeight="1" x14ac:dyDescent="0.3">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r="768" spans="1:26" ht="15.75" customHeight="1" x14ac:dyDescent="0.3">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r="769" spans="1:26" ht="15.75" customHeight="1" x14ac:dyDescent="0.3">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r="770" spans="1:26" ht="15.75" customHeight="1" x14ac:dyDescent="0.3">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r="771" spans="1:26" ht="15.75" customHeight="1" x14ac:dyDescent="0.3">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r="772" spans="1:26" ht="15.75" customHeight="1" x14ac:dyDescent="0.3">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r="773" spans="1:26" ht="15.75" customHeight="1" x14ac:dyDescent="0.3">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r="774" spans="1:26" ht="15.75" customHeight="1" x14ac:dyDescent="0.3">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r="775" spans="1:26" ht="15.75" customHeight="1" x14ac:dyDescent="0.3">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r="776" spans="1:26" ht="15.75" customHeight="1" x14ac:dyDescent="0.3">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r="777" spans="1:26" ht="15.75" customHeight="1" x14ac:dyDescent="0.3">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r="778" spans="1:26" ht="15.75" customHeight="1" x14ac:dyDescent="0.3">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r="779" spans="1:26" ht="15.75" customHeight="1" x14ac:dyDescent="0.3">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r="780" spans="1:26" ht="15.75" customHeight="1" x14ac:dyDescent="0.3">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r="781" spans="1:26" ht="15.75" customHeight="1" x14ac:dyDescent="0.3">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r="782" spans="1:26" ht="15.75" customHeight="1" x14ac:dyDescent="0.3">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r="783" spans="1:26" ht="15.75" customHeight="1" x14ac:dyDescent="0.3">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r="784" spans="1:26" ht="15.75" customHeight="1" x14ac:dyDescent="0.3">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r="785" spans="1:26" ht="15.75" customHeight="1" x14ac:dyDescent="0.3">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r="786" spans="1:26" ht="15.75" customHeight="1" x14ac:dyDescent="0.3">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r="787" spans="1:26" ht="15.75" customHeight="1" x14ac:dyDescent="0.3">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r="788" spans="1:26" ht="15.75" customHeight="1" x14ac:dyDescent="0.3">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r="789" spans="1:26" ht="15.75" customHeight="1" x14ac:dyDescent="0.3">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r="790" spans="1:26" ht="15.75" customHeight="1" x14ac:dyDescent="0.3">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r="791" spans="1:26" ht="15.75" customHeight="1" x14ac:dyDescent="0.3">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r="792" spans="1:26" ht="15.75" customHeight="1" x14ac:dyDescent="0.3">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r="793" spans="1:26" ht="15.75" customHeight="1" x14ac:dyDescent="0.3">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r="794" spans="1:26" ht="15.75" customHeight="1" x14ac:dyDescent="0.3">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r="795" spans="1:26" ht="15.75" customHeight="1" x14ac:dyDescent="0.3">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r="796" spans="1:26" ht="15.75" customHeight="1" x14ac:dyDescent="0.3">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r="797" spans="1:26" ht="15.75" customHeight="1" x14ac:dyDescent="0.3">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r="798" spans="1:26" ht="15.75" customHeight="1" x14ac:dyDescent="0.3">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r="799" spans="1:26" ht="15.75" customHeight="1" x14ac:dyDescent="0.3">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r="800" spans="1:26" ht="15.75" customHeight="1" x14ac:dyDescent="0.3">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r="801" spans="1:26" ht="15.75" customHeight="1" x14ac:dyDescent="0.3">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r="802" spans="1:26" ht="15.75" customHeight="1" x14ac:dyDescent="0.3">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r="803" spans="1:26" ht="15.75" customHeight="1" x14ac:dyDescent="0.3">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r="804" spans="1:26" ht="15.75" customHeight="1" x14ac:dyDescent="0.3">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r="805" spans="1:26" ht="15.75" customHeight="1" x14ac:dyDescent="0.3">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r="806" spans="1:26" ht="15.75" customHeight="1" x14ac:dyDescent="0.3">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r="807" spans="1:26" ht="15.75" customHeight="1" x14ac:dyDescent="0.3">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r="808" spans="1:26" ht="15.75" customHeight="1" x14ac:dyDescent="0.3">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r="809" spans="1:26" ht="15.75" customHeight="1" x14ac:dyDescent="0.3">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r="810" spans="1:26" ht="15.75" customHeight="1" x14ac:dyDescent="0.3">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r="811" spans="1:26" ht="15.75" customHeight="1" x14ac:dyDescent="0.3">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r="812" spans="1:26" ht="15.75" customHeight="1" x14ac:dyDescent="0.3">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r="813" spans="1:26" ht="15.75" customHeight="1" x14ac:dyDescent="0.3">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r="814" spans="1:26" ht="15.75" customHeight="1" x14ac:dyDescent="0.3">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r="815" spans="1:26" ht="15.75" customHeight="1" x14ac:dyDescent="0.3">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r="816" spans="1:26" ht="15.75" customHeight="1" x14ac:dyDescent="0.3">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r="817" spans="1:26" ht="15.75" customHeight="1" x14ac:dyDescent="0.3">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r="818" spans="1:26" ht="15.75" customHeight="1" x14ac:dyDescent="0.3">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r="819" spans="1:26" ht="15.75" customHeight="1" x14ac:dyDescent="0.3">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r="820" spans="1:26" ht="15.75" customHeight="1" x14ac:dyDescent="0.3">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r="821" spans="1:26" ht="15.75" customHeight="1" x14ac:dyDescent="0.3">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r="822" spans="1:26" ht="15.75" customHeight="1" x14ac:dyDescent="0.3">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r="823" spans="1:26" ht="15.75" customHeight="1" x14ac:dyDescent="0.3">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r="824" spans="1:26" ht="15.75" customHeight="1" x14ac:dyDescent="0.3">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r="825" spans="1:26" ht="15.75" customHeight="1" x14ac:dyDescent="0.3">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r="826" spans="1:26" ht="15.75" customHeight="1" x14ac:dyDescent="0.3">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r="827" spans="1:26" ht="15.75" customHeight="1" x14ac:dyDescent="0.3">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r="828" spans="1:26" ht="15.75" customHeight="1" x14ac:dyDescent="0.3">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r="829" spans="1:26" ht="15.75" customHeight="1" x14ac:dyDescent="0.3">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r="830" spans="1:26" ht="15.75" customHeight="1" x14ac:dyDescent="0.3">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r="831" spans="1:26" ht="15.75" customHeight="1" x14ac:dyDescent="0.3">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r="832" spans="1:26" ht="15.75" customHeight="1" x14ac:dyDescent="0.3">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r="833" spans="1:26" ht="15.75" customHeight="1" x14ac:dyDescent="0.3">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r="834" spans="1:26" ht="15.75" customHeight="1" x14ac:dyDescent="0.3">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r="835" spans="1:26" ht="15.75" customHeight="1" x14ac:dyDescent="0.3">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r="836" spans="1:26" ht="15.75" customHeight="1" x14ac:dyDescent="0.3">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r="837" spans="1:26" ht="15.75" customHeight="1" x14ac:dyDescent="0.3">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r="838" spans="1:26" ht="15.75" customHeight="1" x14ac:dyDescent="0.3">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r="839" spans="1:26" ht="15.75" customHeight="1" x14ac:dyDescent="0.3">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r="840" spans="1:26" ht="15.75" customHeight="1" x14ac:dyDescent="0.3">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r="841" spans="1:26" ht="15.75" customHeight="1" x14ac:dyDescent="0.3">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r="842" spans="1:26" ht="15.75" customHeight="1" x14ac:dyDescent="0.3">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r="843" spans="1:26" ht="15.75" customHeight="1" x14ac:dyDescent="0.3">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r="844" spans="1:26" ht="15.75" customHeight="1" x14ac:dyDescent="0.3">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r="845" spans="1:26" ht="15.75" customHeight="1" x14ac:dyDescent="0.3">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r="846" spans="1:26" ht="15.75" customHeight="1" x14ac:dyDescent="0.3">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r="847" spans="1:26" ht="15.75" customHeight="1" x14ac:dyDescent="0.3">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r="848" spans="1:26" ht="15.75" customHeight="1" x14ac:dyDescent="0.3">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r="849" spans="1:26" ht="15.75" customHeight="1" x14ac:dyDescent="0.3">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r="850" spans="1:26" ht="15.75" customHeight="1" x14ac:dyDescent="0.3">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r="851" spans="1:26" ht="15.75" customHeight="1" x14ac:dyDescent="0.3">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r="852" spans="1:26" ht="15.75" customHeight="1" x14ac:dyDescent="0.3">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r="853" spans="1:26" ht="15.75" customHeight="1" x14ac:dyDescent="0.3">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r="854" spans="1:26" ht="15.75" customHeight="1" x14ac:dyDescent="0.3">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r="855" spans="1:26" ht="15.75" customHeight="1" x14ac:dyDescent="0.3">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r="856" spans="1:26" ht="15.75" customHeight="1" x14ac:dyDescent="0.3">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r="857" spans="1:26" ht="15.75" customHeight="1" x14ac:dyDescent="0.3">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r="858" spans="1:26" ht="15.75" customHeight="1" x14ac:dyDescent="0.3">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r="859" spans="1:26" ht="15.75" customHeight="1" x14ac:dyDescent="0.3">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r="860" spans="1:26" ht="15.75" customHeight="1" x14ac:dyDescent="0.3">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r="861" spans="1:26" ht="15.75" customHeight="1" x14ac:dyDescent="0.3">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r="862" spans="1:26" ht="15.75" customHeight="1" x14ac:dyDescent="0.3">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r="863" spans="1:26" ht="15.75" customHeight="1" x14ac:dyDescent="0.3">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r="864" spans="1:26" ht="15.75" customHeight="1" x14ac:dyDescent="0.3">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r="865" spans="1:26" ht="15.75" customHeight="1" x14ac:dyDescent="0.3">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r="866" spans="1:26" ht="15.75" customHeight="1" x14ac:dyDescent="0.3">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r="867" spans="1:26" ht="15.75" customHeight="1" x14ac:dyDescent="0.3">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r="868" spans="1:26" ht="15.75" customHeight="1" x14ac:dyDescent="0.3">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r="869" spans="1:26" ht="15.75" customHeight="1" x14ac:dyDescent="0.3">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r="870" spans="1:26" ht="15.75" customHeight="1" x14ac:dyDescent="0.3">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r="871" spans="1:26" ht="15.75" customHeight="1" x14ac:dyDescent="0.3">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r="872" spans="1:26" ht="15.75" customHeight="1" x14ac:dyDescent="0.3">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r="873" spans="1:26" ht="15.75" customHeight="1" x14ac:dyDescent="0.3">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r="874" spans="1:26" ht="15.75" customHeight="1" x14ac:dyDescent="0.3">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r="875" spans="1:26" ht="15.75" customHeight="1" x14ac:dyDescent="0.3">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r="876" spans="1:26" ht="15.75" customHeight="1" x14ac:dyDescent="0.3">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r="877" spans="1:26" ht="15.75" customHeight="1" x14ac:dyDescent="0.3">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r="878" spans="1:26" ht="15.75" customHeight="1" x14ac:dyDescent="0.3">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r="879" spans="1:26" ht="15.75" customHeight="1" x14ac:dyDescent="0.3">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r="880" spans="1:26" ht="15.75" customHeight="1" x14ac:dyDescent="0.3">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r="881" spans="1:26" ht="15.75" customHeight="1" x14ac:dyDescent="0.3">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r="882" spans="1:26" ht="15.75" customHeight="1" x14ac:dyDescent="0.3">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r="883" spans="1:26" ht="15.75" customHeight="1" x14ac:dyDescent="0.3">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r="884" spans="1:26" ht="15.75" customHeight="1" x14ac:dyDescent="0.3">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r="885" spans="1:26" ht="15.75" customHeight="1" x14ac:dyDescent="0.3">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r="886" spans="1:26" ht="15.75" customHeight="1" x14ac:dyDescent="0.3">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r="887" spans="1:26" ht="15.75" customHeight="1" x14ac:dyDescent="0.3">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r="888" spans="1:26" ht="15.75" customHeight="1" x14ac:dyDescent="0.3">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r="889" spans="1:26" ht="15.75" customHeight="1" x14ac:dyDescent="0.3">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r="890" spans="1:26" ht="15.75" customHeight="1" x14ac:dyDescent="0.3">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r="891" spans="1:26" ht="15.75" customHeight="1" x14ac:dyDescent="0.3">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r="892" spans="1:26" ht="15.75" customHeight="1" x14ac:dyDescent="0.3">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r="893" spans="1:26" ht="15.75" customHeight="1" x14ac:dyDescent="0.3">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r="894" spans="1:26" ht="15.75" customHeight="1" x14ac:dyDescent="0.3">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r="895" spans="1:26" ht="15.75" customHeight="1" x14ac:dyDescent="0.3">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r="896" spans="1:26" ht="15.75" customHeight="1" x14ac:dyDescent="0.3">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r="897" spans="1:26" ht="15.75" customHeight="1" x14ac:dyDescent="0.3">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r="898" spans="1:26" ht="15.75" customHeight="1" x14ac:dyDescent="0.3">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r="899" spans="1:26" ht="15.75" customHeight="1" x14ac:dyDescent="0.3">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r="900" spans="1:26" ht="15.75" customHeight="1" x14ac:dyDescent="0.3">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r="901" spans="1:26" ht="15.75" customHeight="1" x14ac:dyDescent="0.3">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r="902" spans="1:26" ht="15.75" customHeight="1" x14ac:dyDescent="0.3">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r="903" spans="1:26" ht="15.75" customHeight="1" x14ac:dyDescent="0.3">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r="904" spans="1:26" ht="15.75" customHeight="1" x14ac:dyDescent="0.3">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r="905" spans="1:26" ht="15.75" customHeight="1" x14ac:dyDescent="0.3">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r="906" spans="1:26" ht="15.75" customHeight="1" x14ac:dyDescent="0.3">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r="907" spans="1:26" ht="15.75" customHeight="1" x14ac:dyDescent="0.3">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r="908" spans="1:26" ht="15.75" customHeight="1" x14ac:dyDescent="0.3">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r="909" spans="1:26" ht="15.75" customHeight="1" x14ac:dyDescent="0.3">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r="910" spans="1:26" ht="15.75" customHeight="1" x14ac:dyDescent="0.3">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r="911" spans="1:26" ht="15.75" customHeight="1" x14ac:dyDescent="0.3">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r="912" spans="1:26" ht="15.75" customHeight="1" x14ac:dyDescent="0.3">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r="913" spans="1:26" ht="15.75" customHeight="1" x14ac:dyDescent="0.3">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r="914" spans="1:26" ht="15.75" customHeight="1" x14ac:dyDescent="0.3">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r="915" spans="1:26" ht="15.75" customHeight="1" x14ac:dyDescent="0.3">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r="916" spans="1:26" ht="15.75" customHeight="1" x14ac:dyDescent="0.3">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r="917" spans="1:26" ht="15.75" customHeight="1" x14ac:dyDescent="0.3">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r="918" spans="1:26" ht="15.75" customHeight="1" x14ac:dyDescent="0.3">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r="919" spans="1:26" ht="15.75" customHeight="1" x14ac:dyDescent="0.3">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r="920" spans="1:26" ht="15.75" customHeight="1" x14ac:dyDescent="0.3">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r="921" spans="1:26" ht="15.75" customHeight="1" x14ac:dyDescent="0.3">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r="922" spans="1:26" ht="15.75" customHeight="1" x14ac:dyDescent="0.3">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r="923" spans="1:26" ht="15.75" customHeight="1" x14ac:dyDescent="0.3">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r="924" spans="1:26" ht="15.75" customHeight="1" x14ac:dyDescent="0.3">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r="925" spans="1:26" ht="15.75" customHeight="1" x14ac:dyDescent="0.3">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r="926" spans="1:26" ht="15.75" customHeight="1" x14ac:dyDescent="0.3">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r="927" spans="1:26" ht="15.75" customHeight="1" x14ac:dyDescent="0.3">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r="928" spans="1:26" ht="15.75" customHeight="1" x14ac:dyDescent="0.3">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r="929" spans="1:26" ht="15.75" customHeight="1" x14ac:dyDescent="0.3">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r="930" spans="1:26" ht="15.75" customHeight="1" x14ac:dyDescent="0.3">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r="931" spans="1:26" ht="15.75" customHeight="1" x14ac:dyDescent="0.3">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r="932" spans="1:26" ht="15.75" customHeight="1" x14ac:dyDescent="0.3">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r="933" spans="1:26" ht="15.75" customHeight="1" x14ac:dyDescent="0.3">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r="934" spans="1:26" ht="15.75" customHeight="1" x14ac:dyDescent="0.3">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r="935" spans="1:26" ht="15.75" customHeight="1" x14ac:dyDescent="0.3">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r="936" spans="1:26" ht="15.75" customHeight="1" x14ac:dyDescent="0.3">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r="937" spans="1:26" ht="15.75" customHeight="1" x14ac:dyDescent="0.3">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r="938" spans="1:26" ht="15.75" customHeight="1" x14ac:dyDescent="0.3">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r="939" spans="1:26" ht="15.75" customHeight="1" x14ac:dyDescent="0.3">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r="940" spans="1:26" ht="15.75" customHeight="1" x14ac:dyDescent="0.3">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r="941" spans="1:26" ht="15.75" customHeight="1" x14ac:dyDescent="0.3">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r="942" spans="1:26" ht="15.75" customHeight="1" x14ac:dyDescent="0.3">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r="943" spans="1:26" ht="15.75" customHeight="1" x14ac:dyDescent="0.3">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r="944" spans="1:26" ht="15.75" customHeight="1" x14ac:dyDescent="0.3">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r="945" spans="1:26" ht="15.75" customHeight="1" x14ac:dyDescent="0.3">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r="946" spans="1:26" ht="15.75" customHeight="1" x14ac:dyDescent="0.3">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r="947" spans="1:26" ht="15.75" customHeight="1" x14ac:dyDescent="0.3">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r="948" spans="1:26" ht="15.75" customHeight="1" x14ac:dyDescent="0.3">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r="949" spans="1:26" ht="15.75" customHeight="1" x14ac:dyDescent="0.3">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r="950" spans="1:26" ht="15.75" customHeight="1" x14ac:dyDescent="0.3">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r="951" spans="1:26" ht="15.75" customHeight="1" x14ac:dyDescent="0.3">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r="952" spans="1:26" ht="15.75" customHeight="1" x14ac:dyDescent="0.3">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r="953" spans="1:26" ht="15.75" customHeight="1" x14ac:dyDescent="0.3">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r="954" spans="1:26" ht="15.75" customHeight="1" x14ac:dyDescent="0.3">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r="955" spans="1:26" ht="15.75" customHeight="1" x14ac:dyDescent="0.3">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r="956" spans="1:26" ht="15.75" customHeight="1" x14ac:dyDescent="0.3">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r="957" spans="1:26" ht="15.75" customHeight="1" x14ac:dyDescent="0.3">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r="958" spans="1:26" ht="15.75" customHeight="1" x14ac:dyDescent="0.3">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r="959" spans="1:26" ht="15.75" customHeight="1" x14ac:dyDescent="0.3">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r="960" spans="1:26" ht="15.75" customHeight="1" x14ac:dyDescent="0.3">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r="961" spans="1:26" ht="15.75" customHeight="1" x14ac:dyDescent="0.3">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r="962" spans="1:26" ht="15.75" customHeight="1" x14ac:dyDescent="0.3">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r="963" spans="1:26" ht="15.75" customHeight="1" x14ac:dyDescent="0.3">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r="964" spans="1:26" ht="15.75" customHeight="1" x14ac:dyDescent="0.3">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r="965" spans="1:26" ht="15.75" customHeight="1" x14ac:dyDescent="0.3">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r="966" spans="1:26" ht="15.75" customHeight="1" x14ac:dyDescent="0.3">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r="967" spans="1:26" ht="15.75" customHeight="1" x14ac:dyDescent="0.3">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r="968" spans="1:26" ht="15.75" customHeight="1" x14ac:dyDescent="0.3">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r="969" spans="1:26" ht="15.75" customHeight="1" x14ac:dyDescent="0.3">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r="970" spans="1:26" ht="15.75" customHeight="1" x14ac:dyDescent="0.3">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r="971" spans="1:26" ht="15.75" customHeight="1" x14ac:dyDescent="0.3">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r="972" spans="1:26" ht="15.75" customHeight="1" x14ac:dyDescent="0.3">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r="973" spans="1:26" ht="15.75" customHeight="1" x14ac:dyDescent="0.3">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r="974" spans="1:26" ht="15.75" customHeight="1" x14ac:dyDescent="0.3">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r="975" spans="1:26" ht="15.75" customHeight="1" x14ac:dyDescent="0.3">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r="976" spans="1:26" ht="15.75" customHeight="1" x14ac:dyDescent="0.3">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r="977" spans="1:26" ht="15.75" customHeight="1" x14ac:dyDescent="0.3">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r="978" spans="1:26" ht="15.75" customHeight="1" x14ac:dyDescent="0.3">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r="979" spans="1:26" ht="15.75" customHeight="1" x14ac:dyDescent="0.3">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r="980" spans="1:26" ht="15.75" customHeight="1" x14ac:dyDescent="0.3">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r="981" spans="1:26" ht="15.75" customHeight="1" x14ac:dyDescent="0.3">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r="982" spans="1:26" ht="15.75" customHeight="1" x14ac:dyDescent="0.3">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r="983" spans="1:26" ht="15.75" customHeight="1" x14ac:dyDescent="0.3">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r="984" spans="1:26" ht="15.75" customHeight="1" x14ac:dyDescent="0.3">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r="985" spans="1:26" ht="15.75" customHeight="1" x14ac:dyDescent="0.3">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r="986" spans="1:26" ht="15.75" customHeight="1" x14ac:dyDescent="0.3">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r="987" spans="1:26" ht="15.75" customHeight="1" x14ac:dyDescent="0.3">
      <c r="A987" s="31"/>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row>
    <row r="988" spans="1:26" ht="15.75" customHeight="1" x14ac:dyDescent="0.3">
      <c r="A988" s="31"/>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row>
    <row r="989" spans="1:26" ht="15.75" customHeight="1" x14ac:dyDescent="0.3">
      <c r="A989" s="31"/>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row>
    <row r="990" spans="1:26" ht="15.75" customHeight="1" x14ac:dyDescent="0.3">
      <c r="A990" s="31"/>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row>
    <row r="991" spans="1:26" ht="15.75" customHeight="1" x14ac:dyDescent="0.3">
      <c r="A991" s="31"/>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row>
    <row r="992" spans="1:26" ht="15.75" customHeight="1" x14ac:dyDescent="0.3">
      <c r="A992" s="31"/>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row>
    <row r="993" spans="1:26" ht="15.75" customHeight="1" x14ac:dyDescent="0.3">
      <c r="A993" s="31"/>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row>
    <row r="994" spans="1:26" ht="15.75" customHeight="1" x14ac:dyDescent="0.3">
      <c r="A994" s="31"/>
      <c r="B994" s="31"/>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row>
    <row r="995" spans="1:26" ht="15.75" customHeight="1" x14ac:dyDescent="0.3">
      <c r="A995" s="31"/>
      <c r="B995" s="31"/>
      <c r="C995" s="31"/>
      <c r="D995" s="31"/>
      <c r="E995" s="31"/>
      <c r="F995" s="31"/>
      <c r="G995" s="31"/>
      <c r="H995" s="31"/>
      <c r="I995" s="31"/>
      <c r="J995" s="31"/>
      <c r="K995" s="31"/>
      <c r="L995" s="31"/>
      <c r="M995" s="31"/>
      <c r="N995" s="31"/>
      <c r="O995" s="31"/>
      <c r="P995" s="31"/>
      <c r="Q995" s="31"/>
      <c r="R995" s="31"/>
      <c r="S995" s="31"/>
      <c r="T995" s="31"/>
      <c r="U995" s="31"/>
      <c r="V995" s="31"/>
      <c r="W995" s="31"/>
      <c r="X995" s="31"/>
      <c r="Y995" s="31"/>
      <c r="Z995" s="31"/>
    </row>
    <row r="996" spans="1:26" ht="15.75" customHeight="1" x14ac:dyDescent="0.3">
      <c r="A996" s="31"/>
      <c r="B996" s="31"/>
      <c r="C996" s="31"/>
      <c r="D996" s="31"/>
      <c r="E996" s="31"/>
      <c r="F996" s="31"/>
      <c r="G996" s="31"/>
      <c r="H996" s="31"/>
      <c r="I996" s="31"/>
      <c r="J996" s="31"/>
      <c r="K996" s="31"/>
      <c r="L996" s="31"/>
      <c r="M996" s="31"/>
      <c r="N996" s="31"/>
      <c r="O996" s="31"/>
      <c r="P996" s="31"/>
      <c r="Q996" s="31"/>
      <c r="R996" s="31"/>
      <c r="S996" s="31"/>
      <c r="T996" s="31"/>
      <c r="U996" s="31"/>
      <c r="V996" s="31"/>
      <c r="W996" s="31"/>
      <c r="X996" s="31"/>
      <c r="Y996" s="31"/>
      <c r="Z996" s="31"/>
    </row>
    <row r="997" spans="1:26" ht="15.75" customHeight="1" x14ac:dyDescent="0.3">
      <c r="A997" s="31"/>
      <c r="B997" s="31"/>
      <c r="C997" s="31"/>
      <c r="D997" s="31"/>
      <c r="E997" s="31"/>
      <c r="F997" s="31"/>
      <c r="G997" s="31"/>
      <c r="H997" s="31"/>
      <c r="I997" s="31"/>
      <c r="J997" s="31"/>
      <c r="K997" s="31"/>
      <c r="L997" s="31"/>
      <c r="M997" s="31"/>
      <c r="N997" s="31"/>
      <c r="O997" s="31"/>
      <c r="P997" s="31"/>
      <c r="Q997" s="31"/>
      <c r="R997" s="31"/>
      <c r="S997" s="31"/>
      <c r="T997" s="31"/>
      <c r="U997" s="31"/>
      <c r="V997" s="31"/>
      <c r="W997" s="31"/>
      <c r="X997" s="31"/>
      <c r="Y997" s="31"/>
      <c r="Z997" s="31"/>
    </row>
    <row r="998" spans="1:26" ht="15.75" customHeight="1" x14ac:dyDescent="0.3">
      <c r="A998" s="31"/>
      <c r="B998" s="31"/>
      <c r="C998" s="31"/>
      <c r="D998" s="31"/>
      <c r="E998" s="31"/>
      <c r="F998" s="31"/>
      <c r="G998" s="31"/>
      <c r="H998" s="31"/>
      <c r="I998" s="31"/>
      <c r="J998" s="31"/>
      <c r="K998" s="31"/>
      <c r="L998" s="31"/>
      <c r="M998" s="31"/>
      <c r="N998" s="31"/>
      <c r="O998" s="31"/>
      <c r="P998" s="31"/>
      <c r="Q998" s="31"/>
      <c r="R998" s="31"/>
      <c r="S998" s="31"/>
      <c r="T998" s="31"/>
      <c r="U998" s="31"/>
      <c r="V998" s="31"/>
      <c r="W998" s="31"/>
      <c r="X998" s="31"/>
      <c r="Y998" s="31"/>
      <c r="Z998" s="31"/>
    </row>
    <row r="999" spans="1:26" ht="15.75" customHeight="1" x14ac:dyDescent="0.3">
      <c r="A999" s="31"/>
      <c r="B999" s="31"/>
      <c r="C999" s="31"/>
      <c r="D999" s="31"/>
      <c r="E999" s="31"/>
      <c r="F999" s="31"/>
      <c r="G999" s="31"/>
      <c r="H999" s="31"/>
      <c r="I999" s="31"/>
      <c r="J999" s="31"/>
      <c r="K999" s="31"/>
      <c r="L999" s="31"/>
      <c r="M999" s="31"/>
      <c r="N999" s="31"/>
      <c r="O999" s="31"/>
      <c r="P999" s="31"/>
      <c r="Q999" s="31"/>
      <c r="R999" s="31"/>
      <c r="S999" s="31"/>
      <c r="T999" s="31"/>
      <c r="U999" s="31"/>
      <c r="V999" s="31"/>
      <c r="W999" s="31"/>
      <c r="X999" s="31"/>
      <c r="Y999" s="31"/>
      <c r="Z999" s="31"/>
    </row>
    <row r="1000" spans="1:26" ht="15.75" customHeight="1" x14ac:dyDescent="0.3">
      <c r="A1000" s="31"/>
      <c r="B1000" s="31"/>
      <c r="C1000" s="31"/>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row>
  </sheetData>
  <mergeCells count="13">
    <mergeCell ref="X115:Y115"/>
    <mergeCell ref="G109:H109"/>
    <mergeCell ref="L70:M70"/>
    <mergeCell ref="J109:K109"/>
    <mergeCell ref="V2:W2"/>
    <mergeCell ref="V3:W3"/>
    <mergeCell ref="D2:K3"/>
    <mergeCell ref="M2:N2"/>
    <mergeCell ref="P2:Q2"/>
    <mergeCell ref="S2:T2"/>
    <mergeCell ref="M3:N3"/>
    <mergeCell ref="P3:Q3"/>
    <mergeCell ref="S3:T3"/>
  </mergeCells>
  <pageMargins left="0.7" right="0.7" top="0.75" bottom="0.75" header="0" footer="0"/>
  <pageSetup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Objective 1</vt:lpstr>
      <vt:lpstr>Objective 2</vt:lpstr>
      <vt:lpstr>Objective 3</vt:lpstr>
      <vt:lpstr>Objective 4</vt:lpstr>
      <vt:lpstr>Objective 5</vt:lpstr>
      <vt:lpstr>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komma</cp:lastModifiedBy>
  <dcterms:created xsi:type="dcterms:W3CDTF">2022-04-21T14:05:43Z</dcterms:created>
  <dcterms:modified xsi:type="dcterms:W3CDTF">2022-11-11T17:26:55Z</dcterms:modified>
</cp:coreProperties>
</file>