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\Dropbox\mobicom2021\"/>
    </mc:Choice>
  </mc:AlternateContent>
  <xr:revisionPtr revIDLastSave="0" documentId="13_ncr:1_{90AF1EC4-891F-4D76-BCA2-E542E86D3B61}" xr6:coauthVersionLast="47" xr6:coauthVersionMax="47" xr10:uidLastSave="{00000000-0000-0000-0000-000000000000}"/>
  <bookViews>
    <workbookView xWindow="-120" yWindow="-120" windowWidth="29040" windowHeight="17640" xr2:uid="{347D26B4-1A9D-4DE9-8B9C-7EC165493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2" i="1" l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7" i="1"/>
  <c r="M17" i="1"/>
  <c r="L17" i="1"/>
  <c r="K17" i="1"/>
  <c r="N16" i="1"/>
  <c r="M16" i="1"/>
  <c r="L16" i="1"/>
  <c r="K16" i="1"/>
  <c r="N15" i="1"/>
  <c r="M15" i="1"/>
  <c r="L15" i="1"/>
  <c r="K15" i="1"/>
  <c r="N14" i="1"/>
  <c r="M14" i="1"/>
  <c r="L14" i="1"/>
  <c r="K14" i="1"/>
  <c r="O5" i="1"/>
  <c r="N5" i="1"/>
  <c r="M5" i="1"/>
  <c r="L5" i="1"/>
  <c r="O4" i="1"/>
  <c r="N4" i="1"/>
  <c r="M4" i="1"/>
  <c r="L4" i="1"/>
  <c r="O3" i="1"/>
  <c r="N3" i="1"/>
  <c r="M3" i="1"/>
  <c r="L3" i="1"/>
  <c r="O2" i="1"/>
  <c r="N2" i="1"/>
  <c r="M2" i="1"/>
  <c r="L2" i="1"/>
</calcChain>
</file>

<file path=xl/sharedStrings.xml><?xml version="1.0" encoding="utf-8"?>
<sst xmlns="http://schemas.openxmlformats.org/spreadsheetml/2006/main" count="43" uniqueCount="21">
  <si>
    <t>BPSK</t>
  </si>
  <si>
    <t>QPSK</t>
  </si>
  <si>
    <t>8QAM</t>
  </si>
  <si>
    <t>16QAM</t>
  </si>
  <si>
    <t>Custom</t>
  </si>
  <si>
    <t>FRR</t>
  </si>
  <si>
    <t>22+22</t>
  </si>
  <si>
    <t>12+12</t>
  </si>
  <si>
    <t>16+16</t>
  </si>
  <si>
    <t>10+10</t>
  </si>
  <si>
    <t>8+8</t>
  </si>
  <si>
    <t>standard theory</t>
  </si>
  <si>
    <t>Gtx+ Grx</t>
  </si>
  <si>
    <t>20+20</t>
  </si>
  <si>
    <t>Distance</t>
  </si>
  <si>
    <t>2m</t>
  </si>
  <si>
    <t>3m</t>
  </si>
  <si>
    <t>5m</t>
  </si>
  <si>
    <t>7m</t>
  </si>
  <si>
    <t>NLOS</t>
  </si>
  <si>
    <t>STANDARD QAM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</si>
</sst>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F854-DC8C-41A9-A170-87863A31036E}">
  <dimension ref="A1:S22"/>
  <sheetViews>
    <sheetView tabSelected="1" workbookViewId="0">
      <selection activeCell="F14" sqref="F14"/>
    </sheetView>
  </sheetViews>
  <sheetFormatPr defaultRowHeight="15"/>
  <cols>
    <col min="11" max="11" width="26.140625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S1" t="s">
        <v>5</v>
      </c>
    </row>
    <row r="2" spans="1:19">
      <c r="A2" t="s">
        <v>6</v>
      </c>
      <c r="B2">
        <v>0.1113</v>
      </c>
      <c r="C2">
        <v>9.0999999999999998E-2</v>
      </c>
      <c r="D2">
        <v>0.1201</v>
      </c>
      <c r="E2">
        <v>0.1391</v>
      </c>
      <c r="F2">
        <v>0.1101</v>
      </c>
      <c r="K2" t="s">
        <v>6</v>
      </c>
      <c r="L2">
        <f>0.27+0.0348</f>
        <v>0.30480000000000002</v>
      </c>
      <c r="M2">
        <f>0.089+0.0348</f>
        <v>0.12379999999999999</v>
      </c>
      <c r="N2">
        <f>0.1795+0.0348</f>
        <v>0.21429999999999999</v>
      </c>
      <c r="O2">
        <f>0.22+0.0348</f>
        <v>0.25480000000000003</v>
      </c>
      <c r="S2">
        <v>100</v>
      </c>
    </row>
    <row r="3" spans="1:19">
      <c r="A3" t="s">
        <v>7</v>
      </c>
      <c r="B3">
        <v>0.11609999999999999</v>
      </c>
      <c r="C3">
        <v>0.1173</v>
      </c>
      <c r="D3">
        <v>0.1132</v>
      </c>
      <c r="E3">
        <v>0.16719999999999999</v>
      </c>
      <c r="F3">
        <v>0.14219999999999999</v>
      </c>
      <c r="K3" t="s">
        <v>8</v>
      </c>
      <c r="L3">
        <f>0.27+0.0545</f>
        <v>0.32450000000000001</v>
      </c>
      <c r="M3">
        <f>0.089+0.0545</f>
        <v>0.14349999999999999</v>
      </c>
      <c r="N3">
        <f>0.1795+0.0545</f>
        <v>0.23399999999999999</v>
      </c>
      <c r="O3">
        <f>0.22+0.0545</f>
        <v>0.27450000000000002</v>
      </c>
      <c r="S3">
        <v>100</v>
      </c>
    </row>
    <row r="4" spans="1:19">
      <c r="A4" t="s">
        <v>9</v>
      </c>
      <c r="B4">
        <v>0.14000000000000001</v>
      </c>
      <c r="C4">
        <v>0.12820000000000001</v>
      </c>
      <c r="D4">
        <v>0.14549999999999999</v>
      </c>
      <c r="E4">
        <v>0.23760000000000001</v>
      </c>
      <c r="F4">
        <v>0.16719999999999999</v>
      </c>
      <c r="K4" t="s">
        <v>9</v>
      </c>
      <c r="L4">
        <f>0.27+0.06461</f>
        <v>0.33461000000000002</v>
      </c>
      <c r="M4">
        <f>0.089+0.06461</f>
        <v>0.15361</v>
      </c>
      <c r="N4">
        <f>0.1795+0.064641</f>
        <v>0.244141</v>
      </c>
      <c r="O4">
        <f>0.22+0.06461</f>
        <v>0.28461000000000003</v>
      </c>
      <c r="S4">
        <v>98</v>
      </c>
    </row>
    <row r="5" spans="1:19">
      <c r="A5" t="s">
        <v>10</v>
      </c>
      <c r="B5">
        <v>0.1653</v>
      </c>
      <c r="C5">
        <v>0.15529999999999999</v>
      </c>
      <c r="D5">
        <v>0.18129999999999999</v>
      </c>
      <c r="E5">
        <v>0.255</v>
      </c>
      <c r="F5">
        <v>0.21099999999999999</v>
      </c>
      <c r="K5" t="s">
        <v>10</v>
      </c>
      <c r="L5">
        <f>0.27+0.09345</f>
        <v>0.36345000000000005</v>
      </c>
      <c r="M5">
        <f>0.089+0.09345</f>
        <v>0.18245</v>
      </c>
      <c r="N5">
        <f>0.1795+0.09345</f>
        <v>0.27295000000000003</v>
      </c>
      <c r="O5">
        <f>0.22+0.09345</f>
        <v>0.31345000000000001</v>
      </c>
      <c r="S5">
        <v>96</v>
      </c>
    </row>
    <row r="6" spans="1:19">
      <c r="A6" t="s">
        <v>11</v>
      </c>
      <c r="B6">
        <v>0.27</v>
      </c>
      <c r="C6">
        <v>8.8999999999999996E-2</v>
      </c>
      <c r="E6">
        <v>0.22</v>
      </c>
    </row>
    <row r="11" spans="1:19">
      <c r="K11" t="s">
        <v>20</v>
      </c>
    </row>
    <row r="12" spans="1:19">
      <c r="A12" t="s">
        <v>12</v>
      </c>
      <c r="B12" t="s">
        <v>13</v>
      </c>
    </row>
    <row r="13" spans="1:19">
      <c r="A13" t="s">
        <v>14</v>
      </c>
      <c r="B13" t="s">
        <v>0</v>
      </c>
      <c r="C13" t="s">
        <v>1</v>
      </c>
      <c r="D13" t="s">
        <v>2</v>
      </c>
      <c r="E13" t="s">
        <v>4</v>
      </c>
      <c r="F13" t="s">
        <v>3</v>
      </c>
      <c r="K13" s="2" t="s">
        <v>0</v>
      </c>
      <c r="L13" t="s">
        <v>1</v>
      </c>
      <c r="M13" t="s">
        <v>2</v>
      </c>
      <c r="N13" t="s">
        <v>3</v>
      </c>
      <c r="O13" t="s">
        <v>4</v>
      </c>
    </row>
    <row r="14" spans="1:19">
      <c r="A14" t="s">
        <v>15</v>
      </c>
      <c r="B14">
        <v>0.1011</v>
      </c>
      <c r="C14">
        <v>0.1075</v>
      </c>
      <c r="D14">
        <v>0.1042</v>
      </c>
      <c r="E14">
        <v>0.1075</v>
      </c>
      <c r="F14">
        <v>0.11749999999999999</v>
      </c>
      <c r="K14">
        <f>0.27+0.0348</f>
        <v>0.30480000000000002</v>
      </c>
      <c r="L14">
        <f>0.089+0.0371</f>
        <v>0.12609999999999999</v>
      </c>
      <c r="M14">
        <f>0.1795+0.0371</f>
        <v>0.21659999999999999</v>
      </c>
      <c r="N14">
        <f>0.22+0.0371</f>
        <v>0.2571</v>
      </c>
      <c r="S14" s="1">
        <v>1</v>
      </c>
    </row>
    <row r="15" spans="1:19">
      <c r="A15" t="s">
        <v>16</v>
      </c>
      <c r="B15">
        <v>0.12570000000000001</v>
      </c>
      <c r="C15">
        <v>0.11210000000000001</v>
      </c>
      <c r="D15">
        <v>0.1144</v>
      </c>
      <c r="E15">
        <v>0.1221</v>
      </c>
      <c r="F15">
        <v>0.13689999999999999</v>
      </c>
      <c r="K15">
        <f>0.27+0.0521</f>
        <v>0.3221</v>
      </c>
      <c r="L15">
        <f>0.089+0.0521</f>
        <v>0.1411</v>
      </c>
      <c r="M15">
        <f>0.1795+0.0521</f>
        <v>0.2316</v>
      </c>
      <c r="N15">
        <f>0.22+0.0521</f>
        <v>0.27210000000000001</v>
      </c>
      <c r="S15" s="1">
        <v>1</v>
      </c>
    </row>
    <row r="16" spans="1:19">
      <c r="A16" t="s">
        <v>17</v>
      </c>
      <c r="B16">
        <v>0.1275</v>
      </c>
      <c r="C16">
        <v>0.1172</v>
      </c>
      <c r="D16">
        <v>0.1234</v>
      </c>
      <c r="E16">
        <v>0.13669999999999999</v>
      </c>
      <c r="F16">
        <v>0.1696</v>
      </c>
      <c r="K16">
        <f>0.27+0.0713</f>
        <v>0.34130000000000005</v>
      </c>
      <c r="L16">
        <f>0.089+0.0713</f>
        <v>0.1603</v>
      </c>
      <c r="M16">
        <f>0.1795+0.0713</f>
        <v>0.25080000000000002</v>
      </c>
      <c r="N16">
        <f>0.22+0.0713</f>
        <v>0.2913</v>
      </c>
      <c r="S16" s="1">
        <v>1</v>
      </c>
    </row>
    <row r="17" spans="1:19">
      <c r="A17" t="s">
        <v>18</v>
      </c>
      <c r="B17">
        <v>0.1552</v>
      </c>
      <c r="C17">
        <v>0.13489999999999999</v>
      </c>
      <c r="D17">
        <v>0.14779999999999999</v>
      </c>
      <c r="E17">
        <v>0.15609999999999999</v>
      </c>
      <c r="F17">
        <v>0.19719999999999999</v>
      </c>
      <c r="K17">
        <f>0.27+0.1007</f>
        <v>0.37070000000000003</v>
      </c>
      <c r="L17">
        <f>0.089+0.1007</f>
        <v>0.18969999999999998</v>
      </c>
      <c r="M17">
        <f>0.1795+0.1007</f>
        <v>0.2802</v>
      </c>
      <c r="N17">
        <f>0.22+0.0967</f>
        <v>0.31669999999999998</v>
      </c>
      <c r="S17" s="1">
        <v>1</v>
      </c>
    </row>
    <row r="18" spans="1:19">
      <c r="A18" t="s">
        <v>19</v>
      </c>
    </row>
    <row r="19" spans="1:19">
      <c r="A19" t="s">
        <v>15</v>
      </c>
      <c r="B19">
        <v>0.1104</v>
      </c>
      <c r="C19">
        <v>0.1111</v>
      </c>
      <c r="D19">
        <v>0.10920000000000001</v>
      </c>
      <c r="E19">
        <v>0.1099</v>
      </c>
      <c r="F19">
        <v>0.13100000000000001</v>
      </c>
      <c r="K19">
        <f>0.27+0.0478</f>
        <v>0.31780000000000003</v>
      </c>
      <c r="L19">
        <f>0.089+0.0478</f>
        <v>0.1368</v>
      </c>
      <c r="M19">
        <f>0.1795+0.0478</f>
        <v>0.2273</v>
      </c>
      <c r="N19">
        <f>0.22+0.0478</f>
        <v>0.26779999999999998</v>
      </c>
      <c r="S19" s="1">
        <v>1</v>
      </c>
    </row>
    <row r="20" spans="1:19">
      <c r="A20" t="s">
        <v>16</v>
      </c>
      <c r="B20">
        <v>0.12540000000000001</v>
      </c>
      <c r="C20">
        <v>0.1211</v>
      </c>
      <c r="D20">
        <v>0.13059999999999999</v>
      </c>
      <c r="E20">
        <v>0.12039999999999999</v>
      </c>
      <c r="F20">
        <v>0.1472</v>
      </c>
      <c r="K20">
        <f>0.27+0.0839</f>
        <v>0.35389999999999999</v>
      </c>
      <c r="L20">
        <f>0.089+0.0839</f>
        <v>0.1729</v>
      </c>
      <c r="M20">
        <f>0.1795+0.0839</f>
        <v>0.26339999999999997</v>
      </c>
      <c r="N20">
        <f>0.22+0.0839</f>
        <v>0.3039</v>
      </c>
      <c r="S20" s="1">
        <v>1</v>
      </c>
    </row>
    <row r="21" spans="1:19">
      <c r="A21" t="s">
        <v>17</v>
      </c>
      <c r="B21">
        <v>0.15160000000000001</v>
      </c>
      <c r="C21">
        <v>0.1479</v>
      </c>
      <c r="D21">
        <v>0.1676</v>
      </c>
      <c r="E21">
        <v>0.15820000000000001</v>
      </c>
      <c r="F21">
        <v>0.19109999999999999</v>
      </c>
      <c r="K21">
        <f>0.27+0.1224</f>
        <v>0.39240000000000003</v>
      </c>
      <c r="L21">
        <f>0.089+0.1224</f>
        <v>0.21139999999999998</v>
      </c>
      <c r="M21">
        <f>0.1795+0.1224</f>
        <v>0.3019</v>
      </c>
      <c r="N21">
        <f>0.22+0.1224</f>
        <v>0.34239999999999998</v>
      </c>
      <c r="S21" s="1">
        <v>0.99</v>
      </c>
    </row>
    <row r="22" spans="1:19">
      <c r="A22" t="s">
        <v>18</v>
      </c>
      <c r="B22">
        <v>0.17050000000000001</v>
      </c>
      <c r="C22">
        <v>0.18329999999999999</v>
      </c>
      <c r="D22">
        <v>0.22159999999999999</v>
      </c>
      <c r="E22">
        <v>0.2014</v>
      </c>
      <c r="F22">
        <v>0.23380000000000001</v>
      </c>
      <c r="K22">
        <f>0.27+0.1803</f>
        <v>0.45030000000000003</v>
      </c>
      <c r="L22">
        <f>0.089+0.1803</f>
        <v>0.26929999999999998</v>
      </c>
      <c r="M22">
        <f>0.1795+0.1803</f>
        <v>0.35980000000000001</v>
      </c>
      <c r="N22">
        <f>0.22+0.1803</f>
        <v>0.40029999999999999</v>
      </c>
      <c r="S22" s="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mmc</cp:lastModifiedBy>
  <dcterms:created xsi:type="dcterms:W3CDTF">2021-03-04T21:03:05Z</dcterms:created>
  <dcterms:modified xsi:type="dcterms:W3CDTF">2021-08-01T22:15:24Z</dcterms:modified>
</cp:coreProperties>
</file>