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F117BF78-08D1-41D0-856D-CB7809FD9D95}" xr6:coauthVersionLast="47" xr6:coauthVersionMax="47" xr10:uidLastSave="{00000000-0000-0000-0000-000000000000}"/>
  <bookViews>
    <workbookView xWindow="-120" yWindow="-120" windowWidth="38640" windowHeight="21240" xr2:uid="{E00399AE-9D4E-4E76-923A-41C1F87CC9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I74" i="1"/>
  <c r="V74" i="1"/>
  <c r="T74" i="1"/>
  <c r="U74" i="1"/>
  <c r="P74" i="1"/>
  <c r="O74" i="1"/>
  <c r="J74" i="1"/>
  <c r="H74" i="1"/>
  <c r="N74" i="1"/>
  <c r="D74" i="1"/>
  <c r="B74" i="1"/>
  <c r="C82" i="1"/>
  <c r="B82" i="1"/>
  <c r="A82" i="1"/>
  <c r="C78" i="1"/>
  <c r="B78" i="1"/>
  <c r="A78" i="1"/>
  <c r="Y74" i="1"/>
  <c r="Z74" i="1"/>
  <c r="X74" i="1"/>
  <c r="I23" i="1"/>
  <c r="I24" i="1"/>
  <c r="I25" i="1"/>
  <c r="I26" i="1"/>
  <c r="I27" i="1"/>
  <c r="I28" i="1"/>
  <c r="I29" i="1"/>
  <c r="I30" i="1"/>
  <c r="I31" i="1"/>
  <c r="I32" i="1"/>
  <c r="D4" i="1"/>
  <c r="C4" i="1"/>
  <c r="B4" i="1"/>
</calcChain>
</file>

<file path=xl/sharedStrings.xml><?xml version="1.0" encoding="utf-8"?>
<sst xmlns="http://schemas.openxmlformats.org/spreadsheetml/2006/main" count="145" uniqueCount="30">
  <si>
    <t>BPSK</t>
  </si>
  <si>
    <t>QPSK</t>
  </si>
  <si>
    <t>16QAM</t>
  </si>
  <si>
    <t xml:space="preserve">SNR </t>
  </si>
  <si>
    <t>ZF</t>
  </si>
  <si>
    <t>MMSE</t>
  </si>
  <si>
    <t>Theory deviation(X1+X2-X0)</t>
  </si>
  <si>
    <t>average take</t>
  </si>
  <si>
    <t>12QAM</t>
  </si>
  <si>
    <t>SNR</t>
  </si>
  <si>
    <t>8QAM</t>
  </si>
  <si>
    <t>Theory devitation + MIMO deviation from experiments</t>
  </si>
  <si>
    <t>Deviation from standard MIMO 2*2 experiments</t>
  </si>
  <si>
    <t>18dB</t>
  </si>
  <si>
    <t xml:space="preserve">MIMO </t>
  </si>
  <si>
    <t>SINR</t>
  </si>
  <si>
    <t>Our method</t>
  </si>
  <si>
    <t>MIMO</t>
  </si>
  <si>
    <t>LOS</t>
  </si>
  <si>
    <t>Doppler</t>
  </si>
  <si>
    <t>Interference</t>
  </si>
  <si>
    <t>blockage</t>
  </si>
  <si>
    <t>Phase</t>
  </si>
  <si>
    <t>Confined</t>
  </si>
  <si>
    <t>Outdoor</t>
  </si>
  <si>
    <t>Corridor</t>
  </si>
  <si>
    <t>Indoor</t>
  </si>
  <si>
    <t>outdoor</t>
  </si>
  <si>
    <t>corridor</t>
  </si>
  <si>
    <t>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</si>
</sst>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30339263295657E-2"/>
          <c:y val="0.30076443569553807"/>
          <c:w val="0.87142798110691055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Sheet1!$B$10:$B$19</c:f>
              <c:numCache>
                <c:formatCode>General</c:formatCode>
                <c:ptCount val="10"/>
                <c:pt idx="0">
                  <c:v>0.64319999999999999</c:v>
                </c:pt>
                <c:pt idx="1">
                  <c:v>0.48759999999999998</c:v>
                </c:pt>
                <c:pt idx="2">
                  <c:v>0.37619999999999998</c:v>
                </c:pt>
                <c:pt idx="3">
                  <c:v>0.2974</c:v>
                </c:pt>
                <c:pt idx="4">
                  <c:v>0.24010000000000001</c:v>
                </c:pt>
                <c:pt idx="5">
                  <c:v>0.2142</c:v>
                </c:pt>
                <c:pt idx="6">
                  <c:v>0.1699</c:v>
                </c:pt>
                <c:pt idx="7">
                  <c:v>0.1426</c:v>
                </c:pt>
                <c:pt idx="8">
                  <c:v>0.10780000000000001</c:v>
                </c:pt>
                <c:pt idx="9">
                  <c:v>8.7499999999999994E-2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4B-B685-271B8F00C9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Sheet1!$C$10:$C$19</c:f>
              <c:numCache>
                <c:formatCode>General</c:formatCode>
                <c:ptCount val="10"/>
                <c:pt idx="0">
                  <c:v>0.68500000000000005</c:v>
                </c:pt>
                <c:pt idx="1">
                  <c:v>0.52829999999999999</c:v>
                </c:pt>
                <c:pt idx="2">
                  <c:v>0.40079999999999999</c:v>
                </c:pt>
                <c:pt idx="3">
                  <c:v>0.31019999999999998</c:v>
                </c:pt>
                <c:pt idx="4">
                  <c:v>0.2767</c:v>
                </c:pt>
                <c:pt idx="5">
                  <c:v>0.24129999999999999</c:v>
                </c:pt>
                <c:pt idx="6">
                  <c:v>0.19620000000000001</c:v>
                </c:pt>
                <c:pt idx="7">
                  <c:v>0.15959999999999999</c:v>
                </c:pt>
                <c:pt idx="8">
                  <c:v>0.12139999999999999</c:v>
                </c:pt>
                <c:pt idx="9">
                  <c:v>0.10340000000000001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4B-B685-271B8F00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174672"/>
        <c:axId val="697177552"/>
      </c:lineChart>
      <c:catAx>
        <c:axId val="6971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7552"/>
        <c:crosses val="autoZero"/>
        <c:auto val="1"/>
        <c:lblAlgn val="ctr"/>
        <c:lblOffset val="100"/>
        <c:noMultiLvlLbl val="0"/>
      </c:catAx>
      <c:valAx>
        <c:axId val="697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Sheet1!$F$10:$F$19</c:f>
              <c:numCache>
                <c:formatCode>General</c:formatCode>
                <c:ptCount val="10"/>
                <c:pt idx="0">
                  <c:v>0.6321</c:v>
                </c:pt>
                <c:pt idx="1">
                  <c:v>0.49630000000000002</c:v>
                </c:pt>
                <c:pt idx="2">
                  <c:v>0.36980000000000002</c:v>
                </c:pt>
                <c:pt idx="3">
                  <c:v>0.30120000000000002</c:v>
                </c:pt>
                <c:pt idx="4">
                  <c:v>0.2462</c:v>
                </c:pt>
                <c:pt idx="5">
                  <c:v>0.2198</c:v>
                </c:pt>
                <c:pt idx="6">
                  <c:v>0.16880000000000001</c:v>
                </c:pt>
                <c:pt idx="7">
                  <c:v>0.1484</c:v>
                </c:pt>
                <c:pt idx="8">
                  <c:v>0.1096</c:v>
                </c:pt>
                <c:pt idx="9">
                  <c:v>9.01E-2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BC5-A9E3-4718B47643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Sheet1!$G$10:$G$19</c:f>
              <c:numCache>
                <c:formatCode>General</c:formatCode>
                <c:ptCount val="10"/>
                <c:pt idx="0">
                  <c:v>0.6421</c:v>
                </c:pt>
                <c:pt idx="1">
                  <c:v>0.5111</c:v>
                </c:pt>
                <c:pt idx="2">
                  <c:v>0.37109999999999999</c:v>
                </c:pt>
                <c:pt idx="3">
                  <c:v>0.29620000000000002</c:v>
                </c:pt>
                <c:pt idx="4">
                  <c:v>0.2487</c:v>
                </c:pt>
                <c:pt idx="5">
                  <c:v>0.22450000000000001</c:v>
                </c:pt>
                <c:pt idx="6">
                  <c:v>0.17219999999999999</c:v>
                </c:pt>
                <c:pt idx="7">
                  <c:v>0.14960000000000001</c:v>
                </c:pt>
                <c:pt idx="8">
                  <c:v>0.1125</c:v>
                </c:pt>
                <c:pt idx="9">
                  <c:v>9.8699999999999996E-2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BC5-A9E3-4718B476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26512"/>
        <c:axId val="652026192"/>
      </c:lineChart>
      <c:catAx>
        <c:axId val="6520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6192"/>
        <c:crosses val="autoZero"/>
        <c:auto val="1"/>
        <c:lblAlgn val="ctr"/>
        <c:lblOffset val="100"/>
        <c:noMultiLvlLbl val="0"/>
      </c:catAx>
      <c:valAx>
        <c:axId val="652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Sheet1!$J$10:$J$19</c:f>
              <c:numCache>
                <c:formatCode>General</c:formatCode>
                <c:ptCount val="10"/>
                <c:pt idx="0">
                  <c:v>0.6532</c:v>
                </c:pt>
                <c:pt idx="1">
                  <c:v>0.48959999999999998</c:v>
                </c:pt>
                <c:pt idx="2">
                  <c:v>0.37880000000000003</c:v>
                </c:pt>
                <c:pt idx="3">
                  <c:v>0.29849999999999999</c:v>
                </c:pt>
                <c:pt idx="4">
                  <c:v>0.24329999999999999</c:v>
                </c:pt>
                <c:pt idx="5">
                  <c:v>0.2288</c:v>
                </c:pt>
                <c:pt idx="6">
                  <c:v>0.1714</c:v>
                </c:pt>
                <c:pt idx="7">
                  <c:v>0.1565</c:v>
                </c:pt>
                <c:pt idx="8">
                  <c:v>0.10879999999999999</c:v>
                </c:pt>
                <c:pt idx="9">
                  <c:v>9.06E-2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08D-85F0-1F538D00F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Sheet1!$L$10:$L$19</c:f>
              <c:numCache>
                <c:formatCode>General</c:formatCode>
                <c:ptCount val="10"/>
                <c:pt idx="0">
                  <c:v>0.66930000000000001</c:v>
                </c:pt>
                <c:pt idx="1">
                  <c:v>0.49919999999999998</c:v>
                </c:pt>
                <c:pt idx="2">
                  <c:v>0.38300000000000001</c:v>
                </c:pt>
                <c:pt idx="3">
                  <c:v>0.30630000000000002</c:v>
                </c:pt>
                <c:pt idx="4">
                  <c:v>0.24959999999999999</c:v>
                </c:pt>
                <c:pt idx="5">
                  <c:v>0.23749999999999999</c:v>
                </c:pt>
                <c:pt idx="6">
                  <c:v>0.1762</c:v>
                </c:pt>
                <c:pt idx="7">
                  <c:v>0.15959999999999999</c:v>
                </c:pt>
                <c:pt idx="8">
                  <c:v>0.1114</c:v>
                </c:pt>
                <c:pt idx="9">
                  <c:v>0.1022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08D-85F0-1F538D00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311312"/>
        <c:axId val="299308752"/>
      </c:lineChart>
      <c:catAx>
        <c:axId val="2993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8752"/>
        <c:crosses val="autoZero"/>
        <c:auto val="1"/>
        <c:lblAlgn val="ctr"/>
        <c:lblOffset val="100"/>
        <c:noMultiLvlLbl val="0"/>
      </c:catAx>
      <c:valAx>
        <c:axId val="2993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Sheet1!$P$10:$P$19</c:f>
              <c:numCache>
                <c:formatCode>General</c:formatCode>
                <c:ptCount val="10"/>
                <c:pt idx="0">
                  <c:v>0.63219999999999998</c:v>
                </c:pt>
                <c:pt idx="1">
                  <c:v>0.50129999999999997</c:v>
                </c:pt>
                <c:pt idx="2">
                  <c:v>0.37419999999999998</c:v>
                </c:pt>
                <c:pt idx="3">
                  <c:v>0.29139999999999999</c:v>
                </c:pt>
                <c:pt idx="4">
                  <c:v>0.24360000000000001</c:v>
                </c:pt>
                <c:pt idx="5">
                  <c:v>0.1966</c:v>
                </c:pt>
                <c:pt idx="6">
                  <c:v>0.16550000000000001</c:v>
                </c:pt>
                <c:pt idx="7">
                  <c:v>0.13880000000000001</c:v>
                </c:pt>
                <c:pt idx="8">
                  <c:v>0.1145</c:v>
                </c:pt>
                <c:pt idx="9">
                  <c:v>8.4900000000000003E-2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7-4EBF-9E5A-1B70628DEB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Sheet1!$Q$10:$Q$19</c:f>
              <c:numCache>
                <c:formatCode>General</c:formatCode>
                <c:ptCount val="10"/>
                <c:pt idx="0">
                  <c:v>0.64870000000000005</c:v>
                </c:pt>
                <c:pt idx="1">
                  <c:v>0.51629999999999998</c:v>
                </c:pt>
                <c:pt idx="2">
                  <c:v>0.3841</c:v>
                </c:pt>
                <c:pt idx="3">
                  <c:v>0.29630000000000001</c:v>
                </c:pt>
                <c:pt idx="4">
                  <c:v>0.24540000000000001</c:v>
                </c:pt>
                <c:pt idx="5">
                  <c:v>0.2039</c:v>
                </c:pt>
                <c:pt idx="6">
                  <c:v>0.1701</c:v>
                </c:pt>
                <c:pt idx="7">
                  <c:v>0.1409</c:v>
                </c:pt>
                <c:pt idx="8">
                  <c:v>0.1167</c:v>
                </c:pt>
                <c:pt idx="9">
                  <c:v>9.01E-2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7-4EBF-9E5A-1B70628D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51896"/>
        <c:axId val="699447416"/>
      </c:lineChart>
      <c:catAx>
        <c:axId val="69945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47416"/>
        <c:crosses val="autoZero"/>
        <c:auto val="1"/>
        <c:lblAlgn val="ctr"/>
        <c:lblOffset val="100"/>
        <c:noMultiLvlLbl val="0"/>
      </c:catAx>
      <c:valAx>
        <c:axId val="6994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82633420822402"/>
          <c:y val="0.1712962962962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Sheet1!$H$36:$H$45</c:f>
              <c:numCache>
                <c:formatCode>General</c:formatCode>
                <c:ptCount val="10"/>
                <c:pt idx="0">
                  <c:v>1.599</c:v>
                </c:pt>
                <c:pt idx="1">
                  <c:v>1.351</c:v>
                </c:pt>
                <c:pt idx="2">
                  <c:v>1.1521999999999999</c:v>
                </c:pt>
                <c:pt idx="3">
                  <c:v>1.0436000000000001</c:v>
                </c:pt>
                <c:pt idx="4">
                  <c:v>0.98839999999999995</c:v>
                </c:pt>
                <c:pt idx="5">
                  <c:v>0.94110000000000005</c:v>
                </c:pt>
                <c:pt idx="6">
                  <c:v>0.90359999999999996</c:v>
                </c:pt>
                <c:pt idx="7">
                  <c:v>0.87119999999999997</c:v>
                </c:pt>
                <c:pt idx="8">
                  <c:v>0.80640000000000001</c:v>
                </c:pt>
                <c:pt idx="9">
                  <c:v>0.74660000000000004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D-4B19-B08C-025E8B17E0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Sheet1!$I$36:$I$45</c:f>
              <c:numCache>
                <c:formatCode>General</c:formatCode>
                <c:ptCount val="10"/>
                <c:pt idx="0">
                  <c:v>1.7110000000000001</c:v>
                </c:pt>
                <c:pt idx="1">
                  <c:v>1.5229999999999999</c:v>
                </c:pt>
                <c:pt idx="2">
                  <c:v>1.3321000000000001</c:v>
                </c:pt>
                <c:pt idx="3">
                  <c:v>1.2020999999999999</c:v>
                </c:pt>
                <c:pt idx="4">
                  <c:v>1.0988199999999999</c:v>
                </c:pt>
                <c:pt idx="5">
                  <c:v>1.02928</c:v>
                </c:pt>
                <c:pt idx="6">
                  <c:v>0.98209999999999997</c:v>
                </c:pt>
                <c:pt idx="7">
                  <c:v>0.95309999999999995</c:v>
                </c:pt>
                <c:pt idx="8">
                  <c:v>0.88229999999999997</c:v>
                </c:pt>
                <c:pt idx="9">
                  <c:v>0.83440000000000003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D-4B19-B08C-025E8B17E0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Sheet1!$J$36:$J$45</c:f>
              <c:numCache>
                <c:formatCode>General</c:formatCode>
                <c:ptCount val="10"/>
                <c:pt idx="0">
                  <c:v>1.5960000000000001</c:v>
                </c:pt>
                <c:pt idx="1">
                  <c:v>1.37</c:v>
                </c:pt>
                <c:pt idx="2">
                  <c:v>1.1469</c:v>
                </c:pt>
                <c:pt idx="3">
                  <c:v>1.0515000000000001</c:v>
                </c:pt>
                <c:pt idx="4">
                  <c:v>0.99650000000000005</c:v>
                </c:pt>
                <c:pt idx="5">
                  <c:v>0.94230000000000003</c:v>
                </c:pt>
                <c:pt idx="6">
                  <c:v>0.92159999999999997</c:v>
                </c:pt>
                <c:pt idx="7">
                  <c:v>0.88360000000000005</c:v>
                </c:pt>
                <c:pt idx="8">
                  <c:v>0.81720000000000004</c:v>
                </c:pt>
                <c:pt idx="9">
                  <c:v>0.75739999999999996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D-4B19-B08C-025E8B17E0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Sheet1!$K$36:$K$45</c:f>
              <c:numCache>
                <c:formatCode>General</c:formatCode>
                <c:ptCount val="10"/>
                <c:pt idx="0">
                  <c:v>1.532</c:v>
                </c:pt>
                <c:pt idx="1">
                  <c:v>1.298</c:v>
                </c:pt>
                <c:pt idx="2">
                  <c:v>1.1044</c:v>
                </c:pt>
                <c:pt idx="3">
                  <c:v>0.99209999999999998</c:v>
                </c:pt>
                <c:pt idx="4">
                  <c:v>0.94410000000000005</c:v>
                </c:pt>
                <c:pt idx="5">
                  <c:v>0.91090000000000004</c:v>
                </c:pt>
                <c:pt idx="6">
                  <c:v>0.86009999999999998</c:v>
                </c:pt>
                <c:pt idx="7">
                  <c:v>0.83979999999999999</c:v>
                </c:pt>
                <c:pt idx="8">
                  <c:v>0.7752</c:v>
                </c:pt>
                <c:pt idx="9">
                  <c:v>0.72330000000000005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D-4B19-B08C-025E8B17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773560"/>
        <c:axId val="900772280"/>
      </c:lineChart>
      <c:catAx>
        <c:axId val="900773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72280"/>
        <c:crosses val="autoZero"/>
        <c:auto val="1"/>
        <c:lblAlgn val="ctr"/>
        <c:lblOffset val="100"/>
        <c:noMultiLvlLbl val="0"/>
      </c:catAx>
      <c:valAx>
        <c:axId val="9007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Sheet1!$B$36:$B$45</c:f>
              <c:numCache>
                <c:formatCode>General</c:formatCode>
                <c:ptCount val="10"/>
                <c:pt idx="0">
                  <c:v>1.3620000000000001</c:v>
                </c:pt>
                <c:pt idx="1">
                  <c:v>1.1299999999999999</c:v>
                </c:pt>
                <c:pt idx="2">
                  <c:v>1.0235000000000001</c:v>
                </c:pt>
                <c:pt idx="3">
                  <c:v>0.97360000000000002</c:v>
                </c:pt>
                <c:pt idx="4">
                  <c:v>0.9335</c:v>
                </c:pt>
                <c:pt idx="5">
                  <c:v>0.90129999999999999</c:v>
                </c:pt>
                <c:pt idx="6">
                  <c:v>0.87749999999999995</c:v>
                </c:pt>
                <c:pt idx="7">
                  <c:v>0.82840000000000003</c:v>
                </c:pt>
                <c:pt idx="8">
                  <c:v>0.76670000000000005</c:v>
                </c:pt>
                <c:pt idx="9">
                  <c:v>0.71009999999999995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627-96B0-127CE623B2A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Sheet1!$C$36:$C$45</c:f>
              <c:numCache>
                <c:formatCode>General</c:formatCode>
                <c:ptCount val="10"/>
                <c:pt idx="0">
                  <c:v>1.532</c:v>
                </c:pt>
                <c:pt idx="1">
                  <c:v>1.3110999999999999</c:v>
                </c:pt>
                <c:pt idx="2">
                  <c:v>1.1811</c:v>
                </c:pt>
                <c:pt idx="3">
                  <c:v>1.1262000000000001</c:v>
                </c:pt>
                <c:pt idx="4">
                  <c:v>1.0688200000000001</c:v>
                </c:pt>
                <c:pt idx="5">
                  <c:v>0.99529999999999996</c:v>
                </c:pt>
                <c:pt idx="6">
                  <c:v>0.95209999999999995</c:v>
                </c:pt>
                <c:pt idx="7">
                  <c:v>0.92130000000000001</c:v>
                </c:pt>
                <c:pt idx="8">
                  <c:v>0.87250000000000005</c:v>
                </c:pt>
                <c:pt idx="9">
                  <c:v>0.82310000000000005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627-96B0-127CE623B2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Sheet1!$D$36:$D$45</c:f>
              <c:numCache>
                <c:formatCode>General</c:formatCode>
                <c:ptCount val="10"/>
                <c:pt idx="0">
                  <c:v>1.3819999999999999</c:v>
                </c:pt>
                <c:pt idx="1">
                  <c:v>1.1599999999999999</c:v>
                </c:pt>
                <c:pt idx="2">
                  <c:v>1.0289999999999999</c:v>
                </c:pt>
                <c:pt idx="3">
                  <c:v>0.9758</c:v>
                </c:pt>
                <c:pt idx="4">
                  <c:v>0.93989999999999996</c:v>
                </c:pt>
                <c:pt idx="5">
                  <c:v>0.90669999999999995</c:v>
                </c:pt>
                <c:pt idx="6">
                  <c:v>0.88290000000000002</c:v>
                </c:pt>
                <c:pt idx="7">
                  <c:v>0.83650000000000002</c:v>
                </c:pt>
                <c:pt idx="8">
                  <c:v>0.77010000000000001</c:v>
                </c:pt>
                <c:pt idx="9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627-96B0-127CE623B2A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Sheet1!$E$36:$E$45</c:f>
              <c:numCache>
                <c:formatCode>General</c:formatCode>
                <c:ptCount val="10"/>
                <c:pt idx="0">
                  <c:v>1.3009999999999999</c:v>
                </c:pt>
                <c:pt idx="1">
                  <c:v>1.0932999999999999</c:v>
                </c:pt>
                <c:pt idx="2">
                  <c:v>1.0007999999999999</c:v>
                </c:pt>
                <c:pt idx="3">
                  <c:v>0.94230000000000003</c:v>
                </c:pt>
                <c:pt idx="4">
                  <c:v>0.90669999999999995</c:v>
                </c:pt>
                <c:pt idx="5">
                  <c:v>0.8851</c:v>
                </c:pt>
                <c:pt idx="6">
                  <c:v>0.85089999999999999</c:v>
                </c:pt>
                <c:pt idx="7">
                  <c:v>0.80010000000000003</c:v>
                </c:pt>
                <c:pt idx="8">
                  <c:v>0.7359</c:v>
                </c:pt>
                <c:pt idx="9">
                  <c:v>0.68440000000000001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627-96B0-127CE623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795320"/>
        <c:axId val="900792760"/>
      </c:lineChart>
      <c:catAx>
        <c:axId val="90079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2760"/>
        <c:crosses val="autoZero"/>
        <c:auto val="1"/>
        <c:lblAlgn val="ctr"/>
        <c:lblOffset val="100"/>
        <c:noMultiLvlLbl val="0"/>
      </c:catAx>
      <c:valAx>
        <c:axId val="9007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Sheet1!$N$36:$N$45</c:f>
              <c:numCache>
                <c:formatCode>General</c:formatCode>
                <c:ptCount val="10"/>
                <c:pt idx="0">
                  <c:v>1.6990000000000001</c:v>
                </c:pt>
                <c:pt idx="1">
                  <c:v>1.423</c:v>
                </c:pt>
                <c:pt idx="2">
                  <c:v>1.1559999999999999</c:v>
                </c:pt>
                <c:pt idx="3">
                  <c:v>1.0506</c:v>
                </c:pt>
                <c:pt idx="4">
                  <c:v>0.99124000000000001</c:v>
                </c:pt>
                <c:pt idx="5">
                  <c:v>0.94610000000000005</c:v>
                </c:pt>
                <c:pt idx="6">
                  <c:v>0.90859999999999996</c:v>
                </c:pt>
                <c:pt idx="7">
                  <c:v>0.88300000000000001</c:v>
                </c:pt>
                <c:pt idx="8">
                  <c:v>0.82020000000000004</c:v>
                </c:pt>
                <c:pt idx="9">
                  <c:v>0.76129999999999998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1-41E7-B310-9A7A9B6713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Sheet1!$O$36:$O$45</c:f>
              <c:numCache>
                <c:formatCode>General</c:formatCode>
                <c:ptCount val="10"/>
                <c:pt idx="0">
                  <c:v>1.8109999999999999</c:v>
                </c:pt>
                <c:pt idx="1">
                  <c:v>1.587</c:v>
                </c:pt>
                <c:pt idx="2">
                  <c:v>1.3666</c:v>
                </c:pt>
                <c:pt idx="3">
                  <c:v>1.2221</c:v>
                </c:pt>
                <c:pt idx="4">
                  <c:v>1.1208199999999999</c:v>
                </c:pt>
                <c:pt idx="5">
                  <c:v>1.04322</c:v>
                </c:pt>
                <c:pt idx="6">
                  <c:v>0.99609999999999999</c:v>
                </c:pt>
                <c:pt idx="7">
                  <c:v>0.96509999999999996</c:v>
                </c:pt>
                <c:pt idx="8">
                  <c:v>0.89870000000000005</c:v>
                </c:pt>
                <c:pt idx="9">
                  <c:v>0.85040000000000004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1-41E7-B310-9A7A9B6713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Sheet1!$P$36:$P$45</c:f>
              <c:numCache>
                <c:formatCode>General</c:formatCode>
                <c:ptCount val="10"/>
                <c:pt idx="0">
                  <c:v>1.7</c:v>
                </c:pt>
                <c:pt idx="1">
                  <c:v>1.43</c:v>
                </c:pt>
                <c:pt idx="2">
                  <c:v>1.163</c:v>
                </c:pt>
                <c:pt idx="3">
                  <c:v>1.0536000000000001</c:v>
                </c:pt>
                <c:pt idx="4">
                  <c:v>1.002</c:v>
                </c:pt>
                <c:pt idx="5">
                  <c:v>0.95020000000000004</c:v>
                </c:pt>
                <c:pt idx="6">
                  <c:v>0.9123</c:v>
                </c:pt>
                <c:pt idx="7">
                  <c:v>0.88109999999999999</c:v>
                </c:pt>
                <c:pt idx="8">
                  <c:v>0.82940000000000003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1-41E7-B310-9A7A9B6713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Sheet1!$Q$36:$Q$45</c:f>
              <c:numCache>
                <c:formatCode>General</c:formatCode>
                <c:ptCount val="10"/>
                <c:pt idx="0">
                  <c:v>1.5960000000000001</c:v>
                </c:pt>
                <c:pt idx="1">
                  <c:v>1.3187</c:v>
                </c:pt>
                <c:pt idx="2">
                  <c:v>1.0685</c:v>
                </c:pt>
                <c:pt idx="3">
                  <c:v>0.96719999999999995</c:v>
                </c:pt>
                <c:pt idx="4">
                  <c:v>0.93079999999999996</c:v>
                </c:pt>
                <c:pt idx="5">
                  <c:v>0.91710000000000003</c:v>
                </c:pt>
                <c:pt idx="6">
                  <c:v>0.86129999999999995</c:v>
                </c:pt>
                <c:pt idx="7">
                  <c:v>0.8286</c:v>
                </c:pt>
                <c:pt idx="8">
                  <c:v>0.78310000000000002</c:v>
                </c:pt>
                <c:pt idx="9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1-41E7-B310-9A7A9B67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68440"/>
        <c:axId val="899167800"/>
      </c:lineChart>
      <c:catAx>
        <c:axId val="8991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67800"/>
        <c:crosses val="autoZero"/>
        <c:auto val="1"/>
        <c:lblAlgn val="ctr"/>
        <c:lblOffset val="100"/>
        <c:noMultiLvlLbl val="0"/>
      </c:catAx>
      <c:valAx>
        <c:axId val="8991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Sheet1!$T$36:$T$45</c:f>
              <c:numCache>
                <c:formatCode>General</c:formatCode>
                <c:ptCount val="10"/>
                <c:pt idx="0">
                  <c:v>1.3879999999999999</c:v>
                </c:pt>
                <c:pt idx="1">
                  <c:v>1.1359999999999999</c:v>
                </c:pt>
                <c:pt idx="2">
                  <c:v>1.0463</c:v>
                </c:pt>
                <c:pt idx="3">
                  <c:v>0.99539999999999995</c:v>
                </c:pt>
                <c:pt idx="4">
                  <c:v>0.95099999999999996</c:v>
                </c:pt>
                <c:pt idx="5">
                  <c:v>0.91010000000000002</c:v>
                </c:pt>
                <c:pt idx="6">
                  <c:v>0.88129999999999997</c:v>
                </c:pt>
                <c:pt idx="7">
                  <c:v>0.83260000000000001</c:v>
                </c:pt>
                <c:pt idx="8">
                  <c:v>0.77410000000000001</c:v>
                </c:pt>
                <c:pt idx="9">
                  <c:v>0.71860000000000002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F-46D1-AB02-4D5A8C0546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Sheet1!$U$36:$U$45</c:f>
              <c:numCache>
                <c:formatCode>General</c:formatCode>
                <c:ptCount val="10"/>
                <c:pt idx="0">
                  <c:v>1.542</c:v>
                </c:pt>
                <c:pt idx="1">
                  <c:v>1.3121</c:v>
                </c:pt>
                <c:pt idx="2">
                  <c:v>1.1940999999999999</c:v>
                </c:pt>
                <c:pt idx="3">
                  <c:v>1.1107</c:v>
                </c:pt>
                <c:pt idx="4">
                  <c:v>1.0529999999999999</c:v>
                </c:pt>
                <c:pt idx="5">
                  <c:v>0.99119999999999997</c:v>
                </c:pt>
                <c:pt idx="6">
                  <c:v>0.95860000000000001</c:v>
                </c:pt>
                <c:pt idx="7">
                  <c:v>0.92410000000000003</c:v>
                </c:pt>
                <c:pt idx="8">
                  <c:v>0.86029999999999995</c:v>
                </c:pt>
                <c:pt idx="9">
                  <c:v>0.81559999999999999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F-46D1-AB02-4D5A8C0546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Sheet1!$V$36:$V$45</c:f>
              <c:numCache>
                <c:formatCode>General</c:formatCode>
                <c:ptCount val="10"/>
                <c:pt idx="0">
                  <c:v>1.3959999999999999</c:v>
                </c:pt>
                <c:pt idx="1">
                  <c:v>1.1419999999999999</c:v>
                </c:pt>
                <c:pt idx="2">
                  <c:v>1.0530999999999999</c:v>
                </c:pt>
                <c:pt idx="3">
                  <c:v>1</c:v>
                </c:pt>
                <c:pt idx="4">
                  <c:v>0.96</c:v>
                </c:pt>
                <c:pt idx="5">
                  <c:v>0.9153</c:v>
                </c:pt>
                <c:pt idx="6">
                  <c:v>0.88939999999999997</c:v>
                </c:pt>
                <c:pt idx="7">
                  <c:v>0.84130000000000005</c:v>
                </c:pt>
                <c:pt idx="8">
                  <c:v>0.78129999999999999</c:v>
                </c:pt>
                <c:pt idx="9">
                  <c:v>0.72430000000000005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F-46D1-AB02-4D5A8C0546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Sheet1!$W$36:$W$45</c:f>
              <c:numCache>
                <c:formatCode>General</c:formatCode>
                <c:ptCount val="10"/>
                <c:pt idx="0">
                  <c:v>1.3220000000000001</c:v>
                </c:pt>
                <c:pt idx="1">
                  <c:v>1.1023000000000001</c:v>
                </c:pt>
                <c:pt idx="2">
                  <c:v>1.026</c:v>
                </c:pt>
                <c:pt idx="3">
                  <c:v>0.9466</c:v>
                </c:pt>
                <c:pt idx="4">
                  <c:v>0.9123</c:v>
                </c:pt>
                <c:pt idx="5">
                  <c:v>0.88690000000000002</c:v>
                </c:pt>
                <c:pt idx="6">
                  <c:v>0.85429999999999995</c:v>
                </c:pt>
                <c:pt idx="7">
                  <c:v>0.80489999999999995</c:v>
                </c:pt>
                <c:pt idx="8">
                  <c:v>0.74009999999999998</c:v>
                </c:pt>
                <c:pt idx="9">
                  <c:v>0.6895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F-46D1-AB02-4D5A8C05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97464"/>
        <c:axId val="892297144"/>
      </c:lineChart>
      <c:catAx>
        <c:axId val="89229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97144"/>
        <c:crosses val="autoZero"/>
        <c:auto val="1"/>
        <c:lblAlgn val="ctr"/>
        <c:lblOffset val="100"/>
        <c:noMultiLvlLbl val="0"/>
      </c:catAx>
      <c:valAx>
        <c:axId val="8922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1355585</xdr:colOff>
      <xdr:row>8</xdr:row>
      <xdr:rowOff>21008</xdr:rowOff>
    </xdr:from>
    <xdr:to>
      <xdr:col>14</xdr:col>
      <xdr:colOff>2164953</xdr:colOff>
      <xdr:row>11</xdr:row>
      <xdr:rowOff>135308</xdr:rowOff>
    </xdr:to>
    <xdr:sp macro="" textlink="">
      <xdr:nvSpPr>
        <xdr:cNvPr id="2" name="Rectangle 11">
          <a:extLst>
            <a:ext uri="{FF2B5EF4-FFF2-40B4-BE49-F238E27FC236}">
              <a16:creationId xmlns:a16="http://schemas.microsoft.com/office/drawing/2014/main" id="{ABCEAAEA-3E22-4ADB-B60D-5B936906D13C}"/>
            </a:ext>
          </a:extLst>
        </xdr:cNvPr>
        <xdr:cNvSpPr/>
      </xdr:nvSpPr>
      <xdr:spPr bwMode="auto">
        <a:xfrm>
          <a:off x="7327760" y="2688008"/>
          <a:ext cx="809368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536864</xdr:colOff>
      <xdr:row>50</xdr:row>
      <xdr:rowOff>78364</xdr:rowOff>
    </xdr:from>
    <xdr:to>
      <xdr:col>4</xdr:col>
      <xdr:colOff>62346</xdr:colOff>
      <xdr:row>64</xdr:row>
      <xdr:rowOff>154564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9021C79-993F-4EBA-9ABC-144FD83B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24246</xdr:colOff>
      <xdr:row>49</xdr:row>
      <xdr:rowOff>129453</xdr:rowOff>
    </xdr:from>
    <xdr:to>
      <xdr:col>8</xdr:col>
      <xdr:colOff>637308</xdr:colOff>
      <xdr:row>64</xdr:row>
      <xdr:rowOff>15153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A25FDA4-AB63-4FE3-BF03-EC6525F2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564573</xdr:colOff>
      <xdr:row>51</xdr:row>
      <xdr:rowOff>55850</xdr:rowOff>
    </xdr:from>
    <xdr:to>
      <xdr:col>17</xdr:col>
      <xdr:colOff>284884</xdr:colOff>
      <xdr:row>65</xdr:row>
      <xdr:rowOff>132050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8DE93EB-6161-455B-9A09-B6565A47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221674</xdr:colOff>
      <xdr:row>51</xdr:row>
      <xdr:rowOff>50655</xdr:rowOff>
    </xdr:from>
    <xdr:to>
      <xdr:col>25</xdr:col>
      <xdr:colOff>529937</xdr:colOff>
      <xdr:row>65</xdr:row>
      <xdr:rowOff>126855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92DF5A9-884A-4FB8-BE87-9087B3BB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1355585</xdr:colOff>
      <xdr:row>34</xdr:row>
      <xdr:rowOff>21008</xdr:rowOff>
    </xdr:from>
    <xdr:to>
      <xdr:col>20</xdr:col>
      <xdr:colOff>2164953</xdr:colOff>
      <xdr:row>37</xdr:row>
      <xdr:rowOff>135308</xdr:rowOff>
    </xdr:to>
    <xdr:sp macro="" textlink="">
      <xdr:nvSpPr>
        <xdr:cNvPr id="10" name="Rectangle 11">
          <a:extLst>
            <a:ext uri="{FF2B5EF4-FFF2-40B4-BE49-F238E27FC236}">
              <a16:creationId xmlns:a16="http://schemas.microsoft.com/office/drawing/2014/main" id="{FAAA17FC-6C2D-49A3-A61C-7B370935A203}"/>
            </a:ext>
          </a:extLst>
        </xdr:cNvPr>
        <xdr:cNvSpPr/>
      </xdr:nvSpPr>
      <xdr:spPr bwMode="auto">
        <a:xfrm>
          <a:off x="11547335" y="1545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20</xdr:col>
      <xdr:colOff>1355585</xdr:colOff>
      <xdr:row>34</xdr:row>
      <xdr:rowOff>21008</xdr:rowOff>
    </xdr:from>
    <xdr:to>
      <xdr:col>20</xdr:col>
      <xdr:colOff>2164953</xdr:colOff>
      <xdr:row>37</xdr:row>
      <xdr:rowOff>135308</xdr:rowOff>
    </xdr:to>
    <xdr:sp macro="" textlink="">
      <xdr:nvSpPr>
        <xdr:cNvPr id="14" name="Rectangle 11">
          <a:extLst>
            <a:ext uri="{FF2B5EF4-FFF2-40B4-BE49-F238E27FC236}">
              <a16:creationId xmlns:a16="http://schemas.microsoft.com/office/drawing/2014/main" id="{C26C6E73-42D8-4C8B-BC85-D4118334CD64}"/>
            </a:ext>
          </a:extLst>
        </xdr:cNvPr>
        <xdr:cNvSpPr/>
      </xdr:nvSpPr>
      <xdr:spPr bwMode="auto">
        <a:xfrm>
          <a:off x="140809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1355585</xdr:colOff>
      <xdr:row>34</xdr:row>
      <xdr:rowOff>21008</xdr:rowOff>
    </xdr:from>
    <xdr:to>
      <xdr:col>14</xdr:col>
      <xdr:colOff>2164953</xdr:colOff>
      <xdr:row>37</xdr:row>
      <xdr:rowOff>135308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FC7E8A72-1E22-4316-B926-CA4A4D038FAD}"/>
            </a:ext>
          </a:extLst>
        </xdr:cNvPr>
        <xdr:cNvSpPr/>
      </xdr:nvSpPr>
      <xdr:spPr bwMode="auto">
        <a:xfrm>
          <a:off x="153001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1355585</xdr:colOff>
      <xdr:row>34</xdr:row>
      <xdr:rowOff>21008</xdr:rowOff>
    </xdr:from>
    <xdr:to>
      <xdr:col>14</xdr:col>
      <xdr:colOff>2164953</xdr:colOff>
      <xdr:row>37</xdr:row>
      <xdr:rowOff>135308</xdr:rowOff>
    </xdr:to>
    <xdr:sp macro="" textlink="">
      <xdr:nvSpPr>
        <xdr:cNvPr id="16" name="Rectangle 11">
          <a:extLst>
            <a:ext uri="{FF2B5EF4-FFF2-40B4-BE49-F238E27FC236}">
              <a16:creationId xmlns:a16="http://schemas.microsoft.com/office/drawing/2014/main" id="{31FDF8A8-6274-42D6-9403-8C332C2E4812}"/>
            </a:ext>
          </a:extLst>
        </xdr:cNvPr>
        <xdr:cNvSpPr/>
      </xdr:nvSpPr>
      <xdr:spPr bwMode="auto">
        <a:xfrm>
          <a:off x="153001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542925</xdr:colOff>
      <xdr:row>47</xdr:row>
      <xdr:rowOff>23812</xdr:rowOff>
    </xdr:from>
    <xdr:to>
      <xdr:col>13</xdr:col>
      <xdr:colOff>514350</xdr:colOff>
      <xdr:row>61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5AA642-1DA8-45B8-AD97-9937C44C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285750</xdr:colOff>
      <xdr:row>49</xdr:row>
      <xdr:rowOff>42861</xdr:rowOff>
    </xdr:from>
    <xdr:to>
      <xdr:col>21</xdr:col>
      <xdr:colOff>0</xdr:colOff>
      <xdr:row>68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AD5041-6661-4321-9CA6-8D692CAA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762000</xdr:colOff>
      <xdr:row>46</xdr:row>
      <xdr:rowOff>80962</xdr:rowOff>
    </xdr:from>
    <xdr:to>
      <xdr:col>10</xdr:col>
      <xdr:colOff>104775</xdr:colOff>
      <xdr:row>60</xdr:row>
      <xdr:rowOff>157162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CDB3E5-E4CD-4E8A-8978-871BE806B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266700</xdr:colOff>
      <xdr:row>51</xdr:row>
      <xdr:rowOff>33337</xdr:rowOff>
    </xdr:from>
    <xdr:to>
      <xdr:col>20</xdr:col>
      <xdr:colOff>571500</xdr:colOff>
      <xdr:row>65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A4B52C-4828-4A63-B8E0-A240E5FB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1355585</xdr:colOff>
      <xdr:row>72</xdr:row>
      <xdr:rowOff>21008</xdr:rowOff>
    </xdr:from>
    <xdr:to>
      <xdr:col>19</xdr:col>
      <xdr:colOff>2164953</xdr:colOff>
      <xdr:row>75</xdr:row>
      <xdr:rowOff>135308</xdr:rowOff>
    </xdr:to>
    <xdr:sp macro="" textlink="">
      <xdr:nvSpPr>
        <xdr:cNvPr id="19" name="Rectangle 11">
          <a:extLst>
            <a:ext uri="{FF2B5EF4-FFF2-40B4-BE49-F238E27FC236}">
              <a16:creationId xmlns:a16="http://schemas.microsoft.com/office/drawing/2014/main" id="{6AC4DB70-8B2D-4C6F-BD59-A076681603ED}"/>
            </a:ext>
          </a:extLst>
        </xdr:cNvPr>
        <xdr:cNvSpPr/>
      </xdr:nvSpPr>
      <xdr:spPr bwMode="auto">
        <a:xfrm>
          <a:off x="153001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19</xdr:col>
      <xdr:colOff>1355585</xdr:colOff>
      <xdr:row>72</xdr:row>
      <xdr:rowOff>21008</xdr:rowOff>
    </xdr:from>
    <xdr:to>
      <xdr:col>19</xdr:col>
      <xdr:colOff>2164953</xdr:colOff>
      <xdr:row>75</xdr:row>
      <xdr:rowOff>135308</xdr:rowOff>
    </xdr:to>
    <xdr:sp macro="" textlink="">
      <xdr:nvSpPr>
        <xdr:cNvPr id="20" name="Rectangle 11">
          <a:extLst>
            <a:ext uri="{FF2B5EF4-FFF2-40B4-BE49-F238E27FC236}">
              <a16:creationId xmlns:a16="http://schemas.microsoft.com/office/drawing/2014/main" id="{DF2B7C37-10F5-4CBA-B47F-FEA679D2B2D3}"/>
            </a:ext>
          </a:extLst>
        </xdr:cNvPr>
        <xdr:cNvSpPr/>
      </xdr:nvSpPr>
      <xdr:spPr bwMode="auto">
        <a:xfrm>
          <a:off x="153001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1355585</xdr:colOff>
      <xdr:row>72</xdr:row>
      <xdr:rowOff>21008</xdr:rowOff>
    </xdr:from>
    <xdr:to>
      <xdr:col>13</xdr:col>
      <xdr:colOff>2164953</xdr:colOff>
      <xdr:row>75</xdr:row>
      <xdr:rowOff>135308</xdr:rowOff>
    </xdr:to>
    <xdr:sp macro="" textlink="">
      <xdr:nvSpPr>
        <xdr:cNvPr id="21" name="Rectangle 11">
          <a:extLst>
            <a:ext uri="{FF2B5EF4-FFF2-40B4-BE49-F238E27FC236}">
              <a16:creationId xmlns:a16="http://schemas.microsoft.com/office/drawing/2014/main" id="{7FCB0096-4831-481A-961A-5DDD627E9F3A}"/>
            </a:ext>
          </a:extLst>
        </xdr:cNvPr>
        <xdr:cNvSpPr/>
      </xdr:nvSpPr>
      <xdr:spPr bwMode="auto">
        <a:xfrm>
          <a:off x="116425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1355585</xdr:colOff>
      <xdr:row>72</xdr:row>
      <xdr:rowOff>21008</xdr:rowOff>
    </xdr:from>
    <xdr:to>
      <xdr:col>13</xdr:col>
      <xdr:colOff>2164953</xdr:colOff>
      <xdr:row>75</xdr:row>
      <xdr:rowOff>135308</xdr:rowOff>
    </xdr:to>
    <xdr:sp macro="" textlink="">
      <xdr:nvSpPr>
        <xdr:cNvPr id="22" name="Rectangle 11">
          <a:extLst>
            <a:ext uri="{FF2B5EF4-FFF2-40B4-BE49-F238E27FC236}">
              <a16:creationId xmlns:a16="http://schemas.microsoft.com/office/drawing/2014/main" id="{750E352B-EC0B-4C58-8534-34BF6B79247D}"/>
            </a:ext>
          </a:extLst>
        </xdr:cNvPr>
        <xdr:cNvSpPr/>
      </xdr:nvSpPr>
      <xdr:spPr bwMode="auto">
        <a:xfrm>
          <a:off x="11642585" y="6498008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8D29-7552-4B3D-BC93-5D3C0D7F6EF7}">
  <dimension ref="A1:Z86"/>
  <sheetViews>
    <sheetView tabSelected="1" topLeftCell="A58" zoomScaleNormal="100" workbookViewId="0">
      <selection activeCell="C75" sqref="C75"/>
    </sheetView>
  </sheetViews>
  <sheetFormatPr defaultRowHeight="15"/>
  <cols>
    <col min="1" max="1" width="24.140625" customWidth="1"/>
    <col min="2" max="2" width="17.140625" customWidth="1"/>
    <col min="4" max="4" width="11.85546875" customWidth="1"/>
    <col min="5" max="5" width="12.28515625" customWidth="1"/>
    <col min="6" max="6" width="12.7109375" customWidth="1"/>
    <col min="9" max="9" width="13.140625" customWidth="1"/>
    <col min="10" max="10" width="10.140625" customWidth="1"/>
    <col min="14" max="14" width="12.42578125" customWidth="1"/>
    <col min="19" max="19" width="19.85546875" customWidth="1"/>
    <col min="21" max="21" width="19.5703125" customWidth="1"/>
    <col min="22" max="22" width="16.42578125" customWidth="1"/>
  </cols>
  <sheetData>
    <row r="1" spans="1:17">
      <c r="A1" t="s">
        <v>3</v>
      </c>
      <c r="B1" t="s">
        <v>13</v>
      </c>
    </row>
    <row r="2" spans="1:17">
      <c r="B2" t="s">
        <v>0</v>
      </c>
      <c r="C2" t="s">
        <v>1</v>
      </c>
      <c r="D2" t="s">
        <v>2</v>
      </c>
      <c r="F2" t="s">
        <v>6</v>
      </c>
      <c r="G2" t="s">
        <v>0</v>
      </c>
      <c r="H2" t="s">
        <v>1</v>
      </c>
      <c r="I2" t="s">
        <v>2</v>
      </c>
    </row>
    <row r="3" spans="1:17">
      <c r="A3" t="s">
        <v>12</v>
      </c>
      <c r="B3">
        <v>4.87E-2</v>
      </c>
      <c r="C3">
        <v>6.9900000000000004E-2</v>
      </c>
      <c r="D3">
        <v>9.4899999999999998E-2</v>
      </c>
      <c r="F3" t="s">
        <v>7</v>
      </c>
      <c r="G3">
        <v>7.4200000000000002E-2</v>
      </c>
      <c r="H3">
        <v>9.1200000000000003E-2</v>
      </c>
      <c r="I3">
        <v>4.7E-2</v>
      </c>
    </row>
    <row r="4" spans="1:17">
      <c r="A4" t="s">
        <v>11</v>
      </c>
      <c r="B4">
        <f>B3+G3</f>
        <v>0.12290000000000001</v>
      </c>
      <c r="C4">
        <f>C3+H3</f>
        <v>0.16110000000000002</v>
      </c>
      <c r="D4">
        <f>D3+I3</f>
        <v>0.1419</v>
      </c>
    </row>
    <row r="8" spans="1:17">
      <c r="A8" s="1" t="s">
        <v>5</v>
      </c>
      <c r="B8" s="1" t="s">
        <v>0</v>
      </c>
      <c r="D8" s="1"/>
      <c r="F8" s="1" t="s">
        <v>1</v>
      </c>
      <c r="H8" s="1"/>
      <c r="J8" s="1" t="s">
        <v>2</v>
      </c>
      <c r="L8" s="1"/>
      <c r="N8" s="1" t="s">
        <v>10</v>
      </c>
      <c r="O8" s="1"/>
      <c r="P8" s="1" t="s">
        <v>8</v>
      </c>
      <c r="Q8" s="1"/>
    </row>
    <row r="9" spans="1:17">
      <c r="A9" s="1" t="s">
        <v>15</v>
      </c>
      <c r="B9" s="1" t="s">
        <v>5</v>
      </c>
      <c r="C9" s="1" t="s">
        <v>4</v>
      </c>
      <c r="D9" s="1" t="s">
        <v>16</v>
      </c>
      <c r="F9" s="1" t="s">
        <v>5</v>
      </c>
      <c r="G9" s="1" t="s">
        <v>4</v>
      </c>
      <c r="J9" s="1" t="s">
        <v>5</v>
      </c>
      <c r="L9" s="1" t="s">
        <v>4</v>
      </c>
      <c r="N9" s="1" t="s">
        <v>5</v>
      </c>
      <c r="O9" s="1" t="s">
        <v>4</v>
      </c>
      <c r="P9" s="1" t="s">
        <v>5</v>
      </c>
      <c r="Q9" s="1" t="s">
        <v>4</v>
      </c>
    </row>
    <row r="10" spans="1:17">
      <c r="A10" s="1">
        <v>2</v>
      </c>
      <c r="B10" s="1">
        <v>0.64319999999999999</v>
      </c>
      <c r="C10" s="1">
        <v>0.68500000000000005</v>
      </c>
      <c r="E10" s="1">
        <v>7.8100000000000003E-2</v>
      </c>
      <c r="F10" s="1">
        <v>0.6321</v>
      </c>
      <c r="G10" s="1">
        <v>0.6421</v>
      </c>
      <c r="I10" s="1"/>
      <c r="J10" s="1">
        <v>0.6532</v>
      </c>
      <c r="K10" s="1">
        <v>0.49969999999999998</v>
      </c>
      <c r="L10" s="1">
        <v>0.66930000000000001</v>
      </c>
      <c r="M10" s="1">
        <v>0.50109999999999999</v>
      </c>
      <c r="N10" s="1">
        <v>0.62229999999999996</v>
      </c>
      <c r="O10" s="1">
        <v>0.6401</v>
      </c>
      <c r="P10" s="1">
        <v>0.63219999999999998</v>
      </c>
      <c r="Q10" s="1">
        <v>0.64870000000000005</v>
      </c>
    </row>
    <row r="11" spans="1:17">
      <c r="A11" s="1">
        <v>4</v>
      </c>
      <c r="B11" s="1">
        <v>0.48759999999999998</v>
      </c>
      <c r="C11" s="1">
        <v>0.52829999999999999</v>
      </c>
      <c r="E11" s="1">
        <v>1.3599999999999999E-2</v>
      </c>
      <c r="F11" s="1">
        <v>0.49630000000000002</v>
      </c>
      <c r="G11" s="1">
        <v>0.5111</v>
      </c>
      <c r="I11" s="1"/>
      <c r="J11" s="1">
        <v>0.48959999999999998</v>
      </c>
      <c r="K11" s="1">
        <v>0.48959999999999998</v>
      </c>
      <c r="L11" s="1">
        <v>0.49919999999999998</v>
      </c>
      <c r="M11" s="1">
        <v>0.49619999999999997</v>
      </c>
      <c r="N11" s="1">
        <v>0.5101</v>
      </c>
      <c r="O11" s="1">
        <v>0.52329999999999999</v>
      </c>
      <c r="P11" s="1">
        <v>0.50129999999999997</v>
      </c>
      <c r="Q11" s="1">
        <v>0.51629999999999998</v>
      </c>
    </row>
    <row r="12" spans="1:17">
      <c r="A12" s="1">
        <v>6</v>
      </c>
      <c r="B12" s="1">
        <v>0.37619999999999998</v>
      </c>
      <c r="C12" s="1">
        <v>0.40079999999999999</v>
      </c>
      <c r="E12" s="1">
        <v>4.1099999999999999E-3</v>
      </c>
      <c r="F12" s="1">
        <v>0.36980000000000002</v>
      </c>
      <c r="G12" s="1">
        <v>0.37109999999999999</v>
      </c>
      <c r="I12" s="1"/>
      <c r="J12" s="1">
        <v>0.37880000000000003</v>
      </c>
      <c r="K12" s="1">
        <v>0.4582</v>
      </c>
      <c r="L12" s="1">
        <v>0.38300000000000001</v>
      </c>
      <c r="M12" s="1">
        <v>0.47499999999999998</v>
      </c>
      <c r="N12" s="1">
        <v>0.38100000000000001</v>
      </c>
      <c r="O12" s="1">
        <v>0.39119999999999999</v>
      </c>
      <c r="P12" s="1">
        <v>0.37419999999999998</v>
      </c>
      <c r="Q12" s="1">
        <v>0.3841</v>
      </c>
    </row>
    <row r="13" spans="1:17">
      <c r="A13" s="1">
        <v>8</v>
      </c>
      <c r="B13" s="1">
        <v>0.2974</v>
      </c>
      <c r="C13" s="1">
        <v>0.31019999999999998</v>
      </c>
      <c r="E13" s="1">
        <v>0</v>
      </c>
      <c r="F13" s="1">
        <v>0.30120000000000002</v>
      </c>
      <c r="G13" s="1">
        <v>0.29620000000000002</v>
      </c>
      <c r="I13" s="1"/>
      <c r="J13" s="1">
        <v>0.29849999999999999</v>
      </c>
      <c r="K13" s="1">
        <v>0.37619999999999998</v>
      </c>
      <c r="L13" s="1">
        <v>0.30630000000000002</v>
      </c>
      <c r="M13" s="1">
        <v>0.39410000000000001</v>
      </c>
      <c r="N13" s="1">
        <v>0.29759999999999998</v>
      </c>
      <c r="O13" s="1">
        <v>0.30109999999999998</v>
      </c>
      <c r="P13" s="1">
        <v>0.29139999999999999</v>
      </c>
      <c r="Q13" s="1">
        <v>0.29630000000000001</v>
      </c>
    </row>
    <row r="14" spans="1:17">
      <c r="A14" s="1">
        <v>10</v>
      </c>
      <c r="B14" s="1">
        <v>0.24010000000000001</v>
      </c>
      <c r="C14" s="1">
        <v>0.2767</v>
      </c>
      <c r="E14" s="1">
        <v>0</v>
      </c>
      <c r="F14" s="1">
        <v>0.2462</v>
      </c>
      <c r="G14" s="1">
        <v>0.2487</v>
      </c>
      <c r="I14" s="1"/>
      <c r="J14" s="1">
        <v>0.24329999999999999</v>
      </c>
      <c r="K14" s="1">
        <v>0.17510000000000001</v>
      </c>
      <c r="L14" s="1">
        <v>0.24959999999999999</v>
      </c>
      <c r="M14" s="1">
        <v>0.1933</v>
      </c>
      <c r="N14" s="1">
        <v>0.2412</v>
      </c>
      <c r="O14" s="1">
        <v>0.24629999999999999</v>
      </c>
      <c r="P14" s="1">
        <v>0.24360000000000001</v>
      </c>
      <c r="Q14" s="1">
        <v>0.24540000000000001</v>
      </c>
    </row>
    <row r="15" spans="1:17">
      <c r="A15" s="1">
        <v>12</v>
      </c>
      <c r="B15" s="1">
        <v>0.2142</v>
      </c>
      <c r="C15" s="1">
        <v>0.24129999999999999</v>
      </c>
      <c r="E15" s="1">
        <v>0</v>
      </c>
      <c r="F15" s="1">
        <v>0.2198</v>
      </c>
      <c r="G15" s="1">
        <v>0.22450000000000001</v>
      </c>
      <c r="I15" s="1"/>
      <c r="J15" s="1">
        <v>0.2288</v>
      </c>
      <c r="K15" s="1">
        <v>7.5700000000000003E-2</v>
      </c>
      <c r="L15" s="1">
        <v>0.23749999999999999</v>
      </c>
      <c r="M15" s="1">
        <v>8.8900000000000007E-2</v>
      </c>
      <c r="N15" s="1">
        <v>0.20130000000000001</v>
      </c>
      <c r="O15" s="1">
        <v>0.20660000000000001</v>
      </c>
      <c r="P15" s="1">
        <v>0.1966</v>
      </c>
      <c r="Q15" s="1">
        <v>0.2039</v>
      </c>
    </row>
    <row r="16" spans="1:17">
      <c r="A16" s="1">
        <v>14</v>
      </c>
      <c r="B16" s="1">
        <v>0.1699</v>
      </c>
      <c r="C16" s="1">
        <v>0.19620000000000001</v>
      </c>
      <c r="E16" s="1">
        <v>0</v>
      </c>
      <c r="F16" s="1">
        <v>0.16880000000000001</v>
      </c>
      <c r="G16" s="1">
        <v>0.17219999999999999</v>
      </c>
      <c r="I16" s="1"/>
      <c r="J16" s="1">
        <v>0.1714</v>
      </c>
      <c r="K16" s="1">
        <v>3.0200000000000001E-2</v>
      </c>
      <c r="L16" s="1">
        <v>0.1762</v>
      </c>
      <c r="M16" s="1">
        <v>3.8199999999999998E-2</v>
      </c>
      <c r="N16" s="1">
        <v>0.17080000000000001</v>
      </c>
      <c r="O16" s="1">
        <v>0.17860000000000001</v>
      </c>
      <c r="P16" s="1">
        <v>0.16550000000000001</v>
      </c>
      <c r="Q16" s="1">
        <v>0.1701</v>
      </c>
    </row>
    <row r="17" spans="1:17">
      <c r="A17" s="1">
        <v>16</v>
      </c>
      <c r="B17" s="1">
        <v>0.1426</v>
      </c>
      <c r="C17" s="1">
        <v>0.15959999999999999</v>
      </c>
      <c r="E17" s="1">
        <v>0</v>
      </c>
      <c r="F17" s="1">
        <v>0.1484</v>
      </c>
      <c r="G17" s="1">
        <v>0.14960000000000001</v>
      </c>
      <c r="I17" s="1"/>
      <c r="J17" s="1">
        <v>0.1565</v>
      </c>
      <c r="K17" s="1">
        <v>1.34E-2</v>
      </c>
      <c r="L17" s="1">
        <v>0.15959999999999999</v>
      </c>
      <c r="M17" s="1">
        <v>1.7100000000000001E-2</v>
      </c>
      <c r="N17" s="1">
        <v>0.1444</v>
      </c>
      <c r="O17" s="1">
        <v>0.1497</v>
      </c>
      <c r="P17" s="1">
        <v>0.13880000000000001</v>
      </c>
      <c r="Q17" s="1">
        <v>0.1409</v>
      </c>
    </row>
    <row r="18" spans="1:17">
      <c r="A18" s="1">
        <v>18</v>
      </c>
      <c r="B18" s="1">
        <v>0.10780000000000001</v>
      </c>
      <c r="C18" s="1">
        <v>0.12139999999999999</v>
      </c>
      <c r="E18" s="1">
        <v>0</v>
      </c>
      <c r="F18" s="1">
        <v>0.1096</v>
      </c>
      <c r="G18" s="1">
        <v>0.1125</v>
      </c>
      <c r="I18" s="1"/>
      <c r="J18" s="1">
        <v>0.10879999999999999</v>
      </c>
      <c r="K18" s="1">
        <v>3.5500000000000002E-3</v>
      </c>
      <c r="L18" s="1">
        <v>0.1114</v>
      </c>
      <c r="M18" s="1">
        <v>6.0299999999999998E-3</v>
      </c>
      <c r="N18" s="1">
        <v>0.11020000000000001</v>
      </c>
      <c r="O18" s="1">
        <v>0.1176</v>
      </c>
      <c r="P18" s="1">
        <v>0.1145</v>
      </c>
      <c r="Q18" s="1">
        <v>0.1167</v>
      </c>
    </row>
    <row r="19" spans="1:17">
      <c r="A19" s="1">
        <v>20</v>
      </c>
      <c r="B19" s="1">
        <v>8.7499999999999994E-2</v>
      </c>
      <c r="C19" s="1">
        <v>0.10340000000000001</v>
      </c>
      <c r="E19" s="1">
        <v>0</v>
      </c>
      <c r="F19" s="1">
        <v>9.01E-2</v>
      </c>
      <c r="G19" s="1">
        <v>9.8699999999999996E-2</v>
      </c>
      <c r="I19" s="1"/>
      <c r="J19" s="1">
        <v>9.06E-2</v>
      </c>
      <c r="K19" s="1">
        <v>0</v>
      </c>
      <c r="L19" s="1">
        <v>0.1022</v>
      </c>
      <c r="M19" s="1">
        <v>0</v>
      </c>
      <c r="N19" s="1">
        <v>8.9200000000000002E-2</v>
      </c>
      <c r="O19" s="1">
        <v>9.9099999999999994E-2</v>
      </c>
      <c r="P19" s="1">
        <v>8.4900000000000003E-2</v>
      </c>
      <c r="Q19" s="1">
        <v>9.01E-2</v>
      </c>
    </row>
    <row r="20" spans="1:17">
      <c r="G20" s="1"/>
    </row>
    <row r="21" spans="1:17">
      <c r="A21" s="1" t="s">
        <v>15</v>
      </c>
      <c r="B21" s="1"/>
      <c r="C21" s="1"/>
      <c r="D21" s="1"/>
    </row>
    <row r="22" spans="1:17">
      <c r="A22" s="1" t="s">
        <v>14</v>
      </c>
      <c r="B22" s="1" t="s">
        <v>0</v>
      </c>
      <c r="D22" s="1" t="s">
        <v>1</v>
      </c>
      <c r="F22" s="1" t="s">
        <v>2</v>
      </c>
    </row>
    <row r="23" spans="1:17">
      <c r="A23" s="1">
        <v>2</v>
      </c>
      <c r="B23" s="1">
        <v>0.61119999999999997</v>
      </c>
      <c r="C23">
        <v>5.8299999999999998E-2</v>
      </c>
      <c r="D23" s="1">
        <v>0.62460000000000004</v>
      </c>
      <c r="E23" s="1">
        <v>0.1323</v>
      </c>
      <c r="F23" s="1">
        <v>0.63129999999999997</v>
      </c>
      <c r="G23" s="1">
        <v>0.49330000000000002</v>
      </c>
      <c r="I23">
        <f>B23/B10</f>
        <v>0.95024875621890548</v>
      </c>
    </row>
    <row r="24" spans="1:17">
      <c r="A24" s="1">
        <v>4</v>
      </c>
      <c r="B24" s="1">
        <v>0.4662</v>
      </c>
      <c r="C24">
        <v>9.5399999999999999E-3</v>
      </c>
      <c r="D24" s="1">
        <v>0.4874</v>
      </c>
      <c r="E24" s="1">
        <v>4.6699999999999998E-2</v>
      </c>
      <c r="F24" s="1">
        <v>0.48980000000000001</v>
      </c>
      <c r="G24" s="1">
        <v>0.46960000000000002</v>
      </c>
      <c r="I24">
        <f t="shared" ref="I24:I32" si="0">B24/B11</f>
        <v>0.95611156685808041</v>
      </c>
    </row>
    <row r="25" spans="1:17">
      <c r="A25" s="1">
        <v>6</v>
      </c>
      <c r="B25" s="1">
        <v>0.34410000000000002</v>
      </c>
      <c r="C25">
        <v>1.5499999999999999E-3</v>
      </c>
      <c r="D25" s="1">
        <v>0.36009999999999998</v>
      </c>
      <c r="E25" s="1">
        <v>2.5499999999999998E-2</v>
      </c>
      <c r="F25" s="1">
        <v>0.37009999999999998</v>
      </c>
      <c r="G25" s="1">
        <v>0.41020000000000001</v>
      </c>
      <c r="I25">
        <f t="shared" si="0"/>
        <v>0.91467304625199375</v>
      </c>
    </row>
    <row r="26" spans="1:17">
      <c r="A26" s="1">
        <v>8</v>
      </c>
      <c r="B26" s="1">
        <v>0.27650000000000002</v>
      </c>
      <c r="C26">
        <v>0</v>
      </c>
      <c r="D26" s="1">
        <v>0.28410000000000002</v>
      </c>
      <c r="E26" s="1">
        <v>1.26E-2</v>
      </c>
      <c r="F26" s="1">
        <v>0.2888</v>
      </c>
      <c r="G26" s="1">
        <v>0.30509999999999998</v>
      </c>
      <c r="I26">
        <f t="shared" si="0"/>
        <v>0.92972427706792204</v>
      </c>
    </row>
    <row r="27" spans="1:17">
      <c r="A27" s="1">
        <v>10</v>
      </c>
      <c r="B27" s="1">
        <v>0.22090000000000001</v>
      </c>
      <c r="C27">
        <v>0</v>
      </c>
      <c r="D27" s="1">
        <v>0.23519999999999999</v>
      </c>
      <c r="E27" s="1">
        <v>3.2000000000000002E-3</v>
      </c>
      <c r="F27" s="1">
        <v>0.24129999999999999</v>
      </c>
      <c r="G27" s="1">
        <v>0.15329999999999999</v>
      </c>
      <c r="I27">
        <f t="shared" si="0"/>
        <v>0.92003331945022915</v>
      </c>
    </row>
    <row r="28" spans="1:17">
      <c r="A28" s="1">
        <v>12</v>
      </c>
      <c r="B28" s="1">
        <v>0.19409999999999999</v>
      </c>
      <c r="C28">
        <v>0</v>
      </c>
      <c r="D28" s="1">
        <v>0.20419999999999999</v>
      </c>
      <c r="E28" s="1">
        <v>0</v>
      </c>
      <c r="F28" s="1">
        <v>0.20549999999999999</v>
      </c>
      <c r="G28" s="1">
        <v>5.3100000000000001E-2</v>
      </c>
      <c r="I28">
        <f t="shared" si="0"/>
        <v>0.9061624649859944</v>
      </c>
    </row>
    <row r="29" spans="1:17">
      <c r="A29" s="1">
        <v>14</v>
      </c>
      <c r="B29" s="1">
        <v>0.1517</v>
      </c>
      <c r="C29">
        <v>0</v>
      </c>
      <c r="D29" s="1">
        <v>0.161</v>
      </c>
      <c r="E29" s="1">
        <v>0</v>
      </c>
      <c r="F29" s="1">
        <v>0.16209999999999999</v>
      </c>
      <c r="G29" s="1">
        <v>2.3199999999999998E-2</v>
      </c>
      <c r="I29">
        <f t="shared" si="0"/>
        <v>0.89287816362566219</v>
      </c>
    </row>
    <row r="30" spans="1:17">
      <c r="A30" s="1">
        <v>16</v>
      </c>
      <c r="B30" s="1">
        <v>0.12509999999999999</v>
      </c>
      <c r="C30">
        <v>0</v>
      </c>
      <c r="D30" s="1">
        <v>0.12429999999999999</v>
      </c>
      <c r="E30" s="1">
        <v>0</v>
      </c>
      <c r="F30" s="1">
        <v>0.1288</v>
      </c>
      <c r="G30" s="1">
        <v>7.9000000000000008E-3</v>
      </c>
      <c r="I30">
        <f t="shared" si="0"/>
        <v>0.87727910238429163</v>
      </c>
    </row>
    <row r="31" spans="1:17">
      <c r="A31" s="1">
        <v>18</v>
      </c>
      <c r="B31" s="1">
        <v>0.1055</v>
      </c>
      <c r="C31">
        <v>0</v>
      </c>
      <c r="D31" s="1">
        <v>0.1084</v>
      </c>
      <c r="E31" s="1">
        <v>0</v>
      </c>
      <c r="F31" s="1">
        <v>0.109</v>
      </c>
      <c r="G31" s="1">
        <v>0</v>
      </c>
      <c r="I31">
        <f t="shared" si="0"/>
        <v>0.97866419294990714</v>
      </c>
    </row>
    <row r="32" spans="1:17">
      <c r="A32" s="1">
        <v>20</v>
      </c>
      <c r="B32" s="1">
        <v>8.2000000000000003E-2</v>
      </c>
      <c r="C32">
        <v>0</v>
      </c>
      <c r="D32" s="1">
        <v>8.8800000000000004E-2</v>
      </c>
      <c r="E32" s="1">
        <v>0</v>
      </c>
      <c r="F32" s="1">
        <v>9.0899999999999995E-2</v>
      </c>
      <c r="G32" s="1">
        <v>0</v>
      </c>
      <c r="I32">
        <f t="shared" si="0"/>
        <v>0.93714285714285728</v>
      </c>
    </row>
    <row r="34" spans="1:23">
      <c r="A34" s="1" t="s">
        <v>5</v>
      </c>
      <c r="B34" s="1" t="s">
        <v>1</v>
      </c>
      <c r="D34" s="1" t="s">
        <v>18</v>
      </c>
      <c r="G34" s="1" t="s">
        <v>5</v>
      </c>
      <c r="H34" s="1" t="s">
        <v>1</v>
      </c>
      <c r="J34" s="1" t="s">
        <v>19</v>
      </c>
      <c r="L34" s="1"/>
      <c r="M34" s="1" t="s">
        <v>5</v>
      </c>
      <c r="N34" s="1" t="s">
        <v>1</v>
      </c>
      <c r="P34" s="1" t="s">
        <v>20</v>
      </c>
      <c r="S34" s="1" t="s">
        <v>5</v>
      </c>
      <c r="T34" s="1" t="s">
        <v>1</v>
      </c>
      <c r="V34" s="1" t="s">
        <v>21</v>
      </c>
    </row>
    <row r="35" spans="1:23">
      <c r="A35" s="1" t="s">
        <v>15</v>
      </c>
      <c r="B35" s="1" t="s">
        <v>5</v>
      </c>
      <c r="C35" s="1" t="s">
        <v>4</v>
      </c>
      <c r="D35" s="1" t="s">
        <v>16</v>
      </c>
      <c r="E35" s="1" t="s">
        <v>17</v>
      </c>
      <c r="G35" s="1" t="s">
        <v>15</v>
      </c>
      <c r="H35" s="1" t="s">
        <v>5</v>
      </c>
      <c r="I35" s="1" t="s">
        <v>4</v>
      </c>
      <c r="J35" s="1" t="s">
        <v>16</v>
      </c>
      <c r="K35" s="1" t="s">
        <v>17</v>
      </c>
      <c r="L35" s="1"/>
      <c r="M35" s="1" t="s">
        <v>15</v>
      </c>
      <c r="N35" s="1" t="s">
        <v>5</v>
      </c>
      <c r="O35" s="1" t="s">
        <v>4</v>
      </c>
      <c r="P35" s="1" t="s">
        <v>16</v>
      </c>
      <c r="Q35" s="1" t="s">
        <v>17</v>
      </c>
      <c r="S35" s="1" t="s">
        <v>15</v>
      </c>
      <c r="T35" s="1" t="s">
        <v>5</v>
      </c>
      <c r="U35" s="1" t="s">
        <v>4</v>
      </c>
      <c r="V35" s="1" t="s">
        <v>16</v>
      </c>
      <c r="W35" s="1" t="s">
        <v>17</v>
      </c>
    </row>
    <row r="36" spans="1:23">
      <c r="A36" s="1">
        <v>2</v>
      </c>
      <c r="B36" s="1">
        <v>1.3620000000000001</v>
      </c>
      <c r="C36" s="1">
        <v>1.532</v>
      </c>
      <c r="D36" s="1">
        <v>1.3819999999999999</v>
      </c>
      <c r="E36" s="1">
        <v>1.3009999999999999</v>
      </c>
      <c r="G36" s="1">
        <v>2</v>
      </c>
      <c r="H36" s="1">
        <v>1.599</v>
      </c>
      <c r="I36" s="1">
        <v>1.7110000000000001</v>
      </c>
      <c r="J36" s="1">
        <v>1.5960000000000001</v>
      </c>
      <c r="K36" s="1">
        <v>1.532</v>
      </c>
      <c r="L36" s="1"/>
      <c r="M36" s="1">
        <v>2</v>
      </c>
      <c r="N36" s="1">
        <v>1.6990000000000001</v>
      </c>
      <c r="O36" s="1">
        <v>1.8109999999999999</v>
      </c>
      <c r="P36" s="1">
        <v>1.7</v>
      </c>
      <c r="Q36" s="1">
        <v>1.5960000000000001</v>
      </c>
      <c r="S36" s="1">
        <v>2</v>
      </c>
      <c r="T36" s="1">
        <v>1.3879999999999999</v>
      </c>
      <c r="U36" s="1">
        <v>1.542</v>
      </c>
      <c r="V36" s="1">
        <v>1.3959999999999999</v>
      </c>
      <c r="W36" s="1">
        <v>1.3220000000000001</v>
      </c>
    </row>
    <row r="37" spans="1:23">
      <c r="A37" s="1">
        <v>4</v>
      </c>
      <c r="B37" s="1">
        <v>1.1299999999999999</v>
      </c>
      <c r="C37" s="1">
        <v>1.3110999999999999</v>
      </c>
      <c r="D37" s="1">
        <v>1.1599999999999999</v>
      </c>
      <c r="E37" s="1">
        <v>1.0932999999999999</v>
      </c>
      <c r="G37" s="1">
        <v>4</v>
      </c>
      <c r="H37" s="1">
        <v>1.351</v>
      </c>
      <c r="I37" s="1">
        <v>1.5229999999999999</v>
      </c>
      <c r="J37" s="1">
        <v>1.37</v>
      </c>
      <c r="K37" s="1">
        <v>1.298</v>
      </c>
      <c r="L37" s="1"/>
      <c r="M37" s="1">
        <v>4</v>
      </c>
      <c r="N37" s="1">
        <v>1.423</v>
      </c>
      <c r="O37" s="1">
        <v>1.587</v>
      </c>
      <c r="P37" s="1">
        <v>1.43</v>
      </c>
      <c r="Q37" s="1">
        <v>1.3187</v>
      </c>
      <c r="S37" s="1">
        <v>4</v>
      </c>
      <c r="T37" s="1">
        <v>1.1359999999999999</v>
      </c>
      <c r="U37" s="1">
        <v>1.3121</v>
      </c>
      <c r="V37" s="1">
        <v>1.1419999999999999</v>
      </c>
      <c r="W37" s="1">
        <v>1.1023000000000001</v>
      </c>
    </row>
    <row r="38" spans="1:23">
      <c r="A38" s="1">
        <v>6</v>
      </c>
      <c r="B38" s="1">
        <v>1.0235000000000001</v>
      </c>
      <c r="C38" s="1">
        <v>1.1811</v>
      </c>
      <c r="D38" s="1">
        <v>1.0289999999999999</v>
      </c>
      <c r="E38" s="1">
        <v>1.0007999999999999</v>
      </c>
      <c r="G38" s="1">
        <v>6</v>
      </c>
      <c r="H38" s="1">
        <v>1.1521999999999999</v>
      </c>
      <c r="I38" s="1">
        <v>1.3321000000000001</v>
      </c>
      <c r="J38" s="1">
        <v>1.1469</v>
      </c>
      <c r="K38" s="1">
        <v>1.1044</v>
      </c>
      <c r="L38" s="1"/>
      <c r="M38" s="1">
        <v>6</v>
      </c>
      <c r="N38" s="1">
        <v>1.1559999999999999</v>
      </c>
      <c r="O38" s="1">
        <v>1.3666</v>
      </c>
      <c r="P38" s="1">
        <v>1.163</v>
      </c>
      <c r="Q38" s="1">
        <v>1.0685</v>
      </c>
      <c r="S38" s="1">
        <v>6</v>
      </c>
      <c r="T38" s="1">
        <v>1.0463</v>
      </c>
      <c r="U38" s="1">
        <v>1.1940999999999999</v>
      </c>
      <c r="V38" s="1">
        <v>1.0530999999999999</v>
      </c>
      <c r="W38" s="1">
        <v>1.026</v>
      </c>
    </row>
    <row r="39" spans="1:23">
      <c r="A39" s="1">
        <v>8</v>
      </c>
      <c r="B39" s="1">
        <v>0.97360000000000002</v>
      </c>
      <c r="C39" s="1">
        <v>1.1262000000000001</v>
      </c>
      <c r="D39" s="1">
        <v>0.9758</v>
      </c>
      <c r="E39" s="1">
        <v>0.94230000000000003</v>
      </c>
      <c r="G39" s="1">
        <v>8</v>
      </c>
      <c r="H39" s="1">
        <v>1.0436000000000001</v>
      </c>
      <c r="I39" s="1">
        <v>1.2020999999999999</v>
      </c>
      <c r="J39" s="1">
        <v>1.0515000000000001</v>
      </c>
      <c r="K39" s="1">
        <v>0.99209999999999998</v>
      </c>
      <c r="L39" s="1"/>
      <c r="M39" s="1">
        <v>8</v>
      </c>
      <c r="N39" s="1">
        <v>1.0506</v>
      </c>
      <c r="O39" s="1">
        <v>1.2221</v>
      </c>
      <c r="P39" s="1">
        <v>1.0536000000000001</v>
      </c>
      <c r="Q39" s="1">
        <v>0.96719999999999995</v>
      </c>
      <c r="S39" s="1">
        <v>8</v>
      </c>
      <c r="T39" s="1">
        <v>0.99539999999999995</v>
      </c>
      <c r="U39" s="1">
        <v>1.1107</v>
      </c>
      <c r="V39" s="1">
        <v>1</v>
      </c>
      <c r="W39" s="1">
        <v>0.9466</v>
      </c>
    </row>
    <row r="40" spans="1:23">
      <c r="A40" s="1">
        <v>10</v>
      </c>
      <c r="B40" s="1">
        <v>0.9335</v>
      </c>
      <c r="C40" s="1">
        <v>1.0688200000000001</v>
      </c>
      <c r="D40" s="1">
        <v>0.93989999999999996</v>
      </c>
      <c r="E40" s="1">
        <v>0.90669999999999995</v>
      </c>
      <c r="G40" s="1">
        <v>10</v>
      </c>
      <c r="H40" s="1">
        <v>0.98839999999999995</v>
      </c>
      <c r="I40" s="1">
        <v>1.0988199999999999</v>
      </c>
      <c r="J40" s="1">
        <v>0.99650000000000005</v>
      </c>
      <c r="K40" s="1">
        <v>0.94410000000000005</v>
      </c>
      <c r="L40" s="1"/>
      <c r="M40" s="1">
        <v>10</v>
      </c>
      <c r="N40" s="1">
        <v>0.99124000000000001</v>
      </c>
      <c r="O40" s="1">
        <v>1.1208199999999999</v>
      </c>
      <c r="P40" s="1">
        <v>1.002</v>
      </c>
      <c r="Q40" s="1">
        <v>0.93079999999999996</v>
      </c>
      <c r="S40" s="1">
        <v>10</v>
      </c>
      <c r="T40" s="1">
        <v>0.95099999999999996</v>
      </c>
      <c r="U40" s="1">
        <v>1.0529999999999999</v>
      </c>
      <c r="V40" s="1">
        <v>0.96</v>
      </c>
      <c r="W40" s="1">
        <v>0.9123</v>
      </c>
    </row>
    <row r="41" spans="1:23">
      <c r="A41" s="1">
        <v>12</v>
      </c>
      <c r="B41" s="1">
        <v>0.90129999999999999</v>
      </c>
      <c r="C41" s="1">
        <v>0.99529999999999996</v>
      </c>
      <c r="D41" s="1">
        <v>0.90669999999999995</v>
      </c>
      <c r="E41" s="1">
        <v>0.8851</v>
      </c>
      <c r="G41" s="1">
        <v>12</v>
      </c>
      <c r="H41" s="1">
        <v>0.94110000000000005</v>
      </c>
      <c r="I41" s="1">
        <v>1.02928</v>
      </c>
      <c r="J41" s="1">
        <v>0.94230000000000003</v>
      </c>
      <c r="K41" s="1">
        <v>0.91090000000000004</v>
      </c>
      <c r="L41" s="1"/>
      <c r="M41" s="1">
        <v>12</v>
      </c>
      <c r="N41" s="1">
        <v>0.94610000000000005</v>
      </c>
      <c r="O41" s="1">
        <v>1.04322</v>
      </c>
      <c r="P41" s="1">
        <v>0.95020000000000004</v>
      </c>
      <c r="Q41" s="1">
        <v>0.91710000000000003</v>
      </c>
      <c r="S41" s="1">
        <v>12</v>
      </c>
      <c r="T41" s="1">
        <v>0.91010000000000002</v>
      </c>
      <c r="U41" s="1">
        <v>0.99119999999999997</v>
      </c>
      <c r="V41" s="1">
        <v>0.9153</v>
      </c>
      <c r="W41" s="1">
        <v>0.88690000000000002</v>
      </c>
    </row>
    <row r="42" spans="1:23">
      <c r="A42" s="1">
        <v>14</v>
      </c>
      <c r="B42" s="1">
        <v>0.87749999999999995</v>
      </c>
      <c r="C42" s="1">
        <v>0.95209999999999995</v>
      </c>
      <c r="D42" s="1">
        <v>0.88290000000000002</v>
      </c>
      <c r="E42" s="1">
        <v>0.85089999999999999</v>
      </c>
      <c r="G42" s="1">
        <v>14</v>
      </c>
      <c r="H42" s="1">
        <v>0.90359999999999996</v>
      </c>
      <c r="I42" s="1">
        <v>0.98209999999999997</v>
      </c>
      <c r="J42" s="1">
        <v>0.92159999999999997</v>
      </c>
      <c r="K42" s="1">
        <v>0.86009999999999998</v>
      </c>
      <c r="L42" s="1"/>
      <c r="M42" s="1">
        <v>14</v>
      </c>
      <c r="N42" s="1">
        <v>0.90859999999999996</v>
      </c>
      <c r="O42" s="1">
        <v>0.99609999999999999</v>
      </c>
      <c r="P42" s="1">
        <v>0.9123</v>
      </c>
      <c r="Q42" s="1">
        <v>0.86129999999999995</v>
      </c>
      <c r="S42" s="1">
        <v>14</v>
      </c>
      <c r="T42" s="1">
        <v>0.88129999999999997</v>
      </c>
      <c r="U42" s="1">
        <v>0.95860000000000001</v>
      </c>
      <c r="V42" s="1">
        <v>0.88939999999999997</v>
      </c>
      <c r="W42" s="1">
        <v>0.85429999999999995</v>
      </c>
    </row>
    <row r="43" spans="1:23">
      <c r="A43" s="1">
        <v>16</v>
      </c>
      <c r="B43" s="1">
        <v>0.82840000000000003</v>
      </c>
      <c r="C43" s="1">
        <v>0.92130000000000001</v>
      </c>
      <c r="D43" s="1">
        <v>0.83650000000000002</v>
      </c>
      <c r="E43" s="1">
        <v>0.80010000000000003</v>
      </c>
      <c r="G43" s="1">
        <v>16</v>
      </c>
      <c r="H43" s="1">
        <v>0.87119999999999997</v>
      </c>
      <c r="I43" s="1">
        <v>0.95309999999999995</v>
      </c>
      <c r="J43" s="1">
        <v>0.88360000000000005</v>
      </c>
      <c r="K43" s="1">
        <v>0.83979999999999999</v>
      </c>
      <c r="L43" s="1"/>
      <c r="M43" s="1">
        <v>16</v>
      </c>
      <c r="N43" s="1">
        <v>0.88300000000000001</v>
      </c>
      <c r="O43" s="1">
        <v>0.96509999999999996</v>
      </c>
      <c r="P43" s="1">
        <v>0.88109999999999999</v>
      </c>
      <c r="Q43" s="1">
        <v>0.8286</v>
      </c>
      <c r="S43" s="1">
        <v>16</v>
      </c>
      <c r="T43" s="1">
        <v>0.83260000000000001</v>
      </c>
      <c r="U43" s="1">
        <v>0.92410000000000003</v>
      </c>
      <c r="V43" s="1">
        <v>0.84130000000000005</v>
      </c>
      <c r="W43" s="1">
        <v>0.80489999999999995</v>
      </c>
    </row>
    <row r="44" spans="1:23">
      <c r="A44" s="1">
        <v>18</v>
      </c>
      <c r="B44" s="1">
        <v>0.76670000000000005</v>
      </c>
      <c r="C44" s="1">
        <v>0.87250000000000005</v>
      </c>
      <c r="D44" s="1">
        <v>0.77010000000000001</v>
      </c>
      <c r="E44" s="1">
        <v>0.7359</v>
      </c>
      <c r="G44" s="1">
        <v>18</v>
      </c>
      <c r="H44" s="1">
        <v>0.80640000000000001</v>
      </c>
      <c r="I44" s="1">
        <v>0.88229999999999997</v>
      </c>
      <c r="J44" s="1">
        <v>0.81720000000000004</v>
      </c>
      <c r="K44" s="1">
        <v>0.7752</v>
      </c>
      <c r="L44" s="1"/>
      <c r="M44" s="1">
        <v>18</v>
      </c>
      <c r="N44" s="1">
        <v>0.82020000000000004</v>
      </c>
      <c r="O44" s="1">
        <v>0.89870000000000005</v>
      </c>
      <c r="P44" s="1">
        <v>0.82940000000000003</v>
      </c>
      <c r="Q44" s="1">
        <v>0.78310000000000002</v>
      </c>
      <c r="S44" s="1">
        <v>18</v>
      </c>
      <c r="T44" s="1">
        <v>0.77410000000000001</v>
      </c>
      <c r="U44" s="1">
        <v>0.86029999999999995</v>
      </c>
      <c r="V44" s="1">
        <v>0.78129999999999999</v>
      </c>
      <c r="W44" s="1">
        <v>0.74009999999999998</v>
      </c>
    </row>
    <row r="45" spans="1:23">
      <c r="A45" s="1">
        <v>20</v>
      </c>
      <c r="B45" s="1">
        <v>0.71009999999999995</v>
      </c>
      <c r="C45" s="1">
        <v>0.82310000000000005</v>
      </c>
      <c r="D45" s="1">
        <v>0.71499999999999997</v>
      </c>
      <c r="E45" s="1">
        <v>0.68440000000000001</v>
      </c>
      <c r="G45" s="1">
        <v>20</v>
      </c>
      <c r="H45" s="1">
        <v>0.74660000000000004</v>
      </c>
      <c r="I45" s="1">
        <v>0.83440000000000003</v>
      </c>
      <c r="J45" s="1">
        <v>0.75739999999999996</v>
      </c>
      <c r="K45" s="1">
        <v>0.72330000000000005</v>
      </c>
      <c r="L45" s="1"/>
      <c r="M45" s="1">
        <v>20</v>
      </c>
      <c r="N45" s="1">
        <v>0.76129999999999998</v>
      </c>
      <c r="O45" s="1">
        <v>0.85040000000000004</v>
      </c>
      <c r="P45" s="1">
        <v>0.76839999999999997</v>
      </c>
      <c r="Q45" s="1">
        <v>0.7268</v>
      </c>
      <c r="S45" s="1">
        <v>20</v>
      </c>
      <c r="T45" s="1">
        <v>0.71860000000000002</v>
      </c>
      <c r="U45" s="1">
        <v>0.81559999999999999</v>
      </c>
      <c r="V45" s="1">
        <v>0.72430000000000005</v>
      </c>
      <c r="W45" s="1">
        <v>0.6895</v>
      </c>
    </row>
    <row r="57" spans="1:10">
      <c r="A57" t="s">
        <v>5</v>
      </c>
      <c r="B57" t="s">
        <v>0</v>
      </c>
      <c r="D57" t="s">
        <v>1</v>
      </c>
      <c r="F57" t="s">
        <v>2</v>
      </c>
      <c r="H57" t="s">
        <v>10</v>
      </c>
      <c r="J57" t="s">
        <v>8</v>
      </c>
    </row>
    <row r="58" spans="1:10">
      <c r="A58" t="s">
        <v>9</v>
      </c>
      <c r="B58" t="s">
        <v>5</v>
      </c>
      <c r="C58" t="s">
        <v>4</v>
      </c>
      <c r="D58" t="s">
        <v>5</v>
      </c>
      <c r="E58" t="s">
        <v>4</v>
      </c>
      <c r="F58" t="s">
        <v>5</v>
      </c>
      <c r="G58" t="s">
        <v>4</v>
      </c>
      <c r="H58" t="s">
        <v>5</v>
      </c>
      <c r="I58" t="s">
        <v>4</v>
      </c>
      <c r="J58" t="s">
        <v>5</v>
      </c>
    </row>
    <row r="59" spans="1:10">
      <c r="A59">
        <v>2</v>
      </c>
      <c r="B59">
        <v>0.2586</v>
      </c>
      <c r="C59">
        <v>0.2651</v>
      </c>
      <c r="D59">
        <v>0.26419999999999999</v>
      </c>
      <c r="E59">
        <v>0.27110000000000001</v>
      </c>
      <c r="F59">
        <v>0.27110000000000001</v>
      </c>
      <c r="G59">
        <v>0.27839999999999998</v>
      </c>
      <c r="H59">
        <v>0.2752</v>
      </c>
      <c r="I59">
        <v>0.28820000000000001</v>
      </c>
      <c r="J59">
        <v>0.2477</v>
      </c>
    </row>
    <row r="60" spans="1:10">
      <c r="A60">
        <v>4</v>
      </c>
      <c r="B60">
        <v>0.2155</v>
      </c>
      <c r="C60">
        <v>0.21990000000000001</v>
      </c>
      <c r="D60">
        <v>0.21879999999999999</v>
      </c>
      <c r="E60">
        <v>0.22140000000000001</v>
      </c>
      <c r="F60">
        <v>0.22420000000000001</v>
      </c>
      <c r="G60">
        <v>0.2268</v>
      </c>
      <c r="H60">
        <v>0.22839999999999999</v>
      </c>
      <c r="I60">
        <v>0.23749999999999999</v>
      </c>
      <c r="J60">
        <v>0.20860000000000001</v>
      </c>
    </row>
    <row r="61" spans="1:10">
      <c r="A61">
        <v>6</v>
      </c>
      <c r="B61">
        <v>0.182</v>
      </c>
      <c r="C61">
        <v>0.18690000000000001</v>
      </c>
      <c r="D61">
        <v>0.1862</v>
      </c>
      <c r="E61">
        <v>0.18959999999999999</v>
      </c>
      <c r="F61">
        <v>0.19359999999999999</v>
      </c>
      <c r="G61">
        <v>0.1988</v>
      </c>
      <c r="H61">
        <v>0.2001</v>
      </c>
      <c r="I61">
        <v>0.20960000000000001</v>
      </c>
      <c r="J61">
        <v>0.17660000000000001</v>
      </c>
    </row>
    <row r="62" spans="1:10">
      <c r="A62">
        <v>8</v>
      </c>
      <c r="B62">
        <v>0.16139999999999999</v>
      </c>
      <c r="C62">
        <v>0.16789999999999999</v>
      </c>
      <c r="D62">
        <v>0.16769999999999999</v>
      </c>
      <c r="E62">
        <v>0.1711</v>
      </c>
      <c r="F62">
        <v>0.17560000000000001</v>
      </c>
      <c r="G62">
        <v>0.18010000000000001</v>
      </c>
      <c r="H62">
        <v>0.1822</v>
      </c>
      <c r="I62">
        <v>0.1865</v>
      </c>
      <c r="J62">
        <v>0.15479999999999999</v>
      </c>
    </row>
    <row r="63" spans="1:10">
      <c r="A63">
        <v>10</v>
      </c>
      <c r="B63">
        <v>0.14510000000000001</v>
      </c>
      <c r="C63">
        <v>0.14940000000000001</v>
      </c>
      <c r="D63">
        <v>0.1484</v>
      </c>
      <c r="E63">
        <v>0.15329999999999999</v>
      </c>
      <c r="F63">
        <v>0.15490000000000001</v>
      </c>
      <c r="G63">
        <v>0.15859999999999999</v>
      </c>
      <c r="H63">
        <v>0.16109999999999999</v>
      </c>
      <c r="I63">
        <v>0.16539999999999999</v>
      </c>
      <c r="J63">
        <v>0.1346</v>
      </c>
    </row>
    <row r="64" spans="1:10">
      <c r="A64">
        <v>12</v>
      </c>
      <c r="B64">
        <v>0.1323</v>
      </c>
      <c r="C64">
        <v>0.1366</v>
      </c>
      <c r="D64">
        <v>0.13400000000000001</v>
      </c>
      <c r="E64">
        <v>0.1389</v>
      </c>
      <c r="F64">
        <v>0.14019999999999999</v>
      </c>
      <c r="G64">
        <v>0.1452</v>
      </c>
      <c r="H64">
        <v>0.1464</v>
      </c>
      <c r="I64">
        <v>0.15060000000000001</v>
      </c>
      <c r="J64">
        <v>0.12509999999999999</v>
      </c>
    </row>
    <row r="65" spans="1:26">
      <c r="A65">
        <v>14</v>
      </c>
      <c r="B65">
        <v>0.1216</v>
      </c>
      <c r="C65">
        <v>0.12529999999999999</v>
      </c>
      <c r="D65">
        <v>0.1237</v>
      </c>
      <c r="E65">
        <v>0.1268</v>
      </c>
      <c r="F65">
        <v>0.129</v>
      </c>
      <c r="G65">
        <v>0.13239999999999999</v>
      </c>
      <c r="H65">
        <v>0.1346</v>
      </c>
      <c r="I65">
        <v>0.13819999999999999</v>
      </c>
      <c r="J65">
        <v>0.11269999999999999</v>
      </c>
    </row>
    <row r="66" spans="1:26">
      <c r="A66">
        <v>16</v>
      </c>
      <c r="B66">
        <v>0.11</v>
      </c>
      <c r="C66">
        <v>0.11550000000000001</v>
      </c>
      <c r="D66">
        <v>0.11559999999999999</v>
      </c>
      <c r="E66">
        <v>0.1196</v>
      </c>
      <c r="F66">
        <v>0.12139999999999999</v>
      </c>
      <c r="G66">
        <v>0.12540000000000001</v>
      </c>
      <c r="H66">
        <v>0.1244</v>
      </c>
      <c r="I66">
        <v>0.12709999999999999</v>
      </c>
      <c r="J66">
        <v>0.1023</v>
      </c>
    </row>
    <row r="67" spans="1:26">
      <c r="A67">
        <v>18</v>
      </c>
      <c r="B67">
        <v>0.1012</v>
      </c>
      <c r="C67">
        <v>0.10639999999999999</v>
      </c>
      <c r="D67">
        <v>0.1043</v>
      </c>
      <c r="E67">
        <v>0.10589999999999999</v>
      </c>
      <c r="F67">
        <v>0.11559999999999999</v>
      </c>
      <c r="G67">
        <v>0.1187</v>
      </c>
      <c r="H67">
        <v>0.11559999999999999</v>
      </c>
      <c r="I67">
        <v>0.1196</v>
      </c>
      <c r="J67">
        <v>9.2899999999999996E-2</v>
      </c>
    </row>
    <row r="68" spans="1:26">
      <c r="A68">
        <v>20</v>
      </c>
      <c r="B68">
        <v>9.4600000000000004E-2</v>
      </c>
      <c r="C68">
        <v>9.8000000000000004E-2</v>
      </c>
      <c r="D68">
        <v>9.8699999999999996E-2</v>
      </c>
      <c r="E68">
        <v>0.1003</v>
      </c>
      <c r="F68">
        <v>0.1108</v>
      </c>
      <c r="G68">
        <v>0.1143</v>
      </c>
      <c r="H68">
        <v>0.10879999999999999</v>
      </c>
      <c r="I68">
        <v>0.1111</v>
      </c>
      <c r="J68">
        <v>8.4900000000000003E-2</v>
      </c>
    </row>
    <row r="71" spans="1:26">
      <c r="A71" t="s">
        <v>22</v>
      </c>
    </row>
    <row r="72" spans="1:26">
      <c r="A72" s="1" t="s">
        <v>5</v>
      </c>
      <c r="B72" s="1" t="s">
        <v>1</v>
      </c>
      <c r="C72" s="1" t="s">
        <v>29</v>
      </c>
      <c r="G72" s="1" t="s">
        <v>5</v>
      </c>
      <c r="H72" s="1" t="s">
        <v>1</v>
      </c>
      <c r="I72" s="1" t="s">
        <v>19</v>
      </c>
      <c r="L72" s="1"/>
      <c r="M72" s="1" t="s">
        <v>5</v>
      </c>
      <c r="N72" s="1" t="s">
        <v>1</v>
      </c>
      <c r="O72" s="1" t="s">
        <v>20</v>
      </c>
      <c r="S72" s="1" t="s">
        <v>5</v>
      </c>
      <c r="T72" s="1" t="s">
        <v>1</v>
      </c>
      <c r="U72" s="1" t="s">
        <v>21</v>
      </c>
      <c r="X72" s="1" t="s">
        <v>1</v>
      </c>
      <c r="Y72" s="1" t="s">
        <v>23</v>
      </c>
    </row>
    <row r="73" spans="1:26">
      <c r="A73" s="1" t="s">
        <v>15</v>
      </c>
      <c r="B73" s="1" t="s">
        <v>5</v>
      </c>
      <c r="C73" s="1" t="s">
        <v>16</v>
      </c>
      <c r="D73" s="1" t="s">
        <v>17</v>
      </c>
      <c r="G73" s="1" t="s">
        <v>15</v>
      </c>
      <c r="H73" s="1" t="s">
        <v>5</v>
      </c>
      <c r="I73" s="1" t="s">
        <v>16</v>
      </c>
      <c r="J73" s="1" t="s">
        <v>17</v>
      </c>
      <c r="L73" s="1"/>
      <c r="M73" s="1" t="s">
        <v>15</v>
      </c>
      <c r="N73" s="1" t="s">
        <v>5</v>
      </c>
      <c r="O73" s="1" t="s">
        <v>16</v>
      </c>
      <c r="P73" s="1" t="s">
        <v>17</v>
      </c>
      <c r="S73" s="1" t="s">
        <v>15</v>
      </c>
      <c r="T73" s="1" t="s">
        <v>5</v>
      </c>
      <c r="U73" s="1" t="s">
        <v>16</v>
      </c>
      <c r="V73" s="1" t="s">
        <v>17</v>
      </c>
      <c r="X73" s="1" t="s">
        <v>5</v>
      </c>
      <c r="Y73" s="1" t="s">
        <v>16</v>
      </c>
      <c r="Z73" s="1" t="s">
        <v>17</v>
      </c>
    </row>
    <row r="74" spans="1:26">
      <c r="A74" s="1">
        <v>12</v>
      </c>
      <c r="B74" s="1">
        <f>0.2358*180</f>
        <v>42.444000000000003</v>
      </c>
      <c r="C74" s="1">
        <f>0.237*180</f>
        <v>42.66</v>
      </c>
      <c r="D74" s="1">
        <f>0.2159*180</f>
        <v>38.862000000000002</v>
      </c>
      <c r="F74" s="1"/>
      <c r="G74" s="1">
        <v>12</v>
      </c>
      <c r="H74" s="1">
        <f>0.2488*180</f>
        <v>44.783999999999999</v>
      </c>
      <c r="I74" s="1">
        <f>0.2792*180</f>
        <v>50.256</v>
      </c>
      <c r="J74" s="1">
        <f>0.2478*180</f>
        <v>44.603999999999999</v>
      </c>
      <c r="L74" s="1"/>
      <c r="M74" s="1">
        <v>12</v>
      </c>
      <c r="N74" s="1">
        <f>0.4618*180</f>
        <v>83.123999999999995</v>
      </c>
      <c r="O74" s="1">
        <f>0.4822*180</f>
        <v>86.796000000000006</v>
      </c>
      <c r="P74" s="1">
        <f>0.4598*180</f>
        <v>82.763999999999996</v>
      </c>
      <c r="R74" s="1"/>
      <c r="S74" s="1">
        <v>12</v>
      </c>
      <c r="T74" s="1">
        <f>0.1358*180</f>
        <v>24.443999999999999</v>
      </c>
      <c r="U74" s="1">
        <f>0.1363*180</f>
        <v>24.534000000000002</v>
      </c>
      <c r="V74" s="1">
        <f>0.1352*180</f>
        <v>24.335999999999999</v>
      </c>
      <c r="X74" s="1">
        <f>0.0215*180</f>
        <v>3.8699999999999997</v>
      </c>
      <c r="Y74" s="1">
        <f>0.0232*180</f>
        <v>4.1760000000000002</v>
      </c>
      <c r="Z74" s="1">
        <f>0.021*180</f>
        <v>3.7800000000000002</v>
      </c>
    </row>
    <row r="75" spans="1:26">
      <c r="A75" s="1"/>
      <c r="B75" s="1"/>
      <c r="C75" s="1"/>
      <c r="D75" s="1"/>
      <c r="G75" s="1"/>
      <c r="H75" s="1"/>
      <c r="I75" s="1"/>
      <c r="J75" s="1"/>
      <c r="L75" s="1"/>
      <c r="M75" s="1"/>
      <c r="N75" s="1"/>
      <c r="O75" s="1"/>
      <c r="P75" s="1"/>
      <c r="S75" s="1"/>
      <c r="T75" s="1"/>
      <c r="U75" s="1"/>
      <c r="V75" s="1"/>
    </row>
    <row r="76" spans="1:26">
      <c r="A76" s="1" t="s">
        <v>1</v>
      </c>
      <c r="B76" s="1" t="s">
        <v>27</v>
      </c>
      <c r="D76" s="1"/>
      <c r="G76" s="1"/>
      <c r="H76" s="1"/>
      <c r="I76" s="1"/>
      <c r="J76" s="1"/>
      <c r="L76" s="1"/>
      <c r="M76" s="1"/>
      <c r="N76" s="1"/>
      <c r="O76" s="1"/>
      <c r="P76" s="1"/>
      <c r="S76" s="1"/>
      <c r="T76" s="1"/>
      <c r="U76" s="1"/>
      <c r="V76" s="1"/>
    </row>
    <row r="77" spans="1:26">
      <c r="A77" s="1" t="s">
        <v>5</v>
      </c>
      <c r="B77" s="1" t="s">
        <v>16</v>
      </c>
      <c r="C77" s="1" t="s">
        <v>17</v>
      </c>
      <c r="D77" s="1"/>
      <c r="G77" s="1"/>
      <c r="H77" s="1"/>
      <c r="I77" s="1"/>
      <c r="J77" s="1"/>
      <c r="L77" s="1"/>
      <c r="M77" s="1"/>
      <c r="N77" s="1"/>
      <c r="O77" s="1"/>
      <c r="P77" s="1"/>
      <c r="S77" s="1"/>
      <c r="T77" s="1"/>
      <c r="U77" s="1"/>
      <c r="V77" s="1"/>
    </row>
    <row r="78" spans="1:26">
      <c r="A78" s="1">
        <f>0.01665*180</f>
        <v>2.9970000000000003</v>
      </c>
      <c r="B78" s="1">
        <f>0.0181*180</f>
        <v>3.2580000000000005</v>
      </c>
      <c r="C78" s="1">
        <f>0.016*180</f>
        <v>2.88</v>
      </c>
      <c r="D78" s="1"/>
      <c r="G78" s="1"/>
      <c r="H78" s="1"/>
      <c r="I78" s="1"/>
      <c r="J78" s="1"/>
      <c r="L78" s="1"/>
      <c r="M78" s="1"/>
      <c r="N78" s="1"/>
      <c r="O78" s="1"/>
      <c r="P78" s="1"/>
      <c r="S78" s="1"/>
      <c r="T78" s="1"/>
      <c r="U78" s="1"/>
      <c r="V78" s="1"/>
    </row>
    <row r="80" spans="1:26">
      <c r="A80" s="1" t="s">
        <v>1</v>
      </c>
      <c r="B80" s="1" t="s">
        <v>28</v>
      </c>
      <c r="D80" s="1"/>
      <c r="G80" s="1"/>
      <c r="H80" s="1"/>
      <c r="I80" s="1"/>
      <c r="J80" s="1"/>
      <c r="L80" s="1"/>
      <c r="M80" s="1"/>
      <c r="N80" s="1"/>
      <c r="O80" s="1"/>
      <c r="P80" s="1"/>
      <c r="S80" s="1"/>
      <c r="T80" s="1"/>
      <c r="U80" s="1"/>
      <c r="V80" s="1"/>
    </row>
    <row r="81" spans="1:22">
      <c r="A81" s="1" t="s">
        <v>5</v>
      </c>
      <c r="B81" s="1" t="s">
        <v>16</v>
      </c>
      <c r="C81" s="1" t="s">
        <v>17</v>
      </c>
      <c r="D81" s="1"/>
      <c r="G81" s="1"/>
      <c r="H81" s="1"/>
      <c r="I81" s="1"/>
      <c r="J81" s="1"/>
      <c r="L81" s="1"/>
      <c r="M81" s="1"/>
      <c r="N81" s="1"/>
      <c r="O81" s="1"/>
      <c r="P81" s="1"/>
      <c r="S81" s="1"/>
      <c r="T81" s="1"/>
      <c r="U81" s="1"/>
      <c r="V81" s="1"/>
    </row>
    <row r="82" spans="1:22">
      <c r="A82" s="1">
        <f>0.0181*180</f>
        <v>3.2580000000000005</v>
      </c>
      <c r="B82" s="1">
        <f>0.0193*180</f>
        <v>3.4740000000000002</v>
      </c>
      <c r="C82" s="1">
        <f>0.01756*180</f>
        <v>3.1608000000000001</v>
      </c>
      <c r="D82" s="1"/>
      <c r="G82" s="1"/>
      <c r="H82" s="1"/>
      <c r="I82" s="1"/>
      <c r="J82" s="1"/>
      <c r="L82" s="1"/>
      <c r="M82" s="1"/>
      <c r="N82" s="1"/>
      <c r="O82" s="1"/>
      <c r="P82" s="1"/>
      <c r="S82" s="1"/>
      <c r="T82" s="1"/>
      <c r="U82" s="1"/>
      <c r="V82" s="1"/>
    </row>
    <row r="83" spans="1:22">
      <c r="A83" s="1"/>
      <c r="B83" s="1"/>
      <c r="C83" s="1"/>
      <c r="D83" s="1"/>
      <c r="G83" s="1"/>
      <c r="H83" s="1"/>
      <c r="I83" s="1"/>
      <c r="J83" s="1"/>
      <c r="L83" s="1"/>
      <c r="M83" s="1"/>
      <c r="N83" s="1"/>
      <c r="O83" s="1"/>
      <c r="P83" s="1"/>
      <c r="S83" s="1"/>
      <c r="T83" s="1"/>
      <c r="U83" s="1"/>
      <c r="V83" s="1"/>
    </row>
    <row r="84" spans="1:22">
      <c r="A84" s="1" t="s">
        <v>24</v>
      </c>
      <c r="D84" t="s">
        <v>25</v>
      </c>
      <c r="G84" s="1" t="s">
        <v>26</v>
      </c>
      <c r="J84" s="1" t="s">
        <v>23</v>
      </c>
      <c r="M84" s="1" t="s">
        <v>21</v>
      </c>
      <c r="P84" s="1" t="s">
        <v>20</v>
      </c>
      <c r="R84" s="1"/>
    </row>
    <row r="85" spans="1:22">
      <c r="A85" s="1" t="s">
        <v>16</v>
      </c>
      <c r="B85" s="1" t="s">
        <v>17</v>
      </c>
      <c r="D85" s="1" t="s">
        <v>16</v>
      </c>
      <c r="E85" s="1" t="s">
        <v>17</v>
      </c>
      <c r="G85" s="1" t="s">
        <v>16</v>
      </c>
      <c r="H85" s="1" t="s">
        <v>17</v>
      </c>
      <c r="J85" s="1" t="s">
        <v>16</v>
      </c>
      <c r="K85" s="1" t="s">
        <v>17</v>
      </c>
      <c r="M85" s="1" t="s">
        <v>16</v>
      </c>
      <c r="N85" s="1" t="s">
        <v>17</v>
      </c>
      <c r="P85" s="1" t="s">
        <v>16</v>
      </c>
      <c r="Q85" s="1" t="s">
        <v>17</v>
      </c>
      <c r="R85" s="1"/>
      <c r="S85" s="1"/>
    </row>
    <row r="86" spans="1:22">
      <c r="A86" s="1">
        <v>15</v>
      </c>
      <c r="B86" s="1">
        <v>15</v>
      </c>
      <c r="D86" s="1">
        <v>20</v>
      </c>
      <c r="E86" s="1">
        <v>20</v>
      </c>
      <c r="G86" s="1">
        <v>18</v>
      </c>
      <c r="H86" s="1">
        <v>17</v>
      </c>
      <c r="J86" s="1">
        <v>23</v>
      </c>
      <c r="K86" s="1">
        <v>20</v>
      </c>
      <c r="M86" s="1">
        <v>32</v>
      </c>
      <c r="N86" s="1">
        <v>31</v>
      </c>
      <c r="P86" s="1">
        <v>543</v>
      </c>
      <c r="Q86" s="1">
        <v>541</v>
      </c>
      <c r="R86" s="1"/>
      <c r="S8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Ruirong Chen</cp:lastModifiedBy>
  <dcterms:created xsi:type="dcterms:W3CDTF">2021-07-29T18:16:20Z</dcterms:created>
  <dcterms:modified xsi:type="dcterms:W3CDTF">2021-09-15T06:15:03Z</dcterms:modified>
</cp:coreProperties>
</file>