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Yingheng\Project\Elastic_MBQC\example\"/>
    </mc:Choice>
  </mc:AlternateContent>
  <xr:revisionPtr revIDLastSave="0" documentId="13_ncr:1_{31FA6838-4DAD-4B5E-BBF7-8F23D1C5381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5" sheetId="4" r:id="rId1"/>
    <sheet name="Qubit10" sheetId="1" r:id="rId2"/>
    <sheet name="12" sheetId="2" r:id="rId3"/>
    <sheet name="15" sheetId="3" r:id="rId4"/>
    <sheet name="20" sheetId="6" r:id="rId5"/>
    <sheet name="27" sheetId="5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4" l="1"/>
  <c r="F52" i="4"/>
  <c r="F53" i="4"/>
  <c r="F54" i="4"/>
  <c r="F66" i="4"/>
  <c r="F65" i="4"/>
  <c r="F64" i="4"/>
  <c r="F63" i="4"/>
  <c r="M10" i="5"/>
  <c r="N10" i="5"/>
  <c r="M11" i="5"/>
  <c r="N11" i="5"/>
  <c r="M12" i="5"/>
  <c r="N12" i="5"/>
  <c r="M13" i="5"/>
  <c r="N13" i="5"/>
  <c r="F62" i="4"/>
  <c r="F61" i="4"/>
  <c r="F60" i="4"/>
  <c r="F59" i="4"/>
  <c r="N7" i="5"/>
  <c r="N8" i="5"/>
  <c r="M7" i="5"/>
  <c r="M8" i="5"/>
  <c r="K7" i="5"/>
  <c r="K8" i="5"/>
  <c r="J7" i="5"/>
  <c r="J8" i="5"/>
  <c r="I7" i="5"/>
  <c r="I8" i="5"/>
  <c r="D7" i="5"/>
  <c r="D8" i="5"/>
  <c r="Z10" i="4"/>
  <c r="F58" i="4"/>
  <c r="F57" i="4"/>
  <c r="F56" i="4"/>
  <c r="F55" i="4"/>
  <c r="U3" i="4"/>
  <c r="U4" i="4"/>
  <c r="U5" i="4"/>
  <c r="E47" i="4"/>
  <c r="D47" i="4"/>
  <c r="C47" i="4"/>
  <c r="E41" i="4"/>
  <c r="D41" i="4"/>
  <c r="C41" i="4"/>
  <c r="E35" i="4"/>
  <c r="D35" i="4"/>
  <c r="C35" i="4"/>
  <c r="D29" i="4"/>
  <c r="E29" i="4"/>
  <c r="C29" i="4"/>
  <c r="F39" i="4"/>
  <c r="M2" i="3"/>
  <c r="F25" i="4"/>
  <c r="F26" i="4"/>
  <c r="F27" i="4"/>
  <c r="F28" i="4"/>
  <c r="F30" i="4"/>
  <c r="F31" i="4"/>
  <c r="F32" i="4"/>
  <c r="F33" i="4"/>
  <c r="F34" i="4"/>
  <c r="F36" i="4"/>
  <c r="F37" i="4"/>
  <c r="F38" i="4"/>
  <c r="F40" i="4"/>
  <c r="F42" i="4"/>
  <c r="F43" i="4"/>
  <c r="F44" i="4"/>
  <c r="F45" i="4"/>
  <c r="F46" i="4"/>
  <c r="F24" i="4"/>
  <c r="M17" i="5"/>
  <c r="D17" i="5"/>
  <c r="J17" i="5" s="1"/>
  <c r="U6" i="1"/>
  <c r="V6" i="1"/>
  <c r="Z2" i="4"/>
  <c r="N25" i="5"/>
  <c r="N24" i="5"/>
  <c r="N23" i="5"/>
  <c r="N22" i="5"/>
  <c r="N21" i="5"/>
  <c r="N20" i="5"/>
  <c r="N19" i="5"/>
  <c r="N18" i="5"/>
  <c r="N17" i="5"/>
  <c r="N16" i="5"/>
  <c r="N15" i="5"/>
  <c r="N14" i="5"/>
  <c r="N9" i="5"/>
  <c r="N6" i="5"/>
  <c r="N5" i="5"/>
  <c r="N4" i="5"/>
  <c r="N3" i="5"/>
  <c r="N2" i="5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3" i="4"/>
  <c r="Z4" i="4"/>
  <c r="Z5" i="4"/>
  <c r="Z6" i="4"/>
  <c r="Z7" i="4"/>
  <c r="Z8" i="4"/>
  <c r="Z9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W2" i="4"/>
  <c r="M25" i="5"/>
  <c r="K25" i="5"/>
  <c r="I25" i="5"/>
  <c r="D25" i="5"/>
  <c r="J25" i="5" s="1"/>
  <c r="M24" i="5"/>
  <c r="K24" i="5"/>
  <c r="I24" i="5"/>
  <c r="D24" i="5"/>
  <c r="J24" i="5" s="1"/>
  <c r="M23" i="5"/>
  <c r="K23" i="5"/>
  <c r="I23" i="5"/>
  <c r="D23" i="5"/>
  <c r="J23" i="5" s="1"/>
  <c r="M22" i="5"/>
  <c r="K22" i="5"/>
  <c r="I22" i="5"/>
  <c r="D22" i="5"/>
  <c r="J22" i="5" s="1"/>
  <c r="M20" i="3"/>
  <c r="M21" i="3"/>
  <c r="M22" i="3"/>
  <c r="M23" i="3"/>
  <c r="K20" i="3"/>
  <c r="K21" i="3"/>
  <c r="K22" i="3"/>
  <c r="K23" i="3"/>
  <c r="I20" i="3"/>
  <c r="I21" i="3"/>
  <c r="I22" i="3"/>
  <c r="I23" i="3"/>
  <c r="D20" i="3"/>
  <c r="J20" i="3" s="1"/>
  <c r="D21" i="3"/>
  <c r="J21" i="3" s="1"/>
  <c r="D22" i="3"/>
  <c r="J22" i="3" s="1"/>
  <c r="D23" i="3"/>
  <c r="J23" i="3" s="1"/>
  <c r="Y22" i="1"/>
  <c r="Y23" i="1"/>
  <c r="Y24" i="1"/>
  <c r="Y25" i="1"/>
  <c r="W22" i="1"/>
  <c r="W23" i="1"/>
  <c r="W24" i="1"/>
  <c r="W25" i="1"/>
  <c r="U22" i="1"/>
  <c r="U23" i="1"/>
  <c r="U24" i="1"/>
  <c r="U25" i="1"/>
  <c r="R22" i="1"/>
  <c r="V22" i="1" s="1"/>
  <c r="R23" i="1"/>
  <c r="V23" i="1" s="1"/>
  <c r="R24" i="1"/>
  <c r="V24" i="1" s="1"/>
  <c r="R25" i="1"/>
  <c r="V25" i="1" s="1"/>
  <c r="Y29" i="1"/>
  <c r="W29" i="1"/>
  <c r="U29" i="1"/>
  <c r="R29" i="1"/>
  <c r="V29" i="1" s="1"/>
  <c r="Y28" i="1"/>
  <c r="W28" i="1"/>
  <c r="U28" i="1"/>
  <c r="R28" i="1"/>
  <c r="V28" i="1" s="1"/>
  <c r="Y27" i="1"/>
  <c r="W27" i="1"/>
  <c r="U27" i="1"/>
  <c r="R27" i="1"/>
  <c r="V27" i="1" s="1"/>
  <c r="Y26" i="1"/>
  <c r="W26" i="1"/>
  <c r="U26" i="1"/>
  <c r="R26" i="1"/>
  <c r="V26" i="1" s="1"/>
  <c r="Y28" i="4"/>
  <c r="W28" i="4"/>
  <c r="U28" i="4"/>
  <c r="R28" i="4"/>
  <c r="V28" i="4" s="1"/>
  <c r="Y27" i="4"/>
  <c r="W27" i="4"/>
  <c r="U27" i="4"/>
  <c r="R27" i="4"/>
  <c r="V27" i="4" s="1"/>
  <c r="Y26" i="4"/>
  <c r="W26" i="4"/>
  <c r="U26" i="4"/>
  <c r="R26" i="4"/>
  <c r="V26" i="4" s="1"/>
  <c r="Y25" i="4"/>
  <c r="W25" i="4"/>
  <c r="U25" i="4"/>
  <c r="R25" i="4"/>
  <c r="V25" i="4" s="1"/>
  <c r="M27" i="3"/>
  <c r="K27" i="3"/>
  <c r="I27" i="3"/>
  <c r="D27" i="3"/>
  <c r="J27" i="3" s="1"/>
  <c r="M26" i="3"/>
  <c r="K26" i="3"/>
  <c r="I26" i="3"/>
  <c r="D26" i="3"/>
  <c r="J26" i="3" s="1"/>
  <c r="M25" i="3"/>
  <c r="K25" i="3"/>
  <c r="I25" i="3"/>
  <c r="D25" i="3"/>
  <c r="J25" i="3" s="1"/>
  <c r="M24" i="3"/>
  <c r="K24" i="3"/>
  <c r="I24" i="3"/>
  <c r="D24" i="3"/>
  <c r="J24" i="3" s="1"/>
  <c r="W18" i="1"/>
  <c r="Y18" i="1"/>
  <c r="U18" i="1"/>
  <c r="R18" i="1"/>
  <c r="V18" i="1" s="1"/>
  <c r="Y19" i="1"/>
  <c r="Y20" i="1"/>
  <c r="Y21" i="1"/>
  <c r="W19" i="1"/>
  <c r="W20" i="1"/>
  <c r="W21" i="1"/>
  <c r="V21" i="1"/>
  <c r="U19" i="1"/>
  <c r="U20" i="1"/>
  <c r="U21" i="1"/>
  <c r="R19" i="1"/>
  <c r="V19" i="1" s="1"/>
  <c r="R20" i="1"/>
  <c r="V20" i="1" s="1"/>
  <c r="R21" i="1"/>
  <c r="Y21" i="4"/>
  <c r="Y22" i="4"/>
  <c r="W21" i="4"/>
  <c r="W22" i="4"/>
  <c r="U21" i="4"/>
  <c r="U22" i="4"/>
  <c r="R21" i="4"/>
  <c r="V21" i="4" s="1"/>
  <c r="R22" i="4"/>
  <c r="V22" i="4" s="1"/>
  <c r="Y23" i="4"/>
  <c r="W23" i="4"/>
  <c r="U23" i="4"/>
  <c r="R23" i="4"/>
  <c r="V23" i="4" s="1"/>
  <c r="Y18" i="4"/>
  <c r="Y19" i="4"/>
  <c r="Y20" i="4"/>
  <c r="W18" i="4"/>
  <c r="W19" i="4"/>
  <c r="W20" i="4"/>
  <c r="U18" i="4"/>
  <c r="U19" i="4"/>
  <c r="U20" i="4"/>
  <c r="R18" i="4"/>
  <c r="V18" i="4" s="1"/>
  <c r="R19" i="4"/>
  <c r="V19" i="4" s="1"/>
  <c r="R20" i="4"/>
  <c r="V20" i="4" s="1"/>
  <c r="K5" i="6"/>
  <c r="I5" i="6"/>
  <c r="G5" i="6"/>
  <c r="D5" i="6"/>
  <c r="H5" i="6" s="1"/>
  <c r="K4" i="6"/>
  <c r="I4" i="6"/>
  <c r="G4" i="6"/>
  <c r="D4" i="6"/>
  <c r="H4" i="6" s="1"/>
  <c r="K3" i="6"/>
  <c r="I3" i="6"/>
  <c r="G3" i="6"/>
  <c r="D3" i="6"/>
  <c r="H3" i="6" s="1"/>
  <c r="K2" i="6"/>
  <c r="I2" i="6"/>
  <c r="H2" i="6"/>
  <c r="G2" i="6"/>
  <c r="D2" i="6"/>
  <c r="M21" i="5"/>
  <c r="K21" i="5"/>
  <c r="I21" i="5"/>
  <c r="D21" i="5"/>
  <c r="J21" i="5" s="1"/>
  <c r="M20" i="5"/>
  <c r="K20" i="5"/>
  <c r="I20" i="5"/>
  <c r="D20" i="5"/>
  <c r="J20" i="5" s="1"/>
  <c r="M19" i="5"/>
  <c r="K19" i="5"/>
  <c r="I19" i="5"/>
  <c r="D19" i="5"/>
  <c r="J19" i="5" s="1"/>
  <c r="M18" i="5"/>
  <c r="K18" i="5"/>
  <c r="I18" i="5"/>
  <c r="D18" i="5"/>
  <c r="J18" i="5" s="1"/>
  <c r="K17" i="5"/>
  <c r="I17" i="5"/>
  <c r="M16" i="5"/>
  <c r="K16" i="5"/>
  <c r="I16" i="5"/>
  <c r="D16" i="5"/>
  <c r="J16" i="5" s="1"/>
  <c r="M15" i="5"/>
  <c r="K15" i="5"/>
  <c r="I15" i="5"/>
  <c r="D15" i="5"/>
  <c r="J15" i="5" s="1"/>
  <c r="M14" i="5"/>
  <c r="K14" i="5"/>
  <c r="I14" i="5"/>
  <c r="D14" i="5"/>
  <c r="J14" i="5" s="1"/>
  <c r="K13" i="5"/>
  <c r="I13" i="5"/>
  <c r="D13" i="5"/>
  <c r="J13" i="5" s="1"/>
  <c r="K12" i="5"/>
  <c r="I12" i="5"/>
  <c r="D12" i="5"/>
  <c r="J12" i="5" s="1"/>
  <c r="K11" i="5"/>
  <c r="I11" i="5"/>
  <c r="D11" i="5"/>
  <c r="J11" i="5" s="1"/>
  <c r="K10" i="5"/>
  <c r="I10" i="5"/>
  <c r="D10" i="5"/>
  <c r="J10" i="5" s="1"/>
  <c r="M9" i="5"/>
  <c r="K9" i="5"/>
  <c r="I9" i="5"/>
  <c r="D9" i="5"/>
  <c r="J9" i="5" s="1"/>
  <c r="M6" i="5"/>
  <c r="K6" i="5"/>
  <c r="I6" i="5"/>
  <c r="D6" i="5"/>
  <c r="J6" i="5" s="1"/>
  <c r="M5" i="5"/>
  <c r="K5" i="5"/>
  <c r="I5" i="5"/>
  <c r="D5" i="5"/>
  <c r="J5" i="5" s="1"/>
  <c r="M4" i="5"/>
  <c r="K4" i="5"/>
  <c r="I4" i="5"/>
  <c r="D4" i="5"/>
  <c r="J4" i="5" s="1"/>
  <c r="M3" i="5"/>
  <c r="K3" i="5"/>
  <c r="I3" i="5"/>
  <c r="D3" i="5"/>
  <c r="J3" i="5" s="1"/>
  <c r="M2" i="5"/>
  <c r="K2" i="5"/>
  <c r="I2" i="5"/>
  <c r="D2" i="5"/>
  <c r="J2" i="5" s="1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W18" i="2"/>
  <c r="W19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15" i="4"/>
  <c r="Y16" i="4"/>
  <c r="Y17" i="4"/>
  <c r="Y14" i="4"/>
  <c r="Y10" i="4"/>
  <c r="Y11" i="4"/>
  <c r="Y12" i="4"/>
  <c r="Y13" i="4"/>
  <c r="Y6" i="4"/>
  <c r="Y7" i="4"/>
  <c r="Y8" i="4"/>
  <c r="Y9" i="4"/>
  <c r="Y3" i="4"/>
  <c r="Y4" i="4"/>
  <c r="Y5" i="4"/>
  <c r="Y2" i="4"/>
  <c r="K19" i="3"/>
  <c r="I19" i="3"/>
  <c r="D19" i="3"/>
  <c r="J19" i="3" s="1"/>
  <c r="K18" i="3"/>
  <c r="I18" i="3"/>
  <c r="D18" i="3"/>
  <c r="J18" i="3" s="1"/>
  <c r="K17" i="3"/>
  <c r="I17" i="3"/>
  <c r="D17" i="3"/>
  <c r="J17" i="3" s="1"/>
  <c r="K16" i="3"/>
  <c r="I16" i="3"/>
  <c r="D16" i="3"/>
  <c r="J16" i="3" s="1"/>
  <c r="U19" i="2"/>
  <c r="S19" i="2"/>
  <c r="P19" i="2"/>
  <c r="T19" i="2" s="1"/>
  <c r="U18" i="2"/>
  <c r="S18" i="2"/>
  <c r="P18" i="2"/>
  <c r="T18" i="2" s="1"/>
  <c r="U17" i="2"/>
  <c r="S17" i="2"/>
  <c r="P17" i="2"/>
  <c r="T17" i="2" s="1"/>
  <c r="U16" i="2"/>
  <c r="T16" i="2"/>
  <c r="S16" i="2"/>
  <c r="P16" i="2"/>
  <c r="W14" i="1"/>
  <c r="W15" i="1"/>
  <c r="W16" i="1"/>
  <c r="W17" i="1"/>
  <c r="V14" i="1"/>
  <c r="U14" i="1"/>
  <c r="U15" i="1"/>
  <c r="U16" i="1"/>
  <c r="U17" i="1"/>
  <c r="R14" i="1"/>
  <c r="R15" i="1"/>
  <c r="V15" i="1" s="1"/>
  <c r="R16" i="1"/>
  <c r="V16" i="1" s="1"/>
  <c r="R17" i="1"/>
  <c r="V17" i="1" s="1"/>
  <c r="W17" i="4"/>
  <c r="U17" i="4"/>
  <c r="W16" i="4"/>
  <c r="U16" i="4"/>
  <c r="W15" i="4"/>
  <c r="U15" i="4"/>
  <c r="W14" i="4"/>
  <c r="U14" i="4"/>
  <c r="R14" i="4"/>
  <c r="V14" i="4" s="1"/>
  <c r="R15" i="4"/>
  <c r="V15" i="4" s="1"/>
  <c r="R16" i="4"/>
  <c r="V16" i="4" s="1"/>
  <c r="R17" i="4"/>
  <c r="V17" i="4" s="1"/>
  <c r="H14" i="4"/>
  <c r="K11" i="3"/>
  <c r="I11" i="3"/>
  <c r="D11" i="3"/>
  <c r="J11" i="3" s="1"/>
  <c r="K10" i="3"/>
  <c r="I10" i="3"/>
  <c r="D10" i="3"/>
  <c r="J10" i="3" s="1"/>
  <c r="K9" i="3"/>
  <c r="I9" i="3"/>
  <c r="D9" i="3"/>
  <c r="J9" i="3" s="1"/>
  <c r="K8" i="3"/>
  <c r="I8" i="3"/>
  <c r="D8" i="3"/>
  <c r="J8" i="3" s="1"/>
  <c r="K15" i="3"/>
  <c r="I15" i="3"/>
  <c r="D15" i="3"/>
  <c r="J15" i="3" s="1"/>
  <c r="K14" i="3"/>
  <c r="I14" i="3"/>
  <c r="D14" i="3"/>
  <c r="J14" i="3" s="1"/>
  <c r="K13" i="3"/>
  <c r="I13" i="3"/>
  <c r="D13" i="3"/>
  <c r="J13" i="3" s="1"/>
  <c r="K12" i="3"/>
  <c r="I12" i="3"/>
  <c r="D12" i="3"/>
  <c r="J12" i="3" s="1"/>
  <c r="K7" i="3"/>
  <c r="I7" i="3"/>
  <c r="D7" i="3"/>
  <c r="J7" i="3" s="1"/>
  <c r="K6" i="3"/>
  <c r="I6" i="3"/>
  <c r="D6" i="3"/>
  <c r="J6" i="3" s="1"/>
  <c r="K5" i="3"/>
  <c r="I5" i="3"/>
  <c r="D5" i="3"/>
  <c r="J5" i="3" s="1"/>
  <c r="K4" i="3"/>
  <c r="I4" i="3"/>
  <c r="D4" i="3"/>
  <c r="J4" i="3" s="1"/>
  <c r="K3" i="3"/>
  <c r="I3" i="3"/>
  <c r="D3" i="3"/>
  <c r="J3" i="3" s="1"/>
  <c r="K2" i="3"/>
  <c r="I2" i="3"/>
  <c r="D2" i="3"/>
  <c r="J2" i="3" s="1"/>
  <c r="U14" i="2"/>
  <c r="U15" i="2"/>
  <c r="S14" i="2"/>
  <c r="S15" i="2"/>
  <c r="P14" i="2"/>
  <c r="T14" i="2" s="1"/>
  <c r="P15" i="2"/>
  <c r="T15" i="2" s="1"/>
  <c r="U13" i="2"/>
  <c r="S13" i="2"/>
  <c r="P13" i="2"/>
  <c r="T13" i="2" s="1"/>
  <c r="U12" i="2"/>
  <c r="S12" i="2"/>
  <c r="P12" i="2"/>
  <c r="T12" i="2" s="1"/>
  <c r="U11" i="2"/>
  <c r="S11" i="2"/>
  <c r="P11" i="2"/>
  <c r="T11" i="2" s="1"/>
  <c r="U10" i="2"/>
  <c r="S10" i="2"/>
  <c r="P10" i="2"/>
  <c r="T10" i="2" s="1"/>
  <c r="U9" i="2"/>
  <c r="S9" i="2"/>
  <c r="P9" i="2"/>
  <c r="T9" i="2" s="1"/>
  <c r="U8" i="2"/>
  <c r="S8" i="2"/>
  <c r="P8" i="2"/>
  <c r="T8" i="2" s="1"/>
  <c r="U7" i="2"/>
  <c r="S7" i="2"/>
  <c r="P7" i="2"/>
  <c r="T7" i="2" s="1"/>
  <c r="U6" i="2"/>
  <c r="S6" i="2"/>
  <c r="P6" i="2"/>
  <c r="T6" i="2" s="1"/>
  <c r="U5" i="2"/>
  <c r="S5" i="2"/>
  <c r="P5" i="2"/>
  <c r="T5" i="2" s="1"/>
  <c r="U4" i="2"/>
  <c r="S4" i="2"/>
  <c r="P4" i="2"/>
  <c r="T4" i="2" s="1"/>
  <c r="U3" i="2"/>
  <c r="S3" i="2"/>
  <c r="P3" i="2"/>
  <c r="T3" i="2" s="1"/>
  <c r="U2" i="2"/>
  <c r="S2" i="2"/>
  <c r="P2" i="2"/>
  <c r="T2" i="2" s="1"/>
  <c r="K2" i="2"/>
  <c r="K3" i="2"/>
  <c r="I2" i="2"/>
  <c r="I3" i="2"/>
  <c r="H2" i="2"/>
  <c r="H3" i="2"/>
  <c r="E3" i="2"/>
  <c r="E2" i="2"/>
  <c r="E4" i="2"/>
  <c r="K15" i="2"/>
  <c r="I15" i="2"/>
  <c r="H15" i="2"/>
  <c r="E15" i="2"/>
  <c r="K14" i="2"/>
  <c r="I14" i="2"/>
  <c r="H14" i="2"/>
  <c r="E14" i="2"/>
  <c r="K13" i="2"/>
  <c r="I13" i="2"/>
  <c r="H13" i="2"/>
  <c r="E13" i="2"/>
  <c r="K12" i="2"/>
  <c r="I12" i="2"/>
  <c r="H12" i="2"/>
  <c r="E12" i="2"/>
  <c r="K11" i="2"/>
  <c r="I11" i="2"/>
  <c r="H11" i="2"/>
  <c r="E11" i="2"/>
  <c r="K10" i="2"/>
  <c r="I10" i="2"/>
  <c r="H10" i="2"/>
  <c r="E10" i="2"/>
  <c r="K9" i="2"/>
  <c r="I9" i="2"/>
  <c r="H9" i="2"/>
  <c r="E9" i="2"/>
  <c r="K8" i="2"/>
  <c r="I8" i="2"/>
  <c r="H8" i="2"/>
  <c r="E8" i="2"/>
  <c r="K7" i="2"/>
  <c r="I7" i="2"/>
  <c r="H7" i="2"/>
  <c r="E7" i="2"/>
  <c r="K6" i="2"/>
  <c r="I6" i="2"/>
  <c r="H6" i="2"/>
  <c r="E6" i="2"/>
  <c r="K5" i="2"/>
  <c r="I5" i="2"/>
  <c r="H5" i="2"/>
  <c r="E5" i="2"/>
  <c r="K4" i="2"/>
  <c r="I4" i="2"/>
  <c r="H4" i="2"/>
  <c r="R2" i="1"/>
  <c r="R13" i="1"/>
  <c r="R12" i="1"/>
  <c r="V12" i="1" s="1"/>
  <c r="R11" i="1"/>
  <c r="V11" i="1" s="1"/>
  <c r="R10" i="1"/>
  <c r="V10" i="1" s="1"/>
  <c r="R9" i="1"/>
  <c r="V9" i="1" s="1"/>
  <c r="R8" i="1"/>
  <c r="V8" i="1" s="1"/>
  <c r="R7" i="1"/>
  <c r="V7" i="1" s="1"/>
  <c r="R6" i="1"/>
  <c r="R5" i="1"/>
  <c r="V5" i="1" s="1"/>
  <c r="R4" i="1"/>
  <c r="V4" i="1" s="1"/>
  <c r="R3" i="1"/>
  <c r="V3" i="1" s="1"/>
  <c r="W13" i="1"/>
  <c r="U13" i="1"/>
  <c r="V13" i="1"/>
  <c r="W12" i="1"/>
  <c r="U12" i="1"/>
  <c r="W11" i="1"/>
  <c r="U11" i="1"/>
  <c r="W10" i="1"/>
  <c r="U10" i="1"/>
  <c r="W9" i="1"/>
  <c r="U9" i="1"/>
  <c r="W8" i="1"/>
  <c r="U8" i="1"/>
  <c r="W7" i="1"/>
  <c r="U7" i="1"/>
  <c r="W6" i="1"/>
  <c r="W5" i="1"/>
  <c r="U5" i="1"/>
  <c r="W4" i="1"/>
  <c r="U4" i="1"/>
  <c r="W3" i="1"/>
  <c r="U3" i="1"/>
  <c r="W2" i="1"/>
  <c r="U2" i="1"/>
  <c r="V2" i="1"/>
  <c r="U8" i="4"/>
  <c r="W3" i="4"/>
  <c r="W4" i="4"/>
  <c r="W5" i="4"/>
  <c r="W6" i="4"/>
  <c r="W7" i="4"/>
  <c r="W8" i="4"/>
  <c r="W9" i="4"/>
  <c r="W10" i="4"/>
  <c r="W11" i="4"/>
  <c r="W12" i="4"/>
  <c r="W13" i="4"/>
  <c r="U6" i="4"/>
  <c r="U7" i="4"/>
  <c r="U9" i="4"/>
  <c r="U10" i="4"/>
  <c r="U11" i="4"/>
  <c r="U12" i="4"/>
  <c r="U13" i="4"/>
  <c r="R13" i="4"/>
  <c r="V13" i="4" s="1"/>
  <c r="R12" i="4"/>
  <c r="V12" i="4" s="1"/>
  <c r="R11" i="4"/>
  <c r="V11" i="4" s="1"/>
  <c r="R10" i="4"/>
  <c r="V10" i="4" s="1"/>
  <c r="R9" i="4"/>
  <c r="V9" i="4" s="1"/>
  <c r="R8" i="4"/>
  <c r="V8" i="4" s="1"/>
  <c r="R7" i="4"/>
  <c r="V7" i="4" s="1"/>
  <c r="R6" i="4"/>
  <c r="V6" i="4" s="1"/>
  <c r="R5" i="4"/>
  <c r="V5" i="4" s="1"/>
  <c r="R4" i="4"/>
  <c r="V4" i="4" s="1"/>
  <c r="R3" i="4"/>
  <c r="V3" i="4" s="1"/>
  <c r="R2" i="4"/>
  <c r="I2" i="4"/>
  <c r="K13" i="1"/>
  <c r="I13" i="1"/>
  <c r="H13" i="1"/>
  <c r="E13" i="1"/>
  <c r="K12" i="1"/>
  <c r="I12" i="1"/>
  <c r="H12" i="1"/>
  <c r="E12" i="1"/>
  <c r="K11" i="1"/>
  <c r="I11" i="1"/>
  <c r="H11" i="1"/>
  <c r="E11" i="1"/>
  <c r="K10" i="1"/>
  <c r="I10" i="1"/>
  <c r="H10" i="1"/>
  <c r="E10" i="1"/>
  <c r="K9" i="1"/>
  <c r="I9" i="1"/>
  <c r="H9" i="1"/>
  <c r="E9" i="1"/>
  <c r="K8" i="1"/>
  <c r="I8" i="1"/>
  <c r="H8" i="1"/>
  <c r="E8" i="1"/>
  <c r="K7" i="1"/>
  <c r="I7" i="1"/>
  <c r="H7" i="1"/>
  <c r="E7" i="1"/>
  <c r="K6" i="1"/>
  <c r="I6" i="1"/>
  <c r="H6" i="1"/>
  <c r="E6" i="1"/>
  <c r="K5" i="1"/>
  <c r="I5" i="1"/>
  <c r="H5" i="1"/>
  <c r="E5" i="1"/>
  <c r="K4" i="1"/>
  <c r="I4" i="1"/>
  <c r="H4" i="1"/>
  <c r="E4" i="1"/>
  <c r="K3" i="1"/>
  <c r="I3" i="1"/>
  <c r="H3" i="1"/>
  <c r="E3" i="1"/>
  <c r="K2" i="1"/>
  <c r="I2" i="1"/>
  <c r="H2" i="1"/>
  <c r="E2" i="1"/>
  <c r="E7" i="4"/>
  <c r="E8" i="4"/>
  <c r="E9" i="4"/>
  <c r="E10" i="4"/>
  <c r="E11" i="4"/>
  <c r="E12" i="4"/>
  <c r="E13" i="4"/>
  <c r="E6" i="4"/>
  <c r="I3" i="4"/>
  <c r="I4" i="4"/>
  <c r="I5" i="4"/>
  <c r="I6" i="4"/>
  <c r="I7" i="4"/>
  <c r="I8" i="4"/>
  <c r="I9" i="4"/>
  <c r="I10" i="4"/>
  <c r="I11" i="4"/>
  <c r="I12" i="4"/>
  <c r="I13" i="4"/>
  <c r="H3" i="4"/>
  <c r="H4" i="4"/>
  <c r="H5" i="4"/>
  <c r="H6" i="4"/>
  <c r="H7" i="4"/>
  <c r="H8" i="4"/>
  <c r="H9" i="4"/>
  <c r="H10" i="4"/>
  <c r="H11" i="4"/>
  <c r="H12" i="4"/>
  <c r="H13" i="4"/>
  <c r="E5" i="4"/>
  <c r="E4" i="4"/>
  <c r="E3" i="4"/>
  <c r="K3" i="4"/>
  <c r="K4" i="4"/>
  <c r="K5" i="4"/>
  <c r="K6" i="4"/>
  <c r="K7" i="4"/>
  <c r="K8" i="4"/>
  <c r="K9" i="4"/>
  <c r="K10" i="4"/>
  <c r="K11" i="4"/>
  <c r="K12" i="4"/>
  <c r="K13" i="4"/>
  <c r="K2" i="4"/>
  <c r="H2" i="4"/>
  <c r="E2" i="4"/>
  <c r="F47" i="4" l="1"/>
  <c r="C48" i="4"/>
  <c r="F35" i="4"/>
  <c r="F29" i="4"/>
  <c r="F41" i="4"/>
  <c r="E48" i="4"/>
  <c r="D48" i="4"/>
  <c r="J3" i="4"/>
  <c r="J2" i="4"/>
  <c r="J9" i="2"/>
  <c r="J3" i="2"/>
  <c r="J2" i="2"/>
  <c r="J4" i="2"/>
  <c r="J5" i="2"/>
  <c r="J10" i="2"/>
  <c r="J11" i="2"/>
  <c r="J13" i="2"/>
  <c r="J12" i="2"/>
  <c r="J14" i="2"/>
  <c r="J7" i="2"/>
  <c r="J6" i="2"/>
  <c r="J8" i="2"/>
  <c r="J15" i="2"/>
  <c r="J7" i="1"/>
  <c r="J5" i="4"/>
  <c r="J4" i="4"/>
  <c r="J2" i="1"/>
  <c r="J6" i="1"/>
  <c r="J5" i="1"/>
  <c r="J3" i="1"/>
  <c r="J10" i="1"/>
  <c r="J11" i="1"/>
  <c r="J4" i="1"/>
  <c r="J8" i="1"/>
  <c r="J12" i="1"/>
  <c r="J9" i="1"/>
  <c r="J13" i="1"/>
  <c r="J7" i="4"/>
  <c r="J6" i="4"/>
  <c r="J13" i="4"/>
  <c r="J11" i="4"/>
  <c r="J10" i="4"/>
  <c r="J9" i="4"/>
  <c r="J12" i="4"/>
  <c r="J8" i="4"/>
  <c r="F48" i="4" l="1"/>
</calcChain>
</file>

<file path=xl/sharedStrings.xml><?xml version="1.0" encoding="utf-8"?>
<sst xmlns="http://schemas.openxmlformats.org/spreadsheetml/2006/main" count="324" uniqueCount="158">
  <si>
    <t>Bench</t>
  </si>
  <si>
    <t>Original Depth</t>
  </si>
  <si>
    <t>Optimized Depth</t>
  </si>
  <si>
    <t>Optimized Depth WL</t>
  </si>
  <si>
    <t>WL improvement</t>
  </si>
  <si>
    <t>Improvement</t>
  </si>
  <si>
    <t>BV5(9)</t>
  </si>
  <si>
    <t>BV5(11)</t>
  </si>
  <si>
    <t>BV5(13)</t>
  </si>
  <si>
    <t>BV5(15)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</si>
  <si>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</si>
  <si>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</si>
  <si>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</si>
  <si>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</si>
  <si>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</si>
  <si>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</si>
  <si>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</si>
  <si>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</si>
  <si>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Scheduling Depth</t>
  </si>
  <si>
    <t>Sch Depth WL</t>
  </si>
  <si>
    <t>Schedule Depth Leave</t>
  </si>
  <si>
    <t>Sch improvement</t>
  </si>
  <si>
    <t>Leaves improvement</t>
  </si>
  <si>
    <t>BV10(19)</t>
  </si>
  <si>
    <t>BV10(22)</t>
  </si>
  <si>
    <t>BV10(26)</t>
  </si>
  <si>
    <t>BV10(30)</t>
  </si>
  <si>
    <t>IQP10(30)</t>
  </si>
  <si>
    <t>IQP10(26)</t>
  </si>
  <si>
    <t>IQP10(22)</t>
  </si>
  <si>
    <t>IQP10(19)</t>
  </si>
  <si>
    <t>qft10(30)</t>
  </si>
  <si>
    <t>qft10(19)</t>
  </si>
  <si>
    <t>qft10(22)</t>
  </si>
  <si>
    <t>qft10(26)</t>
  </si>
  <si>
    <t>BV12(23)</t>
  </si>
  <si>
    <t>BV12(26)</t>
  </si>
  <si>
    <t>BV12(30)</t>
  </si>
  <si>
    <t>IQP12(30)</t>
  </si>
  <si>
    <t>IQP12(23)</t>
  </si>
  <si>
    <t>IQP12(26)</t>
  </si>
  <si>
    <t>IQP12(34)</t>
  </si>
  <si>
    <t>qft12(34)</t>
  </si>
  <si>
    <t>qft12(26)</t>
  </si>
  <si>
    <t>qft12(30)</t>
  </si>
  <si>
    <t>qft12(23)</t>
  </si>
  <si>
    <t>BV12(42)</t>
  </si>
  <si>
    <t>BV12(38)</t>
  </si>
  <si>
    <t>BV12(34)</t>
  </si>
  <si>
    <t>BV15(29)</t>
  </si>
  <si>
    <t>BV15(35)</t>
  </si>
  <si>
    <t>BV15(40)</t>
  </si>
  <si>
    <t>BV15(45)</t>
  </si>
  <si>
    <t>BV15(50)</t>
  </si>
  <si>
    <t>BV15(55)</t>
  </si>
  <si>
    <t>qft15(29)</t>
  </si>
  <si>
    <t>qft15(43)</t>
  </si>
  <si>
    <t>IQP15(29)</t>
  </si>
  <si>
    <t>IQP15(38)</t>
  </si>
  <si>
    <t>IQP15(32)</t>
  </si>
  <si>
    <t>IQP15(35)</t>
  </si>
  <si>
    <t>hlf7(13)</t>
  </si>
  <si>
    <t>hlf7(15)</t>
  </si>
  <si>
    <t>hlf7(18)</t>
  </si>
  <si>
    <t>hlf10(19)</t>
  </si>
  <si>
    <t>hlf10(26)</t>
  </si>
  <si>
    <t>hlf10(21)</t>
  </si>
  <si>
    <t>hlf10(24)</t>
  </si>
  <si>
    <t>hlf12(26)</t>
  </si>
  <si>
    <t>hlf12(23)</t>
  </si>
  <si>
    <t>hlf12(34)</t>
  </si>
  <si>
    <t>hlf12(30)</t>
  </si>
  <si>
    <t>hlf15(29)</t>
  </si>
  <si>
    <t>qft15(38)</t>
  </si>
  <si>
    <t>qft15(33)</t>
  </si>
  <si>
    <t>hlf15(41)</t>
  </si>
  <si>
    <t>hlf15(33)</t>
  </si>
  <si>
    <t>last step</t>
  </si>
  <si>
    <t>last step re</t>
  </si>
  <si>
    <t>qft27(53)</t>
  </si>
  <si>
    <t>qft27(66)</t>
  </si>
  <si>
    <t>qft27(62)</t>
  </si>
  <si>
    <t>qft27(58)</t>
  </si>
  <si>
    <t>IQP27(53)</t>
  </si>
  <si>
    <t>BV27(53)</t>
  </si>
  <si>
    <t>BV27(104)</t>
  </si>
  <si>
    <t>BV27(93)</t>
  </si>
  <si>
    <t>HC6(11)</t>
  </si>
  <si>
    <t>HC6(13)</t>
  </si>
  <si>
    <t>HC6(15)</t>
  </si>
  <si>
    <t>QAOA4(7)</t>
  </si>
  <si>
    <t>QAOA4(9)</t>
  </si>
  <si>
    <t>QAOA4(11)</t>
  </si>
  <si>
    <t>QAOA8(15)</t>
  </si>
  <si>
    <t>QAOA8(17)</t>
  </si>
  <si>
    <t>QAOA8(19)</t>
  </si>
  <si>
    <t>QAOA8(21)</t>
  </si>
  <si>
    <t>hlf27(45)</t>
  </si>
  <si>
    <t>hlf27(60)</t>
  </si>
  <si>
    <t>hlf27(50)</t>
  </si>
  <si>
    <t>hlf27(55)</t>
  </si>
  <si>
    <t>hlf7(20)</t>
  </si>
  <si>
    <t>hlf</t>
  </si>
  <si>
    <t>wire_remove</t>
  </si>
  <si>
    <t>remove_single</t>
  </si>
  <si>
    <t>remove_swap</t>
  </si>
  <si>
    <t>hlf15(37)</t>
  </si>
  <si>
    <t>IQP15(39)</t>
  </si>
  <si>
    <t>BV5</t>
  </si>
  <si>
    <t>vqe10(19)</t>
  </si>
  <si>
    <t>vqe10(27)</t>
  </si>
  <si>
    <t>vqe10(22)</t>
  </si>
  <si>
    <t>vqe10(25)</t>
  </si>
  <si>
    <t>vqe14(29)</t>
  </si>
  <si>
    <t>vqe14(27)</t>
  </si>
  <si>
    <t>vqe14(39)</t>
  </si>
  <si>
    <t>vqe14(31)</t>
  </si>
  <si>
    <t>DAC</t>
  </si>
  <si>
    <t>vqe26(51)</t>
  </si>
  <si>
    <t>vqe26(65)</t>
  </si>
  <si>
    <t>vqe26(55)</t>
  </si>
  <si>
    <t>Total</t>
  </si>
  <si>
    <t>base+re</t>
  </si>
  <si>
    <t>bse+re</t>
  </si>
  <si>
    <t>IQP5</t>
  </si>
  <si>
    <t>QFT5</t>
  </si>
  <si>
    <t>HLF7</t>
  </si>
  <si>
    <t>HC6</t>
  </si>
  <si>
    <t>BV10</t>
  </si>
  <si>
    <t>IQP10</t>
  </si>
  <si>
    <t>QFT10</t>
  </si>
  <si>
    <t>HLF10</t>
  </si>
  <si>
    <t>HC10</t>
  </si>
  <si>
    <t>BV15</t>
  </si>
  <si>
    <t>IQP15</t>
  </si>
  <si>
    <t>QFT15</t>
  </si>
  <si>
    <t>HLF15</t>
  </si>
  <si>
    <t>BV27</t>
  </si>
  <si>
    <t>IQP27</t>
  </si>
  <si>
    <t>QFT27</t>
  </si>
  <si>
    <t>HLF27</t>
  </si>
  <si>
    <t>HC14</t>
  </si>
  <si>
    <t>HC26</t>
  </si>
  <si>
    <t>IQP27(35)</t>
  </si>
  <si>
    <t>IQP27(39)</t>
  </si>
  <si>
    <t>IQP27(43)</t>
  </si>
  <si>
    <t>IQP27(47)</t>
  </si>
  <si>
    <t>Ave.5</t>
  </si>
  <si>
    <t>Ave.10</t>
  </si>
  <si>
    <t>Ave.15</t>
  </si>
  <si>
    <t>Ave.27</t>
  </si>
  <si>
    <t>Ave</t>
  </si>
  <si>
    <t>BV27(63)</t>
  </si>
  <si>
    <t>BV27(73)</t>
  </si>
  <si>
    <t>BV27(83)</t>
  </si>
  <si>
    <t>BV27(70)</t>
  </si>
  <si>
    <t>BV27(87)</t>
  </si>
  <si>
    <t>BV27(103)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</si>
</sst>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Table-based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'5'!$B$24:$B$48</c:f>
              <c:strCache>
                <c:ptCount val="25"/>
                <c:pt idx="0">
                  <c:v>BV5</c:v>
                </c:pt>
                <c:pt idx="1">
                  <c:v>IQP5</c:v>
                </c:pt>
                <c:pt idx="2">
                  <c:v>QFT5</c:v>
                </c:pt>
                <c:pt idx="3">
                  <c:v>HLF7</c:v>
                </c:pt>
                <c:pt idx="4">
                  <c:v>HC6</c:v>
                </c:pt>
                <c:pt idx="5">
                  <c:v>Ave.5</c:v>
                </c:pt>
                <c:pt idx="6">
                  <c:v>BV10</c:v>
                </c:pt>
                <c:pt idx="7">
                  <c:v>IQP10</c:v>
                </c:pt>
                <c:pt idx="8">
                  <c:v>QFT10</c:v>
                </c:pt>
                <c:pt idx="9">
                  <c:v>HLF10</c:v>
                </c:pt>
                <c:pt idx="10">
                  <c:v>HC10</c:v>
                </c:pt>
                <c:pt idx="11">
                  <c:v>Ave.10</c:v>
                </c:pt>
                <c:pt idx="12">
                  <c:v>BV15</c:v>
                </c:pt>
                <c:pt idx="13">
                  <c:v>IQP15</c:v>
                </c:pt>
                <c:pt idx="14">
                  <c:v>QFT15</c:v>
                </c:pt>
                <c:pt idx="15">
                  <c:v>HLF15</c:v>
                </c:pt>
                <c:pt idx="16">
                  <c:v>HC14</c:v>
                </c:pt>
                <c:pt idx="17">
                  <c:v>Ave.15</c:v>
                </c:pt>
                <c:pt idx="18">
                  <c:v>BV27</c:v>
                </c:pt>
                <c:pt idx="19">
                  <c:v>IQP27</c:v>
                </c:pt>
                <c:pt idx="20">
                  <c:v>QFT27</c:v>
                </c:pt>
                <c:pt idx="21">
                  <c:v>HLF27</c:v>
                </c:pt>
                <c:pt idx="22">
                  <c:v>HC26</c:v>
                </c:pt>
                <c:pt idx="23">
                  <c:v>Ave.27</c:v>
                </c:pt>
                <c:pt idx="24">
                  <c:v>Ave</c:v>
                </c:pt>
              </c:strCache>
            </c:strRef>
          </c:cat>
          <c:val>
            <c:numRef>
              <c:f>'5'!$C$24:$C$48</c:f>
              <c:numCache>
                <c:formatCode>General</c:formatCode>
                <c:ptCount val="25"/>
                <c:pt idx="0">
                  <c:v>0.35714285714285715</c:v>
                </c:pt>
                <c:pt idx="1">
                  <c:v>0.13636363636363635</c:v>
                </c:pt>
                <c:pt idx="2">
                  <c:v>0.15</c:v>
                </c:pt>
                <c:pt idx="3">
                  <c:v>0.20833333333333334</c:v>
                </c:pt>
                <c:pt idx="4">
                  <c:v>0.125</c:v>
                </c:pt>
                <c:pt idx="5">
                  <c:v>0.19536796536796536</c:v>
                </c:pt>
                <c:pt idx="6">
                  <c:v>0.2857142857142857</c:v>
                </c:pt>
                <c:pt idx="7">
                  <c:v>0.16071428571428573</c:v>
                </c:pt>
                <c:pt idx="8">
                  <c:v>0.2</c:v>
                </c:pt>
                <c:pt idx="9">
                  <c:v>0.21428571428571427</c:v>
                </c:pt>
                <c:pt idx="10">
                  <c:v>0.18181818181818182</c:v>
                </c:pt>
                <c:pt idx="11">
                  <c:v>0.20850649350649347</c:v>
                </c:pt>
                <c:pt idx="12">
                  <c:v>0.35555555555555557</c:v>
                </c:pt>
                <c:pt idx="13">
                  <c:v>0.18478260869565216</c:v>
                </c:pt>
                <c:pt idx="14">
                  <c:v>0.21666666666666667</c:v>
                </c:pt>
                <c:pt idx="15">
                  <c:v>0.21153846153846154</c:v>
                </c:pt>
                <c:pt idx="16">
                  <c:v>0.2</c:v>
                </c:pt>
                <c:pt idx="17">
                  <c:v>0.23370865849126718</c:v>
                </c:pt>
                <c:pt idx="18">
                  <c:v>0.36470588235294116</c:v>
                </c:pt>
                <c:pt idx="19">
                  <c:v>0.21</c:v>
                </c:pt>
                <c:pt idx="20">
                  <c:v>0.22222222222222221</c:v>
                </c:pt>
                <c:pt idx="21">
                  <c:v>0.22307692307692309</c:v>
                </c:pt>
                <c:pt idx="22">
                  <c:v>0.21296296296296297</c:v>
                </c:pt>
                <c:pt idx="23">
                  <c:v>0.2465935981230099</c:v>
                </c:pt>
                <c:pt idx="24">
                  <c:v>0.22104417887218403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6-49B3-854A-E5ACB271C4D3}"/>
            </c:ext>
          </c:extLst>
        </c:ser>
        <c:ser>
          <c:idx val="1"/>
          <c:order val="1"/>
          <c:tx>
            <c:v>Leaves Placement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'5'!$B$24:$B$48</c:f>
              <c:strCache>
                <c:ptCount val="25"/>
                <c:pt idx="0">
                  <c:v>BV5</c:v>
                </c:pt>
                <c:pt idx="1">
                  <c:v>IQP5</c:v>
                </c:pt>
                <c:pt idx="2">
                  <c:v>QFT5</c:v>
                </c:pt>
                <c:pt idx="3">
                  <c:v>HLF7</c:v>
                </c:pt>
                <c:pt idx="4">
                  <c:v>HC6</c:v>
                </c:pt>
                <c:pt idx="5">
                  <c:v>Ave.5</c:v>
                </c:pt>
                <c:pt idx="6">
                  <c:v>BV10</c:v>
                </c:pt>
                <c:pt idx="7">
                  <c:v>IQP10</c:v>
                </c:pt>
                <c:pt idx="8">
                  <c:v>QFT10</c:v>
                </c:pt>
                <c:pt idx="9">
                  <c:v>HLF10</c:v>
                </c:pt>
                <c:pt idx="10">
                  <c:v>HC10</c:v>
                </c:pt>
                <c:pt idx="11">
                  <c:v>Ave.10</c:v>
                </c:pt>
                <c:pt idx="12">
                  <c:v>BV15</c:v>
                </c:pt>
                <c:pt idx="13">
                  <c:v>IQP15</c:v>
                </c:pt>
                <c:pt idx="14">
                  <c:v>QFT15</c:v>
                </c:pt>
                <c:pt idx="15">
                  <c:v>HLF15</c:v>
                </c:pt>
                <c:pt idx="16">
                  <c:v>HC14</c:v>
                </c:pt>
                <c:pt idx="17">
                  <c:v>Ave.15</c:v>
                </c:pt>
                <c:pt idx="18">
                  <c:v>BV27</c:v>
                </c:pt>
                <c:pt idx="19">
                  <c:v>IQP27</c:v>
                </c:pt>
                <c:pt idx="20">
                  <c:v>QFT27</c:v>
                </c:pt>
                <c:pt idx="21">
                  <c:v>HLF27</c:v>
                </c:pt>
                <c:pt idx="22">
                  <c:v>HC26</c:v>
                </c:pt>
                <c:pt idx="23">
                  <c:v>Ave.27</c:v>
                </c:pt>
                <c:pt idx="24">
                  <c:v>Ave</c:v>
                </c:pt>
              </c:strCache>
            </c:strRef>
          </c:cat>
          <c:val>
            <c:numRef>
              <c:f>'5'!$D$24:$D$48</c:f>
              <c:numCache>
                <c:formatCode>General</c:formatCode>
                <c:ptCount val="25"/>
                <c:pt idx="0">
                  <c:v>0.2857142857142857</c:v>
                </c:pt>
                <c:pt idx="1">
                  <c:v>0.18181818181818182</c:v>
                </c:pt>
                <c:pt idx="2">
                  <c:v>0.25</c:v>
                </c:pt>
                <c:pt idx="3">
                  <c:v>0.125</c:v>
                </c:pt>
                <c:pt idx="4">
                  <c:v>0.25</c:v>
                </c:pt>
                <c:pt idx="5">
                  <c:v>0.21850649350649348</c:v>
                </c:pt>
                <c:pt idx="6">
                  <c:v>0.17857142857142858</c:v>
                </c:pt>
                <c:pt idx="7">
                  <c:v>8.9285714285714288E-2</c:v>
                </c:pt>
                <c:pt idx="8">
                  <c:v>0.1</c:v>
                </c:pt>
                <c:pt idx="9">
                  <c:v>0.10714285714285714</c:v>
                </c:pt>
                <c:pt idx="10">
                  <c:v>0.13636363636363635</c:v>
                </c:pt>
                <c:pt idx="11">
                  <c:v>0.12227272727272727</c:v>
                </c:pt>
                <c:pt idx="12">
                  <c:v>0.12222222222222222</c:v>
                </c:pt>
                <c:pt idx="13">
                  <c:v>6.5217391304347824E-2</c:v>
                </c:pt>
                <c:pt idx="14">
                  <c:v>6.6666666666666666E-2</c:v>
                </c:pt>
                <c:pt idx="15">
                  <c:v>7.6923076923076927E-2</c:v>
                </c:pt>
                <c:pt idx="16">
                  <c:v>0.1</c:v>
                </c:pt>
                <c:pt idx="17">
                  <c:v>8.620587142326272E-2</c:v>
                </c:pt>
                <c:pt idx="18">
                  <c:v>6.4705882352941183E-2</c:v>
                </c:pt>
                <c:pt idx="19">
                  <c:v>0.06</c:v>
                </c:pt>
                <c:pt idx="20">
                  <c:v>2.7777777777777776E-2</c:v>
                </c:pt>
                <c:pt idx="21">
                  <c:v>5.3846153846153849E-2</c:v>
                </c:pt>
                <c:pt idx="22">
                  <c:v>5.5555555555555552E-2</c:v>
                </c:pt>
                <c:pt idx="23">
                  <c:v>5.2377073906485674E-2</c:v>
                </c:pt>
                <c:pt idx="24">
                  <c:v>0.11984054152724229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6-49B3-854A-E5ACB271C4D3}"/>
            </c:ext>
          </c:extLst>
        </c:ser>
        <c:ser>
          <c:idx val="2"/>
          <c:order val="2"/>
          <c:tx>
            <c:v>Circuit Scheduling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'5'!$B$24:$B$48</c:f>
              <c:strCache>
                <c:ptCount val="25"/>
                <c:pt idx="0">
                  <c:v>BV5</c:v>
                </c:pt>
                <c:pt idx="1">
                  <c:v>IQP5</c:v>
                </c:pt>
                <c:pt idx="2">
                  <c:v>QFT5</c:v>
                </c:pt>
                <c:pt idx="3">
                  <c:v>HLF7</c:v>
                </c:pt>
                <c:pt idx="4">
                  <c:v>HC6</c:v>
                </c:pt>
                <c:pt idx="5">
                  <c:v>Ave.5</c:v>
                </c:pt>
                <c:pt idx="6">
                  <c:v>BV10</c:v>
                </c:pt>
                <c:pt idx="7">
                  <c:v>IQP10</c:v>
                </c:pt>
                <c:pt idx="8">
                  <c:v>QFT10</c:v>
                </c:pt>
                <c:pt idx="9">
                  <c:v>HLF10</c:v>
                </c:pt>
                <c:pt idx="10">
                  <c:v>HC10</c:v>
                </c:pt>
                <c:pt idx="11">
                  <c:v>Ave.10</c:v>
                </c:pt>
                <c:pt idx="12">
                  <c:v>BV15</c:v>
                </c:pt>
                <c:pt idx="13">
                  <c:v>IQP15</c:v>
                </c:pt>
                <c:pt idx="14">
                  <c:v>QFT15</c:v>
                </c:pt>
                <c:pt idx="15">
                  <c:v>HLF15</c:v>
                </c:pt>
                <c:pt idx="16">
                  <c:v>HC14</c:v>
                </c:pt>
                <c:pt idx="17">
                  <c:v>Ave.15</c:v>
                </c:pt>
                <c:pt idx="18">
                  <c:v>BV27</c:v>
                </c:pt>
                <c:pt idx="19">
                  <c:v>IQP27</c:v>
                </c:pt>
                <c:pt idx="20">
                  <c:v>QFT27</c:v>
                </c:pt>
                <c:pt idx="21">
                  <c:v>HLF27</c:v>
                </c:pt>
                <c:pt idx="22">
                  <c:v>HC26</c:v>
                </c:pt>
                <c:pt idx="23">
                  <c:v>Ave.27</c:v>
                </c:pt>
                <c:pt idx="24">
                  <c:v>Ave</c:v>
                </c:pt>
              </c:strCache>
            </c:strRef>
          </c:cat>
          <c:val>
            <c:numRef>
              <c:f>'5'!$E$24:$E$48</c:f>
              <c:numCache>
                <c:formatCode>General</c:formatCode>
                <c:ptCount val="25"/>
                <c:pt idx="0">
                  <c:v>3.5714285714285712E-2</c:v>
                </c:pt>
                <c:pt idx="1">
                  <c:v>4.5454545454545456E-2</c:v>
                </c:pt>
                <c:pt idx="2">
                  <c:v>0.1</c:v>
                </c:pt>
                <c:pt idx="3">
                  <c:v>0</c:v>
                </c:pt>
                <c:pt idx="4">
                  <c:v>3.125E-2</c:v>
                </c:pt>
                <c:pt idx="5">
                  <c:v>4.2483766233766235E-2</c:v>
                </c:pt>
                <c:pt idx="6">
                  <c:v>0.10714285714285714</c:v>
                </c:pt>
                <c:pt idx="7">
                  <c:v>0.10714285714285714</c:v>
                </c:pt>
                <c:pt idx="8">
                  <c:v>0.1</c:v>
                </c:pt>
                <c:pt idx="9">
                  <c:v>3.5714285714285712E-2</c:v>
                </c:pt>
                <c:pt idx="10">
                  <c:v>6.8181818181818177E-2</c:v>
                </c:pt>
                <c:pt idx="11">
                  <c:v>8.3636363636363634E-2</c:v>
                </c:pt>
                <c:pt idx="12">
                  <c:v>3.3333333333333333E-2</c:v>
                </c:pt>
                <c:pt idx="13">
                  <c:v>0.13043478260869565</c:v>
                </c:pt>
                <c:pt idx="14">
                  <c:v>0.15</c:v>
                </c:pt>
                <c:pt idx="15">
                  <c:v>1.9230769230769232E-2</c:v>
                </c:pt>
                <c:pt idx="16">
                  <c:v>8.3333333333333329E-2</c:v>
                </c:pt>
                <c:pt idx="17">
                  <c:v>8.3266443701226295E-2</c:v>
                </c:pt>
                <c:pt idx="18">
                  <c:v>2.3529411764705882E-2</c:v>
                </c:pt>
                <c:pt idx="19">
                  <c:v>7.0000000000000007E-2</c:v>
                </c:pt>
                <c:pt idx="20">
                  <c:v>0.19444444444444445</c:v>
                </c:pt>
                <c:pt idx="21">
                  <c:v>7.6923076923076927E-3</c:v>
                </c:pt>
                <c:pt idx="22">
                  <c:v>0.15740740740740741</c:v>
                </c:pt>
                <c:pt idx="23">
                  <c:v>9.0614714261773102E-2</c:v>
                </c:pt>
                <c:pt idx="24">
                  <c:v>7.5000321958282296E-2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6-49B3-854A-E5ACB271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3833951"/>
        <c:axId val="2013832031"/>
      </c:barChart>
      <c:catAx>
        <c:axId val="201383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32031"/>
        <c:crosses val="autoZero"/>
        <c:auto val="1"/>
        <c:lblAlgn val="ctr"/>
        <c:lblOffset val="100"/>
        <c:noMultiLvlLbl val="0"/>
      </c:catAx>
      <c:valAx>
        <c:axId val="20138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W.R.T. 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32</xdr:row>
      <xdr:rowOff>109537</xdr:rowOff>
    </xdr:from>
    <xdr:to>
      <xdr:col>21</xdr:col>
      <xdr:colOff>85724</xdr:colOff>
      <xdr:row>46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0D656-12AB-A2DD-C01F-101EF290C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1F49-6444-43CA-9AF8-AA5E2FA14897}">
  <dimension ref="A1:Z66"/>
  <sheetViews>
    <sheetView workbookViewId="0">
      <selection activeCell="D51" sqref="D51:D54"/>
    </sheetView>
  </sheetViews>
  <sheetFormatPr defaultRowHeight="15" x14ac:dyDescent="0.25"/>
  <cols>
    <col min="2" max="2" width="9.42578125" customWidth="1"/>
    <col min="3" max="3" width="14.140625" customWidth="1"/>
    <col min="4" max="4" width="13.140625" customWidth="1"/>
    <col min="5" max="5" width="20.85546875" customWidth="1"/>
    <col min="6" max="6" width="19.28515625" customWidth="1"/>
    <col min="13" max="13" width="10.28515625" customWidth="1"/>
    <col min="21" max="21" width="13.140625" customWidth="1"/>
    <col min="22" max="22" width="11.7109375" customWidth="1"/>
  </cols>
  <sheetData>
    <row r="1" spans="1:26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122</v>
      </c>
      <c r="Q1" t="s">
        <v>117</v>
      </c>
      <c r="R1" t="s">
        <v>20</v>
      </c>
      <c r="S1" t="s">
        <v>3</v>
      </c>
      <c r="T1" t="s">
        <v>2</v>
      </c>
      <c r="U1" t="s">
        <v>4</v>
      </c>
      <c r="V1" t="s">
        <v>22</v>
      </c>
      <c r="W1" t="s">
        <v>5</v>
      </c>
      <c r="X1" t="s">
        <v>78</v>
      </c>
      <c r="Y1" t="s">
        <v>77</v>
      </c>
      <c r="Z1" t="s">
        <v>121</v>
      </c>
    </row>
    <row r="2" spans="1:26" x14ac:dyDescent="0.25">
      <c r="A2" t="s">
        <v>9</v>
      </c>
      <c r="B2">
        <v>36</v>
      </c>
      <c r="C2">
        <v>28</v>
      </c>
      <c r="D2">
        <v>15</v>
      </c>
      <c r="E2">
        <f>C2-D2</f>
        <v>13</v>
      </c>
      <c r="F2">
        <v>5</v>
      </c>
      <c r="G2">
        <v>10</v>
      </c>
      <c r="H2">
        <f>(B2-C2)/B2</f>
        <v>0.22222222222222221</v>
      </c>
      <c r="I2">
        <f>(D2-F2)/B2</f>
        <v>0.27777777777777779</v>
      </c>
      <c r="J2">
        <f>K2-H2-I2</f>
        <v>0.22222222222222221</v>
      </c>
      <c r="K2">
        <f t="shared" ref="K2:K13" si="0" xml:space="preserve"> 1 -G2/B2</f>
        <v>0.72222222222222221</v>
      </c>
      <c r="M2" t="s">
        <v>9</v>
      </c>
      <c r="N2">
        <v>28</v>
      </c>
      <c r="O2">
        <v>15</v>
      </c>
      <c r="P2">
        <v>32</v>
      </c>
      <c r="Q2">
        <v>24</v>
      </c>
      <c r="R2">
        <f t="shared" ref="R2:R23" si="1">N2-O2</f>
        <v>13</v>
      </c>
      <c r="S2">
        <v>5</v>
      </c>
      <c r="T2">
        <v>10</v>
      </c>
      <c r="U2">
        <v>0.35714285714285715</v>
      </c>
      <c r="V2">
        <v>0.2857142857142857</v>
      </c>
      <c r="W2">
        <f t="shared" ref="W2:W23" si="2" xml:space="preserve"> 1 -T2/N2</f>
        <v>0.64285714285714279</v>
      </c>
      <c r="X2">
        <v>1</v>
      </c>
      <c r="Y2">
        <f t="shared" ref="Y2:Y23" si="3">X2/N2</f>
        <v>3.5714285714285712E-2</v>
      </c>
      <c r="Z2">
        <f t="shared" ref="Z2:Z23" si="4">1 - (T2*1000 -X2*999)/(1000*N2)</f>
        <v>0.67853571428571424</v>
      </c>
    </row>
    <row r="3" spans="1:26" x14ac:dyDescent="0.25">
      <c r="A3" t="s">
        <v>8</v>
      </c>
      <c r="B3">
        <v>36</v>
      </c>
      <c r="C3">
        <v>28</v>
      </c>
      <c r="D3">
        <v>15</v>
      </c>
      <c r="E3">
        <f>C3-D3</f>
        <v>13</v>
      </c>
      <c r="F3">
        <v>7</v>
      </c>
      <c r="G3">
        <v>12</v>
      </c>
      <c r="H3">
        <f t="shared" ref="H3:H14" si="5">(B3-C3)/B3</f>
        <v>0.22222222222222221</v>
      </c>
      <c r="I3">
        <f t="shared" ref="I3:I13" si="6">(D3-F3)/B3</f>
        <v>0.22222222222222221</v>
      </c>
      <c r="J3">
        <f>K3-H3-I3</f>
        <v>0.22222222222222232</v>
      </c>
      <c r="K3">
        <f t="shared" si="0"/>
        <v>0.66666666666666674</v>
      </c>
      <c r="M3" t="s">
        <v>8</v>
      </c>
      <c r="N3">
        <v>28</v>
      </c>
      <c r="O3">
        <v>15</v>
      </c>
      <c r="P3">
        <v>32</v>
      </c>
      <c r="Q3">
        <v>24</v>
      </c>
      <c r="R3">
        <f t="shared" si="1"/>
        <v>13</v>
      </c>
      <c r="S3">
        <v>7</v>
      </c>
      <c r="T3">
        <v>12</v>
      </c>
      <c r="U3">
        <f t="shared" ref="U2:U23" si="7">(O3-S3)/N3</f>
        <v>0.2857142857142857</v>
      </c>
      <c r="V3">
        <f t="shared" ref="V2:V23" si="8">(R3-T3+S3)/N3</f>
        <v>0.2857142857142857</v>
      </c>
      <c r="W3">
        <f t="shared" si="2"/>
        <v>0.5714285714285714</v>
      </c>
      <c r="X3">
        <v>1</v>
      </c>
      <c r="Y3">
        <f t="shared" si="3"/>
        <v>3.5714285714285712E-2</v>
      </c>
      <c r="Z3">
        <f t="shared" si="4"/>
        <v>0.60710714285714285</v>
      </c>
    </row>
    <row r="4" spans="1:26" x14ac:dyDescent="0.25">
      <c r="A4" t="s">
        <v>7</v>
      </c>
      <c r="B4">
        <v>36</v>
      </c>
      <c r="C4">
        <v>28</v>
      </c>
      <c r="D4">
        <v>15</v>
      </c>
      <c r="E4">
        <f>C4-D4</f>
        <v>13</v>
      </c>
      <c r="F4">
        <v>9</v>
      </c>
      <c r="G4">
        <v>14</v>
      </c>
      <c r="H4">
        <f t="shared" si="5"/>
        <v>0.22222222222222221</v>
      </c>
      <c r="I4">
        <f t="shared" si="6"/>
        <v>0.16666666666666666</v>
      </c>
      <c r="J4">
        <f t="shared" ref="J4:J13" si="9">K4-H4-I4</f>
        <v>0.22222222222222229</v>
      </c>
      <c r="K4">
        <f t="shared" si="0"/>
        <v>0.61111111111111116</v>
      </c>
      <c r="M4" t="s">
        <v>7</v>
      </c>
      <c r="N4">
        <v>28</v>
      </c>
      <c r="O4">
        <v>15</v>
      </c>
      <c r="P4">
        <v>32</v>
      </c>
      <c r="Q4">
        <v>24</v>
      </c>
      <c r="R4">
        <f t="shared" si="1"/>
        <v>13</v>
      </c>
      <c r="S4">
        <v>9</v>
      </c>
      <c r="T4">
        <v>16</v>
      </c>
      <c r="U4">
        <f t="shared" si="7"/>
        <v>0.21428571428571427</v>
      </c>
      <c r="V4">
        <f t="shared" si="8"/>
        <v>0.21428571428571427</v>
      </c>
      <c r="W4">
        <f t="shared" si="2"/>
        <v>0.4285714285714286</v>
      </c>
      <c r="X4">
        <v>1</v>
      </c>
      <c r="Y4">
        <f t="shared" si="3"/>
        <v>3.5714285714285712E-2</v>
      </c>
      <c r="Z4">
        <f t="shared" si="4"/>
        <v>0.46425000000000005</v>
      </c>
    </row>
    <row r="5" spans="1:26" x14ac:dyDescent="0.25">
      <c r="A5" t="s">
        <v>6</v>
      </c>
      <c r="B5">
        <v>36</v>
      </c>
      <c r="C5">
        <v>28</v>
      </c>
      <c r="D5">
        <v>15</v>
      </c>
      <c r="E5">
        <f>C5-D5</f>
        <v>13</v>
      </c>
      <c r="F5">
        <v>15</v>
      </c>
      <c r="G5">
        <v>18</v>
      </c>
      <c r="H5">
        <f t="shared" si="5"/>
        <v>0.22222222222222221</v>
      </c>
      <c r="I5">
        <f t="shared" si="6"/>
        <v>0</v>
      </c>
      <c r="J5">
        <f t="shared" si="9"/>
        <v>0.27777777777777779</v>
      </c>
      <c r="K5">
        <f t="shared" si="0"/>
        <v>0.5</v>
      </c>
      <c r="M5" t="s">
        <v>6</v>
      </c>
      <c r="N5">
        <v>28</v>
      </c>
      <c r="O5">
        <v>15</v>
      </c>
      <c r="P5">
        <v>32</v>
      </c>
      <c r="Q5">
        <v>24</v>
      </c>
      <c r="R5">
        <f t="shared" si="1"/>
        <v>13</v>
      </c>
      <c r="S5">
        <v>15</v>
      </c>
      <c r="T5">
        <v>23</v>
      </c>
      <c r="U5">
        <f t="shared" si="7"/>
        <v>0</v>
      </c>
      <c r="V5">
        <f t="shared" si="8"/>
        <v>0.17857142857142858</v>
      </c>
      <c r="W5">
        <f t="shared" si="2"/>
        <v>0.1785714285714286</v>
      </c>
      <c r="X5">
        <v>1</v>
      </c>
      <c r="Y5">
        <f t="shared" si="3"/>
        <v>3.5714285714285712E-2</v>
      </c>
      <c r="Z5">
        <f t="shared" si="4"/>
        <v>0.21425000000000005</v>
      </c>
    </row>
    <row r="6" spans="1:26" x14ac:dyDescent="0.25">
      <c r="A6" t="s">
        <v>10</v>
      </c>
      <c r="B6">
        <v>24</v>
      </c>
      <c r="C6">
        <v>22</v>
      </c>
      <c r="D6">
        <v>16</v>
      </c>
      <c r="E6">
        <f>C6-D6</f>
        <v>6</v>
      </c>
      <c r="F6">
        <v>13</v>
      </c>
      <c r="G6">
        <v>15</v>
      </c>
      <c r="H6">
        <f t="shared" si="5"/>
        <v>8.3333333333333329E-2</v>
      </c>
      <c r="I6">
        <f t="shared" si="6"/>
        <v>0.125</v>
      </c>
      <c r="J6">
        <f t="shared" si="9"/>
        <v>0.16666666666666669</v>
      </c>
      <c r="K6">
        <f t="shared" si="0"/>
        <v>0.375</v>
      </c>
      <c r="M6" t="s">
        <v>10</v>
      </c>
      <c r="N6">
        <v>22</v>
      </c>
      <c r="O6">
        <v>16</v>
      </c>
      <c r="P6">
        <v>22</v>
      </c>
      <c r="Q6">
        <v>18</v>
      </c>
      <c r="R6">
        <f t="shared" si="1"/>
        <v>6</v>
      </c>
      <c r="S6">
        <v>13</v>
      </c>
      <c r="T6">
        <v>15</v>
      </c>
      <c r="U6">
        <f t="shared" si="7"/>
        <v>0.13636363636363635</v>
      </c>
      <c r="V6">
        <f t="shared" si="8"/>
        <v>0.18181818181818182</v>
      </c>
      <c r="W6">
        <f t="shared" si="2"/>
        <v>0.31818181818181823</v>
      </c>
      <c r="X6">
        <v>1</v>
      </c>
      <c r="Y6">
        <f t="shared" si="3"/>
        <v>4.5454545454545456E-2</v>
      </c>
      <c r="Z6">
        <f t="shared" si="4"/>
        <v>0.36359090909090908</v>
      </c>
    </row>
    <row r="7" spans="1:26" x14ac:dyDescent="0.25">
      <c r="A7" t="s">
        <v>11</v>
      </c>
      <c r="B7">
        <v>24</v>
      </c>
      <c r="C7">
        <v>22</v>
      </c>
      <c r="D7">
        <v>16</v>
      </c>
      <c r="E7">
        <f t="shared" ref="E7:E13" si="10">C7-D7</f>
        <v>6</v>
      </c>
      <c r="F7">
        <v>13</v>
      </c>
      <c r="G7">
        <v>16</v>
      </c>
      <c r="H7">
        <f t="shared" si="5"/>
        <v>8.3333333333333329E-2</v>
      </c>
      <c r="I7">
        <f t="shared" si="6"/>
        <v>0.125</v>
      </c>
      <c r="J7">
        <f t="shared" si="9"/>
        <v>0.12500000000000006</v>
      </c>
      <c r="K7">
        <f t="shared" si="0"/>
        <v>0.33333333333333337</v>
      </c>
      <c r="M7" t="s">
        <v>11</v>
      </c>
      <c r="N7">
        <v>22</v>
      </c>
      <c r="O7">
        <v>16</v>
      </c>
      <c r="P7">
        <v>22</v>
      </c>
      <c r="Q7">
        <v>18</v>
      </c>
      <c r="R7">
        <f t="shared" si="1"/>
        <v>6</v>
      </c>
      <c r="S7">
        <v>13</v>
      </c>
      <c r="T7">
        <v>16</v>
      </c>
      <c r="U7">
        <f t="shared" si="7"/>
        <v>0.13636363636363635</v>
      </c>
      <c r="V7">
        <f t="shared" si="8"/>
        <v>0.13636363636363635</v>
      </c>
      <c r="W7">
        <f t="shared" si="2"/>
        <v>0.27272727272727271</v>
      </c>
      <c r="X7">
        <v>1</v>
      </c>
      <c r="Y7">
        <f t="shared" si="3"/>
        <v>4.5454545454545456E-2</v>
      </c>
      <c r="Z7">
        <f t="shared" si="4"/>
        <v>0.31813636363636366</v>
      </c>
    </row>
    <row r="8" spans="1:26" x14ac:dyDescent="0.25">
      <c r="A8" t="s">
        <v>12</v>
      </c>
      <c r="B8">
        <v>24</v>
      </c>
      <c r="C8">
        <v>22</v>
      </c>
      <c r="D8">
        <v>16</v>
      </c>
      <c r="E8">
        <f t="shared" si="10"/>
        <v>6</v>
      </c>
      <c r="F8">
        <v>13</v>
      </c>
      <c r="G8">
        <v>17</v>
      </c>
      <c r="H8">
        <f t="shared" si="5"/>
        <v>8.3333333333333329E-2</v>
      </c>
      <c r="I8">
        <f t="shared" si="6"/>
        <v>0.125</v>
      </c>
      <c r="J8">
        <f t="shared" si="9"/>
        <v>8.3333333333333315E-2</v>
      </c>
      <c r="K8">
        <f t="shared" si="0"/>
        <v>0.29166666666666663</v>
      </c>
      <c r="M8" t="s">
        <v>12</v>
      </c>
      <c r="N8">
        <v>22</v>
      </c>
      <c r="O8">
        <v>16</v>
      </c>
      <c r="P8">
        <v>22</v>
      </c>
      <c r="Q8">
        <v>18</v>
      </c>
      <c r="R8">
        <f t="shared" si="1"/>
        <v>6</v>
      </c>
      <c r="S8">
        <v>13</v>
      </c>
      <c r="T8">
        <v>17</v>
      </c>
      <c r="U8">
        <f t="shared" si="7"/>
        <v>0.13636363636363635</v>
      </c>
      <c r="V8">
        <f t="shared" si="8"/>
        <v>9.0909090909090912E-2</v>
      </c>
      <c r="W8">
        <f t="shared" si="2"/>
        <v>0.22727272727272729</v>
      </c>
      <c r="X8">
        <v>1</v>
      </c>
      <c r="Y8">
        <f t="shared" si="3"/>
        <v>4.5454545454545456E-2</v>
      </c>
      <c r="Z8">
        <f t="shared" si="4"/>
        <v>0.27268181818181814</v>
      </c>
    </row>
    <row r="9" spans="1:26" x14ac:dyDescent="0.25">
      <c r="A9" t="s">
        <v>13</v>
      </c>
      <c r="B9">
        <v>24</v>
      </c>
      <c r="C9">
        <v>22</v>
      </c>
      <c r="D9">
        <v>16</v>
      </c>
      <c r="E9">
        <f t="shared" si="10"/>
        <v>6</v>
      </c>
      <c r="F9">
        <v>16</v>
      </c>
      <c r="G9">
        <v>20</v>
      </c>
      <c r="H9">
        <f t="shared" si="5"/>
        <v>8.3333333333333329E-2</v>
      </c>
      <c r="I9">
        <f t="shared" si="6"/>
        <v>0</v>
      </c>
      <c r="J9">
        <f t="shared" si="9"/>
        <v>8.3333333333333301E-2</v>
      </c>
      <c r="K9">
        <f t="shared" si="0"/>
        <v>0.16666666666666663</v>
      </c>
      <c r="M9" t="s">
        <v>13</v>
      </c>
      <c r="N9">
        <v>22</v>
      </c>
      <c r="O9">
        <v>16</v>
      </c>
      <c r="P9">
        <v>22</v>
      </c>
      <c r="Q9">
        <v>18</v>
      </c>
      <c r="R9">
        <f t="shared" si="1"/>
        <v>6</v>
      </c>
      <c r="S9">
        <v>16</v>
      </c>
      <c r="T9">
        <v>20</v>
      </c>
      <c r="U9">
        <f t="shared" si="7"/>
        <v>0</v>
      </c>
      <c r="V9">
        <f t="shared" si="8"/>
        <v>9.0909090909090912E-2</v>
      </c>
      <c r="W9">
        <f t="shared" si="2"/>
        <v>9.0909090909090939E-2</v>
      </c>
      <c r="X9">
        <v>1</v>
      </c>
      <c r="Y9">
        <f t="shared" si="3"/>
        <v>4.5454545454545456E-2</v>
      </c>
      <c r="Z9">
        <f t="shared" si="4"/>
        <v>0.13631818181818178</v>
      </c>
    </row>
    <row r="10" spans="1:26" x14ac:dyDescent="0.25">
      <c r="A10" t="s">
        <v>14</v>
      </c>
      <c r="B10">
        <v>20</v>
      </c>
      <c r="C10">
        <v>20</v>
      </c>
      <c r="D10">
        <v>14</v>
      </c>
      <c r="E10">
        <f t="shared" si="10"/>
        <v>6</v>
      </c>
      <c r="F10">
        <v>11</v>
      </c>
      <c r="G10">
        <v>12</v>
      </c>
      <c r="H10">
        <f t="shared" si="5"/>
        <v>0</v>
      </c>
      <c r="I10">
        <f t="shared" si="6"/>
        <v>0.15</v>
      </c>
      <c r="J10">
        <f t="shared" si="9"/>
        <v>0.25</v>
      </c>
      <c r="K10">
        <f t="shared" si="0"/>
        <v>0.4</v>
      </c>
      <c r="M10" t="s">
        <v>14</v>
      </c>
      <c r="N10">
        <v>20</v>
      </c>
      <c r="O10">
        <v>14</v>
      </c>
      <c r="P10">
        <v>20</v>
      </c>
      <c r="Q10">
        <v>20</v>
      </c>
      <c r="R10">
        <f t="shared" si="1"/>
        <v>6</v>
      </c>
      <c r="S10">
        <v>11</v>
      </c>
      <c r="T10">
        <v>12</v>
      </c>
      <c r="U10">
        <f t="shared" si="7"/>
        <v>0.15</v>
      </c>
      <c r="V10">
        <f t="shared" si="8"/>
        <v>0.25</v>
      </c>
      <c r="W10">
        <f t="shared" si="2"/>
        <v>0.4</v>
      </c>
      <c r="X10">
        <v>2</v>
      </c>
      <c r="Y10">
        <f t="shared" si="3"/>
        <v>0.1</v>
      </c>
      <c r="Z10">
        <f>1 - (T10*1000 -X10*999)/(1000*N10)</f>
        <v>0.49990000000000001</v>
      </c>
    </row>
    <row r="11" spans="1:26" x14ac:dyDescent="0.25">
      <c r="A11" t="s">
        <v>15</v>
      </c>
      <c r="B11">
        <v>20</v>
      </c>
      <c r="C11">
        <v>20</v>
      </c>
      <c r="D11">
        <v>14</v>
      </c>
      <c r="E11">
        <f t="shared" si="10"/>
        <v>6</v>
      </c>
      <c r="F11">
        <v>11</v>
      </c>
      <c r="G11">
        <v>13</v>
      </c>
      <c r="H11">
        <f t="shared" si="5"/>
        <v>0</v>
      </c>
      <c r="I11">
        <f t="shared" si="6"/>
        <v>0.15</v>
      </c>
      <c r="J11">
        <f t="shared" si="9"/>
        <v>0.19999999999999998</v>
      </c>
      <c r="K11">
        <f t="shared" si="0"/>
        <v>0.35</v>
      </c>
      <c r="M11" t="s">
        <v>15</v>
      </c>
      <c r="N11">
        <v>20</v>
      </c>
      <c r="O11">
        <v>14</v>
      </c>
      <c r="P11">
        <v>20</v>
      </c>
      <c r="Q11">
        <v>20</v>
      </c>
      <c r="R11">
        <f t="shared" si="1"/>
        <v>6</v>
      </c>
      <c r="S11">
        <v>11</v>
      </c>
      <c r="T11">
        <v>13</v>
      </c>
      <c r="U11">
        <f t="shared" si="7"/>
        <v>0.15</v>
      </c>
      <c r="V11">
        <f t="shared" si="8"/>
        <v>0.2</v>
      </c>
      <c r="W11">
        <f t="shared" si="2"/>
        <v>0.35</v>
      </c>
      <c r="X11">
        <v>2</v>
      </c>
      <c r="Y11">
        <f t="shared" si="3"/>
        <v>0.1</v>
      </c>
      <c r="Z11">
        <f t="shared" si="4"/>
        <v>0.44989999999999997</v>
      </c>
    </row>
    <row r="12" spans="1:26" x14ac:dyDescent="0.25">
      <c r="A12" t="s">
        <v>16</v>
      </c>
      <c r="B12">
        <v>20</v>
      </c>
      <c r="C12">
        <v>20</v>
      </c>
      <c r="D12">
        <v>14</v>
      </c>
      <c r="E12">
        <f t="shared" si="10"/>
        <v>6</v>
      </c>
      <c r="F12">
        <v>12</v>
      </c>
      <c r="G12">
        <v>15</v>
      </c>
      <c r="H12">
        <f t="shared" si="5"/>
        <v>0</v>
      </c>
      <c r="I12">
        <f t="shared" si="6"/>
        <v>0.1</v>
      </c>
      <c r="J12">
        <f t="shared" si="9"/>
        <v>0.15</v>
      </c>
      <c r="K12">
        <f t="shared" si="0"/>
        <v>0.25</v>
      </c>
      <c r="M12" t="s">
        <v>16</v>
      </c>
      <c r="N12">
        <v>20</v>
      </c>
      <c r="O12">
        <v>14</v>
      </c>
      <c r="P12">
        <v>20</v>
      </c>
      <c r="Q12">
        <v>20</v>
      </c>
      <c r="R12">
        <f t="shared" si="1"/>
        <v>6</v>
      </c>
      <c r="S12">
        <v>12</v>
      </c>
      <c r="T12">
        <v>15</v>
      </c>
      <c r="U12">
        <f t="shared" si="7"/>
        <v>0.1</v>
      </c>
      <c r="V12">
        <f t="shared" si="8"/>
        <v>0.15</v>
      </c>
      <c r="W12">
        <f t="shared" si="2"/>
        <v>0.25</v>
      </c>
      <c r="X12">
        <v>4</v>
      </c>
      <c r="Y12">
        <f t="shared" si="3"/>
        <v>0.2</v>
      </c>
      <c r="Z12">
        <f t="shared" si="4"/>
        <v>0.44979999999999998</v>
      </c>
    </row>
    <row r="13" spans="1:26" x14ac:dyDescent="0.25">
      <c r="A13" t="s">
        <v>17</v>
      </c>
      <c r="B13">
        <v>20</v>
      </c>
      <c r="C13">
        <v>20</v>
      </c>
      <c r="D13">
        <v>14</v>
      </c>
      <c r="E13">
        <f t="shared" si="10"/>
        <v>6</v>
      </c>
      <c r="F13">
        <v>14</v>
      </c>
      <c r="G13">
        <v>18</v>
      </c>
      <c r="H13">
        <f t="shared" si="5"/>
        <v>0</v>
      </c>
      <c r="I13">
        <f t="shared" si="6"/>
        <v>0</v>
      </c>
      <c r="J13">
        <f t="shared" si="9"/>
        <v>9.9999999999999978E-2</v>
      </c>
      <c r="K13">
        <f t="shared" si="0"/>
        <v>9.9999999999999978E-2</v>
      </c>
      <c r="M13" t="s">
        <v>17</v>
      </c>
      <c r="N13">
        <v>20</v>
      </c>
      <c r="O13">
        <v>14</v>
      </c>
      <c r="P13">
        <v>20</v>
      </c>
      <c r="Q13">
        <v>20</v>
      </c>
      <c r="R13">
        <f t="shared" si="1"/>
        <v>6</v>
      </c>
      <c r="S13">
        <v>14</v>
      </c>
      <c r="T13">
        <v>18</v>
      </c>
      <c r="U13">
        <f t="shared" si="7"/>
        <v>0</v>
      </c>
      <c r="V13">
        <f t="shared" si="8"/>
        <v>0.1</v>
      </c>
      <c r="W13">
        <f t="shared" si="2"/>
        <v>9.9999999999999978E-2</v>
      </c>
      <c r="X13">
        <v>5</v>
      </c>
      <c r="Y13">
        <f t="shared" si="3"/>
        <v>0.25</v>
      </c>
      <c r="Z13">
        <f t="shared" si="4"/>
        <v>0.34975000000000001</v>
      </c>
    </row>
    <row r="14" spans="1:26" x14ac:dyDescent="0.25">
      <c r="H14" t="e">
        <f t="shared" si="5"/>
        <v>#DIV/0!</v>
      </c>
      <c r="M14" t="s">
        <v>101</v>
      </c>
      <c r="N14">
        <v>24</v>
      </c>
      <c r="O14">
        <v>18</v>
      </c>
      <c r="P14">
        <v>28</v>
      </c>
      <c r="Q14">
        <v>26</v>
      </c>
      <c r="R14">
        <f t="shared" si="1"/>
        <v>6</v>
      </c>
      <c r="S14">
        <v>13</v>
      </c>
      <c r="T14">
        <v>16</v>
      </c>
      <c r="U14">
        <f t="shared" si="7"/>
        <v>0.20833333333333334</v>
      </c>
      <c r="V14">
        <f t="shared" si="8"/>
        <v>0.125</v>
      </c>
      <c r="W14">
        <f t="shared" si="2"/>
        <v>0.33333333333333337</v>
      </c>
      <c r="X14">
        <v>0</v>
      </c>
      <c r="Y14">
        <f t="shared" si="3"/>
        <v>0</v>
      </c>
      <c r="Z14">
        <f t="shared" si="4"/>
        <v>0.33333333333333337</v>
      </c>
    </row>
    <row r="15" spans="1:26" x14ac:dyDescent="0.25">
      <c r="M15" t="s">
        <v>63</v>
      </c>
      <c r="N15">
        <v>24</v>
      </c>
      <c r="O15">
        <v>18</v>
      </c>
      <c r="P15">
        <v>28</v>
      </c>
      <c r="Q15">
        <v>26</v>
      </c>
      <c r="R15">
        <f t="shared" si="1"/>
        <v>6</v>
      </c>
      <c r="S15">
        <v>13</v>
      </c>
      <c r="T15">
        <v>17</v>
      </c>
      <c r="U15">
        <f t="shared" si="7"/>
        <v>0.20833333333333334</v>
      </c>
      <c r="V15">
        <f t="shared" si="8"/>
        <v>8.3333333333333329E-2</v>
      </c>
      <c r="W15">
        <f t="shared" si="2"/>
        <v>0.29166666666666663</v>
      </c>
      <c r="X15">
        <v>0</v>
      </c>
      <c r="Y15">
        <f t="shared" si="3"/>
        <v>0</v>
      </c>
      <c r="Z15">
        <f t="shared" si="4"/>
        <v>0.29166666666666663</v>
      </c>
    </row>
    <row r="16" spans="1:26" x14ac:dyDescent="0.25">
      <c r="M16" t="s">
        <v>62</v>
      </c>
      <c r="N16">
        <v>24</v>
      </c>
      <c r="O16">
        <v>18</v>
      </c>
      <c r="P16">
        <v>28</v>
      </c>
      <c r="Q16">
        <v>26</v>
      </c>
      <c r="R16">
        <f t="shared" si="1"/>
        <v>6</v>
      </c>
      <c r="S16">
        <v>15</v>
      </c>
      <c r="T16">
        <v>19</v>
      </c>
      <c r="U16">
        <f t="shared" si="7"/>
        <v>0.125</v>
      </c>
      <c r="V16">
        <f t="shared" si="8"/>
        <v>8.3333333333333329E-2</v>
      </c>
      <c r="W16">
        <f t="shared" si="2"/>
        <v>0.20833333333333337</v>
      </c>
      <c r="X16">
        <v>1</v>
      </c>
      <c r="Y16">
        <f t="shared" si="3"/>
        <v>4.1666666666666664E-2</v>
      </c>
      <c r="Z16">
        <f t="shared" si="4"/>
        <v>0.24995833333333328</v>
      </c>
    </row>
    <row r="17" spans="2:26" x14ac:dyDescent="0.25">
      <c r="M17" t="s">
        <v>61</v>
      </c>
      <c r="N17">
        <v>24</v>
      </c>
      <c r="O17">
        <v>18</v>
      </c>
      <c r="P17">
        <v>28</v>
      </c>
      <c r="Q17">
        <v>26</v>
      </c>
      <c r="R17">
        <f t="shared" si="1"/>
        <v>6</v>
      </c>
      <c r="S17">
        <v>18</v>
      </c>
      <c r="T17">
        <v>22</v>
      </c>
      <c r="U17">
        <f t="shared" si="7"/>
        <v>0</v>
      </c>
      <c r="V17">
        <f t="shared" si="8"/>
        <v>8.3333333333333329E-2</v>
      </c>
      <c r="W17">
        <f t="shared" si="2"/>
        <v>8.333333333333337E-2</v>
      </c>
      <c r="X17">
        <v>0</v>
      </c>
      <c r="Y17">
        <f t="shared" si="3"/>
        <v>0</v>
      </c>
      <c r="Z17">
        <f t="shared" si="4"/>
        <v>8.333333333333337E-2</v>
      </c>
    </row>
    <row r="18" spans="2:26" x14ac:dyDescent="0.25">
      <c r="M18" t="s">
        <v>89</v>
      </c>
      <c r="N18">
        <v>32</v>
      </c>
      <c r="O18">
        <v>18</v>
      </c>
      <c r="P18">
        <v>28</v>
      </c>
      <c r="Q18">
        <v>24</v>
      </c>
      <c r="R18">
        <f t="shared" si="1"/>
        <v>14</v>
      </c>
      <c r="S18">
        <v>14</v>
      </c>
      <c r="T18">
        <v>20</v>
      </c>
      <c r="U18">
        <f t="shared" si="7"/>
        <v>0.125</v>
      </c>
      <c r="V18">
        <f t="shared" si="8"/>
        <v>0.25</v>
      </c>
      <c r="W18">
        <f t="shared" si="2"/>
        <v>0.375</v>
      </c>
      <c r="X18">
        <v>1</v>
      </c>
      <c r="Y18">
        <f t="shared" si="3"/>
        <v>3.125E-2</v>
      </c>
      <c r="Z18">
        <f t="shared" si="4"/>
        <v>0.40621874999999996</v>
      </c>
    </row>
    <row r="19" spans="2:26" x14ac:dyDescent="0.25">
      <c r="M19" t="s">
        <v>88</v>
      </c>
      <c r="N19">
        <v>32</v>
      </c>
      <c r="O19">
        <v>18</v>
      </c>
      <c r="P19">
        <v>28</v>
      </c>
      <c r="Q19">
        <v>24</v>
      </c>
      <c r="R19">
        <f t="shared" si="1"/>
        <v>14</v>
      </c>
      <c r="S19">
        <v>15</v>
      </c>
      <c r="T19">
        <v>21</v>
      </c>
      <c r="U19">
        <f t="shared" si="7"/>
        <v>9.375E-2</v>
      </c>
      <c r="V19">
        <f t="shared" si="8"/>
        <v>0.25</v>
      </c>
      <c r="W19">
        <f t="shared" si="2"/>
        <v>0.34375</v>
      </c>
      <c r="X19">
        <v>0</v>
      </c>
      <c r="Y19">
        <f t="shared" si="3"/>
        <v>0</v>
      </c>
      <c r="Z19">
        <f t="shared" si="4"/>
        <v>0.34375</v>
      </c>
    </row>
    <row r="20" spans="2:26" x14ac:dyDescent="0.25">
      <c r="M20" t="s">
        <v>87</v>
      </c>
      <c r="N20">
        <v>32</v>
      </c>
      <c r="O20">
        <v>18</v>
      </c>
      <c r="P20">
        <v>28</v>
      </c>
      <c r="Q20">
        <v>24</v>
      </c>
      <c r="R20">
        <f t="shared" si="1"/>
        <v>14</v>
      </c>
      <c r="S20">
        <v>18</v>
      </c>
      <c r="T20">
        <v>26</v>
      </c>
      <c r="U20">
        <f t="shared" si="7"/>
        <v>0</v>
      </c>
      <c r="V20">
        <f t="shared" si="8"/>
        <v>0.1875</v>
      </c>
      <c r="W20">
        <f t="shared" si="2"/>
        <v>0.1875</v>
      </c>
      <c r="X20">
        <v>1</v>
      </c>
      <c r="Y20">
        <f t="shared" si="3"/>
        <v>3.125E-2</v>
      </c>
      <c r="Z20">
        <f t="shared" si="4"/>
        <v>0.21871874999999996</v>
      </c>
    </row>
    <row r="21" spans="2:26" x14ac:dyDescent="0.25">
      <c r="M21" t="s">
        <v>92</v>
      </c>
      <c r="N21">
        <v>74</v>
      </c>
      <c r="O21">
        <v>63</v>
      </c>
      <c r="R21">
        <f t="shared" si="1"/>
        <v>11</v>
      </c>
      <c r="S21">
        <v>36</v>
      </c>
      <c r="T21">
        <v>41</v>
      </c>
      <c r="U21">
        <f t="shared" si="7"/>
        <v>0.36486486486486486</v>
      </c>
      <c r="V21">
        <f t="shared" si="8"/>
        <v>8.1081081081081086E-2</v>
      </c>
      <c r="W21">
        <f t="shared" si="2"/>
        <v>0.44594594594594594</v>
      </c>
      <c r="Y21">
        <f t="shared" si="3"/>
        <v>0</v>
      </c>
      <c r="Z21">
        <f t="shared" si="4"/>
        <v>0.44594594594594594</v>
      </c>
    </row>
    <row r="22" spans="2:26" x14ac:dyDescent="0.25">
      <c r="M22" t="s">
        <v>91</v>
      </c>
      <c r="N22">
        <v>74</v>
      </c>
      <c r="O22">
        <v>63</v>
      </c>
      <c r="R22">
        <f t="shared" si="1"/>
        <v>11</v>
      </c>
      <c r="S22">
        <v>40</v>
      </c>
      <c r="T22">
        <v>45</v>
      </c>
      <c r="U22">
        <f t="shared" si="7"/>
        <v>0.3108108108108108</v>
      </c>
      <c r="V22">
        <f t="shared" si="8"/>
        <v>8.1081081081081086E-2</v>
      </c>
      <c r="W22">
        <f t="shared" si="2"/>
        <v>0.39189189189189189</v>
      </c>
      <c r="X22">
        <v>0</v>
      </c>
      <c r="Y22">
        <f t="shared" si="3"/>
        <v>0</v>
      </c>
      <c r="Z22">
        <f t="shared" si="4"/>
        <v>0.39189189189189189</v>
      </c>
    </row>
    <row r="23" spans="2:26" x14ac:dyDescent="0.25">
      <c r="M23" t="s">
        <v>90</v>
      </c>
      <c r="N23">
        <v>74</v>
      </c>
      <c r="O23">
        <v>63</v>
      </c>
      <c r="R23">
        <f t="shared" si="1"/>
        <v>11</v>
      </c>
      <c r="S23">
        <v>63</v>
      </c>
      <c r="T23">
        <v>66</v>
      </c>
      <c r="U23">
        <f t="shared" si="7"/>
        <v>0</v>
      </c>
      <c r="V23">
        <f t="shared" si="8"/>
        <v>0.10810810810810811</v>
      </c>
      <c r="W23">
        <f t="shared" si="2"/>
        <v>0.10810810810810811</v>
      </c>
      <c r="X23">
        <v>0</v>
      </c>
      <c r="Y23">
        <f t="shared" si="3"/>
        <v>0</v>
      </c>
      <c r="Z23">
        <f t="shared" si="4"/>
        <v>0.10810810810810811</v>
      </c>
    </row>
    <row r="24" spans="2:26" x14ac:dyDescent="0.25">
      <c r="B24" t="s">
        <v>108</v>
      </c>
      <c r="C24">
        <v>0.35714285714285715</v>
      </c>
      <c r="D24">
        <v>0.2857142857142857</v>
      </c>
      <c r="E24">
        <v>3.5714285714285712E-2</v>
      </c>
      <c r="F24">
        <f>C24+D24+E24</f>
        <v>0.67857142857142849</v>
      </c>
    </row>
    <row r="25" spans="2:26" x14ac:dyDescent="0.25">
      <c r="B25" t="s">
        <v>124</v>
      </c>
      <c r="C25">
        <v>0.13636363636363635</v>
      </c>
      <c r="D25">
        <v>0.18181818181818182</v>
      </c>
      <c r="E25">
        <v>4.5454545454545456E-2</v>
      </c>
      <c r="F25">
        <f t="shared" ref="F25:F28" si="11">C25+D25+E25</f>
        <v>0.36363636363636365</v>
      </c>
      <c r="M25" t="s">
        <v>10</v>
      </c>
      <c r="N25">
        <v>22</v>
      </c>
      <c r="O25">
        <v>16</v>
      </c>
      <c r="R25">
        <f>N25-O25</f>
        <v>6</v>
      </c>
      <c r="S25">
        <v>13</v>
      </c>
      <c r="T25">
        <v>15</v>
      </c>
      <c r="U25">
        <f>(O25-S25)/N25</f>
        <v>0.13636363636363635</v>
      </c>
      <c r="V25">
        <f>(R25-T25+S25)/N25</f>
        <v>0.18181818181818182</v>
      </c>
      <c r="W25">
        <f xml:space="preserve"> 1 -T25/N25</f>
        <v>0.31818181818181823</v>
      </c>
      <c r="X25">
        <v>1</v>
      </c>
      <c r="Y25">
        <f>X25/N25</f>
        <v>4.5454545454545456E-2</v>
      </c>
    </row>
    <row r="26" spans="2:26" x14ac:dyDescent="0.25">
      <c r="B26" t="s">
        <v>125</v>
      </c>
      <c r="C26">
        <v>0.15</v>
      </c>
      <c r="D26">
        <v>0.25</v>
      </c>
      <c r="E26">
        <v>0.1</v>
      </c>
      <c r="F26">
        <f t="shared" si="11"/>
        <v>0.5</v>
      </c>
      <c r="M26" t="s">
        <v>11</v>
      </c>
      <c r="N26">
        <v>22</v>
      </c>
      <c r="O26">
        <v>16</v>
      </c>
      <c r="R26">
        <f>N26-O26</f>
        <v>6</v>
      </c>
      <c r="S26">
        <v>13</v>
      </c>
      <c r="T26">
        <v>16</v>
      </c>
      <c r="U26">
        <f>(O26-S26)/N26</f>
        <v>0.13636363636363635</v>
      </c>
      <c r="V26">
        <f>(R26-T26+S26)/N26</f>
        <v>0.13636363636363635</v>
      </c>
      <c r="W26">
        <f xml:space="preserve"> 1 -T26/N26</f>
        <v>0.27272727272727271</v>
      </c>
      <c r="X26">
        <v>2</v>
      </c>
      <c r="Y26">
        <f>X26/N26</f>
        <v>9.0909090909090912E-2</v>
      </c>
    </row>
    <row r="27" spans="2:26" x14ac:dyDescent="0.25">
      <c r="B27" t="s">
        <v>126</v>
      </c>
      <c r="C27">
        <v>0.20833333333333334</v>
      </c>
      <c r="D27">
        <v>0.125</v>
      </c>
      <c r="E27">
        <v>0</v>
      </c>
      <c r="F27">
        <f t="shared" si="11"/>
        <v>0.33333333333333337</v>
      </c>
      <c r="M27" t="s">
        <v>12</v>
      </c>
      <c r="N27">
        <v>22</v>
      </c>
      <c r="O27">
        <v>16</v>
      </c>
      <c r="R27">
        <f>N27-O27</f>
        <v>6</v>
      </c>
      <c r="S27">
        <v>13</v>
      </c>
      <c r="T27">
        <v>17</v>
      </c>
      <c r="U27">
        <f>(O27-S27)/N27</f>
        <v>0.13636363636363635</v>
      </c>
      <c r="V27">
        <f>(R27-T27+S27)/N27</f>
        <v>9.0909090909090912E-2</v>
      </c>
      <c r="W27">
        <f xml:space="preserve"> 1 -T27/N27</f>
        <v>0.22727272727272729</v>
      </c>
      <c r="X27">
        <v>1</v>
      </c>
      <c r="Y27">
        <f>X27/N27</f>
        <v>4.5454545454545456E-2</v>
      </c>
    </row>
    <row r="28" spans="2:26" x14ac:dyDescent="0.25">
      <c r="B28" t="s">
        <v>127</v>
      </c>
      <c r="C28">
        <v>0.125</v>
      </c>
      <c r="D28">
        <v>0.25</v>
      </c>
      <c r="E28">
        <v>3.125E-2</v>
      </c>
      <c r="F28">
        <f t="shared" si="11"/>
        <v>0.40625</v>
      </c>
      <c r="M28" t="s">
        <v>13</v>
      </c>
      <c r="N28">
        <v>22</v>
      </c>
      <c r="O28">
        <v>16</v>
      </c>
      <c r="R28">
        <f>N28-O28</f>
        <v>6</v>
      </c>
      <c r="S28">
        <v>16</v>
      </c>
      <c r="T28">
        <v>20</v>
      </c>
      <c r="U28">
        <f>(O28-S28)/N28</f>
        <v>0</v>
      </c>
      <c r="V28">
        <f>(R28-T28+S28)/N28</f>
        <v>9.0909090909090912E-2</v>
      </c>
      <c r="W28">
        <f xml:space="preserve"> 1 -T28/N28</f>
        <v>9.0909090909090939E-2</v>
      </c>
      <c r="X28">
        <v>1</v>
      </c>
      <c r="Y28">
        <f>X28/N28</f>
        <v>4.5454545454545456E-2</v>
      </c>
    </row>
    <row r="29" spans="2:26" x14ac:dyDescent="0.25">
      <c r="B29" t="s">
        <v>147</v>
      </c>
      <c r="C29">
        <f>AVERAGE(C24:C28)</f>
        <v>0.19536796536796536</v>
      </c>
      <c r="D29">
        <f t="shared" ref="D29:F29" si="12">AVERAGE(D24:D28)</f>
        <v>0.21850649350649348</v>
      </c>
      <c r="E29">
        <f t="shared" si="12"/>
        <v>4.2483766233766235E-2</v>
      </c>
      <c r="F29">
        <f t="shared" si="12"/>
        <v>0.4563582251082251</v>
      </c>
    </row>
    <row r="30" spans="2:26" x14ac:dyDescent="0.25">
      <c r="B30" t="s">
        <v>128</v>
      </c>
      <c r="C30">
        <v>0.2857142857142857</v>
      </c>
      <c r="D30">
        <v>0.17857142857142858</v>
      </c>
      <c r="E30">
        <v>0.10714285714285714</v>
      </c>
      <c r="F30">
        <f>C30+D30+E30</f>
        <v>0.5714285714285714</v>
      </c>
    </row>
    <row r="31" spans="2:26" x14ac:dyDescent="0.25">
      <c r="B31" t="s">
        <v>129</v>
      </c>
      <c r="C31">
        <v>0.16071428571428573</v>
      </c>
      <c r="D31">
        <v>8.9285714285714288E-2</v>
      </c>
      <c r="E31">
        <v>0.10714285714285714</v>
      </c>
      <c r="F31">
        <f>C31+D31+E31</f>
        <v>0.35714285714285715</v>
      </c>
    </row>
    <row r="32" spans="2:26" x14ac:dyDescent="0.25">
      <c r="B32" t="s">
        <v>130</v>
      </c>
      <c r="C32">
        <v>0.2</v>
      </c>
      <c r="D32">
        <v>0.1</v>
      </c>
      <c r="E32">
        <v>0.1</v>
      </c>
      <c r="F32">
        <f>C32+D32+E32</f>
        <v>0.4</v>
      </c>
    </row>
    <row r="33" spans="2:6" x14ac:dyDescent="0.25">
      <c r="B33" t="s">
        <v>131</v>
      </c>
      <c r="C33">
        <v>0.21428571428571427</v>
      </c>
      <c r="D33">
        <v>0.10714285714285714</v>
      </c>
      <c r="E33">
        <v>3.5714285714285712E-2</v>
      </c>
      <c r="F33">
        <f>C33+D33+E33</f>
        <v>0.3571428571428571</v>
      </c>
    </row>
    <row r="34" spans="2:6" x14ac:dyDescent="0.25">
      <c r="B34" t="s">
        <v>132</v>
      </c>
      <c r="C34">
        <v>0.18181818181818182</v>
      </c>
      <c r="D34">
        <v>0.13636363636363635</v>
      </c>
      <c r="E34">
        <v>6.8181818181818177E-2</v>
      </c>
      <c r="F34">
        <f>C34+D34+E34</f>
        <v>0.38636363636363635</v>
      </c>
    </row>
    <row r="35" spans="2:6" x14ac:dyDescent="0.25">
      <c r="B35" t="s">
        <v>148</v>
      </c>
      <c r="C35">
        <f>AVERAGE(C30:C34)</f>
        <v>0.20850649350649347</v>
      </c>
      <c r="D35">
        <f t="shared" ref="D35" si="13">AVERAGE(D30:D34)</f>
        <v>0.12227272727272727</v>
      </c>
      <c r="E35">
        <f t="shared" ref="E35" si="14">AVERAGE(E30:E34)</f>
        <v>8.3636363636363634E-2</v>
      </c>
      <c r="F35">
        <f t="shared" ref="F35" si="15">AVERAGE(F30:F34)</f>
        <v>0.41441558441558446</v>
      </c>
    </row>
    <row r="36" spans="2:6" x14ac:dyDescent="0.25">
      <c r="B36" t="s">
        <v>133</v>
      </c>
      <c r="C36">
        <v>0.35555555555555557</v>
      </c>
      <c r="D36">
        <v>0.12222222222222222</v>
      </c>
      <c r="E36">
        <v>3.3333333333333333E-2</v>
      </c>
      <c r="F36">
        <f>C36+D36+E36</f>
        <v>0.51111111111111118</v>
      </c>
    </row>
    <row r="37" spans="2:6" x14ac:dyDescent="0.25">
      <c r="B37" t="s">
        <v>134</v>
      </c>
      <c r="C37">
        <v>0.18478260869565216</v>
      </c>
      <c r="D37">
        <v>6.5217391304347824E-2</v>
      </c>
      <c r="E37">
        <v>0.13043478260869565</v>
      </c>
      <c r="F37">
        <f>C37+D37+E37</f>
        <v>0.38043478260869568</v>
      </c>
    </row>
    <row r="38" spans="2:6" x14ac:dyDescent="0.25">
      <c r="B38" t="s">
        <v>135</v>
      </c>
      <c r="C38">
        <v>0.21666666666666667</v>
      </c>
      <c r="D38">
        <v>6.6666666666666666E-2</v>
      </c>
      <c r="E38">
        <v>0.15</v>
      </c>
      <c r="F38">
        <f>C38+D38+E38</f>
        <v>0.43333333333333335</v>
      </c>
    </row>
    <row r="39" spans="2:6" x14ac:dyDescent="0.25">
      <c r="B39" t="s">
        <v>136</v>
      </c>
      <c r="C39">
        <v>0.21153846153846154</v>
      </c>
      <c r="D39">
        <v>7.6923076923076927E-2</v>
      </c>
      <c r="E39">
        <v>1.9230769230769232E-2</v>
      </c>
      <c r="F39">
        <f>C39+D39+E39</f>
        <v>0.30769230769230765</v>
      </c>
    </row>
    <row r="40" spans="2:6" x14ac:dyDescent="0.25">
      <c r="B40" t="s">
        <v>141</v>
      </c>
      <c r="C40">
        <v>0.2</v>
      </c>
      <c r="D40">
        <v>0.1</v>
      </c>
      <c r="E40">
        <v>8.3333333333333329E-2</v>
      </c>
      <c r="F40">
        <f>C40+D40+E40</f>
        <v>0.38333333333333336</v>
      </c>
    </row>
    <row r="41" spans="2:6" x14ac:dyDescent="0.25">
      <c r="B41" t="s">
        <v>149</v>
      </c>
      <c r="C41">
        <f>AVERAGE(C36:C40)</f>
        <v>0.23370865849126718</v>
      </c>
      <c r="D41">
        <f t="shared" ref="D41" si="16">AVERAGE(D36:D40)</f>
        <v>8.620587142326272E-2</v>
      </c>
      <c r="E41">
        <f t="shared" ref="E41" si="17">AVERAGE(E36:E40)</f>
        <v>8.3266443701226295E-2</v>
      </c>
      <c r="F41">
        <f t="shared" ref="F41" si="18">AVERAGE(F36:F40)</f>
        <v>0.40318097361575622</v>
      </c>
    </row>
    <row r="42" spans="2:6" x14ac:dyDescent="0.25">
      <c r="B42" t="s">
        <v>137</v>
      </c>
      <c r="C42">
        <v>0.36470588235294116</v>
      </c>
      <c r="D42">
        <v>6.4705882352941183E-2</v>
      </c>
      <c r="E42">
        <v>2.3529411764705882E-2</v>
      </c>
      <c r="F42">
        <f>C42+D42+E42</f>
        <v>0.45294117647058818</v>
      </c>
    </row>
    <row r="43" spans="2:6" x14ac:dyDescent="0.25">
      <c r="B43" t="s">
        <v>138</v>
      </c>
      <c r="C43">
        <v>0.21</v>
      </c>
      <c r="D43">
        <v>0.06</v>
      </c>
      <c r="E43">
        <v>7.0000000000000007E-2</v>
      </c>
      <c r="F43">
        <f>C43+D43+E43</f>
        <v>0.34</v>
      </c>
    </row>
    <row r="44" spans="2:6" x14ac:dyDescent="0.25">
      <c r="B44" t="s">
        <v>139</v>
      </c>
      <c r="C44">
        <v>0.22222222222222221</v>
      </c>
      <c r="D44">
        <v>2.7777777777777776E-2</v>
      </c>
      <c r="E44">
        <v>0.19444444444444445</v>
      </c>
      <c r="F44">
        <f>C44+D44+E44</f>
        <v>0.44444444444444442</v>
      </c>
    </row>
    <row r="45" spans="2:6" x14ac:dyDescent="0.25">
      <c r="B45" t="s">
        <v>140</v>
      </c>
      <c r="C45">
        <v>0.22307692307692309</v>
      </c>
      <c r="D45">
        <v>5.3846153846153849E-2</v>
      </c>
      <c r="E45">
        <v>7.6923076923076927E-3</v>
      </c>
      <c r="F45">
        <f>C45+D45+E45</f>
        <v>0.2846153846153846</v>
      </c>
    </row>
    <row r="46" spans="2:6" x14ac:dyDescent="0.25">
      <c r="B46" t="s">
        <v>142</v>
      </c>
      <c r="C46">
        <v>0.21296296296296297</v>
      </c>
      <c r="D46">
        <v>5.5555555555555552E-2</v>
      </c>
      <c r="E46">
        <v>0.15740740740740741</v>
      </c>
      <c r="F46">
        <f>C46+D46+E46</f>
        <v>0.42592592592592593</v>
      </c>
    </row>
    <row r="47" spans="2:6" x14ac:dyDescent="0.25">
      <c r="B47" t="s">
        <v>150</v>
      </c>
      <c r="C47">
        <f>AVERAGE(C42:C46)</f>
        <v>0.2465935981230099</v>
      </c>
      <c r="D47">
        <f t="shared" ref="D47" si="19">AVERAGE(D42:D46)</f>
        <v>5.2377073906485674E-2</v>
      </c>
      <c r="E47">
        <f t="shared" ref="E47" si="20">AVERAGE(E42:E46)</f>
        <v>9.0614714261773102E-2</v>
      </c>
      <c r="F47">
        <f t="shared" ref="F47" si="21">AVERAGE(F42:F46)</f>
        <v>0.38958538629126871</v>
      </c>
    </row>
    <row r="48" spans="2:6" x14ac:dyDescent="0.25">
      <c r="B48" t="s">
        <v>151</v>
      </c>
      <c r="C48">
        <f>(C29*5+C35*5+C41*5+C47*5)/20</f>
        <v>0.22104417887218403</v>
      </c>
      <c r="D48">
        <f t="shared" ref="D48:F48" si="22">(D29*5+D35*5+D41*5+D47*5)/20</f>
        <v>0.11984054152724229</v>
      </c>
      <c r="E48">
        <f t="shared" si="22"/>
        <v>7.5000321958282296E-2</v>
      </c>
      <c r="F48">
        <f t="shared" si="22"/>
        <v>0.41588504235770862</v>
      </c>
    </row>
    <row r="51" spans="2:6" x14ac:dyDescent="0.25">
      <c r="B51" t="s">
        <v>6</v>
      </c>
      <c r="C51">
        <v>0</v>
      </c>
      <c r="D51">
        <v>0.17857142857142858</v>
      </c>
      <c r="E51">
        <v>3.5714285714285712E-2</v>
      </c>
      <c r="F51">
        <f t="shared" ref="F51:F54" si="23">C51+D51+E51</f>
        <v>0.2142857142857143</v>
      </c>
    </row>
    <row r="52" spans="2:6" x14ac:dyDescent="0.25">
      <c r="B52" t="s">
        <v>7</v>
      </c>
      <c r="C52">
        <v>0.21428571428571427</v>
      </c>
      <c r="D52">
        <v>0.21428571428571427</v>
      </c>
      <c r="E52">
        <v>3.5714285714285712E-2</v>
      </c>
      <c r="F52">
        <f t="shared" si="23"/>
        <v>0.46428571428571425</v>
      </c>
    </row>
    <row r="53" spans="2:6" x14ac:dyDescent="0.25">
      <c r="B53" t="s">
        <v>8</v>
      </c>
      <c r="C53">
        <v>0.2857142857142857</v>
      </c>
      <c r="D53">
        <v>0.2857142857142857</v>
      </c>
      <c r="E53">
        <v>3.5714285714285712E-2</v>
      </c>
      <c r="F53">
        <f t="shared" si="23"/>
        <v>0.6071428571428571</v>
      </c>
    </row>
    <row r="54" spans="2:6" x14ac:dyDescent="0.25">
      <c r="B54" t="s">
        <v>9</v>
      </c>
      <c r="C54">
        <v>0.35714285714285715</v>
      </c>
      <c r="D54">
        <v>0.2857142857142857</v>
      </c>
      <c r="E54">
        <v>3.5714285714285712E-2</v>
      </c>
      <c r="F54">
        <f t="shared" si="23"/>
        <v>0.67857142857142849</v>
      </c>
    </row>
    <row r="55" spans="2:6" x14ac:dyDescent="0.25">
      <c r="B55" t="s">
        <v>17</v>
      </c>
      <c r="C55">
        <v>0</v>
      </c>
      <c r="D55">
        <v>0.1</v>
      </c>
      <c r="E55">
        <v>0.25</v>
      </c>
      <c r="F55">
        <f>C55+D55+E55</f>
        <v>0.35</v>
      </c>
    </row>
    <row r="56" spans="2:6" x14ac:dyDescent="0.25">
      <c r="B56" t="s">
        <v>16</v>
      </c>
      <c r="C56">
        <v>0.1</v>
      </c>
      <c r="D56">
        <v>0.15</v>
      </c>
      <c r="E56">
        <v>0.2</v>
      </c>
      <c r="F56">
        <f>C56+D56+E56</f>
        <v>0.45</v>
      </c>
    </row>
    <row r="57" spans="2:6" x14ac:dyDescent="0.25">
      <c r="B57" t="s">
        <v>15</v>
      </c>
      <c r="C57">
        <v>0.15</v>
      </c>
      <c r="D57">
        <v>0.2</v>
      </c>
      <c r="E57">
        <v>0.1</v>
      </c>
      <c r="F57">
        <f>C57+D57+E57</f>
        <v>0.44999999999999996</v>
      </c>
    </row>
    <row r="58" spans="2:6" x14ac:dyDescent="0.25">
      <c r="B58" t="s">
        <v>14</v>
      </c>
      <c r="C58">
        <v>0.15</v>
      </c>
      <c r="D58">
        <v>0.25</v>
      </c>
      <c r="E58">
        <v>0.1</v>
      </c>
      <c r="F58">
        <f t="shared" ref="F55:F69" si="24">C58+D58+E58</f>
        <v>0.5</v>
      </c>
    </row>
    <row r="59" spans="2:6" x14ac:dyDescent="0.25">
      <c r="B59" t="s">
        <v>84</v>
      </c>
      <c r="C59">
        <v>0</v>
      </c>
      <c r="D59">
        <v>5.8823529411764705E-2</v>
      </c>
      <c r="E59">
        <v>3.5294117647058823E-2</v>
      </c>
      <c r="F59">
        <f>C59+D59+E59</f>
        <v>9.4117647058823528E-2</v>
      </c>
    </row>
    <row r="60" spans="2:6" x14ac:dyDescent="0.25">
      <c r="B60" t="s">
        <v>155</v>
      </c>
      <c r="C60">
        <v>0.17647058823529413</v>
      </c>
      <c r="D60">
        <v>5.8823529411764705E-2</v>
      </c>
      <c r="E60">
        <v>3.5294117647058823E-2</v>
      </c>
      <c r="F60">
        <f>C60+D60+E60</f>
        <v>0.27058823529411763</v>
      </c>
    </row>
    <row r="61" spans="2:6" x14ac:dyDescent="0.25">
      <c r="B61" t="s">
        <v>156</v>
      </c>
      <c r="C61">
        <v>0.27647058823529413</v>
      </c>
      <c r="D61">
        <v>5.8823529411764705E-2</v>
      </c>
      <c r="E61">
        <v>1.7647058823529412E-2</v>
      </c>
      <c r="F61">
        <f>C61+D61+E61</f>
        <v>0.35294117647058826</v>
      </c>
    </row>
    <row r="62" spans="2:6" x14ac:dyDescent="0.25">
      <c r="B62" t="s">
        <v>157</v>
      </c>
      <c r="C62">
        <v>0.36470588235294116</v>
      </c>
      <c r="D62">
        <v>6.4705882352941183E-2</v>
      </c>
      <c r="E62">
        <v>2.3529411764705882E-2</v>
      </c>
      <c r="F62">
        <f t="shared" si="24"/>
        <v>0.45294117647058818</v>
      </c>
    </row>
    <row r="63" spans="2:6" x14ac:dyDescent="0.25">
      <c r="B63" t="s">
        <v>79</v>
      </c>
      <c r="C63">
        <v>0</v>
      </c>
      <c r="D63">
        <v>1.8518518518518517E-2</v>
      </c>
      <c r="E63">
        <v>0.41666666666666669</v>
      </c>
      <c r="F63">
        <f>C63+D63+E63</f>
        <v>0.43518518518518523</v>
      </c>
    </row>
    <row r="64" spans="2:6" x14ac:dyDescent="0.25">
      <c r="B64" t="s">
        <v>82</v>
      </c>
      <c r="C64">
        <v>9.2592592592592587E-2</v>
      </c>
      <c r="D64">
        <v>1.8518518518518517E-2</v>
      </c>
      <c r="E64">
        <v>0.32407407407407407</v>
      </c>
      <c r="F64">
        <f>C64+D64+E64</f>
        <v>0.43518518518518517</v>
      </c>
    </row>
    <row r="65" spans="2:6" x14ac:dyDescent="0.25">
      <c r="B65" t="s">
        <v>81</v>
      </c>
      <c r="C65">
        <v>0.16666666666666666</v>
      </c>
      <c r="D65">
        <v>1.8518518518518517E-2</v>
      </c>
      <c r="E65">
        <v>0.25</v>
      </c>
      <c r="F65">
        <f>C65+D65+E65</f>
        <v>0.43518518518518517</v>
      </c>
    </row>
    <row r="66" spans="2:6" x14ac:dyDescent="0.25">
      <c r="B66" t="s">
        <v>80</v>
      </c>
      <c r="C66">
        <v>0.22222222222222221</v>
      </c>
      <c r="D66">
        <v>2.7777777777777776E-2</v>
      </c>
      <c r="E66">
        <v>0.19444444444444445</v>
      </c>
      <c r="F66">
        <f t="shared" si="24"/>
        <v>0.44444444444444442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opLeftCell="E1" workbookViewId="0">
      <selection activeCell="Y14" sqref="Y14"/>
    </sheetView>
  </sheetViews>
  <sheetFormatPr defaultRowHeight="15" x14ac:dyDescent="0.25"/>
  <cols>
    <col min="3" max="3" width="14.42578125" customWidth="1"/>
    <col min="4" max="4" width="21" customWidth="1"/>
    <col min="5" max="5" width="19.5703125" customWidth="1"/>
    <col min="6" max="6" width="19.42578125" customWidth="1"/>
    <col min="7" max="7" width="16.7109375" customWidth="1"/>
    <col min="8" max="8" width="16.85546875" customWidth="1"/>
    <col min="9" max="9" width="13.42578125" customWidth="1"/>
    <col min="13" max="13" width="12.28515625" customWidth="1"/>
  </cols>
  <sheetData>
    <row r="1" spans="1:26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122</v>
      </c>
      <c r="Q1" t="s">
        <v>117</v>
      </c>
      <c r="R1" t="s">
        <v>20</v>
      </c>
      <c r="S1" t="s">
        <v>3</v>
      </c>
      <c r="T1" t="s">
        <v>2</v>
      </c>
      <c r="U1" t="s">
        <v>4</v>
      </c>
      <c r="V1" t="s">
        <v>22</v>
      </c>
      <c r="W1" t="s">
        <v>5</v>
      </c>
      <c r="X1" t="s">
        <v>78</v>
      </c>
      <c r="Y1" t="s">
        <v>77</v>
      </c>
      <c r="Z1" t="s">
        <v>121</v>
      </c>
    </row>
    <row r="2" spans="1:26" x14ac:dyDescent="0.25">
      <c r="A2" t="s">
        <v>26</v>
      </c>
      <c r="B2">
        <v>84</v>
      </c>
      <c r="C2">
        <v>56</v>
      </c>
      <c r="D2">
        <v>43</v>
      </c>
      <c r="E2">
        <f>C2-D2</f>
        <v>13</v>
      </c>
      <c r="F2">
        <v>28</v>
      </c>
      <c r="G2">
        <v>31</v>
      </c>
      <c r="H2">
        <f>(B2-C2)/B2</f>
        <v>0.33333333333333331</v>
      </c>
      <c r="I2">
        <f>(D2-F2)/B2</f>
        <v>0.17857142857142858</v>
      </c>
      <c r="J2">
        <f>K2-H2-I2</f>
        <v>0.11904761904761904</v>
      </c>
      <c r="K2">
        <f t="shared" ref="K2:K13" si="0" xml:space="preserve"> 1 -G2/B2</f>
        <v>0.63095238095238093</v>
      </c>
      <c r="M2" t="s">
        <v>26</v>
      </c>
      <c r="N2">
        <v>56</v>
      </c>
      <c r="O2">
        <v>43</v>
      </c>
      <c r="P2">
        <v>88</v>
      </c>
      <c r="Q2">
        <v>48</v>
      </c>
      <c r="R2">
        <f t="shared" ref="R2:R29" si="1">N2-O2</f>
        <v>13</v>
      </c>
      <c r="S2">
        <v>27</v>
      </c>
      <c r="T2">
        <v>30</v>
      </c>
      <c r="U2">
        <f t="shared" ref="U2:U29" si="2">(O2-S2)/N2</f>
        <v>0.2857142857142857</v>
      </c>
      <c r="V2">
        <f t="shared" ref="V2:V29" si="3">(R2-T2+S2)/N2</f>
        <v>0.17857142857142858</v>
      </c>
      <c r="W2">
        <f t="shared" ref="W2:W29" si="4" xml:space="preserve"> 1 -T2/N2</f>
        <v>0.4642857142857143</v>
      </c>
      <c r="X2">
        <v>6</v>
      </c>
      <c r="Y2">
        <f t="shared" ref="Y2:Y29" si="5">X2/N2</f>
        <v>0.10714285714285714</v>
      </c>
      <c r="Z2">
        <f t="shared" ref="Z2:Z25" si="6">1 - (T2*1000 -X2*999)/(1000*N2)</f>
        <v>0.57132142857142854</v>
      </c>
    </row>
    <row r="3" spans="1:26" x14ac:dyDescent="0.25">
      <c r="A3" t="s">
        <v>25</v>
      </c>
      <c r="B3">
        <v>84</v>
      </c>
      <c r="C3">
        <v>56</v>
      </c>
      <c r="D3">
        <v>43</v>
      </c>
      <c r="E3">
        <f>C3-D3</f>
        <v>13</v>
      </c>
      <c r="F3">
        <v>32</v>
      </c>
      <c r="G3">
        <v>35</v>
      </c>
      <c r="H3">
        <f t="shared" ref="H3:H13" si="7">(B3-C3)/B3</f>
        <v>0.33333333333333331</v>
      </c>
      <c r="I3">
        <f t="shared" ref="I3:I13" si="8">(D3-F3)/B3</f>
        <v>0.13095238095238096</v>
      </c>
      <c r="J3">
        <f t="shared" ref="J3:J13" si="9">K3-H3-I3</f>
        <v>0.11904761904761899</v>
      </c>
      <c r="K3">
        <f t="shared" si="0"/>
        <v>0.58333333333333326</v>
      </c>
      <c r="M3" t="s">
        <v>25</v>
      </c>
      <c r="N3">
        <v>56</v>
      </c>
      <c r="O3">
        <v>43</v>
      </c>
      <c r="P3">
        <v>88</v>
      </c>
      <c r="Q3">
        <v>48</v>
      </c>
      <c r="R3">
        <f t="shared" si="1"/>
        <v>13</v>
      </c>
      <c r="S3">
        <v>31</v>
      </c>
      <c r="T3">
        <v>34</v>
      </c>
      <c r="U3">
        <f t="shared" si="2"/>
        <v>0.21428571428571427</v>
      </c>
      <c r="V3">
        <f t="shared" si="3"/>
        <v>0.17857142857142858</v>
      </c>
      <c r="W3">
        <f t="shared" si="4"/>
        <v>0.3928571428571429</v>
      </c>
      <c r="X3">
        <v>0</v>
      </c>
      <c r="Y3">
        <f t="shared" si="5"/>
        <v>0</v>
      </c>
      <c r="Z3">
        <f t="shared" si="6"/>
        <v>0.3928571428571429</v>
      </c>
    </row>
    <row r="4" spans="1:26" x14ac:dyDescent="0.25">
      <c r="A4" t="s">
        <v>24</v>
      </c>
      <c r="B4">
        <v>84</v>
      </c>
      <c r="C4">
        <v>56</v>
      </c>
      <c r="D4">
        <v>43</v>
      </c>
      <c r="E4">
        <f>C4-D4</f>
        <v>13</v>
      </c>
      <c r="F4">
        <v>38</v>
      </c>
      <c r="G4">
        <v>41</v>
      </c>
      <c r="H4">
        <f t="shared" si="7"/>
        <v>0.33333333333333331</v>
      </c>
      <c r="I4">
        <f t="shared" si="8"/>
        <v>5.9523809523809521E-2</v>
      </c>
      <c r="J4">
        <f t="shared" si="9"/>
        <v>0.11904761904761903</v>
      </c>
      <c r="K4">
        <f t="shared" si="0"/>
        <v>0.51190476190476186</v>
      </c>
      <c r="M4" t="s">
        <v>24</v>
      </c>
      <c r="N4">
        <v>56</v>
      </c>
      <c r="O4">
        <v>43</v>
      </c>
      <c r="P4">
        <v>88</v>
      </c>
      <c r="Q4">
        <v>48</v>
      </c>
      <c r="R4">
        <f t="shared" si="1"/>
        <v>13</v>
      </c>
      <c r="S4">
        <v>37</v>
      </c>
      <c r="T4">
        <v>40</v>
      </c>
      <c r="U4">
        <f t="shared" si="2"/>
        <v>0.10714285714285714</v>
      </c>
      <c r="V4">
        <f t="shared" si="3"/>
        <v>0.17857142857142858</v>
      </c>
      <c r="W4">
        <f t="shared" si="4"/>
        <v>0.2857142857142857</v>
      </c>
      <c r="X4">
        <v>0</v>
      </c>
      <c r="Y4">
        <f t="shared" si="5"/>
        <v>0</v>
      </c>
      <c r="Z4">
        <f t="shared" si="6"/>
        <v>0.2857142857142857</v>
      </c>
    </row>
    <row r="5" spans="1:26" x14ac:dyDescent="0.25">
      <c r="A5" t="s">
        <v>23</v>
      </c>
      <c r="B5">
        <v>84</v>
      </c>
      <c r="C5">
        <v>56</v>
      </c>
      <c r="D5">
        <v>43</v>
      </c>
      <c r="E5">
        <f>C5-D5</f>
        <v>13</v>
      </c>
      <c r="F5">
        <v>43</v>
      </c>
      <c r="G5">
        <v>47</v>
      </c>
      <c r="H5">
        <f t="shared" si="7"/>
        <v>0.33333333333333331</v>
      </c>
      <c r="I5">
        <f t="shared" si="8"/>
        <v>0</v>
      </c>
      <c r="J5">
        <f t="shared" si="9"/>
        <v>0.10714285714285715</v>
      </c>
      <c r="K5">
        <f t="shared" si="0"/>
        <v>0.44047619047619047</v>
      </c>
      <c r="M5" t="s">
        <v>23</v>
      </c>
      <c r="N5">
        <v>56</v>
      </c>
      <c r="O5">
        <v>43</v>
      </c>
      <c r="P5">
        <v>88</v>
      </c>
      <c r="Q5">
        <v>48</v>
      </c>
      <c r="R5">
        <f t="shared" si="1"/>
        <v>13</v>
      </c>
      <c r="S5">
        <v>43</v>
      </c>
      <c r="T5">
        <v>47</v>
      </c>
      <c r="U5">
        <f t="shared" si="2"/>
        <v>0</v>
      </c>
      <c r="V5">
        <f t="shared" si="3"/>
        <v>0.16071428571428573</v>
      </c>
      <c r="W5">
        <f t="shared" si="4"/>
        <v>0.1607142857142857</v>
      </c>
      <c r="X5">
        <v>0</v>
      </c>
      <c r="Y5">
        <f t="shared" si="5"/>
        <v>0</v>
      </c>
      <c r="Z5">
        <f t="shared" si="6"/>
        <v>0.1607142857142857</v>
      </c>
    </row>
    <row r="6" spans="1:26" x14ac:dyDescent="0.25">
      <c r="A6" t="s">
        <v>27</v>
      </c>
      <c r="B6">
        <v>62</v>
      </c>
      <c r="C6">
        <v>56</v>
      </c>
      <c r="D6">
        <v>48</v>
      </c>
      <c r="E6">
        <f>C6-D6</f>
        <v>8</v>
      </c>
      <c r="F6">
        <v>39</v>
      </c>
      <c r="G6">
        <v>42</v>
      </c>
      <c r="H6">
        <f t="shared" si="7"/>
        <v>9.6774193548387094E-2</v>
      </c>
      <c r="I6">
        <f t="shared" si="8"/>
        <v>0.14516129032258066</v>
      </c>
      <c r="J6">
        <f t="shared" si="9"/>
        <v>8.064516129032262E-2</v>
      </c>
      <c r="K6">
        <f t="shared" si="0"/>
        <v>0.32258064516129037</v>
      </c>
      <c r="M6" t="s">
        <v>27</v>
      </c>
      <c r="N6">
        <v>56</v>
      </c>
      <c r="O6">
        <v>48</v>
      </c>
      <c r="P6">
        <v>64</v>
      </c>
      <c r="Q6">
        <v>56</v>
      </c>
      <c r="R6">
        <f t="shared" si="1"/>
        <v>8</v>
      </c>
      <c r="S6">
        <v>39</v>
      </c>
      <c r="T6">
        <v>42</v>
      </c>
      <c r="U6">
        <f t="shared" si="2"/>
        <v>0.16071428571428573</v>
      </c>
      <c r="V6">
        <f t="shared" si="3"/>
        <v>8.9285714285714288E-2</v>
      </c>
      <c r="W6">
        <f t="shared" si="4"/>
        <v>0.25</v>
      </c>
      <c r="X6">
        <v>6</v>
      </c>
      <c r="Y6">
        <f t="shared" si="5"/>
        <v>0.10714285714285714</v>
      </c>
      <c r="Z6">
        <f t="shared" si="6"/>
        <v>0.35703571428571423</v>
      </c>
    </row>
    <row r="7" spans="1:26" x14ac:dyDescent="0.25">
      <c r="A7" t="s">
        <v>28</v>
      </c>
      <c r="B7">
        <v>62</v>
      </c>
      <c r="C7">
        <v>56</v>
      </c>
      <c r="D7">
        <v>48</v>
      </c>
      <c r="E7">
        <f t="shared" ref="E7:E13" si="10">C7-D7</f>
        <v>8</v>
      </c>
      <c r="F7">
        <v>39</v>
      </c>
      <c r="G7">
        <v>42</v>
      </c>
      <c r="H7">
        <f t="shared" si="7"/>
        <v>9.6774193548387094E-2</v>
      </c>
      <c r="I7">
        <f t="shared" si="8"/>
        <v>0.14516129032258066</v>
      </c>
      <c r="J7">
        <f t="shared" si="9"/>
        <v>8.064516129032262E-2</v>
      </c>
      <c r="K7">
        <f t="shared" si="0"/>
        <v>0.32258064516129037</v>
      </c>
      <c r="M7" t="s">
        <v>28</v>
      </c>
      <c r="N7">
        <v>56</v>
      </c>
      <c r="O7">
        <v>48</v>
      </c>
      <c r="P7">
        <v>64</v>
      </c>
      <c r="Q7">
        <v>56</v>
      </c>
      <c r="R7">
        <f t="shared" si="1"/>
        <v>8</v>
      </c>
      <c r="S7">
        <v>39</v>
      </c>
      <c r="T7">
        <v>42</v>
      </c>
      <c r="U7">
        <f t="shared" si="2"/>
        <v>0.16071428571428573</v>
      </c>
      <c r="V7">
        <f t="shared" si="3"/>
        <v>8.9285714285714288E-2</v>
      </c>
      <c r="W7">
        <f t="shared" si="4"/>
        <v>0.25</v>
      </c>
      <c r="X7">
        <v>5</v>
      </c>
      <c r="Y7">
        <f t="shared" si="5"/>
        <v>8.9285714285714288E-2</v>
      </c>
      <c r="Z7">
        <f t="shared" si="6"/>
        <v>0.33919642857142862</v>
      </c>
    </row>
    <row r="8" spans="1:26" x14ac:dyDescent="0.25">
      <c r="A8" t="s">
        <v>29</v>
      </c>
      <c r="B8">
        <v>62</v>
      </c>
      <c r="C8">
        <v>56</v>
      </c>
      <c r="D8">
        <v>48</v>
      </c>
      <c r="E8">
        <f t="shared" si="10"/>
        <v>8</v>
      </c>
      <c r="F8">
        <v>41</v>
      </c>
      <c r="G8">
        <v>43</v>
      </c>
      <c r="H8">
        <f t="shared" si="7"/>
        <v>9.6774193548387094E-2</v>
      </c>
      <c r="I8">
        <f t="shared" si="8"/>
        <v>0.11290322580645161</v>
      </c>
      <c r="J8">
        <f t="shared" si="9"/>
        <v>9.6774193548387052E-2</v>
      </c>
      <c r="K8">
        <f t="shared" si="0"/>
        <v>0.30645161290322576</v>
      </c>
      <c r="M8" t="s">
        <v>29</v>
      </c>
      <c r="N8">
        <v>56</v>
      </c>
      <c r="O8">
        <v>48</v>
      </c>
      <c r="P8">
        <v>64</v>
      </c>
      <c r="Q8">
        <v>56</v>
      </c>
      <c r="R8">
        <f t="shared" si="1"/>
        <v>8</v>
      </c>
      <c r="S8">
        <v>41</v>
      </c>
      <c r="T8">
        <v>43</v>
      </c>
      <c r="U8">
        <f t="shared" si="2"/>
        <v>0.125</v>
      </c>
      <c r="V8">
        <f t="shared" si="3"/>
        <v>0.10714285714285714</v>
      </c>
      <c r="W8">
        <f t="shared" si="4"/>
        <v>0.2321428571428571</v>
      </c>
      <c r="X8">
        <v>3</v>
      </c>
      <c r="Y8">
        <f t="shared" si="5"/>
        <v>5.3571428571428568E-2</v>
      </c>
      <c r="Z8">
        <f t="shared" si="6"/>
        <v>0.28566071428571427</v>
      </c>
    </row>
    <row r="9" spans="1:26" x14ac:dyDescent="0.25">
      <c r="A9" t="s">
        <v>30</v>
      </c>
      <c r="B9">
        <v>62</v>
      </c>
      <c r="C9">
        <v>56</v>
      </c>
      <c r="D9">
        <v>48</v>
      </c>
      <c r="E9">
        <f t="shared" si="10"/>
        <v>8</v>
      </c>
      <c r="F9">
        <v>48</v>
      </c>
      <c r="G9">
        <v>53</v>
      </c>
      <c r="H9">
        <f t="shared" si="7"/>
        <v>9.6774193548387094E-2</v>
      </c>
      <c r="I9">
        <f t="shared" si="8"/>
        <v>0</v>
      </c>
      <c r="J9">
        <f t="shared" si="9"/>
        <v>4.8387096774193533E-2</v>
      </c>
      <c r="K9">
        <f t="shared" si="0"/>
        <v>0.14516129032258063</v>
      </c>
      <c r="M9" t="s">
        <v>30</v>
      </c>
      <c r="N9">
        <v>56</v>
      </c>
      <c r="O9">
        <v>48</v>
      </c>
      <c r="P9">
        <v>64</v>
      </c>
      <c r="Q9">
        <v>56</v>
      </c>
      <c r="R9">
        <f t="shared" si="1"/>
        <v>8</v>
      </c>
      <c r="S9">
        <v>48</v>
      </c>
      <c r="T9">
        <v>53</v>
      </c>
      <c r="U9">
        <f t="shared" si="2"/>
        <v>0</v>
      </c>
      <c r="V9">
        <f t="shared" si="3"/>
        <v>5.3571428571428568E-2</v>
      </c>
      <c r="W9">
        <f t="shared" si="4"/>
        <v>5.3571428571428603E-2</v>
      </c>
      <c r="X9">
        <v>8</v>
      </c>
      <c r="Y9">
        <f t="shared" si="5"/>
        <v>0.14285714285714285</v>
      </c>
      <c r="Z9">
        <f t="shared" si="6"/>
        <v>0.19628571428571429</v>
      </c>
    </row>
    <row r="10" spans="1:26" x14ac:dyDescent="0.25">
      <c r="A10" t="s">
        <v>31</v>
      </c>
      <c r="B10">
        <v>40</v>
      </c>
      <c r="C10">
        <v>40</v>
      </c>
      <c r="D10">
        <v>34</v>
      </c>
      <c r="E10">
        <f t="shared" si="10"/>
        <v>6</v>
      </c>
      <c r="F10">
        <v>26</v>
      </c>
      <c r="G10">
        <v>28</v>
      </c>
      <c r="H10">
        <f t="shared" si="7"/>
        <v>0</v>
      </c>
      <c r="I10">
        <f t="shared" si="8"/>
        <v>0.2</v>
      </c>
      <c r="J10">
        <f t="shared" si="9"/>
        <v>0.10000000000000003</v>
      </c>
      <c r="K10">
        <f t="shared" si="0"/>
        <v>0.30000000000000004</v>
      </c>
      <c r="M10" t="s">
        <v>31</v>
      </c>
      <c r="N10">
        <v>40</v>
      </c>
      <c r="O10">
        <v>34</v>
      </c>
      <c r="P10">
        <v>40</v>
      </c>
      <c r="Q10">
        <v>40</v>
      </c>
      <c r="R10">
        <f t="shared" si="1"/>
        <v>6</v>
      </c>
      <c r="S10">
        <v>26</v>
      </c>
      <c r="T10">
        <v>28</v>
      </c>
      <c r="U10">
        <f t="shared" si="2"/>
        <v>0.2</v>
      </c>
      <c r="V10">
        <f t="shared" si="3"/>
        <v>0.1</v>
      </c>
      <c r="W10">
        <f t="shared" si="4"/>
        <v>0.30000000000000004</v>
      </c>
      <c r="X10">
        <v>4</v>
      </c>
      <c r="Y10">
        <f t="shared" si="5"/>
        <v>0.1</v>
      </c>
      <c r="Z10">
        <f t="shared" si="6"/>
        <v>0.39990000000000003</v>
      </c>
    </row>
    <row r="11" spans="1:26" x14ac:dyDescent="0.25">
      <c r="A11" t="s">
        <v>34</v>
      </c>
      <c r="B11">
        <v>40</v>
      </c>
      <c r="C11">
        <v>40</v>
      </c>
      <c r="D11">
        <v>34</v>
      </c>
      <c r="E11">
        <f t="shared" si="10"/>
        <v>6</v>
      </c>
      <c r="F11">
        <v>27</v>
      </c>
      <c r="G11">
        <v>29</v>
      </c>
      <c r="H11">
        <f t="shared" si="7"/>
        <v>0</v>
      </c>
      <c r="I11">
        <f t="shared" si="8"/>
        <v>0.17499999999999999</v>
      </c>
      <c r="J11">
        <f t="shared" si="9"/>
        <v>0.10000000000000003</v>
      </c>
      <c r="K11">
        <f t="shared" si="0"/>
        <v>0.27500000000000002</v>
      </c>
      <c r="M11" t="s">
        <v>34</v>
      </c>
      <c r="N11">
        <v>40</v>
      </c>
      <c r="O11">
        <v>34</v>
      </c>
      <c r="P11">
        <v>40</v>
      </c>
      <c r="Q11">
        <v>40</v>
      </c>
      <c r="R11">
        <f t="shared" si="1"/>
        <v>6</v>
      </c>
      <c r="S11">
        <v>27</v>
      </c>
      <c r="T11">
        <v>29</v>
      </c>
      <c r="U11">
        <f t="shared" si="2"/>
        <v>0.17499999999999999</v>
      </c>
      <c r="V11">
        <f t="shared" si="3"/>
        <v>0.1</v>
      </c>
      <c r="W11">
        <f t="shared" si="4"/>
        <v>0.27500000000000002</v>
      </c>
      <c r="X11">
        <v>6</v>
      </c>
      <c r="Y11">
        <f t="shared" si="5"/>
        <v>0.15</v>
      </c>
      <c r="Z11">
        <f t="shared" si="6"/>
        <v>0.42484999999999995</v>
      </c>
    </row>
    <row r="12" spans="1:26" x14ac:dyDescent="0.25">
      <c r="A12" t="s">
        <v>33</v>
      </c>
      <c r="B12">
        <v>40</v>
      </c>
      <c r="C12">
        <v>40</v>
      </c>
      <c r="D12">
        <v>34</v>
      </c>
      <c r="E12">
        <f t="shared" si="10"/>
        <v>6</v>
      </c>
      <c r="F12">
        <v>28</v>
      </c>
      <c r="G12">
        <v>32</v>
      </c>
      <c r="H12">
        <f t="shared" si="7"/>
        <v>0</v>
      </c>
      <c r="I12">
        <f t="shared" si="8"/>
        <v>0.15</v>
      </c>
      <c r="J12">
        <f t="shared" si="9"/>
        <v>4.9999999999999961E-2</v>
      </c>
      <c r="K12">
        <f t="shared" si="0"/>
        <v>0.19999999999999996</v>
      </c>
      <c r="M12" t="s">
        <v>33</v>
      </c>
      <c r="N12">
        <v>40</v>
      </c>
      <c r="O12">
        <v>34</v>
      </c>
      <c r="P12">
        <v>40</v>
      </c>
      <c r="Q12">
        <v>40</v>
      </c>
      <c r="R12">
        <f t="shared" si="1"/>
        <v>6</v>
      </c>
      <c r="S12">
        <v>28</v>
      </c>
      <c r="T12">
        <v>32</v>
      </c>
      <c r="U12">
        <f t="shared" si="2"/>
        <v>0.15</v>
      </c>
      <c r="V12">
        <f t="shared" si="3"/>
        <v>0.05</v>
      </c>
      <c r="W12">
        <f t="shared" si="4"/>
        <v>0.19999999999999996</v>
      </c>
      <c r="X12">
        <v>10</v>
      </c>
      <c r="Y12">
        <f t="shared" si="5"/>
        <v>0.25</v>
      </c>
      <c r="Z12">
        <f t="shared" si="6"/>
        <v>0.44974999999999998</v>
      </c>
    </row>
    <row r="13" spans="1:26" x14ac:dyDescent="0.25">
      <c r="A13" t="s">
        <v>32</v>
      </c>
      <c r="B13">
        <v>40</v>
      </c>
      <c r="C13">
        <v>40</v>
      </c>
      <c r="D13">
        <v>34</v>
      </c>
      <c r="E13">
        <f t="shared" si="10"/>
        <v>6</v>
      </c>
      <c r="F13">
        <v>34</v>
      </c>
      <c r="G13">
        <v>38</v>
      </c>
      <c r="H13">
        <f t="shared" si="7"/>
        <v>0</v>
      </c>
      <c r="I13">
        <f t="shared" si="8"/>
        <v>0</v>
      </c>
      <c r="J13">
        <f t="shared" si="9"/>
        <v>5.0000000000000044E-2</v>
      </c>
      <c r="K13">
        <f t="shared" si="0"/>
        <v>5.0000000000000044E-2</v>
      </c>
      <c r="M13" t="s">
        <v>32</v>
      </c>
      <c r="N13">
        <v>40</v>
      </c>
      <c r="O13">
        <v>34</v>
      </c>
      <c r="P13">
        <v>40</v>
      </c>
      <c r="Q13">
        <v>40</v>
      </c>
      <c r="R13">
        <f t="shared" si="1"/>
        <v>6</v>
      </c>
      <c r="S13">
        <v>34</v>
      </c>
      <c r="T13">
        <v>38</v>
      </c>
      <c r="U13">
        <f t="shared" si="2"/>
        <v>0</v>
      </c>
      <c r="V13">
        <f t="shared" si="3"/>
        <v>0.05</v>
      </c>
      <c r="W13">
        <f t="shared" si="4"/>
        <v>5.0000000000000044E-2</v>
      </c>
      <c r="X13">
        <v>15</v>
      </c>
      <c r="Y13">
        <f t="shared" si="5"/>
        <v>0.375</v>
      </c>
      <c r="Z13">
        <f t="shared" si="6"/>
        <v>0.42462500000000003</v>
      </c>
    </row>
    <row r="14" spans="1:26" x14ac:dyDescent="0.25">
      <c r="M14" t="s">
        <v>65</v>
      </c>
      <c r="N14">
        <v>28</v>
      </c>
      <c r="O14">
        <v>22</v>
      </c>
      <c r="P14">
        <v>40</v>
      </c>
      <c r="Q14">
        <v>26</v>
      </c>
      <c r="R14">
        <f t="shared" si="1"/>
        <v>6</v>
      </c>
      <c r="S14">
        <v>16</v>
      </c>
      <c r="T14">
        <v>19</v>
      </c>
      <c r="U14">
        <f t="shared" si="2"/>
        <v>0.21428571428571427</v>
      </c>
      <c r="V14">
        <f t="shared" si="3"/>
        <v>0.10714285714285714</v>
      </c>
      <c r="W14">
        <f t="shared" si="4"/>
        <v>0.3214285714285714</v>
      </c>
      <c r="X14">
        <v>1</v>
      </c>
      <c r="Y14">
        <f t="shared" si="5"/>
        <v>3.5714285714285712E-2</v>
      </c>
      <c r="Z14">
        <f t="shared" si="6"/>
        <v>0.35710714285714285</v>
      </c>
    </row>
    <row r="15" spans="1:26" x14ac:dyDescent="0.25">
      <c r="M15" t="s">
        <v>67</v>
      </c>
      <c r="N15">
        <v>28</v>
      </c>
      <c r="O15">
        <v>22</v>
      </c>
      <c r="P15">
        <v>40</v>
      </c>
      <c r="Q15">
        <v>26</v>
      </c>
      <c r="R15">
        <f t="shared" si="1"/>
        <v>6</v>
      </c>
      <c r="S15">
        <v>17</v>
      </c>
      <c r="T15">
        <v>21</v>
      </c>
      <c r="U15">
        <f t="shared" si="2"/>
        <v>0.17857142857142858</v>
      </c>
      <c r="V15">
        <f t="shared" si="3"/>
        <v>7.1428571428571425E-2</v>
      </c>
      <c r="W15">
        <f t="shared" si="4"/>
        <v>0.25</v>
      </c>
      <c r="X15">
        <v>0</v>
      </c>
      <c r="Y15">
        <f t="shared" si="5"/>
        <v>0</v>
      </c>
      <c r="Z15">
        <f t="shared" si="6"/>
        <v>0.25</v>
      </c>
    </row>
    <row r="16" spans="1:26" x14ac:dyDescent="0.25">
      <c r="M16" t="s">
        <v>66</v>
      </c>
      <c r="N16">
        <v>28</v>
      </c>
      <c r="O16">
        <v>22</v>
      </c>
      <c r="P16">
        <v>40</v>
      </c>
      <c r="Q16">
        <v>26</v>
      </c>
      <c r="R16">
        <f t="shared" si="1"/>
        <v>6</v>
      </c>
      <c r="S16">
        <v>20</v>
      </c>
      <c r="T16">
        <v>23</v>
      </c>
      <c r="U16">
        <f t="shared" si="2"/>
        <v>7.1428571428571425E-2</v>
      </c>
      <c r="V16">
        <f t="shared" si="3"/>
        <v>0.10714285714285714</v>
      </c>
      <c r="W16">
        <f t="shared" si="4"/>
        <v>0.1785714285714286</v>
      </c>
      <c r="X16">
        <v>0</v>
      </c>
      <c r="Y16">
        <f t="shared" si="5"/>
        <v>0</v>
      </c>
      <c r="Z16">
        <f t="shared" si="6"/>
        <v>0.1785714285714286</v>
      </c>
    </row>
    <row r="17" spans="13:26" x14ac:dyDescent="0.25">
      <c r="M17" t="s">
        <v>64</v>
      </c>
      <c r="N17">
        <v>28</v>
      </c>
      <c r="O17">
        <v>22</v>
      </c>
      <c r="P17">
        <v>40</v>
      </c>
      <c r="Q17">
        <v>26</v>
      </c>
      <c r="R17">
        <f t="shared" si="1"/>
        <v>6</v>
      </c>
      <c r="S17">
        <v>22</v>
      </c>
      <c r="T17">
        <v>25</v>
      </c>
      <c r="U17">
        <f t="shared" si="2"/>
        <v>0</v>
      </c>
      <c r="V17">
        <f t="shared" si="3"/>
        <v>0.10714285714285714</v>
      </c>
      <c r="W17">
        <f t="shared" si="4"/>
        <v>0.1071428571428571</v>
      </c>
      <c r="X17">
        <v>0</v>
      </c>
      <c r="Y17">
        <f t="shared" si="5"/>
        <v>0</v>
      </c>
      <c r="Z17">
        <f t="shared" si="6"/>
        <v>0.1071428571428571</v>
      </c>
    </row>
    <row r="18" spans="13:26" x14ac:dyDescent="0.25">
      <c r="M18" t="s">
        <v>96</v>
      </c>
      <c r="N18">
        <v>120</v>
      </c>
      <c r="O18">
        <v>109</v>
      </c>
      <c r="R18">
        <f t="shared" si="1"/>
        <v>11</v>
      </c>
      <c r="S18">
        <v>68</v>
      </c>
      <c r="T18">
        <v>73</v>
      </c>
      <c r="U18">
        <f t="shared" si="2"/>
        <v>0.34166666666666667</v>
      </c>
      <c r="V18">
        <f t="shared" si="3"/>
        <v>0.05</v>
      </c>
      <c r="W18">
        <f t="shared" si="4"/>
        <v>0.39166666666666672</v>
      </c>
      <c r="Y18">
        <f t="shared" si="5"/>
        <v>0</v>
      </c>
      <c r="Z18">
        <f t="shared" si="6"/>
        <v>0.39166666666666672</v>
      </c>
    </row>
    <row r="19" spans="13:26" x14ac:dyDescent="0.25">
      <c r="M19" t="s">
        <v>95</v>
      </c>
      <c r="N19">
        <v>120</v>
      </c>
      <c r="O19">
        <v>109</v>
      </c>
      <c r="R19">
        <f t="shared" si="1"/>
        <v>11</v>
      </c>
      <c r="S19">
        <v>68</v>
      </c>
      <c r="T19">
        <v>74</v>
      </c>
      <c r="U19">
        <f t="shared" si="2"/>
        <v>0.34166666666666667</v>
      </c>
      <c r="V19">
        <f t="shared" si="3"/>
        <v>4.1666666666666664E-2</v>
      </c>
      <c r="W19">
        <f t="shared" si="4"/>
        <v>0.3833333333333333</v>
      </c>
      <c r="Y19">
        <f t="shared" si="5"/>
        <v>0</v>
      </c>
      <c r="Z19">
        <f t="shared" si="6"/>
        <v>0.3833333333333333</v>
      </c>
    </row>
    <row r="20" spans="13:26" x14ac:dyDescent="0.25">
      <c r="M20" t="s">
        <v>94</v>
      </c>
      <c r="N20">
        <v>120</v>
      </c>
      <c r="O20">
        <v>109</v>
      </c>
      <c r="R20">
        <f t="shared" si="1"/>
        <v>11</v>
      </c>
      <c r="S20">
        <v>76</v>
      </c>
      <c r="T20">
        <v>80</v>
      </c>
      <c r="U20">
        <f t="shared" si="2"/>
        <v>0.27500000000000002</v>
      </c>
      <c r="V20">
        <f t="shared" si="3"/>
        <v>5.8333333333333334E-2</v>
      </c>
      <c r="W20">
        <f t="shared" si="4"/>
        <v>0.33333333333333337</v>
      </c>
      <c r="Y20">
        <f t="shared" si="5"/>
        <v>0</v>
      </c>
      <c r="Z20">
        <f t="shared" si="6"/>
        <v>0.33333333333333337</v>
      </c>
    </row>
    <row r="21" spans="13:26" x14ac:dyDescent="0.25">
      <c r="M21" t="s">
        <v>93</v>
      </c>
      <c r="N21">
        <v>120</v>
      </c>
      <c r="O21">
        <v>109</v>
      </c>
      <c r="R21">
        <f t="shared" si="1"/>
        <v>11</v>
      </c>
      <c r="S21">
        <v>109</v>
      </c>
      <c r="T21">
        <v>111</v>
      </c>
      <c r="U21">
        <f t="shared" si="2"/>
        <v>0</v>
      </c>
      <c r="V21">
        <f t="shared" si="3"/>
        <v>7.4999999999999997E-2</v>
      </c>
      <c r="W21">
        <f t="shared" si="4"/>
        <v>7.4999999999999956E-2</v>
      </c>
      <c r="X21">
        <v>0</v>
      </c>
      <c r="Y21">
        <f t="shared" si="5"/>
        <v>0</v>
      </c>
      <c r="Z21">
        <f t="shared" si="6"/>
        <v>7.4999999999999956E-2</v>
      </c>
    </row>
    <row r="22" spans="13:26" x14ac:dyDescent="0.25">
      <c r="M22" t="s">
        <v>110</v>
      </c>
      <c r="N22">
        <v>44</v>
      </c>
      <c r="O22">
        <v>34</v>
      </c>
      <c r="P22">
        <v>44</v>
      </c>
      <c r="Q22">
        <v>44</v>
      </c>
      <c r="R22">
        <f t="shared" si="1"/>
        <v>10</v>
      </c>
      <c r="S22">
        <v>26</v>
      </c>
      <c r="T22">
        <v>30</v>
      </c>
      <c r="U22">
        <f t="shared" si="2"/>
        <v>0.18181818181818182</v>
      </c>
      <c r="V22">
        <f t="shared" si="3"/>
        <v>0.13636363636363635</v>
      </c>
      <c r="W22">
        <f t="shared" si="4"/>
        <v>0.31818181818181823</v>
      </c>
      <c r="X22">
        <v>3</v>
      </c>
      <c r="Y22">
        <f t="shared" si="5"/>
        <v>6.8181818181818177E-2</v>
      </c>
      <c r="Z22">
        <f t="shared" si="6"/>
        <v>0.38629545454545455</v>
      </c>
    </row>
    <row r="23" spans="13:26" x14ac:dyDescent="0.25">
      <c r="M23" t="s">
        <v>112</v>
      </c>
      <c r="N23">
        <v>44</v>
      </c>
      <c r="O23">
        <v>34</v>
      </c>
      <c r="P23">
        <v>44</v>
      </c>
      <c r="Q23">
        <v>44</v>
      </c>
      <c r="R23">
        <f t="shared" si="1"/>
        <v>10</v>
      </c>
      <c r="S23">
        <v>27</v>
      </c>
      <c r="T23">
        <v>32</v>
      </c>
      <c r="U23">
        <f t="shared" si="2"/>
        <v>0.15909090909090909</v>
      </c>
      <c r="V23">
        <f t="shared" si="3"/>
        <v>0.11363636363636363</v>
      </c>
      <c r="W23">
        <f t="shared" si="4"/>
        <v>0.27272727272727271</v>
      </c>
      <c r="X23">
        <v>5</v>
      </c>
      <c r="Y23">
        <f t="shared" si="5"/>
        <v>0.11363636363636363</v>
      </c>
      <c r="Z23">
        <f t="shared" si="6"/>
        <v>0.38624999999999998</v>
      </c>
    </row>
    <row r="24" spans="13:26" x14ac:dyDescent="0.25">
      <c r="M24" t="s">
        <v>111</v>
      </c>
      <c r="N24">
        <v>44</v>
      </c>
      <c r="O24">
        <v>34</v>
      </c>
      <c r="P24">
        <v>44</v>
      </c>
      <c r="Q24">
        <v>44</v>
      </c>
      <c r="R24">
        <f t="shared" si="1"/>
        <v>10</v>
      </c>
      <c r="S24">
        <v>30</v>
      </c>
      <c r="T24">
        <v>35</v>
      </c>
      <c r="U24">
        <f t="shared" si="2"/>
        <v>9.0909090909090912E-2</v>
      </c>
      <c r="V24">
        <f t="shared" si="3"/>
        <v>0.11363636363636363</v>
      </c>
      <c r="W24">
        <f t="shared" si="4"/>
        <v>0.20454545454545459</v>
      </c>
      <c r="X24">
        <v>6</v>
      </c>
      <c r="Y24">
        <f t="shared" si="5"/>
        <v>0.13636363636363635</v>
      </c>
      <c r="Z24">
        <f t="shared" si="6"/>
        <v>0.34077272727272723</v>
      </c>
    </row>
    <row r="25" spans="13:26" x14ac:dyDescent="0.25">
      <c r="M25" t="s">
        <v>109</v>
      </c>
      <c r="N25">
        <v>44</v>
      </c>
      <c r="O25">
        <v>34</v>
      </c>
      <c r="P25">
        <v>44</v>
      </c>
      <c r="Q25">
        <v>44</v>
      </c>
      <c r="R25">
        <f t="shared" si="1"/>
        <v>10</v>
      </c>
      <c r="S25">
        <v>34</v>
      </c>
      <c r="T25">
        <v>38</v>
      </c>
      <c r="U25">
        <f t="shared" si="2"/>
        <v>0</v>
      </c>
      <c r="V25">
        <f t="shared" si="3"/>
        <v>0.13636363636363635</v>
      </c>
      <c r="W25">
        <f t="shared" si="4"/>
        <v>0.13636363636363635</v>
      </c>
      <c r="X25">
        <v>7</v>
      </c>
      <c r="Y25">
        <f t="shared" si="5"/>
        <v>0.15909090909090909</v>
      </c>
      <c r="Z25">
        <f t="shared" si="6"/>
        <v>0.29529545454545458</v>
      </c>
    </row>
    <row r="26" spans="13:26" x14ac:dyDescent="0.25">
      <c r="M26" t="s">
        <v>27</v>
      </c>
      <c r="N26">
        <v>54</v>
      </c>
      <c r="O26">
        <v>46</v>
      </c>
      <c r="R26">
        <f t="shared" si="1"/>
        <v>8</v>
      </c>
      <c r="S26">
        <v>36</v>
      </c>
      <c r="T26">
        <v>39</v>
      </c>
      <c r="U26">
        <f t="shared" si="2"/>
        <v>0.18518518518518517</v>
      </c>
      <c r="V26">
        <f t="shared" si="3"/>
        <v>9.2592592592592587E-2</v>
      </c>
      <c r="W26">
        <f t="shared" si="4"/>
        <v>0.27777777777777779</v>
      </c>
      <c r="X26">
        <v>4</v>
      </c>
      <c r="Y26">
        <f t="shared" si="5"/>
        <v>7.407407407407407E-2</v>
      </c>
    </row>
    <row r="27" spans="13:26" x14ac:dyDescent="0.25">
      <c r="M27" t="s">
        <v>28</v>
      </c>
      <c r="N27">
        <v>54</v>
      </c>
      <c r="O27">
        <v>46</v>
      </c>
      <c r="R27">
        <f t="shared" si="1"/>
        <v>8</v>
      </c>
      <c r="S27">
        <v>36</v>
      </c>
      <c r="T27">
        <v>40</v>
      </c>
      <c r="U27">
        <f t="shared" si="2"/>
        <v>0.18518518518518517</v>
      </c>
      <c r="V27">
        <f t="shared" si="3"/>
        <v>7.407407407407407E-2</v>
      </c>
      <c r="W27">
        <f t="shared" si="4"/>
        <v>0.2592592592592593</v>
      </c>
      <c r="X27">
        <v>4</v>
      </c>
      <c r="Y27">
        <f t="shared" si="5"/>
        <v>7.407407407407407E-2</v>
      </c>
    </row>
    <row r="28" spans="13:26" x14ac:dyDescent="0.25">
      <c r="M28" t="s">
        <v>29</v>
      </c>
      <c r="N28">
        <v>54</v>
      </c>
      <c r="O28">
        <v>46</v>
      </c>
      <c r="R28">
        <f t="shared" si="1"/>
        <v>8</v>
      </c>
      <c r="S28">
        <v>39</v>
      </c>
      <c r="T28">
        <v>41</v>
      </c>
      <c r="U28">
        <f t="shared" si="2"/>
        <v>0.12962962962962962</v>
      </c>
      <c r="V28">
        <f t="shared" si="3"/>
        <v>0.1111111111111111</v>
      </c>
      <c r="W28">
        <f t="shared" si="4"/>
        <v>0.2407407407407407</v>
      </c>
      <c r="X28">
        <v>5</v>
      </c>
      <c r="Y28">
        <f t="shared" si="5"/>
        <v>9.2592592592592587E-2</v>
      </c>
    </row>
    <row r="29" spans="13:26" x14ac:dyDescent="0.25">
      <c r="M29" t="s">
        <v>30</v>
      </c>
      <c r="N29">
        <v>54</v>
      </c>
      <c r="O29">
        <v>46</v>
      </c>
      <c r="R29">
        <f t="shared" si="1"/>
        <v>8</v>
      </c>
      <c r="S29">
        <v>46</v>
      </c>
      <c r="T29">
        <v>51</v>
      </c>
      <c r="U29">
        <f t="shared" si="2"/>
        <v>0</v>
      </c>
      <c r="V29">
        <f t="shared" si="3"/>
        <v>5.5555555555555552E-2</v>
      </c>
      <c r="W29">
        <f t="shared" si="4"/>
        <v>5.555555555555558E-2</v>
      </c>
      <c r="X29">
        <v>8</v>
      </c>
      <c r="Y29">
        <f t="shared" si="5"/>
        <v>0.14814814814814814</v>
      </c>
    </row>
    <row r="31" spans="13:26" x14ac:dyDescent="0.25">
      <c r="M31" t="s">
        <v>102</v>
      </c>
      <c r="N31" t="s">
        <v>103</v>
      </c>
      <c r="O31" t="s">
        <v>104</v>
      </c>
      <c r="P31" t="s">
        <v>105</v>
      </c>
    </row>
    <row r="32" spans="13:26" x14ac:dyDescent="0.25">
      <c r="N32">
        <v>1</v>
      </c>
      <c r="O32">
        <v>1</v>
      </c>
      <c r="P32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54B-B607-4FC5-B72D-2D5F47AE10A5}">
  <dimension ref="A1:W19"/>
  <sheetViews>
    <sheetView workbookViewId="0">
      <selection activeCell="S8" sqref="S8:T8"/>
    </sheetView>
  </sheetViews>
  <sheetFormatPr defaultRowHeight="15" x14ac:dyDescent="0.25"/>
  <cols>
    <col min="3" max="3" width="14.28515625" customWidth="1"/>
    <col min="4" max="4" width="17.28515625" customWidth="1"/>
    <col min="5" max="5" width="19.5703125" customWidth="1"/>
    <col min="6" max="6" width="19.7109375" customWidth="1"/>
    <col min="7" max="7" width="16.8554687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78</v>
      </c>
      <c r="W1" t="s">
        <v>77</v>
      </c>
    </row>
    <row r="2" spans="1:23" x14ac:dyDescent="0.25">
      <c r="A2" t="s">
        <v>46</v>
      </c>
      <c r="B2">
        <v>94</v>
      </c>
      <c r="C2">
        <v>68</v>
      </c>
      <c r="D2">
        <v>55</v>
      </c>
      <c r="E2">
        <f t="shared" ref="E2:E4" si="0">C2-D2</f>
        <v>13</v>
      </c>
      <c r="F2">
        <v>32</v>
      </c>
      <c r="G2">
        <v>34</v>
      </c>
      <c r="H2">
        <f t="shared" ref="H2:H3" si="1">(B2-C2)/B2</f>
        <v>0.27659574468085107</v>
      </c>
      <c r="I2">
        <f t="shared" ref="I2:I3" si="2">(D2-F2)/B2</f>
        <v>0.24468085106382978</v>
      </c>
      <c r="J2">
        <f t="shared" ref="J2:J3" si="3">K2-H2-I2</f>
        <v>0.11702127659574471</v>
      </c>
      <c r="K2">
        <f t="shared" ref="K2:K3" si="4" xml:space="preserve"> 1 -G2/B2</f>
        <v>0.63829787234042556</v>
      </c>
      <c r="M2" t="s">
        <v>46</v>
      </c>
      <c r="N2">
        <v>68</v>
      </c>
      <c r="O2">
        <v>55</v>
      </c>
      <c r="P2">
        <f>N2-O2</f>
        <v>13</v>
      </c>
      <c r="Q2">
        <v>32</v>
      </c>
      <c r="R2">
        <v>34</v>
      </c>
      <c r="S2">
        <f>(O2-Q2)/N2</f>
        <v>0.33823529411764708</v>
      </c>
      <c r="T2">
        <f>(P2-R2+Q2)/N2</f>
        <v>0.16176470588235295</v>
      </c>
      <c r="U2">
        <f xml:space="preserve"> 1 -R2/N2</f>
        <v>0.5</v>
      </c>
      <c r="V2">
        <v>0</v>
      </c>
      <c r="W2">
        <f>V2/N2</f>
        <v>0</v>
      </c>
    </row>
    <row r="3" spans="1:23" x14ac:dyDescent="0.25">
      <c r="A3" t="s">
        <v>47</v>
      </c>
      <c r="B3">
        <v>94</v>
      </c>
      <c r="C3">
        <v>68</v>
      </c>
      <c r="D3">
        <v>55</v>
      </c>
      <c r="E3">
        <f>C3-D3</f>
        <v>13</v>
      </c>
      <c r="F3">
        <v>35</v>
      </c>
      <c r="G3">
        <v>38</v>
      </c>
      <c r="H3">
        <f t="shared" si="1"/>
        <v>0.27659574468085107</v>
      </c>
      <c r="I3">
        <f t="shared" si="2"/>
        <v>0.21276595744680851</v>
      </c>
      <c r="J3">
        <f t="shared" si="3"/>
        <v>0.10638297872340421</v>
      </c>
      <c r="K3">
        <f t="shared" si="4"/>
        <v>0.5957446808510638</v>
      </c>
      <c r="M3" t="s">
        <v>47</v>
      </c>
      <c r="N3">
        <v>68</v>
      </c>
      <c r="O3">
        <v>55</v>
      </c>
      <c r="P3">
        <f>N3-O3</f>
        <v>13</v>
      </c>
      <c r="Q3">
        <v>35</v>
      </c>
      <c r="R3">
        <v>38</v>
      </c>
      <c r="S3">
        <f t="shared" ref="S3:S19" si="5">(O3-Q3)/N3</f>
        <v>0.29411764705882354</v>
      </c>
      <c r="T3">
        <f t="shared" ref="T3:T19" si="6">(P3-R3+Q3)/N3</f>
        <v>0.14705882352941177</v>
      </c>
      <c r="U3">
        <f t="shared" ref="U3:U19" si="7" xml:space="preserve"> 1 -R3/N3</f>
        <v>0.44117647058823528</v>
      </c>
      <c r="V3">
        <v>0</v>
      </c>
      <c r="W3">
        <f t="shared" ref="W3:W19" si="8">V3/N3</f>
        <v>0</v>
      </c>
    </row>
    <row r="4" spans="1:23" x14ac:dyDescent="0.25">
      <c r="A4" t="s">
        <v>48</v>
      </c>
      <c r="B4">
        <v>94</v>
      </c>
      <c r="C4">
        <v>68</v>
      </c>
      <c r="D4">
        <v>55</v>
      </c>
      <c r="E4">
        <f t="shared" si="0"/>
        <v>13</v>
      </c>
      <c r="F4">
        <v>39</v>
      </c>
      <c r="G4">
        <v>42</v>
      </c>
      <c r="H4">
        <f>(B4-C4)/B4</f>
        <v>0.27659574468085107</v>
      </c>
      <c r="I4">
        <f>(D4-F4)/B4</f>
        <v>0.1702127659574468</v>
      </c>
      <c r="J4">
        <f>K4-H4-I4</f>
        <v>0.10638297872340427</v>
      </c>
      <c r="K4">
        <f t="shared" ref="K4:K15" si="9" xml:space="preserve"> 1 -G4/B4</f>
        <v>0.55319148936170215</v>
      </c>
      <c r="M4" t="s">
        <v>48</v>
      </c>
      <c r="N4">
        <v>68</v>
      </c>
      <c r="O4">
        <v>55</v>
      </c>
      <c r="P4">
        <f>N4-O4</f>
        <v>13</v>
      </c>
      <c r="Q4">
        <v>39</v>
      </c>
      <c r="R4">
        <v>42</v>
      </c>
      <c r="S4">
        <f t="shared" si="5"/>
        <v>0.23529411764705882</v>
      </c>
      <c r="T4">
        <f t="shared" si="6"/>
        <v>0.14705882352941177</v>
      </c>
      <c r="U4">
        <f t="shared" si="7"/>
        <v>0.38235294117647056</v>
      </c>
      <c r="V4">
        <v>0</v>
      </c>
      <c r="W4">
        <f t="shared" si="8"/>
        <v>0</v>
      </c>
    </row>
    <row r="5" spans="1:23" x14ac:dyDescent="0.25">
      <c r="A5" t="s">
        <v>37</v>
      </c>
      <c r="B5">
        <v>94</v>
      </c>
      <c r="C5">
        <v>68</v>
      </c>
      <c r="D5">
        <v>55</v>
      </c>
      <c r="E5">
        <f>C5-D5</f>
        <v>13</v>
      </c>
      <c r="F5">
        <v>43</v>
      </c>
      <c r="G5">
        <v>46</v>
      </c>
      <c r="H5">
        <f t="shared" ref="H5:H15" si="10">(B5-C5)/B5</f>
        <v>0.27659574468085107</v>
      </c>
      <c r="I5">
        <f t="shared" ref="I5:I15" si="11">(D5-F5)/B5</f>
        <v>0.1276595744680851</v>
      </c>
      <c r="J5">
        <f t="shared" ref="J5:J15" si="12">K5-H5-I5</f>
        <v>0.10638297872340433</v>
      </c>
      <c r="K5">
        <f t="shared" si="9"/>
        <v>0.5106382978723405</v>
      </c>
      <c r="M5" t="s">
        <v>37</v>
      </c>
      <c r="N5">
        <v>68</v>
      </c>
      <c r="O5">
        <v>55</v>
      </c>
      <c r="P5">
        <f>N5-O5</f>
        <v>13</v>
      </c>
      <c r="Q5">
        <v>43</v>
      </c>
      <c r="R5">
        <v>46</v>
      </c>
      <c r="S5">
        <f t="shared" si="5"/>
        <v>0.17647058823529413</v>
      </c>
      <c r="T5">
        <f t="shared" si="6"/>
        <v>0.14705882352941177</v>
      </c>
      <c r="U5">
        <f t="shared" si="7"/>
        <v>0.32352941176470584</v>
      </c>
      <c r="V5">
        <v>0</v>
      </c>
      <c r="W5">
        <f t="shared" si="8"/>
        <v>0</v>
      </c>
    </row>
    <row r="6" spans="1:23" x14ac:dyDescent="0.25">
      <c r="A6" t="s">
        <v>36</v>
      </c>
      <c r="B6">
        <v>94</v>
      </c>
      <c r="C6">
        <v>68</v>
      </c>
      <c r="D6">
        <v>55</v>
      </c>
      <c r="E6">
        <f>C6-D6</f>
        <v>13</v>
      </c>
      <c r="F6">
        <v>50</v>
      </c>
      <c r="G6">
        <v>53</v>
      </c>
      <c r="H6">
        <f t="shared" si="10"/>
        <v>0.27659574468085107</v>
      </c>
      <c r="I6">
        <f t="shared" si="11"/>
        <v>5.3191489361702128E-2</v>
      </c>
      <c r="J6">
        <f t="shared" si="12"/>
        <v>0.10638297872340427</v>
      </c>
      <c r="K6">
        <f t="shared" si="9"/>
        <v>0.43617021276595747</v>
      </c>
      <c r="M6" t="s">
        <v>36</v>
      </c>
      <c r="N6">
        <v>68</v>
      </c>
      <c r="O6">
        <v>55</v>
      </c>
      <c r="P6">
        <f>N6-O6</f>
        <v>13</v>
      </c>
      <c r="Q6">
        <v>50</v>
      </c>
      <c r="R6">
        <v>53</v>
      </c>
      <c r="S6">
        <f t="shared" si="5"/>
        <v>7.3529411764705885E-2</v>
      </c>
      <c r="T6">
        <f t="shared" si="6"/>
        <v>0.14705882352941177</v>
      </c>
      <c r="U6">
        <f t="shared" si="7"/>
        <v>0.22058823529411764</v>
      </c>
      <c r="V6">
        <v>6</v>
      </c>
      <c r="W6">
        <f t="shared" si="8"/>
        <v>8.8235294117647065E-2</v>
      </c>
    </row>
    <row r="7" spans="1:23" x14ac:dyDescent="0.25">
      <c r="A7" t="s">
        <v>35</v>
      </c>
      <c r="B7">
        <v>94</v>
      </c>
      <c r="C7">
        <v>68</v>
      </c>
      <c r="D7">
        <v>55</v>
      </c>
      <c r="E7">
        <f>C7-D7</f>
        <v>13</v>
      </c>
      <c r="F7">
        <v>55</v>
      </c>
      <c r="G7">
        <v>59</v>
      </c>
      <c r="H7">
        <f t="shared" si="10"/>
        <v>0.27659574468085107</v>
      </c>
      <c r="I7">
        <f t="shared" si="11"/>
        <v>0</v>
      </c>
      <c r="J7">
        <f t="shared" si="12"/>
        <v>9.5744680851063857E-2</v>
      </c>
      <c r="K7">
        <f t="shared" si="9"/>
        <v>0.37234042553191493</v>
      </c>
      <c r="M7" t="s">
        <v>35</v>
      </c>
      <c r="N7">
        <v>68</v>
      </c>
      <c r="O7">
        <v>55</v>
      </c>
      <c r="P7">
        <f t="shared" ref="P7:P19" si="13">N7-O7</f>
        <v>13</v>
      </c>
      <c r="Q7">
        <v>55</v>
      </c>
      <c r="R7">
        <v>59</v>
      </c>
      <c r="S7">
        <f t="shared" si="5"/>
        <v>0</v>
      </c>
      <c r="T7">
        <f t="shared" si="6"/>
        <v>0.13235294117647059</v>
      </c>
      <c r="U7">
        <f t="shared" si="7"/>
        <v>0.13235294117647056</v>
      </c>
      <c r="V7">
        <v>5</v>
      </c>
      <c r="W7">
        <f t="shared" si="8"/>
        <v>7.3529411764705885E-2</v>
      </c>
    </row>
    <row r="8" spans="1:23" x14ac:dyDescent="0.25">
      <c r="A8" t="s">
        <v>41</v>
      </c>
      <c r="B8">
        <v>78</v>
      </c>
      <c r="C8">
        <v>74</v>
      </c>
      <c r="D8">
        <v>66</v>
      </c>
      <c r="E8">
        <f>C8-D8</f>
        <v>8</v>
      </c>
      <c r="F8">
        <v>53</v>
      </c>
      <c r="G8">
        <v>55</v>
      </c>
      <c r="H8">
        <f t="shared" si="10"/>
        <v>5.128205128205128E-2</v>
      </c>
      <c r="I8">
        <f t="shared" si="11"/>
        <v>0.16666666666666666</v>
      </c>
      <c r="J8">
        <f t="shared" si="12"/>
        <v>7.69230769230769E-2</v>
      </c>
      <c r="K8">
        <f t="shared" si="9"/>
        <v>0.29487179487179482</v>
      </c>
      <c r="M8" t="s">
        <v>41</v>
      </c>
      <c r="N8">
        <v>74</v>
      </c>
      <c r="O8">
        <v>66</v>
      </c>
      <c r="P8">
        <f t="shared" si="13"/>
        <v>8</v>
      </c>
      <c r="Q8">
        <v>53</v>
      </c>
      <c r="R8">
        <v>55</v>
      </c>
      <c r="S8">
        <f>(O8-Q8)/N8</f>
        <v>0.17567567567567569</v>
      </c>
      <c r="T8">
        <f t="shared" si="6"/>
        <v>8.1081081081081086E-2</v>
      </c>
      <c r="U8">
        <f t="shared" si="7"/>
        <v>0.2567567567567568</v>
      </c>
      <c r="V8">
        <v>7</v>
      </c>
      <c r="W8">
        <f t="shared" si="8"/>
        <v>9.45945945945946E-2</v>
      </c>
    </row>
    <row r="9" spans="1:23" x14ac:dyDescent="0.25">
      <c r="A9" t="s">
        <v>38</v>
      </c>
      <c r="B9">
        <v>78</v>
      </c>
      <c r="C9">
        <v>74</v>
      </c>
      <c r="D9">
        <v>66</v>
      </c>
      <c r="E9">
        <f t="shared" ref="E9:E15" si="14">C9-D9</f>
        <v>8</v>
      </c>
      <c r="F9">
        <v>53</v>
      </c>
      <c r="G9">
        <v>57</v>
      </c>
      <c r="H9">
        <f t="shared" si="10"/>
        <v>5.128205128205128E-2</v>
      </c>
      <c r="I9">
        <f t="shared" si="11"/>
        <v>0.16666666666666666</v>
      </c>
      <c r="J9">
        <f t="shared" si="12"/>
        <v>5.128205128205135E-2</v>
      </c>
      <c r="K9">
        <f t="shared" si="9"/>
        <v>0.26923076923076927</v>
      </c>
      <c r="M9" t="s">
        <v>38</v>
      </c>
      <c r="N9">
        <v>74</v>
      </c>
      <c r="O9">
        <v>66</v>
      </c>
      <c r="P9">
        <f t="shared" si="13"/>
        <v>8</v>
      </c>
      <c r="Q9">
        <v>53</v>
      </c>
      <c r="R9">
        <v>57</v>
      </c>
      <c r="S9">
        <f t="shared" si="5"/>
        <v>0.17567567567567569</v>
      </c>
      <c r="T9">
        <f t="shared" si="6"/>
        <v>5.4054054054054057E-2</v>
      </c>
      <c r="U9">
        <f t="shared" si="7"/>
        <v>0.22972972972972971</v>
      </c>
      <c r="V9">
        <v>9</v>
      </c>
      <c r="W9">
        <f t="shared" si="8"/>
        <v>0.12162162162162163</v>
      </c>
    </row>
    <row r="10" spans="1:23" x14ac:dyDescent="0.25">
      <c r="A10" t="s">
        <v>40</v>
      </c>
      <c r="B10">
        <v>78</v>
      </c>
      <c r="C10">
        <v>74</v>
      </c>
      <c r="D10">
        <v>66</v>
      </c>
      <c r="E10">
        <f t="shared" si="14"/>
        <v>8</v>
      </c>
      <c r="F10">
        <v>58</v>
      </c>
      <c r="G10">
        <v>62</v>
      </c>
      <c r="H10">
        <f t="shared" si="10"/>
        <v>5.128205128205128E-2</v>
      </c>
      <c r="I10">
        <f t="shared" si="11"/>
        <v>0.10256410256410256</v>
      </c>
      <c r="J10">
        <f t="shared" si="12"/>
        <v>5.128205128205135E-2</v>
      </c>
      <c r="K10">
        <f t="shared" si="9"/>
        <v>0.20512820512820518</v>
      </c>
      <c r="M10" t="s">
        <v>40</v>
      </c>
      <c r="N10">
        <v>74</v>
      </c>
      <c r="O10">
        <v>66</v>
      </c>
      <c r="P10">
        <f t="shared" si="13"/>
        <v>8</v>
      </c>
      <c r="Q10">
        <v>58</v>
      </c>
      <c r="R10">
        <v>62</v>
      </c>
      <c r="S10">
        <f t="shared" si="5"/>
        <v>0.10810810810810811</v>
      </c>
      <c r="T10">
        <f t="shared" si="6"/>
        <v>5.4054054054054057E-2</v>
      </c>
      <c r="U10">
        <f t="shared" si="7"/>
        <v>0.16216216216216217</v>
      </c>
      <c r="V10">
        <v>9</v>
      </c>
      <c r="W10">
        <f t="shared" si="8"/>
        <v>0.12162162162162163</v>
      </c>
    </row>
    <row r="11" spans="1:23" x14ac:dyDescent="0.25">
      <c r="A11" t="s">
        <v>39</v>
      </c>
      <c r="B11">
        <v>78</v>
      </c>
      <c r="C11">
        <v>74</v>
      </c>
      <c r="D11">
        <v>66</v>
      </c>
      <c r="E11">
        <f t="shared" si="14"/>
        <v>8</v>
      </c>
      <c r="F11">
        <v>66</v>
      </c>
      <c r="G11">
        <v>71</v>
      </c>
      <c r="H11">
        <f t="shared" si="10"/>
        <v>5.128205128205128E-2</v>
      </c>
      <c r="I11">
        <f t="shared" si="11"/>
        <v>0</v>
      </c>
      <c r="J11">
        <f t="shared" si="12"/>
        <v>3.8461538461538478E-2</v>
      </c>
      <c r="K11">
        <f t="shared" si="9"/>
        <v>8.9743589743589758E-2</v>
      </c>
      <c r="M11" t="s">
        <v>39</v>
      </c>
      <c r="N11">
        <v>74</v>
      </c>
      <c r="O11">
        <v>66</v>
      </c>
      <c r="P11">
        <f t="shared" si="13"/>
        <v>8</v>
      </c>
      <c r="Q11">
        <v>66</v>
      </c>
      <c r="R11">
        <v>71</v>
      </c>
      <c r="S11">
        <f t="shared" si="5"/>
        <v>0</v>
      </c>
      <c r="T11">
        <f t="shared" si="6"/>
        <v>4.0540540540540543E-2</v>
      </c>
      <c r="U11">
        <f t="shared" si="7"/>
        <v>4.0540540540540571E-2</v>
      </c>
      <c r="V11">
        <v>12</v>
      </c>
      <c r="W11">
        <f t="shared" si="8"/>
        <v>0.16216216216216217</v>
      </c>
    </row>
    <row r="12" spans="1:23" x14ac:dyDescent="0.25">
      <c r="A12" t="s">
        <v>42</v>
      </c>
      <c r="B12">
        <v>48</v>
      </c>
      <c r="C12">
        <v>48</v>
      </c>
      <c r="D12">
        <v>42</v>
      </c>
      <c r="E12">
        <f t="shared" si="14"/>
        <v>6</v>
      </c>
      <c r="F12">
        <v>32</v>
      </c>
      <c r="G12">
        <v>34</v>
      </c>
      <c r="H12">
        <f t="shared" si="10"/>
        <v>0</v>
      </c>
      <c r="I12">
        <f t="shared" si="11"/>
        <v>0.20833333333333334</v>
      </c>
      <c r="J12">
        <f t="shared" si="12"/>
        <v>8.3333333333333287E-2</v>
      </c>
      <c r="K12">
        <f t="shared" si="9"/>
        <v>0.29166666666666663</v>
      </c>
      <c r="M12" t="s">
        <v>42</v>
      </c>
      <c r="N12">
        <v>48</v>
      </c>
      <c r="O12">
        <v>42</v>
      </c>
      <c r="P12">
        <f t="shared" si="13"/>
        <v>6</v>
      </c>
      <c r="Q12">
        <v>32</v>
      </c>
      <c r="R12">
        <v>34</v>
      </c>
      <c r="S12">
        <f t="shared" si="5"/>
        <v>0.20833333333333334</v>
      </c>
      <c r="T12">
        <f t="shared" si="6"/>
        <v>8.3333333333333329E-2</v>
      </c>
      <c r="U12">
        <f t="shared" si="7"/>
        <v>0.29166666666666663</v>
      </c>
      <c r="V12">
        <v>4</v>
      </c>
      <c r="W12">
        <f t="shared" si="8"/>
        <v>8.3333333333333329E-2</v>
      </c>
    </row>
    <row r="13" spans="1:23" x14ac:dyDescent="0.25">
      <c r="A13" t="s">
        <v>44</v>
      </c>
      <c r="B13">
        <v>48</v>
      </c>
      <c r="C13">
        <v>48</v>
      </c>
      <c r="D13">
        <v>42</v>
      </c>
      <c r="E13">
        <f t="shared" si="14"/>
        <v>6</v>
      </c>
      <c r="F13">
        <v>33</v>
      </c>
      <c r="G13">
        <v>35</v>
      </c>
      <c r="H13">
        <f t="shared" si="10"/>
        <v>0</v>
      </c>
      <c r="I13">
        <f t="shared" si="11"/>
        <v>0.1875</v>
      </c>
      <c r="J13">
        <f t="shared" si="12"/>
        <v>8.333333333333337E-2</v>
      </c>
      <c r="K13">
        <f t="shared" si="9"/>
        <v>0.27083333333333337</v>
      </c>
      <c r="M13" t="s">
        <v>44</v>
      </c>
      <c r="N13">
        <v>48</v>
      </c>
      <c r="O13">
        <v>42</v>
      </c>
      <c r="P13">
        <f t="shared" si="13"/>
        <v>6</v>
      </c>
      <c r="Q13">
        <v>33</v>
      </c>
      <c r="R13">
        <v>35</v>
      </c>
      <c r="S13">
        <f t="shared" si="5"/>
        <v>0.1875</v>
      </c>
      <c r="T13">
        <f t="shared" si="6"/>
        <v>8.3333333333333329E-2</v>
      </c>
      <c r="U13">
        <f t="shared" si="7"/>
        <v>0.27083333333333337</v>
      </c>
      <c r="V13">
        <v>8</v>
      </c>
      <c r="W13">
        <f t="shared" si="8"/>
        <v>0.16666666666666666</v>
      </c>
    </row>
    <row r="14" spans="1:23" x14ac:dyDescent="0.25">
      <c r="A14" t="s">
        <v>43</v>
      </c>
      <c r="B14">
        <v>48</v>
      </c>
      <c r="C14">
        <v>48</v>
      </c>
      <c r="D14">
        <v>42</v>
      </c>
      <c r="E14">
        <f t="shared" si="14"/>
        <v>6</v>
      </c>
      <c r="F14">
        <v>36</v>
      </c>
      <c r="G14">
        <v>40</v>
      </c>
      <c r="H14">
        <f t="shared" si="10"/>
        <v>0</v>
      </c>
      <c r="I14">
        <f t="shared" si="11"/>
        <v>0.125</v>
      </c>
      <c r="J14">
        <f t="shared" si="12"/>
        <v>4.166666666666663E-2</v>
      </c>
      <c r="K14">
        <f t="shared" si="9"/>
        <v>0.16666666666666663</v>
      </c>
      <c r="M14" t="s">
        <v>43</v>
      </c>
      <c r="N14">
        <v>48</v>
      </c>
      <c r="O14">
        <v>42</v>
      </c>
      <c r="P14">
        <f t="shared" si="13"/>
        <v>6</v>
      </c>
      <c r="Q14">
        <v>36</v>
      </c>
      <c r="R14">
        <v>40</v>
      </c>
      <c r="S14">
        <f t="shared" si="5"/>
        <v>0.125</v>
      </c>
      <c r="T14">
        <f t="shared" si="6"/>
        <v>4.1666666666666664E-2</v>
      </c>
      <c r="U14">
        <f t="shared" si="7"/>
        <v>0.16666666666666663</v>
      </c>
      <c r="V14">
        <v>14</v>
      </c>
      <c r="W14">
        <f t="shared" si="8"/>
        <v>0.29166666666666669</v>
      </c>
    </row>
    <row r="15" spans="1:23" x14ac:dyDescent="0.25">
      <c r="A15" t="s">
        <v>45</v>
      </c>
      <c r="B15">
        <v>48</v>
      </c>
      <c r="C15">
        <v>48</v>
      </c>
      <c r="D15">
        <v>42</v>
      </c>
      <c r="E15">
        <f t="shared" si="14"/>
        <v>6</v>
      </c>
      <c r="F15">
        <v>42</v>
      </c>
      <c r="G15">
        <v>46</v>
      </c>
      <c r="H15">
        <f t="shared" si="10"/>
        <v>0</v>
      </c>
      <c r="I15">
        <f t="shared" si="11"/>
        <v>0</v>
      </c>
      <c r="J15">
        <f t="shared" si="12"/>
        <v>4.166666666666663E-2</v>
      </c>
      <c r="K15">
        <f t="shared" si="9"/>
        <v>4.166666666666663E-2</v>
      </c>
      <c r="M15" t="s">
        <v>45</v>
      </c>
      <c r="N15">
        <v>48</v>
      </c>
      <c r="O15">
        <v>42</v>
      </c>
      <c r="P15">
        <f t="shared" si="13"/>
        <v>6</v>
      </c>
      <c r="Q15">
        <v>42</v>
      </c>
      <c r="R15">
        <v>46</v>
      </c>
      <c r="S15">
        <f t="shared" si="5"/>
        <v>0</v>
      </c>
      <c r="T15">
        <f t="shared" si="6"/>
        <v>4.1666666666666664E-2</v>
      </c>
      <c r="U15">
        <f t="shared" si="7"/>
        <v>4.166666666666663E-2</v>
      </c>
      <c r="V15">
        <v>19</v>
      </c>
      <c r="W15">
        <f t="shared" si="8"/>
        <v>0.39583333333333331</v>
      </c>
    </row>
    <row r="16" spans="1:23" x14ac:dyDescent="0.25">
      <c r="M16" t="s">
        <v>70</v>
      </c>
      <c r="N16">
        <v>40</v>
      </c>
      <c r="O16">
        <v>34</v>
      </c>
      <c r="P16">
        <f t="shared" si="13"/>
        <v>6</v>
      </c>
      <c r="Q16">
        <v>23</v>
      </c>
      <c r="R16">
        <v>25</v>
      </c>
      <c r="S16">
        <f t="shared" si="5"/>
        <v>0.27500000000000002</v>
      </c>
      <c r="T16">
        <f t="shared" si="6"/>
        <v>0.1</v>
      </c>
      <c r="U16">
        <f t="shared" si="7"/>
        <v>0.375</v>
      </c>
      <c r="V16">
        <v>0</v>
      </c>
      <c r="W16">
        <f t="shared" si="8"/>
        <v>0</v>
      </c>
    </row>
    <row r="17" spans="13:23" x14ac:dyDescent="0.25">
      <c r="M17" t="s">
        <v>71</v>
      </c>
      <c r="N17">
        <v>40</v>
      </c>
      <c r="O17">
        <v>34</v>
      </c>
      <c r="P17">
        <f t="shared" si="13"/>
        <v>6</v>
      </c>
      <c r="Q17">
        <v>25</v>
      </c>
      <c r="R17">
        <v>29</v>
      </c>
      <c r="S17">
        <f t="shared" si="5"/>
        <v>0.22500000000000001</v>
      </c>
      <c r="T17">
        <f t="shared" si="6"/>
        <v>0.05</v>
      </c>
      <c r="U17">
        <f t="shared" si="7"/>
        <v>0.27500000000000002</v>
      </c>
      <c r="V17">
        <v>0</v>
      </c>
      <c r="W17">
        <f t="shared" si="8"/>
        <v>0</v>
      </c>
    </row>
    <row r="18" spans="13:23" x14ac:dyDescent="0.25">
      <c r="M18" t="s">
        <v>68</v>
      </c>
      <c r="N18">
        <v>40</v>
      </c>
      <c r="O18">
        <v>34</v>
      </c>
      <c r="P18">
        <f t="shared" si="13"/>
        <v>6</v>
      </c>
      <c r="Q18">
        <v>28</v>
      </c>
      <c r="R18">
        <v>31</v>
      </c>
      <c r="S18">
        <f t="shared" si="5"/>
        <v>0.15</v>
      </c>
      <c r="T18">
        <f t="shared" si="6"/>
        <v>7.4999999999999997E-2</v>
      </c>
      <c r="U18">
        <f t="shared" si="7"/>
        <v>0.22499999999999998</v>
      </c>
      <c r="V18">
        <v>0</v>
      </c>
      <c r="W18">
        <f t="shared" si="8"/>
        <v>0</v>
      </c>
    </row>
    <row r="19" spans="13:23" x14ac:dyDescent="0.25">
      <c r="M19" t="s">
        <v>69</v>
      </c>
      <c r="N19">
        <v>40</v>
      </c>
      <c r="O19">
        <v>34</v>
      </c>
      <c r="P19">
        <f t="shared" si="13"/>
        <v>6</v>
      </c>
      <c r="Q19">
        <v>34</v>
      </c>
      <c r="R19">
        <v>38</v>
      </c>
      <c r="S19">
        <f t="shared" si="5"/>
        <v>0</v>
      </c>
      <c r="T19">
        <f t="shared" si="6"/>
        <v>0.05</v>
      </c>
      <c r="U19">
        <f t="shared" si="7"/>
        <v>5.0000000000000044E-2</v>
      </c>
      <c r="V19">
        <v>0</v>
      </c>
      <c r="W19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84A2-B2D2-4E5F-BB0C-D346381CD2B2}">
  <dimension ref="A1:N30"/>
  <sheetViews>
    <sheetView workbookViewId="0">
      <selection activeCell="M16" sqref="M16"/>
    </sheetView>
  </sheetViews>
  <sheetFormatPr defaultRowHeight="15" x14ac:dyDescent="0.25"/>
  <sheetData>
    <row r="1" spans="1:14" x14ac:dyDescent="0.25">
      <c r="A1" t="s">
        <v>0</v>
      </c>
      <c r="B1" t="s">
        <v>18</v>
      </c>
      <c r="C1" t="s">
        <v>19</v>
      </c>
      <c r="D1" t="s">
        <v>20</v>
      </c>
      <c r="E1" t="s">
        <v>123</v>
      </c>
      <c r="F1" t="s">
        <v>117</v>
      </c>
      <c r="G1" t="s">
        <v>3</v>
      </c>
      <c r="H1" t="s">
        <v>2</v>
      </c>
      <c r="I1" t="s">
        <v>4</v>
      </c>
      <c r="J1" t="s">
        <v>22</v>
      </c>
      <c r="K1" t="s">
        <v>5</v>
      </c>
      <c r="L1" t="s">
        <v>78</v>
      </c>
      <c r="M1" t="s">
        <v>77</v>
      </c>
      <c r="N1" t="s">
        <v>121</v>
      </c>
    </row>
    <row r="2" spans="1:14" x14ac:dyDescent="0.25">
      <c r="A2" t="s">
        <v>54</v>
      </c>
      <c r="B2">
        <v>90</v>
      </c>
      <c r="C2">
        <v>77</v>
      </c>
      <c r="D2">
        <f>B2-C2</f>
        <v>13</v>
      </c>
      <c r="E2">
        <v>92</v>
      </c>
      <c r="F2">
        <v>70</v>
      </c>
      <c r="G2">
        <v>45</v>
      </c>
      <c r="H2">
        <v>47</v>
      </c>
      <c r="I2">
        <f t="shared" ref="I2:I27" si="0">(C2-G2)/B2</f>
        <v>0.35555555555555557</v>
      </c>
      <c r="J2">
        <f t="shared" ref="J2:J27" si="1">(D2-H2+G2)/B2</f>
        <v>0.12222222222222222</v>
      </c>
      <c r="K2">
        <f t="shared" ref="K2:K27" si="2" xml:space="preserve"> 1 -H2/B2</f>
        <v>0.47777777777777775</v>
      </c>
      <c r="L2">
        <v>3</v>
      </c>
      <c r="M2">
        <f>L2/B2</f>
        <v>3.3333333333333333E-2</v>
      </c>
      <c r="N2">
        <f t="shared" ref="N2:N23" si="3">1 - (H2*1000 -L2*999)/(1000*B2)</f>
        <v>0.51107777777777774</v>
      </c>
    </row>
    <row r="3" spans="1:14" x14ac:dyDescent="0.25">
      <c r="A3" t="s">
        <v>53</v>
      </c>
      <c r="B3">
        <v>90</v>
      </c>
      <c r="C3">
        <v>77</v>
      </c>
      <c r="D3">
        <f>B3-C3</f>
        <v>13</v>
      </c>
      <c r="E3">
        <v>92</v>
      </c>
      <c r="F3">
        <v>70</v>
      </c>
      <c r="G3">
        <v>49</v>
      </c>
      <c r="H3">
        <v>52</v>
      </c>
      <c r="I3">
        <f t="shared" si="0"/>
        <v>0.31111111111111112</v>
      </c>
      <c r="J3">
        <f t="shared" si="1"/>
        <v>0.1111111111111111</v>
      </c>
      <c r="K3">
        <f t="shared" si="2"/>
        <v>0.42222222222222228</v>
      </c>
      <c r="L3">
        <v>0</v>
      </c>
      <c r="M3">
        <f t="shared" ref="M2:M27" si="4">L3/B3</f>
        <v>0</v>
      </c>
      <c r="N3">
        <f t="shared" si="3"/>
        <v>0.42222222222222228</v>
      </c>
    </row>
    <row r="4" spans="1:14" x14ac:dyDescent="0.25">
      <c r="A4" t="s">
        <v>52</v>
      </c>
      <c r="B4">
        <v>90</v>
      </c>
      <c r="C4">
        <v>77</v>
      </c>
      <c r="D4">
        <f>B4-C4</f>
        <v>13</v>
      </c>
      <c r="E4">
        <v>92</v>
      </c>
      <c r="F4">
        <v>70</v>
      </c>
      <c r="G4">
        <v>54</v>
      </c>
      <c r="H4">
        <v>57</v>
      </c>
      <c r="I4">
        <f t="shared" si="0"/>
        <v>0.25555555555555554</v>
      </c>
      <c r="J4">
        <f t="shared" si="1"/>
        <v>0.1111111111111111</v>
      </c>
      <c r="K4">
        <f t="shared" si="2"/>
        <v>0.3666666666666667</v>
      </c>
      <c r="L4">
        <v>0</v>
      </c>
      <c r="M4">
        <f t="shared" si="4"/>
        <v>0</v>
      </c>
      <c r="N4">
        <f t="shared" si="3"/>
        <v>0.3666666666666667</v>
      </c>
    </row>
    <row r="5" spans="1:14" x14ac:dyDescent="0.25">
      <c r="A5" t="s">
        <v>51</v>
      </c>
      <c r="B5">
        <v>90</v>
      </c>
      <c r="C5">
        <v>77</v>
      </c>
      <c r="D5">
        <f>B5-C5</f>
        <v>13</v>
      </c>
      <c r="E5">
        <v>92</v>
      </c>
      <c r="F5">
        <v>70</v>
      </c>
      <c r="G5">
        <v>59</v>
      </c>
      <c r="H5">
        <v>62</v>
      </c>
      <c r="I5">
        <f t="shared" si="0"/>
        <v>0.2</v>
      </c>
      <c r="J5">
        <f t="shared" si="1"/>
        <v>0.1111111111111111</v>
      </c>
      <c r="K5">
        <f t="shared" si="2"/>
        <v>0.31111111111111112</v>
      </c>
      <c r="L5">
        <v>0</v>
      </c>
      <c r="M5">
        <f t="shared" si="4"/>
        <v>0</v>
      </c>
      <c r="N5">
        <f t="shared" si="3"/>
        <v>0.31111111111111112</v>
      </c>
    </row>
    <row r="6" spans="1:14" x14ac:dyDescent="0.25">
      <c r="A6" t="s">
        <v>50</v>
      </c>
      <c r="B6">
        <v>90</v>
      </c>
      <c r="C6">
        <v>77</v>
      </c>
      <c r="D6">
        <f>B6-C6</f>
        <v>13</v>
      </c>
      <c r="E6">
        <v>92</v>
      </c>
      <c r="F6">
        <v>70</v>
      </c>
      <c r="G6">
        <v>65</v>
      </c>
      <c r="H6">
        <v>68</v>
      </c>
      <c r="I6">
        <f t="shared" si="0"/>
        <v>0.13333333333333333</v>
      </c>
      <c r="J6">
        <f t="shared" si="1"/>
        <v>0.1111111111111111</v>
      </c>
      <c r="K6">
        <f t="shared" si="2"/>
        <v>0.24444444444444446</v>
      </c>
      <c r="L6">
        <v>0</v>
      </c>
      <c r="M6">
        <f t="shared" si="4"/>
        <v>0</v>
      </c>
      <c r="N6">
        <f t="shared" si="3"/>
        <v>0.24444444444444446</v>
      </c>
    </row>
    <row r="7" spans="1:14" x14ac:dyDescent="0.25">
      <c r="A7" t="s">
        <v>49</v>
      </c>
      <c r="B7">
        <v>90</v>
      </c>
      <c r="C7">
        <v>77</v>
      </c>
      <c r="D7">
        <f t="shared" ref="D7" si="5">B7-C7</f>
        <v>13</v>
      </c>
      <c r="E7">
        <v>92</v>
      </c>
      <c r="F7">
        <v>70</v>
      </c>
      <c r="G7">
        <v>77</v>
      </c>
      <c r="H7">
        <v>80</v>
      </c>
      <c r="I7">
        <f t="shared" si="0"/>
        <v>0</v>
      </c>
      <c r="J7">
        <f t="shared" si="1"/>
        <v>0.1111111111111111</v>
      </c>
      <c r="K7">
        <f t="shared" si="2"/>
        <v>0.11111111111111116</v>
      </c>
      <c r="L7">
        <v>0</v>
      </c>
      <c r="M7">
        <f t="shared" si="4"/>
        <v>0</v>
      </c>
      <c r="N7">
        <f t="shared" si="3"/>
        <v>0.11111111111111116</v>
      </c>
    </row>
    <row r="8" spans="1:14" x14ac:dyDescent="0.25">
      <c r="A8" t="s">
        <v>56</v>
      </c>
      <c r="B8">
        <v>60</v>
      </c>
      <c r="C8">
        <v>54</v>
      </c>
      <c r="D8">
        <f t="shared" ref="D8:D23" si="6">B8-C8</f>
        <v>6</v>
      </c>
      <c r="E8">
        <v>60</v>
      </c>
      <c r="F8">
        <v>60</v>
      </c>
      <c r="G8">
        <v>41</v>
      </c>
      <c r="H8">
        <v>43</v>
      </c>
      <c r="I8">
        <f t="shared" si="0"/>
        <v>0.21666666666666667</v>
      </c>
      <c r="J8">
        <f t="shared" si="1"/>
        <v>6.6666666666666666E-2</v>
      </c>
      <c r="K8">
        <f t="shared" si="2"/>
        <v>0.28333333333333333</v>
      </c>
      <c r="L8">
        <v>9</v>
      </c>
      <c r="M8">
        <f t="shared" si="4"/>
        <v>0.15</v>
      </c>
      <c r="N8">
        <f t="shared" si="3"/>
        <v>0.43318333333333336</v>
      </c>
    </row>
    <row r="9" spans="1:14" x14ac:dyDescent="0.25">
      <c r="A9" t="s">
        <v>73</v>
      </c>
      <c r="B9">
        <v>60</v>
      </c>
      <c r="C9">
        <v>54</v>
      </c>
      <c r="D9">
        <f t="shared" si="6"/>
        <v>6</v>
      </c>
      <c r="E9">
        <v>60</v>
      </c>
      <c r="F9">
        <v>60</v>
      </c>
      <c r="G9">
        <v>42</v>
      </c>
      <c r="H9">
        <v>44</v>
      </c>
      <c r="I9">
        <f t="shared" si="0"/>
        <v>0.2</v>
      </c>
      <c r="J9">
        <f t="shared" si="1"/>
        <v>6.6666666666666666E-2</v>
      </c>
      <c r="K9">
        <f t="shared" si="2"/>
        <v>0.26666666666666672</v>
      </c>
      <c r="L9">
        <v>11</v>
      </c>
      <c r="M9">
        <f t="shared" si="4"/>
        <v>0.18333333333333332</v>
      </c>
      <c r="N9">
        <f t="shared" si="3"/>
        <v>0.44981666666666664</v>
      </c>
    </row>
    <row r="10" spans="1:14" x14ac:dyDescent="0.25">
      <c r="A10" t="s">
        <v>74</v>
      </c>
      <c r="B10">
        <v>60</v>
      </c>
      <c r="C10">
        <v>54</v>
      </c>
      <c r="D10">
        <f t="shared" si="6"/>
        <v>6</v>
      </c>
      <c r="E10">
        <v>60</v>
      </c>
      <c r="F10">
        <v>60</v>
      </c>
      <c r="G10">
        <v>46</v>
      </c>
      <c r="H10">
        <v>50</v>
      </c>
      <c r="I10">
        <f t="shared" si="0"/>
        <v>0.13333333333333333</v>
      </c>
      <c r="J10">
        <f t="shared" si="1"/>
        <v>3.3333333333333333E-2</v>
      </c>
      <c r="K10">
        <f t="shared" si="2"/>
        <v>0.16666666666666663</v>
      </c>
      <c r="L10">
        <v>17</v>
      </c>
      <c r="M10">
        <f t="shared" si="4"/>
        <v>0.28333333333333333</v>
      </c>
      <c r="N10">
        <f t="shared" si="3"/>
        <v>0.44971666666666665</v>
      </c>
    </row>
    <row r="11" spans="1:14" x14ac:dyDescent="0.25">
      <c r="A11" t="s">
        <v>55</v>
      </c>
      <c r="B11">
        <v>60</v>
      </c>
      <c r="C11">
        <v>54</v>
      </c>
      <c r="D11">
        <f t="shared" si="6"/>
        <v>6</v>
      </c>
      <c r="E11">
        <v>60</v>
      </c>
      <c r="F11">
        <v>60</v>
      </c>
      <c r="G11">
        <v>54</v>
      </c>
      <c r="H11">
        <v>58</v>
      </c>
      <c r="I11">
        <f t="shared" si="0"/>
        <v>0</v>
      </c>
      <c r="J11">
        <f t="shared" si="1"/>
        <v>3.3333333333333333E-2</v>
      </c>
      <c r="K11">
        <f t="shared" si="2"/>
        <v>3.3333333333333326E-2</v>
      </c>
      <c r="L11">
        <v>25</v>
      </c>
      <c r="M11">
        <f t="shared" si="4"/>
        <v>0.41666666666666669</v>
      </c>
      <c r="N11">
        <f t="shared" si="3"/>
        <v>0.44958333333333333</v>
      </c>
    </row>
    <row r="12" spans="1:14" x14ac:dyDescent="0.25">
      <c r="A12" t="s">
        <v>58</v>
      </c>
      <c r="B12">
        <v>92</v>
      </c>
      <c r="C12">
        <v>84</v>
      </c>
      <c r="D12">
        <f t="shared" si="6"/>
        <v>8</v>
      </c>
      <c r="E12">
        <v>140</v>
      </c>
      <c r="F12">
        <v>102</v>
      </c>
      <c r="G12">
        <v>67</v>
      </c>
      <c r="H12">
        <v>69</v>
      </c>
      <c r="I12">
        <f t="shared" si="0"/>
        <v>0.18478260869565216</v>
      </c>
      <c r="J12">
        <f t="shared" si="1"/>
        <v>6.5217391304347824E-2</v>
      </c>
      <c r="K12">
        <f t="shared" si="2"/>
        <v>0.25</v>
      </c>
      <c r="L12">
        <v>12</v>
      </c>
      <c r="M12">
        <f t="shared" si="4"/>
        <v>0.13043478260869565</v>
      </c>
      <c r="N12">
        <f t="shared" si="3"/>
        <v>0.38030434782608691</v>
      </c>
    </row>
    <row r="13" spans="1:14" x14ac:dyDescent="0.25">
      <c r="A13" t="s">
        <v>60</v>
      </c>
      <c r="B13">
        <v>92</v>
      </c>
      <c r="C13">
        <v>84</v>
      </c>
      <c r="D13">
        <f t="shared" si="6"/>
        <v>8</v>
      </c>
      <c r="E13">
        <v>140</v>
      </c>
      <c r="F13">
        <v>102</v>
      </c>
      <c r="G13">
        <v>68</v>
      </c>
      <c r="H13">
        <v>72</v>
      </c>
      <c r="I13">
        <f t="shared" si="0"/>
        <v>0.17391304347826086</v>
      </c>
      <c r="J13">
        <f t="shared" si="1"/>
        <v>4.3478260869565216E-2</v>
      </c>
      <c r="K13">
        <f t="shared" si="2"/>
        <v>0.21739130434782605</v>
      </c>
      <c r="L13">
        <v>14</v>
      </c>
      <c r="M13">
        <f t="shared" si="4"/>
        <v>0.15217391304347827</v>
      </c>
      <c r="N13">
        <f t="shared" si="3"/>
        <v>0.36941304347826087</v>
      </c>
    </row>
    <row r="14" spans="1:14" x14ac:dyDescent="0.25">
      <c r="A14" t="s">
        <v>59</v>
      </c>
      <c r="B14">
        <v>92</v>
      </c>
      <c r="C14">
        <v>84</v>
      </c>
      <c r="D14">
        <f t="shared" si="6"/>
        <v>8</v>
      </c>
      <c r="E14">
        <v>140</v>
      </c>
      <c r="F14">
        <v>102</v>
      </c>
      <c r="G14">
        <v>72</v>
      </c>
      <c r="H14">
        <v>77</v>
      </c>
      <c r="I14">
        <f t="shared" si="0"/>
        <v>0.13043478260869565</v>
      </c>
      <c r="J14">
        <f t="shared" si="1"/>
        <v>3.2608695652173912E-2</v>
      </c>
      <c r="K14">
        <f t="shared" si="2"/>
        <v>0.16304347826086951</v>
      </c>
      <c r="L14">
        <v>17</v>
      </c>
      <c r="M14">
        <f t="shared" si="4"/>
        <v>0.18478260869565216</v>
      </c>
      <c r="N14">
        <f t="shared" si="3"/>
        <v>0.34764130434782614</v>
      </c>
    </row>
    <row r="15" spans="1:14" x14ac:dyDescent="0.25">
      <c r="A15" t="s">
        <v>57</v>
      </c>
      <c r="B15">
        <v>92</v>
      </c>
      <c r="C15">
        <v>84</v>
      </c>
      <c r="D15">
        <f t="shared" si="6"/>
        <v>8</v>
      </c>
      <c r="E15">
        <v>140</v>
      </c>
      <c r="F15">
        <v>102</v>
      </c>
      <c r="G15">
        <v>84</v>
      </c>
      <c r="H15">
        <v>88</v>
      </c>
      <c r="I15">
        <f t="shared" si="0"/>
        <v>0</v>
      </c>
      <c r="J15">
        <f t="shared" si="1"/>
        <v>4.3478260869565216E-2</v>
      </c>
      <c r="K15">
        <f t="shared" si="2"/>
        <v>4.3478260869565188E-2</v>
      </c>
      <c r="L15">
        <v>17</v>
      </c>
      <c r="M15">
        <f t="shared" si="4"/>
        <v>0.18478260869565216</v>
      </c>
      <c r="N15">
        <f t="shared" si="3"/>
        <v>0.22807608695652171</v>
      </c>
    </row>
    <row r="16" spans="1:14" x14ac:dyDescent="0.25">
      <c r="A16" t="s">
        <v>75</v>
      </c>
      <c r="B16">
        <v>52</v>
      </c>
      <c r="C16">
        <v>46</v>
      </c>
      <c r="D16">
        <f t="shared" si="6"/>
        <v>6</v>
      </c>
      <c r="E16">
        <v>92</v>
      </c>
      <c r="F16">
        <v>54</v>
      </c>
      <c r="G16">
        <v>35</v>
      </c>
      <c r="H16">
        <v>37</v>
      </c>
      <c r="I16">
        <f t="shared" si="0"/>
        <v>0.21153846153846154</v>
      </c>
      <c r="J16">
        <f t="shared" si="1"/>
        <v>7.6923076923076927E-2</v>
      </c>
      <c r="K16">
        <f t="shared" si="2"/>
        <v>0.28846153846153844</v>
      </c>
      <c r="L16">
        <v>1</v>
      </c>
      <c r="M16">
        <f t="shared" si="4"/>
        <v>1.9230769230769232E-2</v>
      </c>
      <c r="N16">
        <f t="shared" si="3"/>
        <v>0.30767307692307688</v>
      </c>
    </row>
    <row r="17" spans="1:14" x14ac:dyDescent="0.25">
      <c r="A17" t="s">
        <v>106</v>
      </c>
      <c r="B17">
        <v>52</v>
      </c>
      <c r="C17">
        <v>46</v>
      </c>
      <c r="D17">
        <f t="shared" si="6"/>
        <v>6</v>
      </c>
      <c r="E17">
        <v>92</v>
      </c>
      <c r="F17">
        <v>54</v>
      </c>
      <c r="G17">
        <v>36</v>
      </c>
      <c r="H17">
        <v>38</v>
      </c>
      <c r="I17">
        <f t="shared" si="0"/>
        <v>0.19230769230769232</v>
      </c>
      <c r="J17">
        <f t="shared" si="1"/>
        <v>7.6923076923076927E-2</v>
      </c>
      <c r="K17">
        <f t="shared" si="2"/>
        <v>0.26923076923076927</v>
      </c>
      <c r="L17">
        <v>0</v>
      </c>
      <c r="M17">
        <f t="shared" si="4"/>
        <v>0</v>
      </c>
      <c r="N17">
        <f t="shared" si="3"/>
        <v>0.26923076923076927</v>
      </c>
    </row>
    <row r="18" spans="1:14" x14ac:dyDescent="0.25">
      <c r="A18" t="s">
        <v>76</v>
      </c>
      <c r="B18">
        <v>52</v>
      </c>
      <c r="C18">
        <v>46</v>
      </c>
      <c r="D18">
        <f t="shared" si="6"/>
        <v>6</v>
      </c>
      <c r="E18">
        <v>92</v>
      </c>
      <c r="F18">
        <v>54</v>
      </c>
      <c r="G18">
        <v>37</v>
      </c>
      <c r="H18">
        <v>40</v>
      </c>
      <c r="I18">
        <f t="shared" si="0"/>
        <v>0.17307692307692307</v>
      </c>
      <c r="J18">
        <f t="shared" si="1"/>
        <v>5.7692307692307696E-2</v>
      </c>
      <c r="K18">
        <f t="shared" si="2"/>
        <v>0.23076923076923073</v>
      </c>
      <c r="L18">
        <v>0</v>
      </c>
      <c r="M18">
        <f t="shared" si="4"/>
        <v>0</v>
      </c>
      <c r="N18">
        <f t="shared" si="3"/>
        <v>0.23076923076923073</v>
      </c>
    </row>
    <row r="19" spans="1:14" x14ac:dyDescent="0.25">
      <c r="A19" t="s">
        <v>72</v>
      </c>
      <c r="B19">
        <v>52</v>
      </c>
      <c r="C19">
        <v>46</v>
      </c>
      <c r="D19">
        <f t="shared" si="6"/>
        <v>6</v>
      </c>
      <c r="E19">
        <v>92</v>
      </c>
      <c r="F19">
        <v>54</v>
      </c>
      <c r="G19">
        <v>46</v>
      </c>
      <c r="H19">
        <v>49</v>
      </c>
      <c r="I19">
        <f t="shared" si="0"/>
        <v>0</v>
      </c>
      <c r="J19">
        <f t="shared" si="1"/>
        <v>5.7692307692307696E-2</v>
      </c>
      <c r="K19">
        <f t="shared" si="2"/>
        <v>5.7692307692307709E-2</v>
      </c>
      <c r="L19">
        <v>0</v>
      </c>
      <c r="M19">
        <f t="shared" si="4"/>
        <v>0</v>
      </c>
      <c r="N19">
        <f t="shared" si="3"/>
        <v>5.7692307692307709E-2</v>
      </c>
    </row>
    <row r="20" spans="1:14" x14ac:dyDescent="0.25">
      <c r="A20" t="s">
        <v>115</v>
      </c>
      <c r="B20">
        <v>60</v>
      </c>
      <c r="C20">
        <v>50</v>
      </c>
      <c r="D20">
        <f t="shared" si="6"/>
        <v>10</v>
      </c>
      <c r="E20">
        <v>60</v>
      </c>
      <c r="F20">
        <v>60</v>
      </c>
      <c r="G20">
        <v>38</v>
      </c>
      <c r="H20">
        <v>42</v>
      </c>
      <c r="I20">
        <f t="shared" si="0"/>
        <v>0.2</v>
      </c>
      <c r="J20">
        <f t="shared" si="1"/>
        <v>0.1</v>
      </c>
      <c r="K20">
        <f t="shared" si="2"/>
        <v>0.30000000000000004</v>
      </c>
      <c r="L20">
        <v>5</v>
      </c>
      <c r="M20">
        <f t="shared" si="4"/>
        <v>8.3333333333333329E-2</v>
      </c>
      <c r="N20">
        <f t="shared" si="3"/>
        <v>0.38324999999999998</v>
      </c>
    </row>
    <row r="21" spans="1:14" x14ac:dyDescent="0.25">
      <c r="A21" t="s">
        <v>113</v>
      </c>
      <c r="B21">
        <v>60</v>
      </c>
      <c r="C21">
        <v>50</v>
      </c>
      <c r="D21">
        <f t="shared" si="6"/>
        <v>10</v>
      </c>
      <c r="E21">
        <v>60</v>
      </c>
      <c r="F21">
        <v>60</v>
      </c>
      <c r="G21">
        <v>39</v>
      </c>
      <c r="H21">
        <v>43</v>
      </c>
      <c r="I21">
        <f t="shared" si="0"/>
        <v>0.18333333333333332</v>
      </c>
      <c r="J21">
        <f t="shared" si="1"/>
        <v>0.1</v>
      </c>
      <c r="K21">
        <f t="shared" si="2"/>
        <v>0.28333333333333333</v>
      </c>
      <c r="L21">
        <v>7</v>
      </c>
      <c r="M21">
        <f t="shared" si="4"/>
        <v>0.11666666666666667</v>
      </c>
      <c r="N21">
        <f t="shared" si="3"/>
        <v>0.39988333333333337</v>
      </c>
    </row>
    <row r="22" spans="1:14" x14ac:dyDescent="0.25">
      <c r="A22" t="s">
        <v>116</v>
      </c>
      <c r="B22">
        <v>60</v>
      </c>
      <c r="C22">
        <v>50</v>
      </c>
      <c r="D22">
        <f t="shared" si="6"/>
        <v>10</v>
      </c>
      <c r="E22">
        <v>60</v>
      </c>
      <c r="F22">
        <v>60</v>
      </c>
      <c r="G22">
        <v>42</v>
      </c>
      <c r="H22">
        <v>47</v>
      </c>
      <c r="I22">
        <f t="shared" si="0"/>
        <v>0.13333333333333333</v>
      </c>
      <c r="J22">
        <f t="shared" si="1"/>
        <v>8.3333333333333329E-2</v>
      </c>
      <c r="K22">
        <f t="shared" si="2"/>
        <v>0.21666666666666667</v>
      </c>
      <c r="L22">
        <v>11</v>
      </c>
      <c r="M22">
        <f t="shared" si="4"/>
        <v>0.18333333333333332</v>
      </c>
      <c r="N22">
        <f t="shared" si="3"/>
        <v>0.39981666666666671</v>
      </c>
    </row>
    <row r="23" spans="1:14" x14ac:dyDescent="0.25">
      <c r="A23" t="s">
        <v>114</v>
      </c>
      <c r="B23">
        <v>60</v>
      </c>
      <c r="C23">
        <v>50</v>
      </c>
      <c r="D23">
        <f t="shared" si="6"/>
        <v>10</v>
      </c>
      <c r="E23">
        <v>60</v>
      </c>
      <c r="F23">
        <v>60</v>
      </c>
      <c r="G23">
        <v>50</v>
      </c>
      <c r="H23">
        <v>54</v>
      </c>
      <c r="I23">
        <f t="shared" si="0"/>
        <v>0</v>
      </c>
      <c r="J23">
        <f t="shared" si="1"/>
        <v>0.1</v>
      </c>
      <c r="K23">
        <f t="shared" si="2"/>
        <v>9.9999999999999978E-2</v>
      </c>
      <c r="L23">
        <v>15</v>
      </c>
      <c r="M23">
        <f t="shared" si="4"/>
        <v>0.25</v>
      </c>
      <c r="N23">
        <f t="shared" si="3"/>
        <v>0.34975000000000001</v>
      </c>
    </row>
    <row r="24" spans="1:14" x14ac:dyDescent="0.25">
      <c r="A24" t="s">
        <v>107</v>
      </c>
      <c r="B24">
        <v>80</v>
      </c>
      <c r="C24">
        <v>72</v>
      </c>
      <c r="D24">
        <f t="shared" ref="D24:D27" si="7">B24-C24</f>
        <v>8</v>
      </c>
      <c r="G24">
        <v>57</v>
      </c>
      <c r="H24">
        <v>60</v>
      </c>
      <c r="I24">
        <f t="shared" si="0"/>
        <v>0.1875</v>
      </c>
      <c r="J24">
        <f t="shared" si="1"/>
        <v>6.25E-2</v>
      </c>
      <c r="K24">
        <f t="shared" si="2"/>
        <v>0.25</v>
      </c>
      <c r="L24">
        <v>7</v>
      </c>
      <c r="M24">
        <f t="shared" si="4"/>
        <v>8.7499999999999994E-2</v>
      </c>
    </row>
    <row r="25" spans="1:14" x14ac:dyDescent="0.25">
      <c r="A25" t="s">
        <v>60</v>
      </c>
      <c r="B25">
        <v>80</v>
      </c>
      <c r="C25">
        <v>72</v>
      </c>
      <c r="D25">
        <f t="shared" si="7"/>
        <v>8</v>
      </c>
      <c r="G25">
        <v>59</v>
      </c>
      <c r="H25">
        <v>63</v>
      </c>
      <c r="I25">
        <f t="shared" si="0"/>
        <v>0.16250000000000001</v>
      </c>
      <c r="J25">
        <f t="shared" si="1"/>
        <v>0.05</v>
      </c>
      <c r="K25">
        <f t="shared" si="2"/>
        <v>0.21250000000000002</v>
      </c>
      <c r="L25">
        <v>8</v>
      </c>
      <c r="M25">
        <f t="shared" si="4"/>
        <v>0.1</v>
      </c>
    </row>
    <row r="26" spans="1:14" x14ac:dyDescent="0.25">
      <c r="A26" t="s">
        <v>59</v>
      </c>
      <c r="B26">
        <v>80</v>
      </c>
      <c r="C26">
        <v>72</v>
      </c>
      <c r="D26">
        <f t="shared" si="7"/>
        <v>8</v>
      </c>
      <c r="G26">
        <v>62</v>
      </c>
      <c r="H26">
        <v>66</v>
      </c>
      <c r="I26">
        <f t="shared" si="0"/>
        <v>0.125</v>
      </c>
      <c r="J26">
        <f t="shared" si="1"/>
        <v>0.05</v>
      </c>
      <c r="K26">
        <f t="shared" si="2"/>
        <v>0.17500000000000004</v>
      </c>
      <c r="L26">
        <v>8</v>
      </c>
      <c r="M26">
        <f t="shared" si="4"/>
        <v>0.1</v>
      </c>
    </row>
    <row r="27" spans="1:14" x14ac:dyDescent="0.25">
      <c r="A27" t="s">
        <v>57</v>
      </c>
      <c r="B27">
        <v>80</v>
      </c>
      <c r="C27">
        <v>72</v>
      </c>
      <c r="D27">
        <f t="shared" si="7"/>
        <v>8</v>
      </c>
      <c r="G27">
        <v>72</v>
      </c>
      <c r="H27">
        <v>76</v>
      </c>
      <c r="I27">
        <f t="shared" si="0"/>
        <v>0</v>
      </c>
      <c r="J27">
        <f t="shared" si="1"/>
        <v>0.05</v>
      </c>
      <c r="K27">
        <f t="shared" si="2"/>
        <v>5.0000000000000044E-2</v>
      </c>
      <c r="L27">
        <v>15</v>
      </c>
      <c r="M27">
        <f t="shared" si="4"/>
        <v>0.1875</v>
      </c>
    </row>
    <row r="29" spans="1:14" x14ac:dyDescent="0.25">
      <c r="A29" t="s">
        <v>108</v>
      </c>
      <c r="B29" t="s">
        <v>103</v>
      </c>
      <c r="C29" t="s">
        <v>104</v>
      </c>
      <c r="D29" t="s">
        <v>105</v>
      </c>
    </row>
    <row r="30" spans="1:14" x14ac:dyDescent="0.25">
      <c r="B30">
        <v>0</v>
      </c>
      <c r="C30">
        <v>0</v>
      </c>
      <c r="D3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3DA5-84A0-4738-955A-CBE7B8794599}">
  <dimension ref="A1:K5"/>
  <sheetViews>
    <sheetView workbookViewId="0">
      <selection activeCell="J11" sqref="J11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78</v>
      </c>
      <c r="K1" t="s">
        <v>77</v>
      </c>
    </row>
    <row r="2" spans="1:11" x14ac:dyDescent="0.25">
      <c r="A2" t="s">
        <v>83</v>
      </c>
      <c r="B2">
        <v>128</v>
      </c>
      <c r="C2">
        <v>120</v>
      </c>
      <c r="D2">
        <f>B2-C2</f>
        <v>8</v>
      </c>
      <c r="G2">
        <f>(C2-E2)/B2</f>
        <v>0.9375</v>
      </c>
      <c r="H2">
        <f>(D2-F2+E2)/B2</f>
        <v>6.25E-2</v>
      </c>
      <c r="I2">
        <f xml:space="preserve"> 1 -F2/B2</f>
        <v>1</v>
      </c>
      <c r="K2">
        <f>J2/B2</f>
        <v>0</v>
      </c>
    </row>
    <row r="3" spans="1:11" x14ac:dyDescent="0.25">
      <c r="A3" t="s">
        <v>83</v>
      </c>
      <c r="B3">
        <v>128</v>
      </c>
      <c r="C3">
        <v>120</v>
      </c>
      <c r="D3">
        <f>B3-C3</f>
        <v>8</v>
      </c>
      <c r="G3">
        <f>(C3-E3)/B3</f>
        <v>0.9375</v>
      </c>
      <c r="H3">
        <f>(D3-F3+E3)/B3</f>
        <v>6.25E-2</v>
      </c>
      <c r="I3">
        <f xml:space="preserve"> 1 -F3/B3</f>
        <v>1</v>
      </c>
      <c r="K3">
        <f>J3/B3</f>
        <v>0</v>
      </c>
    </row>
    <row r="4" spans="1:11" x14ac:dyDescent="0.25">
      <c r="A4" t="s">
        <v>83</v>
      </c>
      <c r="B4">
        <v>128</v>
      </c>
      <c r="C4">
        <v>120</v>
      </c>
      <c r="D4">
        <f>B4-C4</f>
        <v>8</v>
      </c>
      <c r="G4">
        <f>(C4-E4)/B4</f>
        <v>0.9375</v>
      </c>
      <c r="H4">
        <f>(D4-F4+E4)/B4</f>
        <v>6.25E-2</v>
      </c>
      <c r="I4">
        <f xml:space="preserve"> 1 -F4/B4</f>
        <v>1</v>
      </c>
      <c r="K4">
        <f>J4/B4</f>
        <v>0</v>
      </c>
    </row>
    <row r="5" spans="1:11" x14ac:dyDescent="0.25">
      <c r="A5" t="s">
        <v>83</v>
      </c>
      <c r="B5">
        <v>128</v>
      </c>
      <c r="C5">
        <v>120</v>
      </c>
      <c r="D5">
        <f>B5-C5</f>
        <v>8</v>
      </c>
      <c r="E5">
        <v>120</v>
      </c>
      <c r="F5">
        <v>125</v>
      </c>
      <c r="G5">
        <f>(C5-E5)/B5</f>
        <v>0</v>
      </c>
      <c r="H5">
        <f>(D5-F5+E5)/B5</f>
        <v>2.34375E-2</v>
      </c>
      <c r="I5">
        <f xml:space="preserve"> 1 -F5/B5</f>
        <v>2.34375E-2</v>
      </c>
      <c r="J5">
        <v>26</v>
      </c>
      <c r="K5">
        <f>J5/B5</f>
        <v>0.203125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27A2-21B1-4C43-9BB1-40F9A6DF0A3D}">
  <dimension ref="A1:N25"/>
  <sheetViews>
    <sheetView tabSelected="1" workbookViewId="0">
      <selection activeCell="H9" sqref="H9"/>
    </sheetView>
  </sheetViews>
  <sheetFormatPr defaultRowHeight="15" x14ac:dyDescent="0.25"/>
  <sheetData>
    <row r="1" spans="1:14" x14ac:dyDescent="0.25">
      <c r="A1" t="s">
        <v>0</v>
      </c>
      <c r="B1" t="s">
        <v>18</v>
      </c>
      <c r="C1" t="s">
        <v>19</v>
      </c>
      <c r="D1" t="s">
        <v>20</v>
      </c>
      <c r="E1" t="s">
        <v>122</v>
      </c>
      <c r="F1" t="s">
        <v>117</v>
      </c>
      <c r="G1" t="s">
        <v>3</v>
      </c>
      <c r="H1" t="s">
        <v>2</v>
      </c>
      <c r="I1" t="s">
        <v>4</v>
      </c>
      <c r="J1" t="s">
        <v>22</v>
      </c>
      <c r="K1" t="s">
        <v>5</v>
      </c>
      <c r="L1" t="s">
        <v>78</v>
      </c>
      <c r="M1" t="s">
        <v>77</v>
      </c>
      <c r="N1" t="s">
        <v>121</v>
      </c>
    </row>
    <row r="2" spans="1:14" x14ac:dyDescent="0.25">
      <c r="A2" t="s">
        <v>85</v>
      </c>
      <c r="B2">
        <v>170</v>
      </c>
      <c r="C2">
        <v>157</v>
      </c>
      <c r="D2">
        <f>B2-C2</f>
        <v>13</v>
      </c>
      <c r="E2">
        <v>530</v>
      </c>
      <c r="F2">
        <v>144</v>
      </c>
      <c r="G2">
        <v>95</v>
      </c>
      <c r="H2">
        <v>97</v>
      </c>
      <c r="I2">
        <f t="shared" ref="I2:I5" si="0">(C2-G2)/B2</f>
        <v>0.36470588235294116</v>
      </c>
      <c r="J2">
        <f t="shared" ref="J2:J5" si="1">(D2-H2+G2)/B2</f>
        <v>6.4705882352941183E-2</v>
      </c>
      <c r="K2">
        <f t="shared" ref="K2:K5" si="2" xml:space="preserve"> 1 -H2/B2</f>
        <v>0.42941176470588238</v>
      </c>
      <c r="L2">
        <v>4</v>
      </c>
      <c r="M2">
        <f t="shared" ref="M2:M5" si="3">L2/B2</f>
        <v>2.3529411764705882E-2</v>
      </c>
      <c r="N2">
        <f t="shared" ref="N2:N5" si="4">1 - (H2*1000 -L2*999)/(1000*B2)</f>
        <v>0.45291764705882354</v>
      </c>
    </row>
    <row r="3" spans="1:14" x14ac:dyDescent="0.25">
      <c r="A3" t="s">
        <v>86</v>
      </c>
      <c r="B3">
        <v>170</v>
      </c>
      <c r="C3">
        <v>157</v>
      </c>
      <c r="D3">
        <f>B3-C3</f>
        <v>13</v>
      </c>
      <c r="E3">
        <v>530</v>
      </c>
      <c r="F3">
        <v>144</v>
      </c>
      <c r="G3">
        <v>104</v>
      </c>
      <c r="H3">
        <v>107</v>
      </c>
      <c r="I3">
        <f t="shared" si="0"/>
        <v>0.31176470588235294</v>
      </c>
      <c r="J3">
        <f t="shared" si="1"/>
        <v>5.8823529411764705E-2</v>
      </c>
      <c r="K3">
        <f t="shared" si="2"/>
        <v>0.37058823529411766</v>
      </c>
      <c r="L3">
        <v>4</v>
      </c>
      <c r="M3">
        <f t="shared" si="3"/>
        <v>2.3529411764705882E-2</v>
      </c>
      <c r="N3">
        <f t="shared" si="4"/>
        <v>0.39409411764705882</v>
      </c>
    </row>
    <row r="4" spans="1:14" x14ac:dyDescent="0.25">
      <c r="A4" t="s">
        <v>154</v>
      </c>
      <c r="B4">
        <v>170</v>
      </c>
      <c r="C4">
        <v>157</v>
      </c>
      <c r="D4">
        <f>B4-C4</f>
        <v>13</v>
      </c>
      <c r="E4">
        <v>530</v>
      </c>
      <c r="F4">
        <v>144</v>
      </c>
      <c r="G4">
        <v>114</v>
      </c>
      <c r="H4">
        <v>117</v>
      </c>
      <c r="I4">
        <f t="shared" si="0"/>
        <v>0.25294117647058822</v>
      </c>
      <c r="J4">
        <f t="shared" si="1"/>
        <v>5.8823529411764705E-2</v>
      </c>
      <c r="K4">
        <f t="shared" si="2"/>
        <v>0.31176470588235294</v>
      </c>
      <c r="L4">
        <v>4</v>
      </c>
      <c r="M4">
        <f t="shared" si="3"/>
        <v>2.3529411764705882E-2</v>
      </c>
      <c r="N4">
        <f t="shared" si="4"/>
        <v>0.3352705882352941</v>
      </c>
    </row>
    <row r="5" spans="1:14" x14ac:dyDescent="0.25">
      <c r="A5" t="s">
        <v>153</v>
      </c>
      <c r="B5">
        <v>170</v>
      </c>
      <c r="C5">
        <v>157</v>
      </c>
      <c r="D5">
        <f>B5-C5</f>
        <v>13</v>
      </c>
      <c r="E5">
        <v>530</v>
      </c>
      <c r="F5">
        <v>144</v>
      </c>
      <c r="G5">
        <v>124</v>
      </c>
      <c r="H5">
        <v>127</v>
      </c>
      <c r="I5">
        <f t="shared" si="0"/>
        <v>0.19411764705882353</v>
      </c>
      <c r="J5">
        <f t="shared" si="1"/>
        <v>5.8823529411764705E-2</v>
      </c>
      <c r="K5">
        <f t="shared" si="2"/>
        <v>0.25294117647058822</v>
      </c>
      <c r="L5">
        <v>4</v>
      </c>
      <c r="M5">
        <f t="shared" si="3"/>
        <v>2.3529411764705882E-2</v>
      </c>
      <c r="N5">
        <f t="shared" si="4"/>
        <v>0.27644705882352938</v>
      </c>
    </row>
    <row r="6" spans="1:14" x14ac:dyDescent="0.25">
      <c r="A6" t="s">
        <v>152</v>
      </c>
      <c r="B6">
        <v>170</v>
      </c>
      <c r="C6">
        <v>157</v>
      </c>
      <c r="D6">
        <f>B6-C6</f>
        <v>13</v>
      </c>
      <c r="E6">
        <v>530</v>
      </c>
      <c r="F6">
        <v>144</v>
      </c>
      <c r="G6">
        <v>137</v>
      </c>
      <c r="H6">
        <v>140</v>
      </c>
      <c r="I6">
        <f>(C6-G6)/B6</f>
        <v>0.11764705882352941</v>
      </c>
      <c r="J6">
        <f>(D6-H6+G6)/B6</f>
        <v>5.8823529411764705E-2</v>
      </c>
      <c r="K6">
        <f xml:space="preserve"> 1 -H6/B6</f>
        <v>0.17647058823529416</v>
      </c>
      <c r="L6">
        <v>4</v>
      </c>
      <c r="M6">
        <f>L6/B6</f>
        <v>2.3529411764705882E-2</v>
      </c>
      <c r="N6">
        <f>1 - (H6*1000 -L6*999)/(1000*B6)</f>
        <v>0.19997647058823531</v>
      </c>
    </row>
    <row r="7" spans="1:14" x14ac:dyDescent="0.25">
      <c r="A7" t="s">
        <v>156</v>
      </c>
      <c r="B7">
        <v>170</v>
      </c>
      <c r="C7">
        <v>157</v>
      </c>
      <c r="D7">
        <f t="shared" ref="D7:D8" si="5">B7-C7</f>
        <v>13</v>
      </c>
      <c r="G7">
        <v>110</v>
      </c>
      <c r="H7">
        <v>113</v>
      </c>
      <c r="I7">
        <f t="shared" ref="I7:I8" si="6">(C7-G7)/B7</f>
        <v>0.27647058823529413</v>
      </c>
      <c r="J7">
        <f t="shared" ref="J7:J8" si="7">(D7-H7+G7)/B7</f>
        <v>5.8823529411764705E-2</v>
      </c>
      <c r="K7">
        <f t="shared" ref="K7:K8" si="8" xml:space="preserve"> 1 -H7/B7</f>
        <v>0.33529411764705885</v>
      </c>
      <c r="L7">
        <v>3</v>
      </c>
      <c r="M7">
        <f t="shared" ref="M7:M8" si="9">L7/B7</f>
        <v>1.7647058823529412E-2</v>
      </c>
      <c r="N7">
        <f t="shared" ref="N7:N8" si="10">1 - (H7*1000 -L7*999)/(1000*B7)</f>
        <v>0.35292352941176475</v>
      </c>
    </row>
    <row r="8" spans="1:14" x14ac:dyDescent="0.25">
      <c r="A8" t="s">
        <v>155</v>
      </c>
      <c r="B8">
        <v>170</v>
      </c>
      <c r="C8">
        <v>157</v>
      </c>
      <c r="D8">
        <f t="shared" si="5"/>
        <v>13</v>
      </c>
      <c r="G8">
        <v>127</v>
      </c>
      <c r="H8">
        <v>130</v>
      </c>
      <c r="I8">
        <f t="shared" si="6"/>
        <v>0.17647058823529413</v>
      </c>
      <c r="J8">
        <f t="shared" si="7"/>
        <v>5.8823529411764705E-2</v>
      </c>
      <c r="K8">
        <f t="shared" si="8"/>
        <v>0.23529411764705888</v>
      </c>
      <c r="L8">
        <v>6</v>
      </c>
      <c r="M8">
        <f t="shared" si="9"/>
        <v>3.5294117647058823E-2</v>
      </c>
      <c r="N8">
        <f t="shared" si="10"/>
        <v>0.27055294117647055</v>
      </c>
    </row>
    <row r="9" spans="1:14" x14ac:dyDescent="0.25">
      <c r="A9" t="s">
        <v>84</v>
      </c>
      <c r="B9">
        <v>170</v>
      </c>
      <c r="C9">
        <v>157</v>
      </c>
      <c r="D9">
        <f t="shared" ref="D9:D25" si="11">B9-C9</f>
        <v>13</v>
      </c>
      <c r="E9">
        <v>530</v>
      </c>
      <c r="F9">
        <v>144</v>
      </c>
      <c r="G9">
        <v>157</v>
      </c>
      <c r="H9">
        <v>160</v>
      </c>
      <c r="I9">
        <f>(C9-G9)/B9</f>
        <v>0</v>
      </c>
      <c r="J9">
        <f>(D9-H9+G9)/B9</f>
        <v>5.8823529411764705E-2</v>
      </c>
      <c r="K9">
        <f xml:space="preserve"> 1 -H9/B9</f>
        <v>5.8823529411764719E-2</v>
      </c>
      <c r="L9">
        <v>6</v>
      </c>
      <c r="M9">
        <f>L9/B9</f>
        <v>3.5294117647058823E-2</v>
      </c>
      <c r="N9">
        <f>1 - (H9*1000 -L9*999)/(1000*B9)</f>
        <v>9.4082352941176506E-2</v>
      </c>
    </row>
    <row r="10" spans="1:14" x14ac:dyDescent="0.25">
      <c r="A10" t="s">
        <v>80</v>
      </c>
      <c r="B10">
        <v>108</v>
      </c>
      <c r="C10">
        <v>102</v>
      </c>
      <c r="D10">
        <f t="shared" si="11"/>
        <v>6</v>
      </c>
      <c r="E10">
        <v>108</v>
      </c>
      <c r="F10">
        <v>108</v>
      </c>
      <c r="G10">
        <v>78</v>
      </c>
      <c r="H10">
        <v>81</v>
      </c>
      <c r="I10">
        <f>(C10-G10)/B10</f>
        <v>0.22222222222222221</v>
      </c>
      <c r="J10">
        <f>(D10-H10+G10)/B10</f>
        <v>2.7777777777777776E-2</v>
      </c>
      <c r="K10">
        <f xml:space="preserve"> 1 -H10/B10</f>
        <v>0.25</v>
      </c>
      <c r="L10">
        <v>21</v>
      </c>
      <c r="M10">
        <f>L10/B10</f>
        <v>0.19444444444444445</v>
      </c>
      <c r="N10">
        <f>1 - (H10*1000 -L10*999)/(1000*B10)</f>
        <v>0.44425000000000003</v>
      </c>
    </row>
    <row r="11" spans="1:14" x14ac:dyDescent="0.25">
      <c r="A11" t="s">
        <v>81</v>
      </c>
      <c r="B11">
        <v>108</v>
      </c>
      <c r="C11">
        <v>102</v>
      </c>
      <c r="D11">
        <f t="shared" si="11"/>
        <v>6</v>
      </c>
      <c r="E11">
        <v>108</v>
      </c>
      <c r="F11">
        <v>108</v>
      </c>
      <c r="G11">
        <v>84</v>
      </c>
      <c r="H11">
        <v>88</v>
      </c>
      <c r="I11">
        <f>(C11-G11)/B11</f>
        <v>0.16666666666666666</v>
      </c>
      <c r="J11">
        <f>(D11-H11+G11)/B11</f>
        <v>1.8518518518518517E-2</v>
      </c>
      <c r="K11">
        <f xml:space="preserve"> 1 -H11/B11</f>
        <v>0.18518518518518523</v>
      </c>
      <c r="L11">
        <v>27</v>
      </c>
      <c r="M11">
        <f>L11/B11</f>
        <v>0.25</v>
      </c>
      <c r="N11">
        <f>1 - (H11*1000 -L11*999)/(1000*B11)</f>
        <v>0.43493518518518515</v>
      </c>
    </row>
    <row r="12" spans="1:14" x14ac:dyDescent="0.25">
      <c r="A12" t="s">
        <v>82</v>
      </c>
      <c r="B12">
        <v>108</v>
      </c>
      <c r="C12">
        <v>102</v>
      </c>
      <c r="D12">
        <f t="shared" si="11"/>
        <v>6</v>
      </c>
      <c r="E12">
        <v>108</v>
      </c>
      <c r="F12">
        <v>108</v>
      </c>
      <c r="G12">
        <v>92</v>
      </c>
      <c r="H12">
        <v>96</v>
      </c>
      <c r="I12">
        <f>(C12-G12)/B12</f>
        <v>9.2592592592592587E-2</v>
      </c>
      <c r="J12">
        <f>(D12-H12+G12)/B12</f>
        <v>1.8518518518518517E-2</v>
      </c>
      <c r="K12">
        <f xml:space="preserve"> 1 -H12/B12</f>
        <v>0.11111111111111116</v>
      </c>
      <c r="L12">
        <v>35</v>
      </c>
      <c r="M12">
        <f>L12/B12</f>
        <v>0.32407407407407407</v>
      </c>
      <c r="N12">
        <f>1 - (H12*1000 -L12*999)/(1000*B12)</f>
        <v>0.43486111111111114</v>
      </c>
    </row>
    <row r="13" spans="1:14" x14ac:dyDescent="0.25">
      <c r="A13" t="s">
        <v>79</v>
      </c>
      <c r="B13">
        <v>108</v>
      </c>
      <c r="C13">
        <v>102</v>
      </c>
      <c r="D13">
        <f t="shared" si="11"/>
        <v>6</v>
      </c>
      <c r="E13">
        <v>108</v>
      </c>
      <c r="F13">
        <v>108</v>
      </c>
      <c r="G13">
        <v>102</v>
      </c>
      <c r="H13">
        <v>106</v>
      </c>
      <c r="I13">
        <f>(C13-G13)/B13</f>
        <v>0</v>
      </c>
      <c r="J13">
        <f>(D13-H13+G13)/B13</f>
        <v>1.8518518518518517E-2</v>
      </c>
      <c r="K13">
        <f xml:space="preserve"> 1 -H13/B13</f>
        <v>1.851851851851849E-2</v>
      </c>
      <c r="L13">
        <v>45</v>
      </c>
      <c r="M13">
        <f>L13/B13</f>
        <v>0.41666666666666669</v>
      </c>
      <c r="N13">
        <f>1 - (H13*1000 -L13*999)/(1000*B13)</f>
        <v>0.4347685185185185</v>
      </c>
    </row>
    <row r="14" spans="1:14" x14ac:dyDescent="0.25">
      <c r="A14" t="s">
        <v>146</v>
      </c>
      <c r="B14">
        <v>100</v>
      </c>
      <c r="C14">
        <v>92</v>
      </c>
      <c r="D14">
        <f t="shared" si="11"/>
        <v>8</v>
      </c>
      <c r="F14">
        <v>186</v>
      </c>
      <c r="G14">
        <v>71</v>
      </c>
      <c r="H14">
        <v>73</v>
      </c>
      <c r="I14">
        <f>(C14-G14)/B14</f>
        <v>0.21</v>
      </c>
      <c r="J14">
        <f>(D14-H14+G14)/B14</f>
        <v>0.06</v>
      </c>
      <c r="K14">
        <f xml:space="preserve"> 1 -H14/B14</f>
        <v>0.27</v>
      </c>
      <c r="L14">
        <v>7</v>
      </c>
      <c r="M14">
        <f>L14/B14</f>
        <v>7.0000000000000007E-2</v>
      </c>
      <c r="N14">
        <f>1 - (H14*1000 -L14*999)/(1000*B14)</f>
        <v>0.33992999999999995</v>
      </c>
    </row>
    <row r="15" spans="1:14" x14ac:dyDescent="0.25">
      <c r="A15" t="s">
        <v>145</v>
      </c>
      <c r="B15">
        <v>100</v>
      </c>
      <c r="C15">
        <v>92</v>
      </c>
      <c r="D15">
        <f t="shared" si="11"/>
        <v>8</v>
      </c>
      <c r="F15">
        <v>186</v>
      </c>
      <c r="G15">
        <v>76</v>
      </c>
      <c r="H15">
        <v>79</v>
      </c>
      <c r="I15">
        <f>(C15-G15)/B15</f>
        <v>0.16</v>
      </c>
      <c r="J15">
        <f>(D15-H15+G15)/B15</f>
        <v>0.05</v>
      </c>
      <c r="K15">
        <f xml:space="preserve"> 1 -H15/B15</f>
        <v>0.20999999999999996</v>
      </c>
      <c r="L15">
        <v>10</v>
      </c>
      <c r="M15">
        <f>L15/B15</f>
        <v>0.1</v>
      </c>
      <c r="N15">
        <f>1 - (H15*1000 -L15*999)/(1000*B15)</f>
        <v>0.30989999999999995</v>
      </c>
    </row>
    <row r="16" spans="1:14" x14ac:dyDescent="0.25">
      <c r="A16" t="s">
        <v>144</v>
      </c>
      <c r="B16">
        <v>100</v>
      </c>
      <c r="C16">
        <v>92</v>
      </c>
      <c r="D16">
        <f t="shared" si="11"/>
        <v>8</v>
      </c>
      <c r="F16">
        <v>186</v>
      </c>
      <c r="G16">
        <v>79</v>
      </c>
      <c r="H16">
        <v>82</v>
      </c>
      <c r="I16">
        <f>(C16-G16)/B16</f>
        <v>0.13</v>
      </c>
      <c r="J16">
        <f>(D16-H16+G16)/B16</f>
        <v>0.05</v>
      </c>
      <c r="K16">
        <f xml:space="preserve"> 1 -H16/B16</f>
        <v>0.18000000000000005</v>
      </c>
      <c r="L16">
        <v>11</v>
      </c>
      <c r="M16">
        <f>L16/B16</f>
        <v>0.11</v>
      </c>
      <c r="N16">
        <f>1 - (H16*1000 -L16*999)/(1000*B16)</f>
        <v>0.28988999999999998</v>
      </c>
    </row>
    <row r="17" spans="1:14" x14ac:dyDescent="0.25">
      <c r="A17" t="s">
        <v>143</v>
      </c>
      <c r="B17">
        <v>100</v>
      </c>
      <c r="C17">
        <v>92</v>
      </c>
      <c r="D17">
        <f t="shared" si="11"/>
        <v>8</v>
      </c>
      <c r="F17">
        <v>186</v>
      </c>
      <c r="G17">
        <v>92</v>
      </c>
      <c r="H17">
        <v>97</v>
      </c>
      <c r="I17">
        <f>(C17-G17)/B17</f>
        <v>0</v>
      </c>
      <c r="J17">
        <f>(D17-H17+G17)/B17</f>
        <v>0.03</v>
      </c>
      <c r="K17">
        <f xml:space="preserve"> 1 -H17/B17</f>
        <v>3.0000000000000027E-2</v>
      </c>
      <c r="L17">
        <v>22</v>
      </c>
      <c r="M17">
        <f>L17/B17</f>
        <v>0.22</v>
      </c>
      <c r="N17">
        <f>1 - (H17*1000 -L17*999)/(1000*B17)</f>
        <v>0.24978</v>
      </c>
    </row>
    <row r="18" spans="1:14" x14ac:dyDescent="0.25">
      <c r="A18" t="s">
        <v>98</v>
      </c>
      <c r="B18">
        <v>130</v>
      </c>
      <c r="C18">
        <v>120</v>
      </c>
      <c r="D18">
        <f t="shared" si="11"/>
        <v>10</v>
      </c>
      <c r="F18">
        <v>132</v>
      </c>
      <c r="G18">
        <v>84</v>
      </c>
      <c r="H18">
        <v>88</v>
      </c>
      <c r="I18">
        <f>(C18-G18)/B18</f>
        <v>0.27692307692307694</v>
      </c>
      <c r="J18">
        <f>(D18-H18+G18)/B18</f>
        <v>4.6153846153846156E-2</v>
      </c>
      <c r="K18">
        <f xml:space="preserve"> 1 -H18/B18</f>
        <v>0.32307692307692304</v>
      </c>
      <c r="L18">
        <v>1</v>
      </c>
      <c r="M18">
        <f t="shared" ref="M18:M25" si="12">L18/B18</f>
        <v>7.6923076923076927E-3</v>
      </c>
      <c r="N18">
        <f>1 - (H18*1000 -L18*999)/(1000*B18)</f>
        <v>0.33076153846153844</v>
      </c>
    </row>
    <row r="19" spans="1:14" x14ac:dyDescent="0.25">
      <c r="A19" t="s">
        <v>100</v>
      </c>
      <c r="B19">
        <v>130</v>
      </c>
      <c r="C19">
        <v>120</v>
      </c>
      <c r="D19">
        <f t="shared" si="11"/>
        <v>10</v>
      </c>
      <c r="F19">
        <v>132</v>
      </c>
      <c r="G19">
        <v>91</v>
      </c>
      <c r="H19">
        <v>94</v>
      </c>
      <c r="I19">
        <f>(C19-G19)/B19</f>
        <v>0.22307692307692309</v>
      </c>
      <c r="J19">
        <f>(D19-H19+G19)/B19</f>
        <v>5.3846153846153849E-2</v>
      </c>
      <c r="K19">
        <f xml:space="preserve"> 1 -H19/B19</f>
        <v>0.27692307692307694</v>
      </c>
      <c r="L19">
        <v>0</v>
      </c>
      <c r="M19">
        <f t="shared" si="12"/>
        <v>0</v>
      </c>
      <c r="N19">
        <f>1 - (H19*1000 -L19*999)/(1000*B19)</f>
        <v>0.27692307692307694</v>
      </c>
    </row>
    <row r="20" spans="1:14" x14ac:dyDescent="0.25">
      <c r="A20" t="s">
        <v>99</v>
      </c>
      <c r="B20">
        <v>130</v>
      </c>
      <c r="C20">
        <v>120</v>
      </c>
      <c r="D20">
        <f t="shared" si="11"/>
        <v>10</v>
      </c>
      <c r="F20">
        <v>132</v>
      </c>
      <c r="G20">
        <v>102</v>
      </c>
      <c r="H20">
        <v>107</v>
      </c>
      <c r="I20">
        <f>(C20-G20)/B20</f>
        <v>0.13846153846153847</v>
      </c>
      <c r="J20">
        <f>(D20-H20+G20)/B20</f>
        <v>3.8461538461538464E-2</v>
      </c>
      <c r="K20">
        <f xml:space="preserve"> 1 -H20/B20</f>
        <v>0.17692307692307696</v>
      </c>
      <c r="L20">
        <v>0</v>
      </c>
      <c r="M20">
        <f t="shared" si="12"/>
        <v>0</v>
      </c>
      <c r="N20">
        <f>1 - (H20*1000 -L20*999)/(1000*B20)</f>
        <v>0.17692307692307696</v>
      </c>
    </row>
    <row r="21" spans="1:14" x14ac:dyDescent="0.25">
      <c r="A21" t="s">
        <v>97</v>
      </c>
      <c r="B21">
        <v>130</v>
      </c>
      <c r="C21">
        <v>120</v>
      </c>
      <c r="D21">
        <f t="shared" si="11"/>
        <v>10</v>
      </c>
      <c r="F21">
        <v>132</v>
      </c>
      <c r="G21">
        <v>120</v>
      </c>
      <c r="H21">
        <v>122</v>
      </c>
      <c r="I21">
        <f>(C21-G21)/B21</f>
        <v>0</v>
      </c>
      <c r="J21">
        <f>(D21-H21+G21)/B21</f>
        <v>6.1538461538461542E-2</v>
      </c>
      <c r="K21">
        <f xml:space="preserve"> 1 -H21/B21</f>
        <v>6.1538461538461542E-2</v>
      </c>
      <c r="L21">
        <v>0</v>
      </c>
      <c r="M21">
        <f t="shared" si="12"/>
        <v>0</v>
      </c>
      <c r="N21">
        <f>1 - (H21*1000 -L21*999)/(1000*B21)</f>
        <v>6.1538461538461542E-2</v>
      </c>
    </row>
    <row r="22" spans="1:14" x14ac:dyDescent="0.25">
      <c r="A22" t="s">
        <v>119</v>
      </c>
      <c r="B22">
        <v>108</v>
      </c>
      <c r="C22">
        <v>98</v>
      </c>
      <c r="D22">
        <f t="shared" si="11"/>
        <v>10</v>
      </c>
      <c r="E22">
        <v>610</v>
      </c>
      <c r="F22">
        <v>108</v>
      </c>
      <c r="G22">
        <v>75</v>
      </c>
      <c r="H22">
        <v>79</v>
      </c>
      <c r="I22">
        <f>(C22-G22)/B22</f>
        <v>0.21296296296296297</v>
      </c>
      <c r="J22">
        <f>(D22-H22+G22)/B22</f>
        <v>5.5555555555555552E-2</v>
      </c>
      <c r="K22">
        <f xml:space="preserve"> 1 -H22/B22</f>
        <v>0.26851851851851849</v>
      </c>
      <c r="L22">
        <v>17</v>
      </c>
      <c r="M22">
        <f t="shared" si="12"/>
        <v>0.15740740740740741</v>
      </c>
      <c r="N22">
        <f>1 - (H22*1000 -L22*999)/(1000*B22)</f>
        <v>0.42576851851851849</v>
      </c>
    </row>
    <row r="23" spans="1:14" x14ac:dyDescent="0.25">
      <c r="A23" t="s">
        <v>118</v>
      </c>
      <c r="B23">
        <v>108</v>
      </c>
      <c r="C23">
        <v>98</v>
      </c>
      <c r="D23">
        <f t="shared" si="11"/>
        <v>10</v>
      </c>
      <c r="E23">
        <v>610</v>
      </c>
      <c r="F23">
        <v>108</v>
      </c>
      <c r="G23">
        <v>80</v>
      </c>
      <c r="H23">
        <v>85</v>
      </c>
      <c r="I23">
        <f>(C23-G23)/B23</f>
        <v>0.16666666666666666</v>
      </c>
      <c r="J23">
        <f>(D23-H23+G23)/B23</f>
        <v>4.6296296296296294E-2</v>
      </c>
      <c r="K23">
        <f xml:space="preserve"> 1 -H23/B23</f>
        <v>0.21296296296296291</v>
      </c>
      <c r="L23">
        <v>23</v>
      </c>
      <c r="M23">
        <f t="shared" si="12"/>
        <v>0.21296296296296297</v>
      </c>
      <c r="N23">
        <f>1 - (H23*1000 -L23*999)/(1000*B23)</f>
        <v>0.42571296296296302</v>
      </c>
    </row>
    <row r="24" spans="1:14" x14ac:dyDescent="0.25">
      <c r="A24" t="s">
        <v>120</v>
      </c>
      <c r="B24">
        <v>108</v>
      </c>
      <c r="C24">
        <v>98</v>
      </c>
      <c r="D24">
        <f t="shared" si="11"/>
        <v>10</v>
      </c>
      <c r="E24">
        <v>610</v>
      </c>
      <c r="F24">
        <v>108</v>
      </c>
      <c r="G24">
        <v>90</v>
      </c>
      <c r="H24">
        <v>95</v>
      </c>
      <c r="I24">
        <f>(C24-G24)/B24</f>
        <v>7.407407407407407E-2</v>
      </c>
      <c r="J24">
        <f>(D24-H24+G24)/B24</f>
        <v>4.6296296296296294E-2</v>
      </c>
      <c r="K24">
        <f xml:space="preserve"> 1 -H24/B24</f>
        <v>0.12037037037037035</v>
      </c>
      <c r="L24">
        <v>35</v>
      </c>
      <c r="M24">
        <f t="shared" si="12"/>
        <v>0.32407407407407407</v>
      </c>
      <c r="N24">
        <f>1 - (H24*1000 -L24*999)/(1000*B24)</f>
        <v>0.44412037037037033</v>
      </c>
    </row>
    <row r="25" spans="1:14" x14ac:dyDescent="0.25">
      <c r="A25" t="s">
        <v>118</v>
      </c>
      <c r="B25">
        <v>108</v>
      </c>
      <c r="C25">
        <v>98</v>
      </c>
      <c r="D25">
        <f t="shared" si="11"/>
        <v>10</v>
      </c>
      <c r="E25">
        <v>610</v>
      </c>
      <c r="F25">
        <v>108</v>
      </c>
      <c r="G25">
        <v>98</v>
      </c>
      <c r="H25">
        <v>102</v>
      </c>
      <c r="I25">
        <f>(C25-G25)/B25</f>
        <v>0</v>
      </c>
      <c r="J25">
        <f>(D25-H25+G25)/B25</f>
        <v>5.5555555555555552E-2</v>
      </c>
      <c r="K25">
        <f xml:space="preserve"> 1 -H25/B25</f>
        <v>5.555555555555558E-2</v>
      </c>
      <c r="L25">
        <v>39</v>
      </c>
      <c r="M25">
        <f t="shared" si="12"/>
        <v>0.3611111111111111</v>
      </c>
      <c r="N25">
        <f>1 - (H25*1000 -L25*999)/(1000*B25)</f>
        <v>0.4163055555555556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</vt:lpstr>
      <vt:lpstr>Qubit10</vt:lpstr>
      <vt:lpstr>12</vt:lpstr>
      <vt:lpstr>15</vt:lpstr>
      <vt:lpstr>20</vt:lpstr>
      <vt:lpstr>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2023-07-26T20:47:51Z</dcterms:modified>
</cp:coreProperties>
</file>