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prived\Универ\3 курс 2 сем\Екол\Cр\"/>
    </mc:Choice>
  </mc:AlternateContent>
  <xr:revisionPtr revIDLastSave="0" documentId="13_ncr:1_{C17C3EA6-FDB4-4C3D-B543-E9760819632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суб_вир" sheetId="6" r:id="rId1"/>
  </sheets>
  <definedNames>
    <definedName name="solver_adj" localSheetId="0" hidden="1">суб_вир!$L$5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суб_вир!$L$6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K15" i="6" l="1"/>
  <c r="K14" i="6"/>
  <c r="F5" i="6"/>
  <c r="F6" i="6"/>
  <c r="F7" i="6"/>
  <c r="F8" i="6"/>
  <c r="F9" i="6"/>
  <c r="F10" i="6"/>
  <c r="F11" i="6"/>
  <c r="F4" i="6"/>
  <c r="N6" i="6"/>
  <c r="O4" i="6"/>
  <c r="O3" i="6"/>
  <c r="K17" i="6" l="1"/>
  <c r="L4" i="6" l="1"/>
  <c r="L3" i="6"/>
  <c r="I4" i="6"/>
  <c r="I3" i="6"/>
  <c r="E4" i="6"/>
  <c r="E6" i="6"/>
  <c r="E7" i="6"/>
  <c r="E8" i="6"/>
  <c r="E9" i="6"/>
  <c r="E10" i="6"/>
  <c r="E11" i="6"/>
  <c r="E5" i="6"/>
  <c r="D5" i="6"/>
  <c r="D6" i="6"/>
  <c r="D7" i="6"/>
  <c r="D8" i="6"/>
  <c r="D9" i="6"/>
  <c r="D10" i="6"/>
  <c r="D11" i="6"/>
  <c r="D4" i="6"/>
  <c r="L6" i="6" l="1"/>
  <c r="I6" i="6"/>
</calcChain>
</file>

<file path=xl/sharedStrings.xml><?xml version="1.0" encoding="utf-8"?>
<sst xmlns="http://schemas.openxmlformats.org/spreadsheetml/2006/main" count="31" uniqueCount="25">
  <si>
    <t xml:space="preserve">Маємо результати спостережень за зміною величин попиту та пропозиції на ринку деякого товару
1. За цими даними знайти аналітичний вигляд функцій для попиту та пропозиції.
2. Побудувати знайдені функції в осях (Q,P). знайти точку ринкової рівноваги і нанести її на графік. Дослідити стан рівноваги на стабільність.
3. З’ясувати та графічно відобразити (на графіку з п.2), як зміняться параметри ринкової рівноваги після введення: податку, субсидії для виробника/споживача або квоти.
</t>
  </si>
  <si>
    <t>Пошук рішення</t>
  </si>
  <si>
    <t>Price</t>
  </si>
  <si>
    <t>Demand</t>
  </si>
  <si>
    <t>Supply</t>
  </si>
  <si>
    <t>Пункт 2</t>
  </si>
  <si>
    <t>Q*d</t>
  </si>
  <si>
    <t>Q*s</t>
  </si>
  <si>
    <t>P*</t>
  </si>
  <si>
    <t>Dem_func</t>
  </si>
  <si>
    <t>Sup_func</t>
  </si>
  <si>
    <t>Підбір параметра</t>
  </si>
  <si>
    <t>Q*d-Q*S</t>
  </si>
  <si>
    <t>E=(dQ/dP)*(P/Q) в точці рівноваги</t>
  </si>
  <si>
    <t>Ed</t>
  </si>
  <si>
    <t>Es</t>
  </si>
  <si>
    <t>Qs(P)</t>
  </si>
  <si>
    <t>Пункт 3</t>
  </si>
  <si>
    <t>Q**d</t>
  </si>
  <si>
    <t>Q**s</t>
  </si>
  <si>
    <t>P**</t>
  </si>
  <si>
    <t>Q**d-Q**s</t>
  </si>
  <si>
    <t>sub</t>
  </si>
  <si>
    <t>Sup_sub</t>
  </si>
  <si>
    <t>Qs(P-sub)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</si>
</sst>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ill="1" applyBorder="1"/>
    <xf numFmtId="0" fontId="0" fillId="2" borderId="5" xfId="0" applyFill="1" applyBorder="1"/>
    <xf numFmtId="0" fontId="0" fillId="0" borderId="6" xfId="0" applyFill="1" applyBorder="1"/>
    <xf numFmtId="0" fontId="0" fillId="0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1" xfId="0" applyBorder="1"/>
    <xf numFmtId="2" fontId="0" fillId="0" borderId="5" xfId="0" applyNumberFormat="1" applyFill="1" applyBorder="1"/>
    <xf numFmtId="0" fontId="0" fillId="2" borderId="0" xfId="0" applyFill="1"/>
    <xf numFmtId="0" fontId="0" fillId="0" borderId="0" xfId="0" applyFill="1" applyAlignme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суб_вир!$B$3</c:f>
              <c:strCache>
                <c:ptCount val="1"/>
                <c:pt idx="0">
                  <c:v>Demand</c:v>
                </c:pt>
              </c:strCache>
            </c:strRef>
          </c:tx>
          <c:trendline>
            <c:trendlineType val="log"/>
            <c:dispRSqr val="1"/>
            <c:dispEq val="1"/>
            <c:trendlineLbl>
              <c:layout>
                <c:manualLayout>
                  <c:x val="0.3193737970253725"/>
                  <c:y val="1.3100758238553542E-2"/>
                </c:manualLayout>
              </c:layout>
              <c:numFmt formatCode="General" sourceLinked="0"/>
            </c:trendlineLbl>
          </c:trendline>
          <c:xVal>
            <c:numRef>
              <c:f>суб_вир!$A$4:$A$11</c:f>
              <c:numCache>
                <c:formatCode>General</c:formatCode>
                <c:ptCount val="8"/>
                <c:pt idx="0">
                  <c:v>1.2</c:v>
                </c:pt>
                <c:pt idx="1">
                  <c:v>1.7</c:v>
                </c:pt>
                <c:pt idx="2">
                  <c:v>2.5</c:v>
                </c:pt>
                <c:pt idx="3">
                  <c:v>2.9</c:v>
                </c:pt>
                <c:pt idx="4">
                  <c:v>3.5</c:v>
                </c:pt>
                <c:pt idx="5">
                  <c:v>4.2</c:v>
                </c:pt>
                <c:pt idx="6">
                  <c:v>4.8</c:v>
                </c:pt>
                <c:pt idx="7">
                  <c:v>5.5</c:v>
                </c:pt>
              </c:numCache>
            </c:numRef>
          </c:xVal>
          <c:yVal>
            <c:numRef>
              <c:f>суб_вир!$B$4:$B$11</c:f>
              <c:numCache>
                <c:formatCode>General</c:formatCode>
                <c:ptCount val="8"/>
                <c:pt idx="0">
                  <c:v>122</c:v>
                </c:pt>
                <c:pt idx="1">
                  <c:v>97</c:v>
                </c:pt>
                <c:pt idx="2">
                  <c:v>72</c:v>
                </c:pt>
                <c:pt idx="3">
                  <c:v>56</c:v>
                </c:pt>
                <c:pt idx="4">
                  <c:v>43</c:v>
                </c:pt>
                <c:pt idx="5">
                  <c:v>36</c:v>
                </c:pt>
                <c:pt idx="6">
                  <c:v>27</c:v>
                </c:pt>
                <c:pt idx="7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A5-442A-BAC1-734B7F874A52}"/>
            </c:ext>
          </c:extLst>
        </c:ser>
        <c:ser>
          <c:idx val="1"/>
          <c:order val="1"/>
          <c:tx>
            <c:strRef>
              <c:f>суб_вир!$C$3</c:f>
              <c:strCache>
                <c:ptCount val="1"/>
                <c:pt idx="0">
                  <c:v>Supply</c:v>
                </c:pt>
              </c:strCache>
            </c:strRef>
          </c:tx>
          <c:trendline>
            <c:trendlineType val="power"/>
            <c:dispRSqr val="1"/>
            <c:dispEq val="1"/>
            <c:trendlineLbl>
              <c:layout>
                <c:manualLayout>
                  <c:x val="0.24954921259842566"/>
                  <c:y val="-4.1150116652085109E-2"/>
                </c:manualLayout>
              </c:layout>
              <c:numFmt formatCode="General" sourceLinked="0"/>
            </c:trendlineLbl>
          </c:trendline>
          <c:xVal>
            <c:numRef>
              <c:f>суб_вир!$A$4:$A$11</c:f>
              <c:numCache>
                <c:formatCode>General</c:formatCode>
                <c:ptCount val="8"/>
                <c:pt idx="0">
                  <c:v>1.2</c:v>
                </c:pt>
                <c:pt idx="1">
                  <c:v>1.7</c:v>
                </c:pt>
                <c:pt idx="2">
                  <c:v>2.5</c:v>
                </c:pt>
                <c:pt idx="3">
                  <c:v>2.9</c:v>
                </c:pt>
                <c:pt idx="4">
                  <c:v>3.5</c:v>
                </c:pt>
                <c:pt idx="5">
                  <c:v>4.2</c:v>
                </c:pt>
                <c:pt idx="6">
                  <c:v>4.8</c:v>
                </c:pt>
                <c:pt idx="7">
                  <c:v>5.5</c:v>
                </c:pt>
              </c:numCache>
            </c:numRef>
          </c:xVal>
          <c:yVal>
            <c:numRef>
              <c:f>суб_вир!$C$4:$C$11</c:f>
              <c:numCache>
                <c:formatCode>General</c:formatCode>
                <c:ptCount val="8"/>
                <c:pt idx="0">
                  <c:v>20</c:v>
                </c:pt>
                <c:pt idx="1">
                  <c:v>35</c:v>
                </c:pt>
                <c:pt idx="2">
                  <c:v>59</c:v>
                </c:pt>
                <c:pt idx="3">
                  <c:v>65</c:v>
                </c:pt>
                <c:pt idx="4">
                  <c:v>78</c:v>
                </c:pt>
                <c:pt idx="5">
                  <c:v>87</c:v>
                </c:pt>
                <c:pt idx="6">
                  <c:v>95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A5-442A-BAC1-734B7F874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89344"/>
        <c:axId val="120890880"/>
      </c:scatterChart>
      <c:valAx>
        <c:axId val="12088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890880"/>
        <c:crosses val="autoZero"/>
        <c:crossBetween val="midCat"/>
      </c:valAx>
      <c:valAx>
        <c:axId val="1208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889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суб_вир!$D$3</c:f>
              <c:strCache>
                <c:ptCount val="1"/>
                <c:pt idx="0">
                  <c:v>Dem_func</c:v>
                </c:pt>
              </c:strCache>
            </c:strRef>
          </c:tx>
          <c:xVal>
            <c:numRef>
              <c:f>суб_вир!$D$4:$D$11</c:f>
              <c:numCache>
                <c:formatCode>General</c:formatCode>
                <c:ptCount val="8"/>
                <c:pt idx="0">
                  <c:v>120.75257509019271</c:v>
                </c:pt>
                <c:pt idx="1">
                  <c:v>96.743794654284585</c:v>
                </c:pt>
                <c:pt idx="2">
                  <c:v>70.160079851914475</c:v>
                </c:pt>
                <c:pt idx="3">
                  <c:v>59.929488899111902</c:v>
                </c:pt>
                <c:pt idx="4">
                  <c:v>46.967048581614264</c:v>
                </c:pt>
                <c:pt idx="5">
                  <c:v>34.399623671806964</c:v>
                </c:pt>
                <c:pt idx="6">
                  <c:v>25.195304778198633</c:v>
                </c:pt>
                <c:pt idx="7">
                  <c:v>15.811714002005331</c:v>
                </c:pt>
              </c:numCache>
            </c:numRef>
          </c:xVal>
          <c:yVal>
            <c:numRef>
              <c:f>суб_вир!$A$4:$A$11</c:f>
              <c:numCache>
                <c:formatCode>General</c:formatCode>
                <c:ptCount val="8"/>
                <c:pt idx="0">
                  <c:v>1.2</c:v>
                </c:pt>
                <c:pt idx="1">
                  <c:v>1.7</c:v>
                </c:pt>
                <c:pt idx="2">
                  <c:v>2.5</c:v>
                </c:pt>
                <c:pt idx="3">
                  <c:v>2.9</c:v>
                </c:pt>
                <c:pt idx="4">
                  <c:v>3.5</c:v>
                </c:pt>
                <c:pt idx="5">
                  <c:v>4.2</c:v>
                </c:pt>
                <c:pt idx="6">
                  <c:v>4.8</c:v>
                </c:pt>
                <c:pt idx="7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40-446B-915E-9909BE0D0D92}"/>
            </c:ext>
          </c:extLst>
        </c:ser>
        <c:ser>
          <c:idx val="1"/>
          <c:order val="1"/>
          <c:tx>
            <c:strRef>
              <c:f>суб_вир!$E$3</c:f>
              <c:strCache>
                <c:ptCount val="1"/>
                <c:pt idx="0">
                  <c:v>Sup_func</c:v>
                </c:pt>
              </c:strCache>
            </c:strRef>
          </c:tx>
          <c:xVal>
            <c:numRef>
              <c:f>суб_вир!$E$4:$E$11</c:f>
              <c:numCache>
                <c:formatCode>General</c:formatCode>
                <c:ptCount val="8"/>
                <c:pt idx="0">
                  <c:v>23.538954764369734</c:v>
                </c:pt>
                <c:pt idx="1">
                  <c:v>33.865384250406585</c:v>
                </c:pt>
                <c:pt idx="2">
                  <c:v>50.66020584597463</c:v>
                </c:pt>
                <c:pt idx="3">
                  <c:v>59.153497570149931</c:v>
                </c:pt>
                <c:pt idx="4">
                  <c:v>71.989384061359331</c:v>
                </c:pt>
                <c:pt idx="5">
                  <c:v>87.087822743096766</c:v>
                </c:pt>
                <c:pt idx="6">
                  <c:v>100.11944264022856</c:v>
                </c:pt>
                <c:pt idx="7">
                  <c:v>115.41412296265389</c:v>
                </c:pt>
              </c:numCache>
            </c:numRef>
          </c:xVal>
          <c:yVal>
            <c:numRef>
              <c:f>суб_вир!$A$4:$A$11</c:f>
              <c:numCache>
                <c:formatCode>General</c:formatCode>
                <c:ptCount val="8"/>
                <c:pt idx="0">
                  <c:v>1.2</c:v>
                </c:pt>
                <c:pt idx="1">
                  <c:v>1.7</c:v>
                </c:pt>
                <c:pt idx="2">
                  <c:v>2.5</c:v>
                </c:pt>
                <c:pt idx="3">
                  <c:v>2.9</c:v>
                </c:pt>
                <c:pt idx="4">
                  <c:v>3.5</c:v>
                </c:pt>
                <c:pt idx="5">
                  <c:v>4.2</c:v>
                </c:pt>
                <c:pt idx="6">
                  <c:v>4.8</c:v>
                </c:pt>
                <c:pt idx="7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40-446B-915E-9909BE0D0D92}"/>
            </c:ext>
          </c:extLst>
        </c:ser>
        <c:ser>
          <c:idx val="2"/>
          <c:order val="2"/>
          <c:tx>
            <c:v>P*Q*</c:v>
          </c:tx>
          <c:marker>
            <c:symbol val="circle"/>
            <c:size val="9"/>
            <c:spPr>
              <a:solidFill>
                <a:srgbClr val="FFC000"/>
              </a:solidFill>
            </c:spPr>
          </c:marker>
          <c:xVal>
            <c:numRef>
              <c:f>суб_вир!$I$4</c:f>
              <c:numCache>
                <c:formatCode>General</c:formatCode>
                <c:ptCount val="1"/>
                <c:pt idx="0">
                  <c:v>59.520858344034373</c:v>
                </c:pt>
              </c:numCache>
            </c:numRef>
          </c:xVal>
          <c:yVal>
            <c:numRef>
              <c:f>суб_вир!$I$5</c:f>
              <c:numCache>
                <c:formatCode>General</c:formatCode>
                <c:ptCount val="1"/>
                <c:pt idx="0">
                  <c:v>2.9172436018175931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40-446B-915E-9909BE0D0D92}"/>
            </c:ext>
          </c:extLst>
        </c:ser>
        <c:ser>
          <c:idx val="3"/>
          <c:order val="3"/>
          <c:tx>
            <c:strRef>
              <c:f>суб_вир!$F$3</c:f>
              <c:strCache>
                <c:ptCount val="1"/>
                <c:pt idx="0">
                  <c:v>Sup_sub</c:v>
                </c:pt>
              </c:strCache>
            </c:strRef>
          </c:tx>
          <c:xVal>
            <c:numRef>
              <c:f>суб_вир!$F$4:$F$11</c:f>
              <c:numCache>
                <c:formatCode>General</c:formatCode>
                <c:ptCount val="8"/>
                <c:pt idx="0">
                  <c:v>38.036503227439361</c:v>
                </c:pt>
                <c:pt idx="1">
                  <c:v>48.545927031443632</c:v>
                </c:pt>
                <c:pt idx="2">
                  <c:v>65.558094418624023</c:v>
                </c:pt>
                <c:pt idx="3">
                  <c:v>74.138688745360795</c:v>
                </c:pt>
                <c:pt idx="4">
                  <c:v>87.087822743096766</c:v>
                </c:pt>
                <c:pt idx="5">
                  <c:v>102.29866481969074</c:v>
                </c:pt>
                <c:pt idx="6">
                  <c:v>115.41412296265389</c:v>
                </c:pt>
                <c:pt idx="7">
                  <c:v>130.79551144206795</c:v>
                </c:pt>
              </c:numCache>
            </c:numRef>
          </c:xVal>
          <c:yVal>
            <c:numRef>
              <c:f>суб_вир!$A$4:$A$11</c:f>
              <c:numCache>
                <c:formatCode>General</c:formatCode>
                <c:ptCount val="8"/>
                <c:pt idx="0">
                  <c:v>1.2</c:v>
                </c:pt>
                <c:pt idx="1">
                  <c:v>1.7</c:v>
                </c:pt>
                <c:pt idx="2">
                  <c:v>2.5</c:v>
                </c:pt>
                <c:pt idx="3">
                  <c:v>2.9</c:v>
                </c:pt>
                <c:pt idx="4">
                  <c:v>3.5</c:v>
                </c:pt>
                <c:pt idx="5">
                  <c:v>4.2</c:v>
                </c:pt>
                <c:pt idx="6">
                  <c:v>4.8</c:v>
                </c:pt>
                <c:pt idx="7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40-446B-915E-9909BE0D0D92}"/>
            </c:ext>
          </c:extLst>
        </c:ser>
        <c:ser>
          <c:idx val="4"/>
          <c:order val="4"/>
          <c:tx>
            <c:v>P**Q**</c:v>
          </c:tx>
          <c:marker>
            <c:symbol val="circle"/>
            <c:size val="9"/>
            <c:spPr>
              <a:solidFill>
                <a:schemeClr val="bg1">
                  <a:lumMod val="10000"/>
                </a:schemeClr>
              </a:solidFill>
            </c:spPr>
          </c:marker>
          <c:xVal>
            <c:numRef>
              <c:f>суб_вир!$K$15</c:f>
              <c:numCache>
                <c:formatCode>General</c:formatCode>
                <c:ptCount val="1"/>
                <c:pt idx="0">
                  <c:v>67.590728163176848</c:v>
                </c:pt>
              </c:numCache>
            </c:numRef>
          </c:xVal>
          <c:yVal>
            <c:numRef>
              <c:f>суб_вир!$K$16</c:f>
              <c:numCache>
                <c:formatCode>General</c:formatCode>
                <c:ptCount val="1"/>
                <c:pt idx="0">
                  <c:v>2.5949455998016999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40-446B-915E-9909BE0D0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05952"/>
        <c:axId val="121024512"/>
      </c:scatterChart>
      <c:valAx>
        <c:axId val="12100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24512"/>
        <c:crosses val="autoZero"/>
        <c:crossBetween val="midCat"/>
      </c:valAx>
      <c:valAx>
        <c:axId val="1210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005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12</xdr:row>
      <xdr:rowOff>9525</xdr:rowOff>
    </xdr:from>
    <xdr:to>
      <xdr:col>7</xdr:col>
      <xdr:colOff>485775</xdr:colOff>
      <xdr:row>26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415290</xdr:colOff>
      <xdr:row>11</xdr:row>
      <xdr:rowOff>135255</xdr:rowOff>
    </xdr:from>
    <xdr:to>
      <xdr:col>19</xdr:col>
      <xdr:colOff>110490</xdr:colOff>
      <xdr:row>26</xdr:row>
      <xdr:rowOff>20955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topLeftCell="A2" workbookViewId="0">
      <selection activeCell="L8" sqref="L8"/>
    </sheetView>
  </sheetViews>
  <sheetFormatPr defaultRowHeight="14.4" x14ac:dyDescent="0.3"/>
  <cols>
    <col min="4" max="4" width="10" bestFit="1" customWidth="1"/>
    <col min="10" max="10" width="10.6640625" bestFit="1" customWidth="1"/>
    <col min="13" max="13" width="10.109375" customWidth="1"/>
    <col min="14" max="14" width="11.5546875" customWidth="1"/>
  </cols>
  <sheetData>
    <row r="1" spans="1:15" ht="114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N1" t="s">
        <v>13</v>
      </c>
    </row>
    <row r="2" spans="1:15" ht="15" thickBot="1" x14ac:dyDescent="0.35">
      <c r="H2" s="22" t="s">
        <v>11</v>
      </c>
      <c r="I2" s="22"/>
      <c r="K2" s="22" t="s">
        <v>1</v>
      </c>
      <c r="L2" s="22"/>
    </row>
    <row r="3" spans="1:15" ht="15" thickBot="1" x14ac:dyDescent="0.35">
      <c r="A3" s="1" t="s">
        <v>2</v>
      </c>
      <c r="B3" s="2" t="s">
        <v>3</v>
      </c>
      <c r="C3" s="3" t="s">
        <v>4</v>
      </c>
      <c r="D3" s="4" t="s">
        <v>9</v>
      </c>
      <c r="E3" s="4" t="s">
        <v>10</v>
      </c>
      <c r="F3" s="5" t="s">
        <v>23</v>
      </c>
      <c r="G3" s="6" t="s">
        <v>5</v>
      </c>
      <c r="H3" s="4" t="s">
        <v>6</v>
      </c>
      <c r="I3" s="4">
        <f>-68.93*LN(I5)+133.32</f>
        <v>59.520840048926615</v>
      </c>
      <c r="J3" s="7"/>
      <c r="K3" s="4" t="s">
        <v>6</v>
      </c>
      <c r="L3" s="4">
        <f>-68.93*LN(L5)+133.32</f>
        <v>59.52084997726277</v>
      </c>
      <c r="N3" t="s">
        <v>14</v>
      </c>
      <c r="O3">
        <f>(-68.93/I5)*(I5/I3)</f>
        <v>-1.1580817734316078</v>
      </c>
    </row>
    <row r="4" spans="1:15" x14ac:dyDescent="0.3">
      <c r="A4" s="8">
        <v>1.2</v>
      </c>
      <c r="B4" s="9">
        <v>122</v>
      </c>
      <c r="C4" s="10">
        <v>20</v>
      </c>
      <c r="D4" s="4">
        <f>-68.93*LN(A4)+133.32</f>
        <v>120.75257509019271</v>
      </c>
      <c r="E4" s="4">
        <f>19.458*POWER(A4,1.0443)</f>
        <v>23.538954764369734</v>
      </c>
      <c r="F4" s="4">
        <f>19.458*POWER(A4+$I$9,1.0443)</f>
        <v>38.036503227439361</v>
      </c>
      <c r="G4" s="7"/>
      <c r="H4" s="4" t="s">
        <v>7</v>
      </c>
      <c r="I4" s="4">
        <f>19.458*POWER(I5,1.0443)</f>
        <v>59.520858344034373</v>
      </c>
      <c r="J4" s="7"/>
      <c r="K4" s="4" t="s">
        <v>7</v>
      </c>
      <c r="L4" s="4">
        <f>19.458*POWER(L5,1.0443)</f>
        <v>59.520849391157221</v>
      </c>
      <c r="N4" t="s">
        <v>15</v>
      </c>
      <c r="O4">
        <f>(19.458*1.0443*POWER(I5,1.0443-1))*(I5/I4)</f>
        <v>1.0442999999999998</v>
      </c>
    </row>
    <row r="5" spans="1:15" x14ac:dyDescent="0.3">
      <c r="A5" s="11">
        <v>1.7</v>
      </c>
      <c r="B5" s="12">
        <v>97</v>
      </c>
      <c r="C5" s="13">
        <v>35</v>
      </c>
      <c r="D5" s="4">
        <f t="shared" ref="D5:D11" si="0">-68.93*LN(A5)+133.32</f>
        <v>96.743794654284585</v>
      </c>
      <c r="E5" s="4">
        <f>19.458*POWER(A5,1.0443)</f>
        <v>33.865384250406585</v>
      </c>
      <c r="F5" s="4">
        <f t="shared" ref="F5:F11" si="1">19.458*POWER(A5+$I$9,1.0443)</f>
        <v>48.545927031443632</v>
      </c>
      <c r="G5" s="7"/>
      <c r="H5" s="4" t="s">
        <v>8</v>
      </c>
      <c r="I5" s="4">
        <v>2.9172436018175931</v>
      </c>
      <c r="J5" s="7"/>
      <c r="K5" s="4" t="s">
        <v>8</v>
      </c>
      <c r="L5" s="4">
        <v>2.9172431816322888</v>
      </c>
    </row>
    <row r="6" spans="1:15" x14ac:dyDescent="0.3">
      <c r="A6" s="11">
        <v>2.5</v>
      </c>
      <c r="B6" s="12">
        <v>72</v>
      </c>
      <c r="C6" s="13">
        <v>59</v>
      </c>
      <c r="D6" s="4">
        <f t="shared" si="0"/>
        <v>70.160079851914475</v>
      </c>
      <c r="E6" s="4">
        <f t="shared" ref="E6:E11" si="2">19.458*POWER(A6,1.0443)</f>
        <v>50.66020584597463</v>
      </c>
      <c r="F6" s="4">
        <f t="shared" si="1"/>
        <v>65.558094418624023</v>
      </c>
      <c r="G6" s="7"/>
      <c r="H6" s="4" t="s">
        <v>12</v>
      </c>
      <c r="I6" s="14">
        <f>I3-I4</f>
        <v>-1.8295107757637652E-5</v>
      </c>
      <c r="J6" s="7"/>
      <c r="K6" s="4" t="s">
        <v>12</v>
      </c>
      <c r="L6" s="14">
        <f>L3-L4</f>
        <v>5.8610554987126307E-7</v>
      </c>
      <c r="N6" t="str">
        <f>IF(ABS(O3)&gt;O4,"стабільна динамічна рівновага",IF(ABS(O3)&lt;O4,"нестабільна динамічна рівновага","квазістабільна динамічна рівновага"))</f>
        <v>стабільна динамічна рівновага</v>
      </c>
    </row>
    <row r="7" spans="1:15" x14ac:dyDescent="0.3">
      <c r="A7" s="11">
        <v>2.9</v>
      </c>
      <c r="B7" s="12">
        <v>56</v>
      </c>
      <c r="C7" s="13">
        <v>65</v>
      </c>
      <c r="D7" s="4">
        <f t="shared" si="0"/>
        <v>59.929488899111902</v>
      </c>
      <c r="E7" s="4">
        <f t="shared" si="2"/>
        <v>59.153497570149931</v>
      </c>
      <c r="F7" s="4">
        <f t="shared" si="1"/>
        <v>74.138688745360795</v>
      </c>
      <c r="G7" s="7"/>
      <c r="H7" s="7"/>
      <c r="I7" s="7"/>
      <c r="J7" s="7"/>
      <c r="K7" s="7"/>
      <c r="L7" s="7"/>
    </row>
    <row r="8" spans="1:15" x14ac:dyDescent="0.3">
      <c r="A8" s="11">
        <v>3.5</v>
      </c>
      <c r="B8" s="12">
        <v>43</v>
      </c>
      <c r="C8" s="13">
        <v>78</v>
      </c>
      <c r="D8" s="4">
        <f t="shared" si="0"/>
        <v>46.967048581614264</v>
      </c>
      <c r="E8" s="4">
        <f t="shared" si="2"/>
        <v>71.989384061359331</v>
      </c>
      <c r="F8" s="4">
        <f t="shared" si="1"/>
        <v>87.087822743096766</v>
      </c>
      <c r="G8" s="7"/>
      <c r="H8" s="23"/>
      <c r="I8" s="23"/>
      <c r="J8" s="23"/>
      <c r="K8" s="7"/>
      <c r="L8" s="7"/>
      <c r="O8" t="s">
        <v>22</v>
      </c>
    </row>
    <row r="9" spans="1:15" x14ac:dyDescent="0.3">
      <c r="A9" s="11">
        <v>4.2</v>
      </c>
      <c r="B9" s="12">
        <v>36</v>
      </c>
      <c r="C9" s="13">
        <v>87</v>
      </c>
      <c r="D9" s="4">
        <f t="shared" si="0"/>
        <v>34.399623671806964</v>
      </c>
      <c r="E9" s="4">
        <f t="shared" si="2"/>
        <v>87.087822743096766</v>
      </c>
      <c r="F9" s="4">
        <f t="shared" si="1"/>
        <v>102.29866481969074</v>
      </c>
      <c r="G9" s="7"/>
      <c r="H9" s="20" t="s">
        <v>22</v>
      </c>
      <c r="I9" s="15">
        <v>0.7</v>
      </c>
      <c r="J9" s="16"/>
      <c r="K9" s="16"/>
      <c r="L9" s="16"/>
      <c r="N9" t="s">
        <v>16</v>
      </c>
      <c r="O9" t="s">
        <v>24</v>
      </c>
    </row>
    <row r="10" spans="1:15" x14ac:dyDescent="0.3">
      <c r="A10" s="11">
        <v>4.8</v>
      </c>
      <c r="B10" s="12">
        <v>27</v>
      </c>
      <c r="C10" s="13">
        <v>95</v>
      </c>
      <c r="D10" s="4">
        <f t="shared" si="0"/>
        <v>25.195304778198633</v>
      </c>
      <c r="E10" s="4">
        <f t="shared" si="2"/>
        <v>100.11944264022856</v>
      </c>
      <c r="F10" s="4">
        <f t="shared" si="1"/>
        <v>115.41412296265389</v>
      </c>
      <c r="G10" s="7"/>
      <c r="H10" s="7"/>
      <c r="I10" s="7"/>
      <c r="J10" s="7"/>
      <c r="K10" s="7"/>
      <c r="L10" s="7"/>
    </row>
    <row r="11" spans="1:15" ht="15" thickBot="1" x14ac:dyDescent="0.35">
      <c r="A11" s="17">
        <v>5.5</v>
      </c>
      <c r="B11" s="18">
        <v>17</v>
      </c>
      <c r="C11" s="19">
        <v>100</v>
      </c>
      <c r="D11" s="4">
        <f t="shared" si="0"/>
        <v>15.811714002005331</v>
      </c>
      <c r="E11" s="4">
        <f t="shared" si="2"/>
        <v>115.41412296265389</v>
      </c>
      <c r="F11" s="4">
        <f t="shared" si="1"/>
        <v>130.79551144206795</v>
      </c>
    </row>
    <row r="13" spans="1:15" x14ac:dyDescent="0.3">
      <c r="J13" s="22" t="s">
        <v>11</v>
      </c>
      <c r="K13" s="22"/>
    </row>
    <row r="14" spans="1:15" x14ac:dyDescent="0.3">
      <c r="I14" s="6" t="s">
        <v>17</v>
      </c>
      <c r="J14" s="4" t="s">
        <v>18</v>
      </c>
      <c r="K14" s="4">
        <f>-68.93*LN(K16)+133.32</f>
        <v>67.590726436496325</v>
      </c>
    </row>
    <row r="15" spans="1:15" x14ac:dyDescent="0.3">
      <c r="I15" s="7"/>
      <c r="J15" s="4" t="s">
        <v>19</v>
      </c>
      <c r="K15" s="4">
        <f>19.458*POWER(K16+I9,1.0443)</f>
        <v>67.590728163176848</v>
      </c>
    </row>
    <row r="16" spans="1:15" x14ac:dyDescent="0.3">
      <c r="I16" s="7"/>
      <c r="J16" s="4" t="s">
        <v>20</v>
      </c>
      <c r="K16" s="4">
        <v>2.5949455998016999</v>
      </c>
    </row>
    <row r="17" spans="9:11" x14ac:dyDescent="0.3">
      <c r="I17" s="7"/>
      <c r="J17" s="4" t="s">
        <v>21</v>
      </c>
      <c r="K17" s="14">
        <f>K14-K15</f>
        <v>-1.7266805230065074E-6</v>
      </c>
    </row>
  </sheetData>
  <mergeCells count="5">
    <mergeCell ref="A1:K1"/>
    <mergeCell ref="H2:I2"/>
    <mergeCell ref="K2:L2"/>
    <mergeCell ref="H8:J8"/>
    <mergeCell ref="J13:K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суб_вир</vt:lpstr>
    </vt:vector>
  </TitlesOfParts>
  <Company>Ya Blondinko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Denis Piven</cp:lastModifiedBy>
  <dcterms:created xsi:type="dcterms:W3CDTF">2021-03-18T08:36:07Z</dcterms:created>
  <dcterms:modified xsi:type="dcterms:W3CDTF">2021-03-26T18:11:47Z</dcterms:modified>
</cp:coreProperties>
</file>