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evgenykagan/Library/CloudStorage/Dropbox/Teaching JHU/Business Analytics - Fall 2024/Homeworks/HW 3/"/>
    </mc:Choice>
  </mc:AlternateContent>
  <xr:revisionPtr revIDLastSave="0" documentId="13_ncr:1_{53BC77BF-9702-3743-A806-46D08F38652B}" xr6:coauthVersionLast="47" xr6:coauthVersionMax="47" xr10:uidLastSave="{00000000-0000-0000-0000-000000000000}"/>
  <bookViews>
    <workbookView xWindow="0" yWindow="760" windowWidth="28800" windowHeight="15840" tabRatio="551" activeTab="4" xr2:uid="{00000000-000D-0000-FFFF-FFFF00000000}"/>
  </bookViews>
  <sheets>
    <sheet name="Sensitivity Report 1" sheetId="6" state="hidden" r:id="rId1"/>
    <sheet name="Sensitivity Report 2" sheetId="7" state="hidden" r:id="rId2"/>
    <sheet name="Sensitivity Report 3" sheetId="8" state="hidden" r:id="rId3"/>
    <sheet name="part b" sheetId="16" r:id="rId4"/>
    <sheet name="part c" sheetId="34" r:id="rId5"/>
    <sheet name="part d" sheetId="38" r:id="rId6"/>
  </sheets>
  <definedNames>
    <definedName name="Cons_type" localSheetId="3">'part b'!#REF!</definedName>
    <definedName name="Decision_units" localSheetId="3">'part b'!#REF!</definedName>
    <definedName name="match">#REF!</definedName>
    <definedName name="similarity">#REF!</definedName>
    <definedName name="solver_adj" localSheetId="3" hidden="1">'part b'!$B$3:$J$3</definedName>
    <definedName name="solver_adj" localSheetId="4" hidden="1">'part c'!$B$3:$J$3</definedName>
    <definedName name="solver_adj" localSheetId="5" hidden="1">'part d'!$B$3:$J$3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eng" localSheetId="3" hidden="1">2</definedName>
    <definedName name="solver_eng" localSheetId="4" hidden="1">3</definedName>
    <definedName name="solver_eng" localSheetId="5" hidden="1">1</definedName>
    <definedName name="solver_est" localSheetId="3" hidden="1">1</definedName>
    <definedName name="solver_est" localSheetId="4" hidden="1">1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lhs1" localSheetId="3" hidden="1">'part b'!$B$3:$J$3</definedName>
    <definedName name="solver_lhs1" localSheetId="4" hidden="1">'part c'!$B$3:$J$3</definedName>
    <definedName name="solver_lhs1" localSheetId="5" hidden="1">'part d'!$B$3:$J$3</definedName>
    <definedName name="solver_lhs2" localSheetId="3" hidden="1">'part b'!$K$12:$K$15</definedName>
    <definedName name="solver_lhs2" localSheetId="4" hidden="1">'part c'!$K$12:$K$15</definedName>
    <definedName name="solver_lhs2" localSheetId="5" hidden="1">'part d'!$K$12:$K$15</definedName>
    <definedName name="solver_lhs3" localSheetId="3" hidden="1">'part b'!#REF!</definedName>
    <definedName name="solver_lhs3" localSheetId="4" hidden="1">'part c'!$K$15</definedName>
    <definedName name="solver_lhs4" localSheetId="3" hidden="1">'part b'!#REF!</definedName>
    <definedName name="solver_lhs5" localSheetId="3" hidden="1">'part b'!#REF!</definedName>
    <definedName name="solver_lin" localSheetId="3" hidden="1">1</definedName>
    <definedName name="solver_lin" localSheetId="4" hidden="1">2</definedName>
    <definedName name="solver_lin" localSheetId="5" hidden="1">2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um" localSheetId="3" hidden="1">2</definedName>
    <definedName name="solver_num" localSheetId="4" hidden="1">2</definedName>
    <definedName name="solver_num" localSheetId="5" hidden="1">2</definedName>
    <definedName name="solver_nwt" localSheetId="3" hidden="1">1</definedName>
    <definedName name="solver_nwt" localSheetId="4" hidden="1">1</definedName>
    <definedName name="solver_opt" localSheetId="3" hidden="1">'part b'!$C$6</definedName>
    <definedName name="solver_opt" localSheetId="4" hidden="1">'part c'!$C$6</definedName>
    <definedName name="solver_opt" localSheetId="5" hidden="1">'part d'!$B$6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el1" localSheetId="3" hidden="1">4</definedName>
    <definedName name="solver_rel1" localSheetId="4" hidden="1">4</definedName>
    <definedName name="solver_rel1" localSheetId="5" hidden="1">4</definedName>
    <definedName name="solver_rel2" localSheetId="3" hidden="1">1</definedName>
    <definedName name="solver_rel2" localSheetId="4" hidden="1">1</definedName>
    <definedName name="solver_rel2" localSheetId="5" hidden="1">1</definedName>
    <definedName name="solver_rel3" localSheetId="3" hidden="1">1</definedName>
    <definedName name="solver_rel3" localSheetId="4" hidden="1">2</definedName>
    <definedName name="solver_rel4" localSheetId="3" hidden="1">1</definedName>
    <definedName name="solver_rel5" localSheetId="3" hidden="1">1</definedName>
    <definedName name="solver_rhs1" localSheetId="3" hidden="1">"integer"</definedName>
    <definedName name="solver_rhs1" localSheetId="4" hidden="1">"integer"</definedName>
    <definedName name="solver_rhs1" localSheetId="5" hidden="1">"integer"</definedName>
    <definedName name="solver_rhs2" localSheetId="3" hidden="1">'part b'!$M$12:$M$15</definedName>
    <definedName name="solver_rhs2" localSheetId="4" hidden="1">'part c'!$M$12:$M$15</definedName>
    <definedName name="solver_rhs2" localSheetId="5" hidden="1">'part d'!$M$12:$M$15</definedName>
    <definedName name="solver_rhs3" localSheetId="3" hidden="1">'part b'!#REF!</definedName>
    <definedName name="solver_rhs3" localSheetId="4" hidden="1">'part c'!$M$15</definedName>
    <definedName name="solver_rhs4" localSheetId="3" hidden="1">'part b'!#REF!</definedName>
    <definedName name="solver_rhs5" localSheetId="3" hidden="1">'part b'!#REF!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yp" localSheetId="3" hidden="1">1</definedName>
    <definedName name="solver_typ" localSheetId="4" hidden="1">1</definedName>
    <definedName name="solver_typ" localSheetId="5" hidden="1">1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er" localSheetId="3" hidden="1">2</definedName>
    <definedName name="solver_ver" localSheetId="4" hidden="1">2</definedName>
    <definedName name="solver_ver" localSheetId="5" hidden="1">2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16" l="1"/>
  <c r="J15" i="38"/>
  <c r="I15" i="38"/>
  <c r="H15" i="38"/>
  <c r="I15" i="34"/>
  <c r="J15" i="34"/>
  <c r="H15" i="34"/>
  <c r="B15" i="38"/>
  <c r="B6" i="38"/>
  <c r="G15" i="38"/>
  <c r="F15" i="38"/>
  <c r="E15" i="38"/>
  <c r="D15" i="38"/>
  <c r="C15" i="38"/>
  <c r="K14" i="38"/>
  <c r="K13" i="38"/>
  <c r="K12" i="38"/>
  <c r="B15" i="34"/>
  <c r="G15" i="34"/>
  <c r="F15" i="34"/>
  <c r="E15" i="34"/>
  <c r="D15" i="34"/>
  <c r="C15" i="34"/>
  <c r="K14" i="34"/>
  <c r="K13" i="34"/>
  <c r="K12" i="34"/>
  <c r="C6" i="34"/>
  <c r="K13" i="16"/>
  <c r="K14" i="16"/>
  <c r="K12" i="16"/>
  <c r="I15" i="16"/>
  <c r="J15" i="16"/>
  <c r="H15" i="16"/>
  <c r="F15" i="16"/>
  <c r="G15" i="16"/>
  <c r="E15" i="16"/>
  <c r="C15" i="16"/>
  <c r="D15" i="16"/>
  <c r="C6" i="16"/>
  <c r="K15" i="16" l="1"/>
  <c r="K15" i="38"/>
  <c r="K15" i="34"/>
</calcChain>
</file>

<file path=xl/sharedStrings.xml><?xml version="1.0" encoding="utf-8"?>
<sst xmlns="http://schemas.openxmlformats.org/spreadsheetml/2006/main" count="299" uniqueCount="83">
  <si>
    <t>LHS</t>
  </si>
  <si>
    <t>RHS</t>
  </si>
  <si>
    <t>less than or equal to</t>
  </si>
  <si>
    <t>Constraints</t>
  </si>
  <si>
    <t>first year WS</t>
  </si>
  <si>
    <t>second year WS</t>
  </si>
  <si>
    <t>first year BA</t>
  </si>
  <si>
    <t>second year BA</t>
  </si>
  <si>
    <t>Microsoft Excel 16.30 Sensitivity Report</t>
  </si>
  <si>
    <t>Worksheet: [hw1_sol.xlsx]q1 - VC</t>
  </si>
  <si>
    <t>Report Created: 10/24/19 10:50:55 AM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</si>
  <si>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</si>
  <si>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</si>
  <si>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</si>
  <si>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</si>
  <si>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</si>
  <si>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</si>
  <si>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</si>
  <si>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</si>
  <si>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</si>
  <si>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</si>
  <si>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</si>
  <si>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</si>
  <si>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</si>
  <si>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</si>
  <si>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</si>
  <si>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</si>
  <si>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$H$3</t>
  </si>
  <si>
    <t>$I$3</t>
  </si>
  <si>
    <t>$H$4</t>
  </si>
  <si>
    <t>$I$4</t>
  </si>
  <si>
    <t>$H$5</t>
  </si>
  <si>
    <t>third year WS</t>
  </si>
  <si>
    <t>$I$5</t>
  </si>
  <si>
    <t>third year BA</t>
  </si>
  <si>
    <t>$E$9</t>
  </si>
  <si>
    <t xml:space="preserve">first year WS Total </t>
  </si>
  <si>
    <t>$E$10</t>
  </si>
  <si>
    <t xml:space="preserve">second year WS Total </t>
  </si>
  <si>
    <t>$E$11</t>
  </si>
  <si>
    <t xml:space="preserve">third year  WS Total </t>
  </si>
  <si>
    <t>$E$12</t>
  </si>
  <si>
    <t xml:space="preserve">first year BA Total </t>
  </si>
  <si>
    <t>$E$13</t>
  </si>
  <si>
    <t xml:space="preserve">second year BA Total </t>
  </si>
  <si>
    <t>$E$14</t>
  </si>
  <si>
    <t xml:space="preserve">third year  BA Total </t>
  </si>
  <si>
    <t>$E$15</t>
  </si>
  <si>
    <t xml:space="preserve">first year total Total </t>
  </si>
  <si>
    <t>$E$16</t>
  </si>
  <si>
    <t xml:space="preserve">second year total Total </t>
  </si>
  <si>
    <t>$E$17</t>
  </si>
  <si>
    <t xml:space="preserve">third year  total Total </t>
  </si>
  <si>
    <t>Report Created: 10/24/19 10:59:33 AM</t>
  </si>
  <si>
    <t>Report Created: 10/24/19 2:52:13 PM</t>
  </si>
  <si>
    <t>Constraints</t>
    <phoneticPr fontId="5" type="noConversion"/>
  </si>
  <si>
    <t>Decision Variables</t>
  </si>
  <si>
    <t>Objective function</t>
  </si>
  <si>
    <t>Parameters/Data</t>
  </si>
  <si>
    <t>Operator</t>
  </si>
  <si>
    <t>Ads</t>
  </si>
  <si>
    <t>Capacity of F</t>
  </si>
  <si>
    <t>PP --&gt; F</t>
  </si>
  <si>
    <t>EC --&gt; F</t>
  </si>
  <si>
    <t>OW --&gt; F</t>
  </si>
  <si>
    <t>Budget</t>
  </si>
  <si>
    <t>Capacity of I</t>
  </si>
  <si>
    <t>Capacity of T</t>
  </si>
  <si>
    <t>Cost of F ads in cents</t>
  </si>
  <si>
    <t>Cost of I ads in cents</t>
  </si>
  <si>
    <t>Cost of T ads in cents</t>
  </si>
  <si>
    <t>surcharge for PP --&gt; F in cents</t>
  </si>
  <si>
    <t>PP --&gt; I</t>
  </si>
  <si>
    <t>EC --&gt; I</t>
  </si>
  <si>
    <t>OW --&gt; I</t>
  </si>
  <si>
    <t>PP --&gt; T</t>
  </si>
  <si>
    <t>EC --&gt; T</t>
  </si>
  <si>
    <t>OW --&gt; T</t>
  </si>
  <si>
    <t>Ad type --&gt; channel</t>
  </si>
  <si>
    <t>Clickthrough rate</t>
  </si>
  <si>
    <t>Objective function: total clicks</t>
  </si>
  <si>
    <t>Total impressions</t>
  </si>
  <si>
    <t>surcharge for T in cents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</si>
</sst>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0" fillId="0" borderId="3" xfId="0" applyBorder="1"/>
    <xf numFmtId="0" fontId="0" fillId="0" borderId="4" xfId="0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6" fillId="0" borderId="0" xfId="0" applyFont="1"/>
    <xf numFmtId="0" fontId="6" fillId="0" borderId="5" xfId="0" applyFont="1" applyBorder="1"/>
    <xf numFmtId="0" fontId="6" fillId="0" borderId="11" xfId="0" applyFont="1" applyBorder="1"/>
    <xf numFmtId="0" fontId="0" fillId="0" borderId="12" xfId="0" applyBorder="1"/>
    <xf numFmtId="0" fontId="0" fillId="0" borderId="14" xfId="0" applyBorder="1"/>
    <xf numFmtId="0" fontId="0" fillId="2" borderId="8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6" fillId="0" borderId="8" xfId="0" applyFont="1" applyBorder="1"/>
    <xf numFmtId="0" fontId="0" fillId="0" borderId="7" xfId="0" applyBorder="1"/>
    <xf numFmtId="0" fontId="0" fillId="0" borderId="15" xfId="0" applyBorder="1"/>
    <xf numFmtId="0" fontId="0" fillId="0" borderId="10" xfId="0" applyBorder="1"/>
    <xf numFmtId="0" fontId="0" fillId="2" borderId="10" xfId="0" applyFill="1" applyBorder="1"/>
    <xf numFmtId="0" fontId="3" fillId="0" borderId="7" xfId="0" applyFont="1" applyBorder="1"/>
    <xf numFmtId="1" fontId="0" fillId="2" borderId="15" xfId="0" applyNumberFormat="1" applyFill="1" applyBorder="1"/>
    <xf numFmtId="1" fontId="0" fillId="2" borderId="7" xfId="0" applyNumberFormat="1" applyFill="1" applyBorder="1"/>
    <xf numFmtId="1" fontId="0" fillId="2" borderId="10" xfId="0" applyNumberFormat="1" applyFill="1" applyBorder="1"/>
    <xf numFmtId="0" fontId="0" fillId="4" borderId="9" xfId="0" applyFill="1" applyBorder="1"/>
    <xf numFmtId="0" fontId="0" fillId="4" borderId="10" xfId="0" applyFill="1" applyBorder="1"/>
    <xf numFmtId="0" fontId="0" fillId="3" borderId="9" xfId="0" applyFill="1" applyBorder="1"/>
    <xf numFmtId="0" fontId="0" fillId="3" borderId="13" xfId="0" applyFill="1" applyBorder="1"/>
    <xf numFmtId="1" fontId="0" fillId="0" borderId="9" xfId="0" applyNumberFormat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colors>
    <mruColors>
      <color rgb="FFF4B084"/>
      <color rgb="FFFFE6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showGridLines="0" workbookViewId="0">
      <selection activeCell="J22" sqref="J22"/>
    </sheetView>
  </sheetViews>
  <sheetFormatPr baseColWidth="10" defaultColWidth="11" defaultRowHeight="16" x14ac:dyDescent="0.2"/>
  <cols>
    <col min="1" max="1" width="2.33203125" customWidth="1"/>
    <col min="2" max="2" width="6.1640625" bestFit="1" customWidth="1"/>
    <col min="3" max="3" width="20.5" bestFit="1" customWidth="1"/>
    <col min="4" max="4" width="5.83203125" bestFit="1" customWidth="1"/>
    <col min="5" max="6" width="12.1640625" bestFit="1" customWidth="1"/>
    <col min="7" max="7" width="9.33203125" bestFit="1" customWidth="1"/>
    <col min="8" max="8" width="12.1640625" bestFit="1" customWidth="1"/>
  </cols>
  <sheetData>
    <row r="1" spans="1:8" x14ac:dyDescent="0.2">
      <c r="A1" s="1" t="s">
        <v>8</v>
      </c>
    </row>
    <row r="2" spans="1:8" x14ac:dyDescent="0.2">
      <c r="A2" s="1" t="s">
        <v>9</v>
      </c>
    </row>
    <row r="3" spans="1:8" x14ac:dyDescent="0.2">
      <c r="A3" s="1" t="s">
        <v>10</v>
      </c>
    </row>
    <row r="6" spans="1:8" ht="17" thickBot="1" x14ac:dyDescent="0.25">
      <c r="A6" t="s">
        <v>11</v>
      </c>
    </row>
    <row r="7" spans="1:8" x14ac:dyDescent="0.2">
      <c r="B7" s="4"/>
      <c r="C7" s="4"/>
      <c r="D7" s="4" t="s">
        <v>14</v>
      </c>
      <c r="E7" s="4" t="s">
        <v>16</v>
      </c>
      <c r="F7" s="4" t="s">
        <v>18</v>
      </c>
      <c r="G7" s="4" t="s">
        <v>20</v>
      </c>
      <c r="H7" s="4" t="s">
        <v>20</v>
      </c>
    </row>
    <row r="8" spans="1:8" ht="17" thickBot="1" x14ac:dyDescent="0.25">
      <c r="B8" s="5" t="s">
        <v>12</v>
      </c>
      <c r="C8" s="5" t="s">
        <v>13</v>
      </c>
      <c r="D8" s="5" t="s">
        <v>15</v>
      </c>
      <c r="E8" s="5" t="s">
        <v>17</v>
      </c>
      <c r="F8" s="5" t="s">
        <v>19</v>
      </c>
      <c r="G8" s="5" t="s">
        <v>21</v>
      </c>
      <c r="H8" s="5" t="s">
        <v>22</v>
      </c>
    </row>
    <row r="9" spans="1:8" x14ac:dyDescent="0.2">
      <c r="B9" s="2" t="s">
        <v>27</v>
      </c>
      <c r="C9" s="2" t="s">
        <v>4</v>
      </c>
      <c r="D9" s="2">
        <v>1</v>
      </c>
      <c r="E9" s="2">
        <v>0</v>
      </c>
      <c r="F9" s="2">
        <v>230.76923076923072</v>
      </c>
      <c r="G9" s="2">
        <v>1E+30</v>
      </c>
      <c r="H9" s="2">
        <v>230.76923076923072</v>
      </c>
    </row>
    <row r="10" spans="1:8" x14ac:dyDescent="0.2">
      <c r="B10" s="2" t="s">
        <v>28</v>
      </c>
      <c r="C10" s="2" t="s">
        <v>6</v>
      </c>
      <c r="D10" s="2">
        <v>0</v>
      </c>
      <c r="E10" s="2">
        <v>-50</v>
      </c>
      <c r="F10" s="2">
        <v>-50</v>
      </c>
      <c r="G10" s="2">
        <v>50</v>
      </c>
      <c r="H10" s="2">
        <v>1E+30</v>
      </c>
    </row>
    <row r="11" spans="1:8" x14ac:dyDescent="0.2">
      <c r="B11" s="2" t="s">
        <v>29</v>
      </c>
      <c r="C11" s="2" t="s">
        <v>5</v>
      </c>
      <c r="D11" s="2">
        <v>1</v>
      </c>
      <c r="E11" s="2">
        <v>0</v>
      </c>
      <c r="F11" s="2">
        <v>184.61538461538453</v>
      </c>
      <c r="G11" s="2">
        <v>1E+30</v>
      </c>
      <c r="H11" s="2">
        <v>184.61538461538453</v>
      </c>
    </row>
    <row r="12" spans="1:8" x14ac:dyDescent="0.2">
      <c r="B12" s="2" t="s">
        <v>30</v>
      </c>
      <c r="C12" s="2" t="s">
        <v>7</v>
      </c>
      <c r="D12" s="2">
        <v>0</v>
      </c>
      <c r="E12" s="2">
        <v>-50</v>
      </c>
      <c r="F12" s="2">
        <v>-50</v>
      </c>
      <c r="G12" s="2">
        <v>50</v>
      </c>
      <c r="H12" s="2">
        <v>1E+30</v>
      </c>
    </row>
    <row r="13" spans="1:8" x14ac:dyDescent="0.2">
      <c r="B13" s="2" t="s">
        <v>31</v>
      </c>
      <c r="C13" s="2" t="s">
        <v>32</v>
      </c>
      <c r="D13" s="2">
        <v>1</v>
      </c>
      <c r="E13" s="2">
        <v>0</v>
      </c>
      <c r="F13" s="2">
        <v>184.61538461538476</v>
      </c>
      <c r="G13" s="2">
        <v>1E+30</v>
      </c>
      <c r="H13" s="2">
        <v>184.61538461538476</v>
      </c>
    </row>
    <row r="14" spans="1:8" ht="17" thickBot="1" x14ac:dyDescent="0.25">
      <c r="B14" s="3" t="s">
        <v>33</v>
      </c>
      <c r="C14" s="3" t="s">
        <v>34</v>
      </c>
      <c r="D14" s="3">
        <v>0</v>
      </c>
      <c r="E14" s="3">
        <v>-50</v>
      </c>
      <c r="F14" s="3">
        <v>-50</v>
      </c>
      <c r="G14" s="3">
        <v>50</v>
      </c>
      <c r="H14" s="3">
        <v>1E+30</v>
      </c>
    </row>
    <row r="16" spans="1:8" ht="17" thickBot="1" x14ac:dyDescent="0.25">
      <c r="A16" t="s">
        <v>3</v>
      </c>
    </row>
    <row r="17" spans="2:8" x14ac:dyDescent="0.2">
      <c r="B17" s="4"/>
      <c r="C17" s="4"/>
      <c r="D17" s="4" t="s">
        <v>14</v>
      </c>
      <c r="E17" s="4" t="s">
        <v>23</v>
      </c>
      <c r="F17" s="4" t="s">
        <v>25</v>
      </c>
      <c r="G17" s="4" t="s">
        <v>20</v>
      </c>
      <c r="H17" s="4" t="s">
        <v>20</v>
      </c>
    </row>
    <row r="18" spans="2:8" ht="17" thickBot="1" x14ac:dyDescent="0.25">
      <c r="B18" s="5" t="s">
        <v>12</v>
      </c>
      <c r="C18" s="5" t="s">
        <v>13</v>
      </c>
      <c r="D18" s="5" t="s">
        <v>15</v>
      </c>
      <c r="E18" s="5" t="s">
        <v>24</v>
      </c>
      <c r="F18" s="5" t="s">
        <v>26</v>
      </c>
      <c r="G18" s="5" t="s">
        <v>21</v>
      </c>
      <c r="H18" s="5" t="s">
        <v>22</v>
      </c>
    </row>
    <row r="19" spans="2:8" x14ac:dyDescent="0.2">
      <c r="B19" s="2" t="s">
        <v>35</v>
      </c>
      <c r="C19" s="2" t="s">
        <v>36</v>
      </c>
      <c r="D19" s="2">
        <v>500</v>
      </c>
      <c r="E19" s="2">
        <v>0.46153846153846145</v>
      </c>
      <c r="F19" s="2">
        <v>500</v>
      </c>
      <c r="G19" s="2">
        <v>0</v>
      </c>
      <c r="H19" s="2">
        <v>500</v>
      </c>
    </row>
    <row r="20" spans="2:8" x14ac:dyDescent="0.2">
      <c r="B20" s="2" t="s">
        <v>37</v>
      </c>
      <c r="C20" s="2" t="s">
        <v>38</v>
      </c>
      <c r="D20" s="2">
        <v>400</v>
      </c>
      <c r="E20" s="2">
        <v>0.46153846153846134</v>
      </c>
      <c r="F20" s="2">
        <v>400</v>
      </c>
      <c r="G20" s="2">
        <v>100</v>
      </c>
      <c r="H20" s="2">
        <v>400</v>
      </c>
    </row>
    <row r="21" spans="2:8" x14ac:dyDescent="0.2">
      <c r="B21" s="2" t="s">
        <v>39</v>
      </c>
      <c r="C21" s="2" t="s">
        <v>40</v>
      </c>
      <c r="D21" s="2">
        <v>400</v>
      </c>
      <c r="E21" s="2">
        <v>0.4615384615384619</v>
      </c>
      <c r="F21" s="2">
        <v>400</v>
      </c>
      <c r="G21" s="2">
        <v>100</v>
      </c>
      <c r="H21" s="2">
        <v>400</v>
      </c>
    </row>
    <row r="22" spans="2:8" x14ac:dyDescent="0.2">
      <c r="B22" s="2" t="s">
        <v>41</v>
      </c>
      <c r="C22" s="2" t="s">
        <v>42</v>
      </c>
      <c r="D22" s="2">
        <v>0</v>
      </c>
      <c r="E22" s="2">
        <v>0</v>
      </c>
      <c r="F22" s="2">
        <v>300</v>
      </c>
      <c r="G22" s="2">
        <v>1E+30</v>
      </c>
      <c r="H22" s="2">
        <v>300</v>
      </c>
    </row>
    <row r="23" spans="2:8" x14ac:dyDescent="0.2">
      <c r="B23" s="2" t="s">
        <v>43</v>
      </c>
      <c r="C23" s="2" t="s">
        <v>44</v>
      </c>
      <c r="D23" s="2">
        <v>0</v>
      </c>
      <c r="E23" s="2">
        <v>0</v>
      </c>
      <c r="F23" s="2">
        <v>300</v>
      </c>
      <c r="G23" s="2">
        <v>1E+30</v>
      </c>
      <c r="H23" s="2">
        <v>300</v>
      </c>
    </row>
    <row r="24" spans="2:8" x14ac:dyDescent="0.2">
      <c r="B24" s="2" t="s">
        <v>45</v>
      </c>
      <c r="C24" s="2" t="s">
        <v>46</v>
      </c>
      <c r="D24" s="2">
        <v>0</v>
      </c>
      <c r="E24" s="2">
        <v>0</v>
      </c>
      <c r="F24" s="2">
        <v>300</v>
      </c>
      <c r="G24" s="2">
        <v>1E+30</v>
      </c>
      <c r="H24" s="2">
        <v>300</v>
      </c>
    </row>
    <row r="25" spans="2:8" x14ac:dyDescent="0.2">
      <c r="B25" s="2" t="s">
        <v>47</v>
      </c>
      <c r="C25" s="2" t="s">
        <v>48</v>
      </c>
      <c r="D25" s="2">
        <v>500</v>
      </c>
      <c r="E25" s="2">
        <v>0</v>
      </c>
      <c r="F25" s="2">
        <v>500</v>
      </c>
      <c r="G25" s="2">
        <v>1E+30</v>
      </c>
      <c r="H25" s="2">
        <v>0</v>
      </c>
    </row>
    <row r="26" spans="2:8" x14ac:dyDescent="0.2">
      <c r="B26" s="2" t="s">
        <v>49</v>
      </c>
      <c r="C26" s="2" t="s">
        <v>50</v>
      </c>
      <c r="D26" s="2">
        <v>400</v>
      </c>
      <c r="E26" s="2">
        <v>0</v>
      </c>
      <c r="F26" s="2">
        <v>500</v>
      </c>
      <c r="G26" s="2">
        <v>1E+30</v>
      </c>
      <c r="H26" s="2">
        <v>100</v>
      </c>
    </row>
    <row r="27" spans="2:8" ht="17" thickBot="1" x14ac:dyDescent="0.25">
      <c r="B27" s="3" t="s">
        <v>51</v>
      </c>
      <c r="C27" s="3" t="s">
        <v>52</v>
      </c>
      <c r="D27" s="3">
        <v>400</v>
      </c>
      <c r="E27" s="3">
        <v>0</v>
      </c>
      <c r="F27" s="3">
        <v>500</v>
      </c>
      <c r="G27" s="3">
        <v>1E+30</v>
      </c>
      <c r="H27" s="3">
        <v>100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showGridLines="0" workbookViewId="0">
      <selection activeCell="H9" sqref="H9"/>
    </sheetView>
  </sheetViews>
  <sheetFormatPr baseColWidth="10" defaultColWidth="11" defaultRowHeight="16" x14ac:dyDescent="0.2"/>
  <cols>
    <col min="1" max="1" width="2.33203125" customWidth="1"/>
    <col min="2" max="2" width="6.1640625" bestFit="1" customWidth="1"/>
    <col min="3" max="3" width="20.5" bestFit="1" customWidth="1"/>
    <col min="4" max="4" width="5.83203125" bestFit="1" customWidth="1"/>
    <col min="5" max="6" width="12.1640625" bestFit="1" customWidth="1"/>
    <col min="7" max="7" width="9.33203125" bestFit="1" customWidth="1"/>
    <col min="8" max="8" width="12.1640625" bestFit="1" customWidth="1"/>
  </cols>
  <sheetData>
    <row r="1" spans="1:8" x14ac:dyDescent="0.2">
      <c r="A1" s="1" t="s">
        <v>8</v>
      </c>
    </row>
    <row r="2" spans="1:8" x14ac:dyDescent="0.2">
      <c r="A2" s="1" t="s">
        <v>9</v>
      </c>
    </row>
    <row r="3" spans="1:8" x14ac:dyDescent="0.2">
      <c r="A3" s="1" t="s">
        <v>53</v>
      </c>
    </row>
    <row r="6" spans="1:8" ht="17" thickBot="1" x14ac:dyDescent="0.25">
      <c r="A6" t="s">
        <v>11</v>
      </c>
    </row>
    <row r="7" spans="1:8" x14ac:dyDescent="0.2">
      <c r="B7" s="4"/>
      <c r="C7" s="4"/>
      <c r="D7" s="4" t="s">
        <v>14</v>
      </c>
      <c r="E7" s="4" t="s">
        <v>16</v>
      </c>
      <c r="F7" s="4" t="s">
        <v>18</v>
      </c>
      <c r="G7" s="4" t="s">
        <v>20</v>
      </c>
      <c r="H7" s="4" t="s">
        <v>20</v>
      </c>
    </row>
    <row r="8" spans="1:8" ht="17" thickBot="1" x14ac:dyDescent="0.25">
      <c r="B8" s="5" t="s">
        <v>12</v>
      </c>
      <c r="C8" s="5" t="s">
        <v>13</v>
      </c>
      <c r="D8" s="5" t="s">
        <v>15</v>
      </c>
      <c r="E8" s="5" t="s">
        <v>17</v>
      </c>
      <c r="F8" s="5" t="s">
        <v>19</v>
      </c>
      <c r="G8" s="5" t="s">
        <v>21</v>
      </c>
      <c r="H8" s="5" t="s">
        <v>22</v>
      </c>
    </row>
    <row r="9" spans="1:8" x14ac:dyDescent="0.2">
      <c r="B9" s="2" t="s">
        <v>27</v>
      </c>
      <c r="C9" s="2" t="s">
        <v>4</v>
      </c>
      <c r="D9" s="2">
        <v>1</v>
      </c>
      <c r="E9" s="2">
        <v>0</v>
      </c>
      <c r="F9" s="2">
        <v>230.76923076923072</v>
      </c>
      <c r="G9" s="2">
        <v>1E+30</v>
      </c>
      <c r="H9" s="2">
        <v>230.76923076923072</v>
      </c>
    </row>
    <row r="10" spans="1:8" x14ac:dyDescent="0.2">
      <c r="B10" s="2" t="s">
        <v>28</v>
      </c>
      <c r="C10" s="2" t="s">
        <v>6</v>
      </c>
      <c r="D10" s="2">
        <v>0</v>
      </c>
      <c r="E10" s="2">
        <v>-50</v>
      </c>
      <c r="F10" s="2">
        <v>-50</v>
      </c>
      <c r="G10" s="2">
        <v>50</v>
      </c>
      <c r="H10" s="2">
        <v>1E+30</v>
      </c>
    </row>
    <row r="11" spans="1:8" x14ac:dyDescent="0.2">
      <c r="B11" s="2" t="s">
        <v>29</v>
      </c>
      <c r="C11" s="2" t="s">
        <v>5</v>
      </c>
      <c r="D11" s="2">
        <v>1</v>
      </c>
      <c r="E11" s="2">
        <v>0</v>
      </c>
      <c r="F11" s="2">
        <v>184.61538461538458</v>
      </c>
      <c r="G11" s="2">
        <v>1E+30</v>
      </c>
      <c r="H11" s="2">
        <v>184.61538461538458</v>
      </c>
    </row>
    <row r="12" spans="1:8" x14ac:dyDescent="0.2">
      <c r="B12" s="2" t="s">
        <v>30</v>
      </c>
      <c r="C12" s="2" t="s">
        <v>7</v>
      </c>
      <c r="D12" s="2">
        <v>0</v>
      </c>
      <c r="E12" s="2">
        <v>-49.999999999999943</v>
      </c>
      <c r="F12" s="2">
        <v>-49.999999999999943</v>
      </c>
      <c r="G12" s="2">
        <v>49.999999999999943</v>
      </c>
      <c r="H12" s="2">
        <v>1E+30</v>
      </c>
    </row>
    <row r="13" spans="1:8" x14ac:dyDescent="0.2">
      <c r="B13" s="2" t="s">
        <v>31</v>
      </c>
      <c r="C13" s="2" t="s">
        <v>32</v>
      </c>
      <c r="D13" s="2">
        <v>1</v>
      </c>
      <c r="E13" s="2">
        <v>0</v>
      </c>
      <c r="F13" s="2">
        <v>184.61538461538453</v>
      </c>
      <c r="G13" s="2">
        <v>1E+30</v>
      </c>
      <c r="H13" s="2">
        <v>184.61538461538453</v>
      </c>
    </row>
    <row r="14" spans="1:8" ht="17" thickBot="1" x14ac:dyDescent="0.25">
      <c r="B14" s="3" t="s">
        <v>33</v>
      </c>
      <c r="C14" s="3" t="s">
        <v>34</v>
      </c>
      <c r="D14" s="3">
        <v>0</v>
      </c>
      <c r="E14" s="3">
        <v>-50</v>
      </c>
      <c r="F14" s="3">
        <v>-50</v>
      </c>
      <c r="G14" s="3">
        <v>50</v>
      </c>
      <c r="H14" s="3">
        <v>1E+30</v>
      </c>
    </row>
    <row r="16" spans="1:8" ht="17" thickBot="1" x14ac:dyDescent="0.25">
      <c r="A16" t="s">
        <v>3</v>
      </c>
    </row>
    <row r="17" spans="2:8" x14ac:dyDescent="0.2">
      <c r="B17" s="4"/>
      <c r="C17" s="4"/>
      <c r="D17" s="4" t="s">
        <v>14</v>
      </c>
      <c r="E17" s="4" t="s">
        <v>23</v>
      </c>
      <c r="F17" s="4" t="s">
        <v>25</v>
      </c>
      <c r="G17" s="4" t="s">
        <v>20</v>
      </c>
      <c r="H17" s="4" t="s">
        <v>20</v>
      </c>
    </row>
    <row r="18" spans="2:8" ht="17" thickBot="1" x14ac:dyDescent="0.25">
      <c r="B18" s="5" t="s">
        <v>12</v>
      </c>
      <c r="C18" s="5" t="s">
        <v>13</v>
      </c>
      <c r="D18" s="5" t="s">
        <v>15</v>
      </c>
      <c r="E18" s="5" t="s">
        <v>24</v>
      </c>
      <c r="F18" s="5" t="s">
        <v>26</v>
      </c>
      <c r="G18" s="5" t="s">
        <v>21</v>
      </c>
      <c r="H18" s="5" t="s">
        <v>22</v>
      </c>
    </row>
    <row r="19" spans="2:8" x14ac:dyDescent="0.2">
      <c r="B19" s="2" t="s">
        <v>35</v>
      </c>
      <c r="C19" s="2" t="s">
        <v>36</v>
      </c>
      <c r="D19" s="2">
        <v>500</v>
      </c>
      <c r="E19" s="2">
        <v>0.46153846153846145</v>
      </c>
      <c r="F19" s="2">
        <v>500</v>
      </c>
      <c r="G19" s="2">
        <v>0</v>
      </c>
      <c r="H19" s="2">
        <v>500</v>
      </c>
    </row>
    <row r="20" spans="2:8" x14ac:dyDescent="0.2">
      <c r="B20" s="2" t="s">
        <v>37</v>
      </c>
      <c r="C20" s="2" t="s">
        <v>38</v>
      </c>
      <c r="D20" s="2">
        <v>400</v>
      </c>
      <c r="E20" s="2">
        <v>0.46153846153846145</v>
      </c>
      <c r="F20" s="2">
        <v>400</v>
      </c>
      <c r="G20" s="2">
        <v>100</v>
      </c>
      <c r="H20" s="2">
        <v>400</v>
      </c>
    </row>
    <row r="21" spans="2:8" x14ac:dyDescent="0.2">
      <c r="B21" s="2" t="s">
        <v>39</v>
      </c>
      <c r="C21" s="2" t="s">
        <v>40</v>
      </c>
      <c r="D21" s="2">
        <v>400</v>
      </c>
      <c r="E21" s="2">
        <v>0.46153846153846134</v>
      </c>
      <c r="F21" s="2">
        <v>400</v>
      </c>
      <c r="G21" s="2">
        <v>100</v>
      </c>
      <c r="H21" s="2">
        <v>400</v>
      </c>
    </row>
    <row r="22" spans="2:8" x14ac:dyDescent="0.2">
      <c r="B22" s="2" t="s">
        <v>41</v>
      </c>
      <c r="C22" s="2" t="s">
        <v>42</v>
      </c>
      <c r="D22" s="2">
        <v>0</v>
      </c>
      <c r="E22" s="2">
        <v>0</v>
      </c>
      <c r="F22" s="2">
        <v>300</v>
      </c>
      <c r="G22" s="2">
        <v>1E+30</v>
      </c>
      <c r="H22" s="2">
        <v>300</v>
      </c>
    </row>
    <row r="23" spans="2:8" x14ac:dyDescent="0.2">
      <c r="B23" s="2" t="s">
        <v>43</v>
      </c>
      <c r="C23" s="2" t="s">
        <v>44</v>
      </c>
      <c r="D23" s="2">
        <v>0</v>
      </c>
      <c r="E23" s="2">
        <v>0</v>
      </c>
      <c r="F23" s="2">
        <v>300</v>
      </c>
      <c r="G23" s="2">
        <v>1E+30</v>
      </c>
      <c r="H23" s="2">
        <v>300</v>
      </c>
    </row>
    <row r="24" spans="2:8" x14ac:dyDescent="0.2">
      <c r="B24" s="2" t="s">
        <v>45</v>
      </c>
      <c r="C24" s="2" t="s">
        <v>46</v>
      </c>
      <c r="D24" s="2">
        <v>0</v>
      </c>
      <c r="E24" s="2">
        <v>0</v>
      </c>
      <c r="F24" s="2">
        <v>300</v>
      </c>
      <c r="G24" s="2">
        <v>1E+30</v>
      </c>
      <c r="H24" s="2">
        <v>300</v>
      </c>
    </row>
    <row r="25" spans="2:8" x14ac:dyDescent="0.2">
      <c r="B25" s="2" t="s">
        <v>47</v>
      </c>
      <c r="C25" s="2" t="s">
        <v>48</v>
      </c>
      <c r="D25" s="2">
        <v>500</v>
      </c>
      <c r="E25" s="2">
        <v>0</v>
      </c>
      <c r="F25" s="2">
        <v>500</v>
      </c>
      <c r="G25" s="2">
        <v>1E+30</v>
      </c>
      <c r="H25" s="2">
        <v>0</v>
      </c>
    </row>
    <row r="26" spans="2:8" x14ac:dyDescent="0.2">
      <c r="B26" s="2" t="s">
        <v>49</v>
      </c>
      <c r="C26" s="2" t="s">
        <v>50</v>
      </c>
      <c r="D26" s="2">
        <v>400</v>
      </c>
      <c r="E26" s="2">
        <v>0</v>
      </c>
      <c r="F26" s="2">
        <v>500</v>
      </c>
      <c r="G26" s="2">
        <v>1E+30</v>
      </c>
      <c r="H26" s="2">
        <v>100</v>
      </c>
    </row>
    <row r="27" spans="2:8" ht="17" thickBot="1" x14ac:dyDescent="0.25">
      <c r="B27" s="3" t="s">
        <v>51</v>
      </c>
      <c r="C27" s="3" t="s">
        <v>52</v>
      </c>
      <c r="D27" s="3">
        <v>400</v>
      </c>
      <c r="E27" s="3">
        <v>0</v>
      </c>
      <c r="F27" s="3">
        <v>500</v>
      </c>
      <c r="G27" s="3">
        <v>1E+30</v>
      </c>
      <c r="H27" s="3">
        <v>100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showGridLines="0" workbookViewId="0">
      <selection sqref="A1:A3"/>
    </sheetView>
  </sheetViews>
  <sheetFormatPr baseColWidth="10" defaultColWidth="11" defaultRowHeight="16" x14ac:dyDescent="0.2"/>
  <cols>
    <col min="1" max="1" width="2.33203125" customWidth="1"/>
    <col min="2" max="2" width="6.1640625" bestFit="1" customWidth="1"/>
    <col min="3" max="3" width="20.5" bestFit="1" customWidth="1"/>
    <col min="4" max="8" width="12.1640625" bestFit="1" customWidth="1"/>
  </cols>
  <sheetData>
    <row r="1" spans="1:8" x14ac:dyDescent="0.2">
      <c r="A1" s="1" t="s">
        <v>8</v>
      </c>
    </row>
    <row r="2" spans="1:8" x14ac:dyDescent="0.2">
      <c r="A2" s="1" t="s">
        <v>9</v>
      </c>
    </row>
    <row r="3" spans="1:8" x14ac:dyDescent="0.2">
      <c r="A3" s="1" t="s">
        <v>54</v>
      </c>
    </row>
    <row r="6" spans="1:8" ht="17" thickBot="1" x14ac:dyDescent="0.25">
      <c r="A6" t="s">
        <v>11</v>
      </c>
    </row>
    <row r="7" spans="1:8" x14ac:dyDescent="0.2">
      <c r="B7" s="4"/>
      <c r="C7" s="4"/>
      <c r="D7" s="4" t="s">
        <v>14</v>
      </c>
      <c r="E7" s="4" t="s">
        <v>16</v>
      </c>
      <c r="F7" s="4" t="s">
        <v>18</v>
      </c>
      <c r="G7" s="4" t="s">
        <v>20</v>
      </c>
      <c r="H7" s="4" t="s">
        <v>20</v>
      </c>
    </row>
    <row r="8" spans="1:8" ht="17" thickBot="1" x14ac:dyDescent="0.25">
      <c r="B8" s="5" t="s">
        <v>12</v>
      </c>
      <c r="C8" s="5" t="s">
        <v>13</v>
      </c>
      <c r="D8" s="5" t="s">
        <v>15</v>
      </c>
      <c r="E8" s="5" t="s">
        <v>17</v>
      </c>
      <c r="F8" s="5" t="s">
        <v>19</v>
      </c>
      <c r="G8" s="5" t="s">
        <v>21</v>
      </c>
      <c r="H8" s="5" t="s">
        <v>22</v>
      </c>
    </row>
    <row r="9" spans="1:8" x14ac:dyDescent="0.2">
      <c r="B9" s="2" t="s">
        <v>27</v>
      </c>
      <c r="C9" s="2" t="s">
        <v>4</v>
      </c>
      <c r="D9" s="2">
        <v>1</v>
      </c>
      <c r="E9" s="2">
        <v>0</v>
      </c>
      <c r="F9" s="2">
        <v>230.76923076923072</v>
      </c>
      <c r="G9" s="2">
        <v>1E+30</v>
      </c>
      <c r="H9" s="2">
        <v>175.21367521367509</v>
      </c>
    </row>
    <row r="10" spans="1:8" x14ac:dyDescent="0.2">
      <c r="B10" s="2" t="s">
        <v>28</v>
      </c>
      <c r="C10" s="2" t="s">
        <v>6</v>
      </c>
      <c r="D10" s="2">
        <v>0</v>
      </c>
      <c r="E10" s="2">
        <v>0</v>
      </c>
      <c r="F10" s="2">
        <v>33.333333333333371</v>
      </c>
      <c r="G10" s="2">
        <v>105.12820512820505</v>
      </c>
      <c r="H10" s="2">
        <v>33.333333333333371</v>
      </c>
    </row>
    <row r="11" spans="1:8" x14ac:dyDescent="0.2">
      <c r="B11" s="2" t="s">
        <v>29</v>
      </c>
      <c r="C11" s="2" t="s">
        <v>5</v>
      </c>
      <c r="D11" s="2">
        <v>1</v>
      </c>
      <c r="E11" s="2">
        <v>0</v>
      </c>
      <c r="F11" s="2">
        <v>184.61538461538458</v>
      </c>
      <c r="G11" s="2">
        <v>1E+30</v>
      </c>
      <c r="H11" s="2">
        <v>140.17094017094016</v>
      </c>
    </row>
    <row r="12" spans="1:8" x14ac:dyDescent="0.2">
      <c r="B12" s="2" t="s">
        <v>30</v>
      </c>
      <c r="C12" s="2" t="s">
        <v>7</v>
      </c>
      <c r="D12" s="2">
        <v>0.33333333333333337</v>
      </c>
      <c r="E12" s="2">
        <v>0</v>
      </c>
      <c r="F12" s="2">
        <v>33.333333333333314</v>
      </c>
      <c r="G12" s="2">
        <v>105.12820512820511</v>
      </c>
      <c r="H12" s="2">
        <v>33.333333333333314</v>
      </c>
    </row>
    <row r="13" spans="1:8" x14ac:dyDescent="0.2">
      <c r="B13" s="2" t="s">
        <v>31</v>
      </c>
      <c r="C13" s="2" t="s">
        <v>32</v>
      </c>
      <c r="D13" s="2">
        <v>1</v>
      </c>
      <c r="E13" s="2">
        <v>0</v>
      </c>
      <c r="F13" s="2">
        <v>184.61538461538464</v>
      </c>
      <c r="G13" s="2">
        <v>1E+30</v>
      </c>
      <c r="H13" s="2">
        <v>140.1709401709403</v>
      </c>
    </row>
    <row r="14" spans="1:8" ht="17" thickBot="1" x14ac:dyDescent="0.25">
      <c r="B14" s="3" t="s">
        <v>33</v>
      </c>
      <c r="C14" s="3" t="s">
        <v>34</v>
      </c>
      <c r="D14" s="3">
        <v>0.33333333333333337</v>
      </c>
      <c r="E14" s="3">
        <v>0</v>
      </c>
      <c r="F14" s="3">
        <v>33.333333333333258</v>
      </c>
      <c r="G14" s="3">
        <v>105.12820512820521</v>
      </c>
      <c r="H14" s="3">
        <v>33.333333333333258</v>
      </c>
    </row>
    <row r="16" spans="1:8" ht="17" thickBot="1" x14ac:dyDescent="0.25">
      <c r="A16" t="s">
        <v>3</v>
      </c>
    </row>
    <row r="17" spans="2:8" x14ac:dyDescent="0.2">
      <c r="B17" s="4"/>
      <c r="C17" s="4"/>
      <c r="D17" s="4" t="s">
        <v>14</v>
      </c>
      <c r="E17" s="4" t="s">
        <v>23</v>
      </c>
      <c r="F17" s="4" t="s">
        <v>25</v>
      </c>
      <c r="G17" s="4" t="s">
        <v>20</v>
      </c>
      <c r="H17" s="4" t="s">
        <v>20</v>
      </c>
    </row>
    <row r="18" spans="2:8" ht="17" thickBot="1" x14ac:dyDescent="0.25">
      <c r="B18" s="5" t="s">
        <v>12</v>
      </c>
      <c r="C18" s="5" t="s">
        <v>13</v>
      </c>
      <c r="D18" s="5" t="s">
        <v>15</v>
      </c>
      <c r="E18" s="5" t="s">
        <v>24</v>
      </c>
      <c r="F18" s="5" t="s">
        <v>26</v>
      </c>
      <c r="G18" s="5" t="s">
        <v>21</v>
      </c>
      <c r="H18" s="5" t="s">
        <v>22</v>
      </c>
    </row>
    <row r="19" spans="2:8" x14ac:dyDescent="0.2">
      <c r="B19" s="2" t="s">
        <v>35</v>
      </c>
      <c r="C19" s="2" t="s">
        <v>36</v>
      </c>
      <c r="D19" s="2">
        <v>500</v>
      </c>
      <c r="E19" s="2">
        <v>0.35042735042735018</v>
      </c>
      <c r="F19" s="2">
        <v>500</v>
      </c>
      <c r="G19" s="2">
        <v>0</v>
      </c>
      <c r="H19" s="2">
        <v>300</v>
      </c>
    </row>
    <row r="20" spans="2:8" x14ac:dyDescent="0.2">
      <c r="B20" s="2" t="s">
        <v>37</v>
      </c>
      <c r="C20" s="2" t="s">
        <v>38</v>
      </c>
      <c r="D20" s="2">
        <v>400</v>
      </c>
      <c r="E20" s="2">
        <v>0.3504273504273504</v>
      </c>
      <c r="F20" s="2">
        <v>400</v>
      </c>
      <c r="G20" s="2">
        <v>100</v>
      </c>
      <c r="H20" s="2">
        <v>200</v>
      </c>
    </row>
    <row r="21" spans="2:8" x14ac:dyDescent="0.2">
      <c r="B21" s="2" t="s">
        <v>39</v>
      </c>
      <c r="C21" s="2" t="s">
        <v>40</v>
      </c>
      <c r="D21" s="2">
        <v>400</v>
      </c>
      <c r="E21" s="2">
        <v>0.35042735042735074</v>
      </c>
      <c r="F21" s="2">
        <v>400</v>
      </c>
      <c r="G21" s="2">
        <v>100</v>
      </c>
      <c r="H21" s="2">
        <v>200</v>
      </c>
    </row>
    <row r="22" spans="2:8" x14ac:dyDescent="0.2">
      <c r="B22" s="2" t="s">
        <v>41</v>
      </c>
      <c r="C22" s="2" t="s">
        <v>42</v>
      </c>
      <c r="D22" s="2">
        <v>0</v>
      </c>
      <c r="E22" s="2">
        <v>0</v>
      </c>
      <c r="F22" s="2">
        <v>300</v>
      </c>
      <c r="G22" s="2">
        <v>1E+30</v>
      </c>
      <c r="H22" s="2">
        <v>300</v>
      </c>
    </row>
    <row r="23" spans="2:8" x14ac:dyDescent="0.2">
      <c r="B23" s="2" t="s">
        <v>43</v>
      </c>
      <c r="C23" s="2" t="s">
        <v>44</v>
      </c>
      <c r="D23" s="2">
        <v>100.00000000000001</v>
      </c>
      <c r="E23" s="2">
        <v>0</v>
      </c>
      <c r="F23" s="2">
        <v>300</v>
      </c>
      <c r="G23" s="2">
        <v>1E+30</v>
      </c>
      <c r="H23" s="2">
        <v>200</v>
      </c>
    </row>
    <row r="24" spans="2:8" x14ac:dyDescent="0.2">
      <c r="B24" s="2" t="s">
        <v>45</v>
      </c>
      <c r="C24" s="2" t="s">
        <v>46</v>
      </c>
      <c r="D24" s="2">
        <v>100.00000000000001</v>
      </c>
      <c r="E24" s="2">
        <v>0</v>
      </c>
      <c r="F24" s="2">
        <v>300</v>
      </c>
      <c r="G24" s="2">
        <v>1E+30</v>
      </c>
      <c r="H24" s="2">
        <v>200</v>
      </c>
    </row>
    <row r="25" spans="2:8" x14ac:dyDescent="0.2">
      <c r="B25" s="2" t="s">
        <v>47</v>
      </c>
      <c r="C25" s="2" t="s">
        <v>48</v>
      </c>
      <c r="D25" s="2">
        <v>500</v>
      </c>
      <c r="E25" s="2">
        <v>0.11111111111111124</v>
      </c>
      <c r="F25" s="2">
        <v>500</v>
      </c>
      <c r="G25" s="2">
        <v>300</v>
      </c>
      <c r="H25" s="2">
        <v>0</v>
      </c>
    </row>
    <row r="26" spans="2:8" x14ac:dyDescent="0.2">
      <c r="B26" s="2" t="s">
        <v>49</v>
      </c>
      <c r="C26" s="2" t="s">
        <v>50</v>
      </c>
      <c r="D26" s="2">
        <v>500</v>
      </c>
      <c r="E26" s="2">
        <v>0.11111111111111105</v>
      </c>
      <c r="F26" s="2">
        <v>500</v>
      </c>
      <c r="G26" s="2">
        <v>200</v>
      </c>
      <c r="H26" s="2">
        <v>100</v>
      </c>
    </row>
    <row r="27" spans="2:8" ht="17" thickBot="1" x14ac:dyDescent="0.25">
      <c r="B27" s="3" t="s">
        <v>51</v>
      </c>
      <c r="C27" s="3" t="s">
        <v>52</v>
      </c>
      <c r="D27" s="3">
        <v>500</v>
      </c>
      <c r="E27" s="3">
        <v>0.11111111111111087</v>
      </c>
      <c r="F27" s="3">
        <v>500</v>
      </c>
      <c r="G27" s="3">
        <v>200</v>
      </c>
      <c r="H27" s="3">
        <v>100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83AE-BF24-48FB-B9E2-5FD0220D453A}">
  <dimension ref="A1:M15"/>
  <sheetViews>
    <sheetView zoomScaleNormal="100" workbookViewId="0">
      <selection activeCell="J13" sqref="J13"/>
    </sheetView>
  </sheetViews>
  <sheetFormatPr baseColWidth="10" defaultColWidth="11" defaultRowHeight="16" x14ac:dyDescent="0.2"/>
  <cols>
    <col min="1" max="1" width="17.1640625" bestFit="1" customWidth="1"/>
    <col min="2" max="2" width="15.6640625" bestFit="1" customWidth="1"/>
    <col min="3" max="3" width="7.5" bestFit="1" customWidth="1"/>
    <col min="4" max="4" width="8.6640625" bestFit="1" customWidth="1"/>
    <col min="5" max="6" width="7.5" bestFit="1" customWidth="1"/>
    <col min="8" max="8" width="8.1640625" customWidth="1"/>
    <col min="9" max="9" width="7.5" bestFit="1" customWidth="1"/>
    <col min="10" max="10" width="10.5" bestFit="1" customWidth="1"/>
    <col min="12" max="12" width="26.83203125" bestFit="1" customWidth="1"/>
  </cols>
  <sheetData>
    <row r="1" spans="1:13" ht="17" thickBot="1" x14ac:dyDescent="0.25">
      <c r="A1" s="10" t="s">
        <v>56</v>
      </c>
      <c r="B1" s="13"/>
      <c r="C1" s="13"/>
      <c r="D1" s="13"/>
      <c r="E1" s="13"/>
      <c r="F1" s="13"/>
      <c r="G1" s="13"/>
      <c r="H1" s="13"/>
      <c r="I1" s="13"/>
      <c r="J1" s="20"/>
      <c r="L1" s="9" t="s">
        <v>58</v>
      </c>
    </row>
    <row r="2" spans="1:13" x14ac:dyDescent="0.2">
      <c r="A2" s="6" t="s">
        <v>78</v>
      </c>
      <c r="B2" t="s">
        <v>62</v>
      </c>
      <c r="C2" t="s">
        <v>63</v>
      </c>
      <c r="D2" t="s">
        <v>64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s="19" t="s">
        <v>77</v>
      </c>
      <c r="L2" s="15" t="s">
        <v>68</v>
      </c>
      <c r="M2" s="24">
        <v>35</v>
      </c>
    </row>
    <row r="3" spans="1:13" ht="17" thickBot="1" x14ac:dyDescent="0.25">
      <c r="A3" s="7" t="s">
        <v>60</v>
      </c>
      <c r="B3" s="27">
        <v>0</v>
      </c>
      <c r="C3" s="27">
        <v>5000</v>
      </c>
      <c r="D3" s="27">
        <v>0</v>
      </c>
      <c r="E3" s="27">
        <v>5000</v>
      </c>
      <c r="F3" s="27">
        <v>0</v>
      </c>
      <c r="G3" s="27">
        <v>0</v>
      </c>
      <c r="H3" s="27">
        <v>2500</v>
      </c>
      <c r="I3" s="27">
        <v>0</v>
      </c>
      <c r="J3" s="28">
        <v>0</v>
      </c>
      <c r="L3" s="16" t="s">
        <v>69</v>
      </c>
      <c r="M3" s="25">
        <v>40</v>
      </c>
    </row>
    <row r="4" spans="1:13" x14ac:dyDescent="0.2">
      <c r="L4" s="16" t="s">
        <v>70</v>
      </c>
      <c r="M4" s="25">
        <v>50</v>
      </c>
    </row>
    <row r="5" spans="1:13" ht="17" thickBot="1" x14ac:dyDescent="0.25">
      <c r="L5" s="14" t="s">
        <v>71</v>
      </c>
      <c r="M5" s="26">
        <v>10</v>
      </c>
    </row>
    <row r="6" spans="1:13" ht="17" thickBot="1" x14ac:dyDescent="0.25">
      <c r="A6" s="11" t="s">
        <v>57</v>
      </c>
      <c r="B6" s="12" t="s">
        <v>81</v>
      </c>
      <c r="C6" s="30">
        <f>SUM(B3:J3)</f>
        <v>12500</v>
      </c>
    </row>
    <row r="9" spans="1:13" ht="17" thickBot="1" x14ac:dyDescent="0.25"/>
    <row r="10" spans="1:13" x14ac:dyDescent="0.2">
      <c r="A10" s="10" t="s">
        <v>55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20"/>
    </row>
    <row r="11" spans="1:13" x14ac:dyDescent="0.2">
      <c r="A11" s="6"/>
      <c r="B11" t="s">
        <v>62</v>
      </c>
      <c r="C11" t="s">
        <v>63</v>
      </c>
      <c r="D11" t="s">
        <v>64</v>
      </c>
      <c r="E11" t="s">
        <v>62</v>
      </c>
      <c r="F11" t="s">
        <v>63</v>
      </c>
      <c r="G11" t="s">
        <v>64</v>
      </c>
      <c r="H11" t="s">
        <v>62</v>
      </c>
      <c r="I11" t="s">
        <v>63</v>
      </c>
      <c r="J11" t="s">
        <v>64</v>
      </c>
      <c r="K11" s="1" t="s">
        <v>0</v>
      </c>
      <c r="L11" s="1" t="s">
        <v>59</v>
      </c>
      <c r="M11" s="23" t="s">
        <v>1</v>
      </c>
    </row>
    <row r="12" spans="1:13" x14ac:dyDescent="0.2">
      <c r="A12" s="6" t="s">
        <v>61</v>
      </c>
      <c r="B12">
        <v>1</v>
      </c>
      <c r="C12">
        <v>1</v>
      </c>
      <c r="D12">
        <v>1</v>
      </c>
      <c r="K12">
        <f>SUMPRODUCT(B12:J12,$B$3:$J$3)</f>
        <v>5000</v>
      </c>
      <c r="L12" t="s">
        <v>2</v>
      </c>
      <c r="M12" s="17">
        <v>5000</v>
      </c>
    </row>
    <row r="13" spans="1:13" x14ac:dyDescent="0.2">
      <c r="A13" s="6" t="s">
        <v>66</v>
      </c>
      <c r="E13">
        <v>1</v>
      </c>
      <c r="F13">
        <v>1</v>
      </c>
      <c r="G13">
        <v>1</v>
      </c>
      <c r="K13">
        <f t="shared" ref="K13:K14" si="0">SUMPRODUCT(B13:J13,$B$3:$J$3)</f>
        <v>5000</v>
      </c>
      <c r="L13" t="s">
        <v>2</v>
      </c>
      <c r="M13" s="17">
        <v>5000</v>
      </c>
    </row>
    <row r="14" spans="1:13" x14ac:dyDescent="0.2">
      <c r="A14" s="6" t="s">
        <v>67</v>
      </c>
      <c r="H14">
        <v>1</v>
      </c>
      <c r="I14">
        <v>1</v>
      </c>
      <c r="J14">
        <v>1</v>
      </c>
      <c r="K14">
        <f t="shared" si="0"/>
        <v>2500</v>
      </c>
      <c r="L14" t="s">
        <v>2</v>
      </c>
      <c r="M14" s="17">
        <v>5000</v>
      </c>
    </row>
    <row r="15" spans="1:13" ht="17" thickBot="1" x14ac:dyDescent="0.25">
      <c r="A15" s="7" t="s">
        <v>65</v>
      </c>
      <c r="B15" s="31">
        <f>$M$2+M5</f>
        <v>45</v>
      </c>
      <c r="C15" s="31">
        <f t="shared" ref="C15:D15" si="1">$M$2</f>
        <v>35</v>
      </c>
      <c r="D15" s="31">
        <f t="shared" si="1"/>
        <v>35</v>
      </c>
      <c r="E15" s="31">
        <f>$M$3</f>
        <v>40</v>
      </c>
      <c r="F15" s="31">
        <f t="shared" ref="F15:G15" si="2">$M$3</f>
        <v>40</v>
      </c>
      <c r="G15" s="31">
        <f t="shared" si="2"/>
        <v>40</v>
      </c>
      <c r="H15" s="31">
        <f>$M$4</f>
        <v>50</v>
      </c>
      <c r="I15" s="31">
        <f t="shared" ref="I15:J15" si="3">$M$4</f>
        <v>50</v>
      </c>
      <c r="J15" s="31">
        <f t="shared" si="3"/>
        <v>50</v>
      </c>
      <c r="K15" s="8">
        <f>SUMPRODUCT(B15:J15,B3:J3)</f>
        <v>500000</v>
      </c>
      <c r="L15" s="8" t="s">
        <v>2</v>
      </c>
      <c r="M15" s="22">
        <v>500000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DDE2-AC35-B945-8A87-B64F2E455CEA}">
  <dimension ref="A1:M15"/>
  <sheetViews>
    <sheetView tabSelected="1" workbookViewId="0">
      <selection activeCell="L20" sqref="L20"/>
    </sheetView>
  </sheetViews>
  <sheetFormatPr baseColWidth="10" defaultColWidth="11" defaultRowHeight="16" x14ac:dyDescent="0.2"/>
  <cols>
    <col min="1" max="1" width="22.83203125" bestFit="1" customWidth="1"/>
    <col min="2" max="2" width="15.6640625" bestFit="1" customWidth="1"/>
    <col min="3" max="3" width="7.5" bestFit="1" customWidth="1"/>
    <col min="4" max="4" width="8.6640625" bestFit="1" customWidth="1"/>
    <col min="5" max="6" width="7.5" bestFit="1" customWidth="1"/>
    <col min="8" max="8" width="8.1640625" customWidth="1"/>
    <col min="9" max="9" width="7.5" bestFit="1" customWidth="1"/>
    <col min="10" max="10" width="10.5" bestFit="1" customWidth="1"/>
    <col min="12" max="12" width="26.83203125" bestFit="1" customWidth="1"/>
  </cols>
  <sheetData>
    <row r="1" spans="1:13" x14ac:dyDescent="0.2">
      <c r="A1" s="10" t="s">
        <v>56</v>
      </c>
      <c r="B1" s="13"/>
      <c r="C1" s="13"/>
      <c r="D1" s="13"/>
      <c r="E1" s="13"/>
      <c r="F1" s="13"/>
      <c r="G1" s="13"/>
      <c r="H1" s="13"/>
      <c r="I1" s="13"/>
      <c r="J1" s="20"/>
      <c r="L1" s="10" t="s">
        <v>58</v>
      </c>
      <c r="M1" s="20"/>
    </row>
    <row r="2" spans="1:13" x14ac:dyDescent="0.2">
      <c r="A2" s="6" t="s">
        <v>78</v>
      </c>
      <c r="B2" t="s">
        <v>62</v>
      </c>
      <c r="C2" t="s">
        <v>63</v>
      </c>
      <c r="D2" t="s">
        <v>64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s="19" t="s">
        <v>77</v>
      </c>
      <c r="L2" s="16" t="s">
        <v>68</v>
      </c>
      <c r="M2" s="25">
        <v>35</v>
      </c>
    </row>
    <row r="3" spans="1:13" ht="17" thickBot="1" x14ac:dyDescent="0.25">
      <c r="A3" s="7" t="s">
        <v>60</v>
      </c>
      <c r="B3" s="27">
        <v>5</v>
      </c>
      <c r="C3" s="27">
        <v>4995</v>
      </c>
      <c r="D3" s="27">
        <v>0</v>
      </c>
      <c r="E3" s="27">
        <v>5000</v>
      </c>
      <c r="F3" s="27">
        <v>0</v>
      </c>
      <c r="G3" s="27">
        <v>0</v>
      </c>
      <c r="H3" s="27">
        <v>1785</v>
      </c>
      <c r="I3" s="27">
        <v>0</v>
      </c>
      <c r="J3" s="28">
        <v>0</v>
      </c>
      <c r="L3" s="16" t="s">
        <v>69</v>
      </c>
      <c r="M3" s="25">
        <v>40</v>
      </c>
    </row>
    <row r="4" spans="1:13" x14ac:dyDescent="0.2">
      <c r="L4" s="16" t="s">
        <v>70</v>
      </c>
      <c r="M4" s="25">
        <v>50</v>
      </c>
    </row>
    <row r="5" spans="1:13" ht="17" thickBot="1" x14ac:dyDescent="0.25">
      <c r="L5" s="16" t="s">
        <v>71</v>
      </c>
      <c r="M5" s="25">
        <v>10</v>
      </c>
    </row>
    <row r="6" spans="1:13" ht="17" thickBot="1" x14ac:dyDescent="0.25">
      <c r="A6" s="11" t="s">
        <v>57</v>
      </c>
      <c r="B6" s="12" t="s">
        <v>81</v>
      </c>
      <c r="C6" s="30">
        <f>SUM(B3:J3)</f>
        <v>11785</v>
      </c>
      <c r="L6" s="14" t="s">
        <v>82</v>
      </c>
      <c r="M6" s="26">
        <v>20</v>
      </c>
    </row>
    <row r="9" spans="1:13" ht="17" thickBot="1" x14ac:dyDescent="0.25"/>
    <row r="10" spans="1:13" x14ac:dyDescent="0.2">
      <c r="A10" s="10" t="s">
        <v>55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20"/>
    </row>
    <row r="11" spans="1:13" x14ac:dyDescent="0.2">
      <c r="A11" s="6"/>
      <c r="B11" t="s">
        <v>62</v>
      </c>
      <c r="C11" t="s">
        <v>63</v>
      </c>
      <c r="D11" t="s">
        <v>64</v>
      </c>
      <c r="E11" t="s">
        <v>62</v>
      </c>
      <c r="F11" t="s">
        <v>63</v>
      </c>
      <c r="G11" t="s">
        <v>64</v>
      </c>
      <c r="H11" t="s">
        <v>62</v>
      </c>
      <c r="I11" t="s">
        <v>63</v>
      </c>
      <c r="J11" t="s">
        <v>64</v>
      </c>
      <c r="K11" s="1" t="s">
        <v>0</v>
      </c>
      <c r="L11" s="1" t="s">
        <v>59</v>
      </c>
      <c r="M11" s="23" t="s">
        <v>1</v>
      </c>
    </row>
    <row r="12" spans="1:13" x14ac:dyDescent="0.2">
      <c r="A12" s="6" t="s">
        <v>61</v>
      </c>
      <c r="B12">
        <v>1</v>
      </c>
      <c r="C12">
        <v>1</v>
      </c>
      <c r="D12">
        <v>1</v>
      </c>
      <c r="K12">
        <f>SUMPRODUCT(B12:J12,$B$3:$J$3)</f>
        <v>5000</v>
      </c>
      <c r="L12" t="s">
        <v>2</v>
      </c>
      <c r="M12" s="17">
        <v>5000</v>
      </c>
    </row>
    <row r="13" spans="1:13" x14ac:dyDescent="0.2">
      <c r="A13" s="6" t="s">
        <v>66</v>
      </c>
      <c r="E13">
        <v>1</v>
      </c>
      <c r="F13">
        <v>1</v>
      </c>
      <c r="G13">
        <v>1</v>
      </c>
      <c r="K13">
        <f t="shared" ref="K13:K14" si="0">SUMPRODUCT(B13:J13,$B$3:$J$3)</f>
        <v>5000</v>
      </c>
      <c r="L13" t="s">
        <v>2</v>
      </c>
      <c r="M13" s="17">
        <v>5000</v>
      </c>
    </row>
    <row r="14" spans="1:13" x14ac:dyDescent="0.2">
      <c r="A14" s="6" t="s">
        <v>67</v>
      </c>
      <c r="H14">
        <v>1</v>
      </c>
      <c r="I14">
        <v>1</v>
      </c>
      <c r="J14">
        <v>1</v>
      </c>
      <c r="K14">
        <f t="shared" si="0"/>
        <v>1785</v>
      </c>
      <c r="L14" t="s">
        <v>2</v>
      </c>
      <c r="M14" s="17">
        <v>5000</v>
      </c>
    </row>
    <row r="15" spans="1:13" ht="17" thickBot="1" x14ac:dyDescent="0.25">
      <c r="A15" s="7" t="s">
        <v>65</v>
      </c>
      <c r="B15" s="31">
        <f>$M$2+M5</f>
        <v>45</v>
      </c>
      <c r="C15" s="31">
        <f t="shared" ref="C15:D15" si="1">$M$2</f>
        <v>35</v>
      </c>
      <c r="D15" s="31">
        <f t="shared" si="1"/>
        <v>35</v>
      </c>
      <c r="E15" s="31">
        <f>$M$3</f>
        <v>40</v>
      </c>
      <c r="F15" s="31">
        <f t="shared" ref="F15:G15" si="2">$M$3</f>
        <v>40</v>
      </c>
      <c r="G15" s="31">
        <f t="shared" si="2"/>
        <v>40</v>
      </c>
      <c r="H15" s="31">
        <f>$M$4+$M$6</f>
        <v>70</v>
      </c>
      <c r="I15" s="31">
        <f t="shared" ref="I15:J15" si="3">$M$4+$M$6</f>
        <v>70</v>
      </c>
      <c r="J15" s="31">
        <f t="shared" si="3"/>
        <v>70</v>
      </c>
      <c r="K15" s="8">
        <f>SUMPRODUCT(B15:J15,B3:J3)</f>
        <v>500000</v>
      </c>
      <c r="L15" s="8" t="s">
        <v>2</v>
      </c>
      <c r="M15" s="2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41A3-AC2A-DD4D-9914-A3652E3BA3C1}">
  <dimension ref="A1:M15"/>
  <sheetViews>
    <sheetView workbookViewId="0">
      <selection activeCell="B3" sqref="B3:J3"/>
    </sheetView>
  </sheetViews>
  <sheetFormatPr baseColWidth="10" defaultColWidth="11" defaultRowHeight="16" x14ac:dyDescent="0.2"/>
  <cols>
    <col min="1" max="1" width="27.1640625" customWidth="1"/>
    <col min="2" max="3" width="7.5" bestFit="1" customWidth="1"/>
    <col min="4" max="4" width="8.6640625" bestFit="1" customWidth="1"/>
    <col min="5" max="6" width="7.5" bestFit="1" customWidth="1"/>
    <col min="8" max="8" width="8.1640625" customWidth="1"/>
    <col min="9" max="9" width="7.5" bestFit="1" customWidth="1"/>
    <col min="10" max="10" width="10.5" bestFit="1" customWidth="1"/>
    <col min="12" max="12" width="26.83203125" bestFit="1" customWidth="1"/>
  </cols>
  <sheetData>
    <row r="1" spans="1:13" ht="17" thickBot="1" x14ac:dyDescent="0.25">
      <c r="A1" s="10" t="s">
        <v>56</v>
      </c>
      <c r="B1" s="13"/>
      <c r="C1" s="13"/>
      <c r="D1" s="13"/>
      <c r="E1" s="13"/>
      <c r="F1" s="13"/>
      <c r="G1" s="13"/>
      <c r="H1" s="13"/>
      <c r="I1" s="13"/>
      <c r="J1" s="20"/>
      <c r="L1" s="9" t="s">
        <v>58</v>
      </c>
    </row>
    <row r="2" spans="1:13" x14ac:dyDescent="0.2">
      <c r="A2" s="6" t="s">
        <v>78</v>
      </c>
      <c r="B2" t="s">
        <v>62</v>
      </c>
      <c r="C2" t="s">
        <v>63</v>
      </c>
      <c r="D2" t="s">
        <v>64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s="19" t="s">
        <v>77</v>
      </c>
      <c r="L2" s="15" t="s">
        <v>68</v>
      </c>
      <c r="M2" s="24">
        <v>35</v>
      </c>
    </row>
    <row r="3" spans="1:13" ht="17" thickBot="1" x14ac:dyDescent="0.25">
      <c r="A3" s="7" t="s">
        <v>60</v>
      </c>
      <c r="B3" s="27">
        <v>0</v>
      </c>
      <c r="C3" s="27">
        <v>2142</v>
      </c>
      <c r="D3" s="27">
        <v>2143</v>
      </c>
      <c r="E3" s="27">
        <v>0</v>
      </c>
      <c r="F3" s="27">
        <v>0</v>
      </c>
      <c r="G3" s="27">
        <v>0</v>
      </c>
      <c r="H3" s="27">
        <v>0</v>
      </c>
      <c r="I3" s="27">
        <v>5000</v>
      </c>
      <c r="J3" s="28">
        <v>0</v>
      </c>
      <c r="L3" s="16" t="s">
        <v>69</v>
      </c>
      <c r="M3" s="25">
        <v>40</v>
      </c>
    </row>
    <row r="4" spans="1:13" ht="17" thickBot="1" x14ac:dyDescent="0.25">
      <c r="L4" s="16" t="s">
        <v>70</v>
      </c>
      <c r="M4" s="25">
        <v>50</v>
      </c>
    </row>
    <row r="5" spans="1:13" x14ac:dyDescent="0.2">
      <c r="A5" s="13" t="s">
        <v>79</v>
      </c>
      <c r="B5" s="13">
        <v>1</v>
      </c>
      <c r="C5" s="13">
        <v>1</v>
      </c>
      <c r="D5" s="13">
        <v>1</v>
      </c>
      <c r="E5" s="13">
        <v>1</v>
      </c>
      <c r="F5" s="13">
        <v>1</v>
      </c>
      <c r="G5" s="13">
        <v>1</v>
      </c>
      <c r="H5" s="13">
        <v>0.5</v>
      </c>
      <c r="I5" s="13">
        <v>2</v>
      </c>
      <c r="J5" s="20">
        <v>1</v>
      </c>
      <c r="L5" s="16" t="s">
        <v>71</v>
      </c>
      <c r="M5" s="25">
        <v>10</v>
      </c>
    </row>
    <row r="6" spans="1:13" ht="17" thickBot="1" x14ac:dyDescent="0.25">
      <c r="A6" s="18" t="s">
        <v>80</v>
      </c>
      <c r="B6" s="29">
        <f>SUMPRODUCT(B3:J3,B5:J5)</f>
        <v>14285</v>
      </c>
      <c r="C6" s="8"/>
      <c r="D6" s="8"/>
      <c r="E6" s="8"/>
      <c r="F6" s="8"/>
      <c r="G6" s="8"/>
      <c r="H6" s="8"/>
      <c r="I6" s="8"/>
      <c r="J6" s="21"/>
      <c r="L6" s="14" t="s">
        <v>82</v>
      </c>
      <c r="M6" s="26">
        <v>20</v>
      </c>
    </row>
    <row r="9" spans="1:13" ht="17" thickBot="1" x14ac:dyDescent="0.25"/>
    <row r="10" spans="1:13" x14ac:dyDescent="0.2">
      <c r="A10" s="10" t="s">
        <v>55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20"/>
    </row>
    <row r="11" spans="1:13" x14ac:dyDescent="0.2">
      <c r="A11" s="6"/>
      <c r="B11" t="s">
        <v>62</v>
      </c>
      <c r="C11" t="s">
        <v>63</v>
      </c>
      <c r="D11" t="s">
        <v>64</v>
      </c>
      <c r="E11" t="s">
        <v>62</v>
      </c>
      <c r="F11" t="s">
        <v>63</v>
      </c>
      <c r="G11" t="s">
        <v>64</v>
      </c>
      <c r="H11" t="s">
        <v>62</v>
      </c>
      <c r="I11" t="s">
        <v>63</v>
      </c>
      <c r="J11" t="s">
        <v>64</v>
      </c>
      <c r="K11" s="1" t="s">
        <v>0</v>
      </c>
      <c r="L11" s="1" t="s">
        <v>59</v>
      </c>
      <c r="M11" s="23" t="s">
        <v>1</v>
      </c>
    </row>
    <row r="12" spans="1:13" x14ac:dyDescent="0.2">
      <c r="A12" s="6" t="s">
        <v>61</v>
      </c>
      <c r="B12">
        <v>1</v>
      </c>
      <c r="C12">
        <v>1</v>
      </c>
      <c r="D12">
        <v>1</v>
      </c>
      <c r="K12">
        <f>SUMPRODUCT(B12:J12,$B$3:$J$3)</f>
        <v>4285</v>
      </c>
      <c r="L12" t="s">
        <v>2</v>
      </c>
      <c r="M12" s="17">
        <v>5000</v>
      </c>
    </row>
    <row r="13" spans="1:13" x14ac:dyDescent="0.2">
      <c r="A13" s="6" t="s">
        <v>66</v>
      </c>
      <c r="E13">
        <v>1</v>
      </c>
      <c r="F13">
        <v>1</v>
      </c>
      <c r="G13">
        <v>1</v>
      </c>
      <c r="K13">
        <f t="shared" ref="K13:K14" si="0">SUMPRODUCT(B13:J13,$B$3:$J$3)</f>
        <v>0</v>
      </c>
      <c r="L13" t="s">
        <v>2</v>
      </c>
      <c r="M13" s="17">
        <v>5000</v>
      </c>
    </row>
    <row r="14" spans="1:13" x14ac:dyDescent="0.2">
      <c r="A14" s="6" t="s">
        <v>67</v>
      </c>
      <c r="H14">
        <v>1</v>
      </c>
      <c r="I14">
        <v>1</v>
      </c>
      <c r="J14">
        <v>1</v>
      </c>
      <c r="K14">
        <f t="shared" si="0"/>
        <v>5000</v>
      </c>
      <c r="L14" t="s">
        <v>2</v>
      </c>
      <c r="M14" s="17">
        <v>5000</v>
      </c>
    </row>
    <row r="15" spans="1:13" ht="17" thickBot="1" x14ac:dyDescent="0.25">
      <c r="A15" s="7" t="s">
        <v>65</v>
      </c>
      <c r="B15" s="31">
        <f>$M$2+M5</f>
        <v>45</v>
      </c>
      <c r="C15" s="31">
        <f t="shared" ref="C15:D15" si="1">$M$2</f>
        <v>35</v>
      </c>
      <c r="D15" s="31">
        <f t="shared" si="1"/>
        <v>35</v>
      </c>
      <c r="E15" s="31">
        <f>$M$3</f>
        <v>40</v>
      </c>
      <c r="F15" s="31">
        <f t="shared" ref="F15:G15" si="2">$M$3</f>
        <v>40</v>
      </c>
      <c r="G15" s="31">
        <f t="shared" si="2"/>
        <v>40</v>
      </c>
      <c r="H15" s="31">
        <f>$M$4+$M$6</f>
        <v>70</v>
      </c>
      <c r="I15" s="31">
        <f t="shared" ref="I15:J15" si="3">$M$4+$M$6</f>
        <v>70</v>
      </c>
      <c r="J15" s="31">
        <f t="shared" si="3"/>
        <v>70</v>
      </c>
      <c r="K15" s="8">
        <f>SUMPRODUCT(B15:J15,B3:J3)</f>
        <v>499975</v>
      </c>
      <c r="L15" s="8" t="s">
        <v>2</v>
      </c>
      <c r="M15" s="22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Sensitivity Report 1</vt:lpstr>
      <vt:lpstr>Sensitivity Report 2</vt:lpstr>
      <vt:lpstr>Sensitivity Report 3</vt:lpstr>
      <vt:lpstr>part b</vt:lpstr>
      <vt:lpstr>part c</vt:lpstr>
      <vt:lpstr>part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2018-10-20T14:12:47Z</dcterms:created>
  <dcterms:modified xsi:type="dcterms:W3CDTF">2024-11-14T12:56:22Z</dcterms:modified>
</cp:coreProperties>
</file>