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DA Practice\Excel YT\"/>
    </mc:Choice>
  </mc:AlternateContent>
  <xr:revisionPtr revIDLastSave="0" documentId="13_ncr:1_{E56AD0AA-B4A3-410A-9596-23C3D50F92CF}" xr6:coauthVersionLast="36" xr6:coauthVersionMax="47" xr10:uidLastSave="{00000000-0000-0000-0000-000000000000}"/>
  <bookViews>
    <workbookView xWindow="0" yWindow="0" windowWidth="23040" windowHeight="8940" activeTab="1" xr2:uid="{C83D0A62-B268-4A4D-A0FE-E67849549611}"/>
  </bookViews>
  <sheets>
    <sheet name="Client's Requirement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6" l="1"/>
  <c r="C69" i="6"/>
  <c r="C73" i="6"/>
  <c r="H5" i="6"/>
  <c r="C62" i="6"/>
  <c r="C66" i="6"/>
  <c r="C70" i="6"/>
  <c r="H2" i="6"/>
  <c r="H6" i="6"/>
  <c r="C63" i="6"/>
  <c r="C67" i="6"/>
  <c r="C71" i="6"/>
  <c r="H3" i="6"/>
  <c r="H7" i="6"/>
  <c r="C64" i="6"/>
  <c r="C68" i="6"/>
  <c r="C72" i="6"/>
  <c r="H4" i="6"/>
  <c r="H8" i="6"/>
  <c r="D72" i="6"/>
  <c r="D64" i="6"/>
  <c r="D67" i="6"/>
  <c r="D70" i="6"/>
  <c r="D62" i="6"/>
  <c r="D69" i="6"/>
  <c r="E72" i="6"/>
  <c r="E64" i="6"/>
  <c r="E67" i="6"/>
  <c r="E70" i="6"/>
  <c r="E62" i="6"/>
  <c r="E69" i="6"/>
  <c r="D68" i="6"/>
  <c r="D71" i="6"/>
  <c r="D63" i="6"/>
  <c r="D66" i="6"/>
  <c r="D73" i="6"/>
  <c r="D65" i="6"/>
  <c r="E68" i="6"/>
  <c r="E71" i="6"/>
  <c r="E63" i="6"/>
  <c r="E66" i="6"/>
  <c r="E73" i="6"/>
  <c r="E65" i="6"/>
</calcChain>
</file>

<file path=xl/sharedStrings.xml><?xml version="1.0" encoding="utf-8"?>
<sst xmlns="http://schemas.openxmlformats.org/spreadsheetml/2006/main" count="19" uniqueCount="19">
  <si>
    <t>Online Orders</t>
  </si>
  <si>
    <t>Footfall (Customers)</t>
  </si>
  <si>
    <t>Sales Revenue (INR)</t>
  </si>
  <si>
    <t>Month</t>
  </si>
  <si>
    <t>Bharat Smart Retail Sales Data 2020-2024</t>
  </si>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</sst>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17" fontId="0" fillId="0" borderId="0" xfId="0" applyNumberFormat="1"/>
    <xf numFmtId="2" fontId="0" fillId="0" borderId="0" xfId="0" applyNumberFormat="1"/>
    <xf numFmtId="4" fontId="0" fillId="0" borderId="0" xfId="0" applyNumberFormat="1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5">
    <dxf>
      <numFmt numFmtId="164" formatCode="mmm\-yy"/>
    </dxf>
    <dxf>
      <numFmt numFmtId="4" formatCode="#,##0.00"/>
    </dxf>
    <dxf>
      <numFmt numFmtId="2" formatCode="0.00"/>
    </dxf>
    <dxf>
      <numFmt numFmtId="2" formatCode="0.00"/>
    </dxf>
    <dxf>
      <numFmt numFmtId="164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Sheet1!$B$2:$B$73</c:f>
              <c:numCache>
                <c:formatCode>General</c:formatCode>
                <c:ptCount val="72"/>
                <c:pt idx="0">
                  <c:v>748488</c:v>
                </c:pt>
                <c:pt idx="1">
                  <c:v>716683</c:v>
                </c:pt>
                <c:pt idx="2">
                  <c:v>1024463</c:v>
                </c:pt>
                <c:pt idx="3">
                  <c:v>863404</c:v>
                </c:pt>
                <c:pt idx="4">
                  <c:v>1025472</c:v>
                </c:pt>
                <c:pt idx="5">
                  <c:v>781610</c:v>
                </c:pt>
                <c:pt idx="6">
                  <c:v>1041675</c:v>
                </c:pt>
                <c:pt idx="7">
                  <c:v>928663</c:v>
                </c:pt>
                <c:pt idx="8">
                  <c:v>932939</c:v>
                </c:pt>
                <c:pt idx="9">
                  <c:v>1064241</c:v>
                </c:pt>
                <c:pt idx="10">
                  <c:v>912671</c:v>
                </c:pt>
                <c:pt idx="11">
                  <c:v>778958</c:v>
                </c:pt>
                <c:pt idx="12">
                  <c:v>940914</c:v>
                </c:pt>
                <c:pt idx="13">
                  <c:v>1078469</c:v>
                </c:pt>
                <c:pt idx="14">
                  <c:v>844127</c:v>
                </c:pt>
                <c:pt idx="15">
                  <c:v>757262</c:v>
                </c:pt>
                <c:pt idx="16">
                  <c:v>782788</c:v>
                </c:pt>
                <c:pt idx="17">
                  <c:v>975313</c:v>
                </c:pt>
                <c:pt idx="18">
                  <c:v>751727</c:v>
                </c:pt>
                <c:pt idx="19">
                  <c:v>899590</c:v>
                </c:pt>
                <c:pt idx="20">
                  <c:v>945988</c:v>
                </c:pt>
                <c:pt idx="21">
                  <c:v>1042418</c:v>
                </c:pt>
                <c:pt idx="22">
                  <c:v>1024453</c:v>
                </c:pt>
                <c:pt idx="23">
                  <c:v>957124</c:v>
                </c:pt>
                <c:pt idx="24">
                  <c:v>967582</c:v>
                </c:pt>
                <c:pt idx="25">
                  <c:v>795410</c:v>
                </c:pt>
                <c:pt idx="26">
                  <c:v>1047685</c:v>
                </c:pt>
                <c:pt idx="27">
                  <c:v>858300</c:v>
                </c:pt>
                <c:pt idx="28">
                  <c:v>821931</c:v>
                </c:pt>
                <c:pt idx="29">
                  <c:v>863516</c:v>
                </c:pt>
                <c:pt idx="30">
                  <c:v>1133611</c:v>
                </c:pt>
                <c:pt idx="31">
                  <c:v>818620</c:v>
                </c:pt>
                <c:pt idx="32">
                  <c:v>953085</c:v>
                </c:pt>
                <c:pt idx="33">
                  <c:v>1224977</c:v>
                </c:pt>
                <c:pt idx="34">
                  <c:v>934593</c:v>
                </c:pt>
                <c:pt idx="35">
                  <c:v>910577</c:v>
                </c:pt>
                <c:pt idx="36">
                  <c:v>915392</c:v>
                </c:pt>
                <c:pt idx="37">
                  <c:v>1025276</c:v>
                </c:pt>
                <c:pt idx="38">
                  <c:v>1212893</c:v>
                </c:pt>
                <c:pt idx="39">
                  <c:v>908036</c:v>
                </c:pt>
                <c:pt idx="40">
                  <c:v>1104282</c:v>
                </c:pt>
                <c:pt idx="41">
                  <c:v>1120270</c:v>
                </c:pt>
                <c:pt idx="42">
                  <c:v>1107389</c:v>
                </c:pt>
                <c:pt idx="43">
                  <c:v>1040765</c:v>
                </c:pt>
                <c:pt idx="44">
                  <c:v>1122133</c:v>
                </c:pt>
                <c:pt idx="45">
                  <c:v>997975</c:v>
                </c:pt>
                <c:pt idx="46">
                  <c:v>1207419</c:v>
                </c:pt>
                <c:pt idx="47">
                  <c:v>958406</c:v>
                </c:pt>
                <c:pt idx="48">
                  <c:v>1103163</c:v>
                </c:pt>
                <c:pt idx="49">
                  <c:v>1170403</c:v>
                </c:pt>
                <c:pt idx="50">
                  <c:v>891219</c:v>
                </c:pt>
                <c:pt idx="51">
                  <c:v>1153403</c:v>
                </c:pt>
                <c:pt idx="52">
                  <c:v>1019095</c:v>
                </c:pt>
                <c:pt idx="53">
                  <c:v>882570</c:v>
                </c:pt>
                <c:pt idx="54">
                  <c:v>888693</c:v>
                </c:pt>
                <c:pt idx="55">
                  <c:v>1137157</c:v>
                </c:pt>
                <c:pt idx="56">
                  <c:v>1173556</c:v>
                </c:pt>
                <c:pt idx="57">
                  <c:v>1223866</c:v>
                </c:pt>
                <c:pt idx="58">
                  <c:v>1050260</c:v>
                </c:pt>
                <c:pt idx="59">
                  <c:v>1068098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E-42BE-BC95-8568D46D136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</c:f>
              <c:numCache>
                <c:formatCode>mmm\-yy</c:formatCode>
                <c:ptCount val="7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</c:numCache>
            </c:numRef>
          </c:cat>
          <c:val>
            <c:numRef>
              <c:f>Sheet1!$C$2:$C$73</c:f>
              <c:numCache>
                <c:formatCode>General</c:formatCode>
                <c:ptCount val="72"/>
                <c:pt idx="59">
                  <c:v>1068098</c:v>
                </c:pt>
                <c:pt idx="60">
                  <c:v>1112139.5649769935</c:v>
                </c:pt>
                <c:pt idx="61">
                  <c:v>1176294.9736277065</c:v>
                </c:pt>
                <c:pt idx="62">
                  <c:v>1144065.5944431713</c:v>
                </c:pt>
                <c:pt idx="63">
                  <c:v>1112158.2943803382</c:v>
                </c:pt>
                <c:pt idx="64">
                  <c:v>1127125.8091097032</c:v>
                </c:pt>
                <c:pt idx="65">
                  <c:v>1069185.3129229159</c:v>
                </c:pt>
                <c:pt idx="66">
                  <c:v>1140787.3644558077</c:v>
                </c:pt>
                <c:pt idx="67">
                  <c:v>1204942.7731065208</c:v>
                </c:pt>
                <c:pt idx="68">
                  <c:v>1172713.3939219855</c:v>
                </c:pt>
                <c:pt idx="69">
                  <c:v>1140806.0938591524</c:v>
                </c:pt>
                <c:pt idx="70">
                  <c:v>1155773.6085885174</c:v>
                </c:pt>
                <c:pt idx="71">
                  <c:v>1097833.1124017301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E-42BE-BC95-8568D46D136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Sheet1!$A$2:$A$73</c:f>
              <c:numCache>
                <c:formatCode>mmm\-yy</c:formatCode>
                <c:ptCount val="7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</c:numCache>
            </c:numRef>
          </c:cat>
          <c:val>
            <c:numRef>
              <c:f>Sheet1!$D$2:$D$73</c:f>
              <c:numCache>
                <c:formatCode>General</c:formatCode>
                <c:ptCount val="72"/>
                <c:pt idx="59" formatCode="0.00">
                  <c:v>1068098</c:v>
                </c:pt>
                <c:pt idx="60" formatCode="0.00">
                  <c:v>868991.5242283222</c:v>
                </c:pt>
                <c:pt idx="61" formatCode="0.00">
                  <c:v>931193.90908385348</c:v>
                </c:pt>
                <c:pt idx="62" formatCode="0.00">
                  <c:v>896996.43447288859</c:v>
                </c:pt>
                <c:pt idx="63" formatCode="0.00">
                  <c:v>863106.08727200853</c:v>
                </c:pt>
                <c:pt idx="64" formatCode="0.00">
                  <c:v>876075.72196811915</c:v>
                </c:pt>
                <c:pt idx="65" formatCode="0.00">
                  <c:v>816122.63053936011</c:v>
                </c:pt>
                <c:pt idx="66" formatCode="0.00">
                  <c:v>885666.78110641183</c:v>
                </c:pt>
                <c:pt idx="67" formatCode="0.00">
                  <c:v>947780.75631183223</c:v>
                </c:pt>
                <c:pt idx="68" formatCode="0.00">
                  <c:v>913495.57236219675</c:v>
                </c:pt>
                <c:pt idx="69" formatCode="0.00">
                  <c:v>879518.20916614181</c:v>
                </c:pt>
                <c:pt idx="70" formatCode="0.00">
                  <c:v>892401.51412274526</c:v>
                </c:pt>
                <c:pt idx="71" formatCode="0.00">
                  <c:v>832362.77201704471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E-42BE-BC95-8568D46D136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Sheet1!$A$2:$A$73</c:f>
              <c:numCache>
                <c:formatCode>mmm\-yy</c:formatCode>
                <c:ptCount val="7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</c:numCache>
            </c:numRef>
          </c:cat>
          <c:val>
            <c:numRef>
              <c:f>Sheet1!$E$2:$E$73</c:f>
              <c:numCache>
                <c:formatCode>General</c:formatCode>
                <c:ptCount val="72"/>
                <c:pt idx="59" formatCode="0.00">
                  <c:v>1068098</c:v>
                </c:pt>
                <c:pt idx="60" formatCode="0.00">
                  <c:v>1355287.6057256646</c:v>
                </c:pt>
                <c:pt idx="61" formatCode="0.00">
                  <c:v>1421396.0381715596</c:v>
                </c:pt>
                <c:pt idx="62" formatCode="0.00">
                  <c:v>1391134.7544134541</c:v>
                </c:pt>
                <c:pt idx="63" formatCode="0.00">
                  <c:v>1361210.5014886677</c:v>
                </c:pt>
                <c:pt idx="64" formatCode="0.00">
                  <c:v>1378175.8962512871</c:v>
                </c:pt>
                <c:pt idx="65" formatCode="0.00">
                  <c:v>1322247.9953064716</c:v>
                </c:pt>
                <c:pt idx="66" formatCode="0.00">
                  <c:v>1395907.9478052035</c:v>
                </c:pt>
                <c:pt idx="67" formatCode="0.00">
                  <c:v>1462104.7899012093</c:v>
                </c:pt>
                <c:pt idx="68" formatCode="0.00">
                  <c:v>1431931.2154817744</c:v>
                </c:pt>
                <c:pt idx="69" formatCode="0.00">
                  <c:v>1402093.9785521629</c:v>
                </c:pt>
                <c:pt idx="70" formatCode="0.00">
                  <c:v>1419145.7030542896</c:v>
                </c:pt>
                <c:pt idx="71" formatCode="0.00">
                  <c:v>1363303.4527864156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E-42BE-BC95-8568D46D1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3808"/>
        <c:axId val="155951888"/>
      </c:lineChart>
      <c:catAx>
        <c:axId val="1559538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1888"/>
        <c:crosses val="autoZero"/>
        <c:auto val="1"/>
        <c:lblAlgn val="ctr"/>
        <c:lblOffset val="100"/>
        <c:noMultiLvlLbl val="0"/>
      </c:catAx>
      <c:valAx>
        <c:axId val="1559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454270</xdr:colOff>
      <xdr:row>3</xdr:row>
      <xdr:rowOff>36635</xdr:rowOff>
    </xdr:from>
    <xdr:to>
      <xdr:col>8</xdr:col>
      <xdr:colOff>300404</xdr:colOff>
      <xdr:row>14</xdr:row>
      <xdr:rowOff>68873</xdr:rowOff>
    </xdr:to>
    <xdr:sp macro="" textlink="">
      <xdr:nvSpPr>
        <xdr:cNvPr id="2" name="Speech Bubble: Oval 1">
          <a:extLst>
            <a:ext uri="{FF2B5EF4-FFF2-40B4-BE49-F238E27FC236}">
              <a16:creationId xmlns:a16="http://schemas.microsoft.com/office/drawing/2014/main" id="{10762ACD-E0C6-4415-9D17-B098A077587C}"/>
            </a:ext>
          </a:extLst>
        </xdr:cNvPr>
        <xdr:cNvSpPr/>
      </xdr:nvSpPr>
      <xdr:spPr>
        <a:xfrm>
          <a:off x="4989635" y="681404"/>
          <a:ext cx="2278673" cy="2127738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Forecast  1 year sales 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8</xdr:row>
      <xdr:rowOff>109537</xdr:rowOff>
    </xdr:from>
    <xdr:to>
      <xdr:col>15</xdr:col>
      <xdr:colOff>371475</xdr:colOff>
      <xdr:row>23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2400B-C684-3FF2-1DFD-87121E7BD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D7B312-7102-4E4A-8EC5-86B6A7C02D5D}" name="Table1" displayName="Table1" ref="A3:D63" totalsRowShown="0">
  <autoFilter ref="A3:D63" xr:uid="{BFD7B312-7102-4E4A-8EC5-86B6A7C02D5D}"/>
  <tableColumns count="4">
    <tableColumn id="1" xr3:uid="{8EF23E3E-92E0-4496-8673-A6DE382CA3DF}" name="Month" dataDxfId="0"/>
    <tableColumn id="2" xr3:uid="{0EF74787-0B31-49E9-9C59-AEFBCE027A1E}" name="Sales Revenue (INR)"/>
    <tableColumn id="3" xr3:uid="{72812233-49D4-4E07-8FB8-BA81F6249592}" name="Footfall (Customers)"/>
    <tableColumn id="4" xr3:uid="{EF8BF061-2C44-4819-9B2B-9FCADD6FACAD}" name="Online Orde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C10EE6-5BFA-4273-84FD-0B17B41F36AF}" name="Table2" displayName="Table2" ref="A1:E73" totalsRowShown="0">
  <autoFilter ref="A1:E73" xr:uid="{BFC10EE6-5BFA-4273-84FD-0B17B41F36AF}"/>
  <tableColumns count="5">
    <tableColumn id="1" xr3:uid="{822C6AAB-34D4-414F-B74F-009B38148A5B}" name="Timeline" dataDxfId="4"/>
    <tableColumn id="2" xr3:uid="{26F06580-7520-4B92-9261-8DE4E5694B42}" name="Values"/>
    <tableColumn id="3" xr3:uid="{3A7676EC-5CCB-42CD-8D28-58C5DEFC9891}" name="Forecast">
      <calculatedColumnFormula>_xlfn.FORECAST.ETS(A2,$B$2:$B$61,$A$2:$A$61,6,1)</calculatedColumnFormula>
    </tableColumn>
    <tableColumn id="4" xr3:uid="{BC792046-E6D6-41DA-9E8C-825620B1AD61}" name="Lower Confidence Bound" dataDxfId="3">
      <calculatedColumnFormula>C2-_xlfn.FORECAST.ETS.CONFINT(A2,$B$2:$B$61,$A$2:$A$61,0.95,6,1)</calculatedColumnFormula>
    </tableColumn>
    <tableColumn id="5" xr3:uid="{BF671ED9-8D1B-4049-AADD-93F1D8D3A834}" name="Upper Confidence Bound" dataDxfId="2">
      <calculatedColumnFormula>C2+_xlfn.FORECAST.ETS.CONFINT(A2,$B$2:$B$61,$A$2:$A$61,0.95,6,1)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26AF34-EFE6-46EB-BE63-B4F56D369314}" name="Table3" displayName="Table3" ref="G1:H8" totalsRowShown="0">
  <autoFilter ref="G1:H8" xr:uid="{1126AF34-EFE6-46EB-BE63-B4F56D369314}"/>
  <tableColumns count="2">
    <tableColumn id="1" xr3:uid="{7494812C-22F6-4FE4-A183-76C370F598EA}" name="Statistic"/>
    <tableColumn id="2" xr3:uid="{1594BE07-E092-4143-A092-583191667076}" name="Valu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89CE-771A-49BB-8560-C93BFD3E47A4}">
  <sheetPr>
    <tabColor rgb="FF00B0F0"/>
  </sheetPr>
  <dimension ref="A1:D63"/>
  <sheetViews>
    <sheetView zoomScale="130" zoomScaleNormal="130" workbookViewId="0">
      <selection activeCell="I17" sqref="I17"/>
    </sheetView>
  </sheetViews>
  <sheetFormatPr defaultRowHeight="13.8"/>
  <cols>
    <col min="1" max="1" width="8.8984375" customWidth="1"/>
    <col min="2" max="2" width="21.59765625" customWidth="1"/>
    <col min="3" max="3" width="21.8984375" customWidth="1"/>
    <col min="4" max="4" width="15.69921875" customWidth="1"/>
  </cols>
  <sheetData>
    <row r="1" spans="1:4" ht="19.8" thickBot="1">
      <c r="A1" s="4" t="s">
        <v>4</v>
      </c>
      <c r="B1" s="4"/>
      <c r="C1" s="4"/>
      <c r="D1" s="4"/>
    </row>
    <row r="2" spans="1:4" ht="14.4" thickTop="1"/>
    <row r="3" spans="1:4">
      <c r="A3" t="s">
        <v>3</v>
      </c>
      <c r="B3" t="s">
        <v>2</v>
      </c>
      <c r="C3" t="s">
        <v>1</v>
      </c>
      <c r="D3" t="s">
        <v>0</v>
      </c>
    </row>
    <row r="4" spans="1:4">
      <c r="A4" s="1">
        <v>43831</v>
      </c>
      <c r="B4">
        <v>748488</v>
      </c>
      <c r="C4">
        <v>1184</v>
      </c>
      <c r="D4">
        <v>1656</v>
      </c>
    </row>
    <row r="5" spans="1:4">
      <c r="A5" s="1">
        <v>43862</v>
      </c>
      <c r="B5">
        <v>716683</v>
      </c>
      <c r="C5">
        <v>2555</v>
      </c>
      <c r="D5">
        <v>1534</v>
      </c>
    </row>
    <row r="6" spans="1:4">
      <c r="A6" s="1">
        <v>43891</v>
      </c>
      <c r="B6">
        <v>1024463</v>
      </c>
      <c r="C6">
        <v>2213</v>
      </c>
      <c r="D6">
        <v>1395</v>
      </c>
    </row>
    <row r="7" spans="1:4">
      <c r="A7" s="1">
        <v>43922</v>
      </c>
      <c r="B7">
        <v>863404</v>
      </c>
      <c r="C7">
        <v>1279</v>
      </c>
      <c r="D7">
        <v>1582</v>
      </c>
    </row>
    <row r="8" spans="1:4">
      <c r="A8" s="1">
        <v>43952</v>
      </c>
      <c r="B8">
        <v>1025472</v>
      </c>
      <c r="C8">
        <v>1104</v>
      </c>
      <c r="D8">
        <v>1630</v>
      </c>
    </row>
    <row r="9" spans="1:4">
      <c r="A9" s="1">
        <v>43983</v>
      </c>
      <c r="B9">
        <v>781610</v>
      </c>
      <c r="C9">
        <v>1550</v>
      </c>
      <c r="D9">
        <v>1684</v>
      </c>
    </row>
    <row r="10" spans="1:4">
      <c r="A10" s="1">
        <v>44013</v>
      </c>
      <c r="B10">
        <v>1041675</v>
      </c>
      <c r="C10">
        <v>1604</v>
      </c>
      <c r="D10">
        <v>1247</v>
      </c>
    </row>
    <row r="11" spans="1:4">
      <c r="A11" s="1">
        <v>44044</v>
      </c>
      <c r="B11">
        <v>928663</v>
      </c>
      <c r="C11">
        <v>1592</v>
      </c>
      <c r="D11">
        <v>1206</v>
      </c>
    </row>
    <row r="12" spans="1:4">
      <c r="A12" s="1">
        <v>44075</v>
      </c>
      <c r="B12">
        <v>932939</v>
      </c>
      <c r="C12">
        <v>2670</v>
      </c>
      <c r="D12">
        <v>1348</v>
      </c>
    </row>
    <row r="13" spans="1:4">
      <c r="A13" s="1">
        <v>44105</v>
      </c>
      <c r="B13">
        <v>1064241</v>
      </c>
      <c r="C13">
        <v>2976</v>
      </c>
      <c r="D13">
        <v>1509</v>
      </c>
    </row>
    <row r="14" spans="1:4">
      <c r="A14" s="1">
        <v>44136</v>
      </c>
      <c r="B14">
        <v>912671</v>
      </c>
      <c r="C14">
        <v>1113</v>
      </c>
      <c r="D14">
        <v>1035</v>
      </c>
    </row>
    <row r="15" spans="1:4">
      <c r="A15" s="1">
        <v>44166</v>
      </c>
      <c r="B15">
        <v>778958</v>
      </c>
      <c r="C15">
        <v>2005</v>
      </c>
      <c r="D15">
        <v>1649</v>
      </c>
    </row>
    <row r="16" spans="1:4">
      <c r="A16" s="1">
        <v>44197</v>
      </c>
      <c r="B16">
        <v>940914</v>
      </c>
      <c r="C16">
        <v>2062</v>
      </c>
      <c r="D16">
        <v>1631</v>
      </c>
    </row>
    <row r="17" spans="1:4">
      <c r="A17" s="1">
        <v>44228</v>
      </c>
      <c r="B17">
        <v>1078469</v>
      </c>
      <c r="C17">
        <v>1518</v>
      </c>
      <c r="D17">
        <v>1729</v>
      </c>
    </row>
    <row r="18" spans="1:4">
      <c r="A18" s="1">
        <v>44256</v>
      </c>
      <c r="B18">
        <v>844127</v>
      </c>
      <c r="C18">
        <v>2651</v>
      </c>
      <c r="D18">
        <v>1090</v>
      </c>
    </row>
    <row r="19" spans="1:4">
      <c r="A19" s="1">
        <v>44287</v>
      </c>
      <c r="B19">
        <v>757262</v>
      </c>
      <c r="C19">
        <v>2758</v>
      </c>
      <c r="D19">
        <v>1281</v>
      </c>
    </row>
    <row r="20" spans="1:4">
      <c r="A20" s="1">
        <v>44317</v>
      </c>
      <c r="B20">
        <v>782788</v>
      </c>
      <c r="C20">
        <v>1056</v>
      </c>
      <c r="D20">
        <v>1662</v>
      </c>
    </row>
    <row r="21" spans="1:4">
      <c r="A21" s="1">
        <v>44348</v>
      </c>
      <c r="B21">
        <v>975313</v>
      </c>
      <c r="C21">
        <v>1883</v>
      </c>
      <c r="D21">
        <v>1100</v>
      </c>
    </row>
    <row r="22" spans="1:4">
      <c r="A22" s="1">
        <v>44378</v>
      </c>
      <c r="B22">
        <v>751727</v>
      </c>
      <c r="C22">
        <v>2648</v>
      </c>
      <c r="D22">
        <v>1161</v>
      </c>
    </row>
    <row r="23" spans="1:4">
      <c r="A23" s="1">
        <v>44409</v>
      </c>
      <c r="B23">
        <v>899590</v>
      </c>
      <c r="C23">
        <v>1634</v>
      </c>
      <c r="D23">
        <v>1378</v>
      </c>
    </row>
    <row r="24" spans="1:4">
      <c r="A24" s="1">
        <v>44440</v>
      </c>
      <c r="B24">
        <v>945988</v>
      </c>
      <c r="C24">
        <v>2777</v>
      </c>
      <c r="D24">
        <v>1400</v>
      </c>
    </row>
    <row r="25" spans="1:4">
      <c r="A25" s="1">
        <v>44470</v>
      </c>
      <c r="B25">
        <v>1042418</v>
      </c>
      <c r="C25">
        <v>2013</v>
      </c>
      <c r="D25">
        <v>1490</v>
      </c>
    </row>
    <row r="26" spans="1:4">
      <c r="A26" s="1">
        <v>44501</v>
      </c>
      <c r="B26">
        <v>1024453</v>
      </c>
      <c r="C26">
        <v>2496</v>
      </c>
      <c r="D26">
        <v>1768</v>
      </c>
    </row>
    <row r="27" spans="1:4">
      <c r="A27" s="1">
        <v>44531</v>
      </c>
      <c r="B27">
        <v>957124</v>
      </c>
      <c r="C27">
        <v>1134</v>
      </c>
      <c r="D27">
        <v>1715</v>
      </c>
    </row>
    <row r="28" spans="1:4">
      <c r="A28" s="1">
        <v>44562</v>
      </c>
      <c r="B28">
        <v>967582</v>
      </c>
      <c r="C28">
        <v>2784</v>
      </c>
      <c r="D28">
        <v>1451</v>
      </c>
    </row>
    <row r="29" spans="1:4">
      <c r="A29" s="1">
        <v>44593</v>
      </c>
      <c r="B29">
        <v>795410</v>
      </c>
      <c r="C29">
        <v>2794</v>
      </c>
      <c r="D29">
        <v>1276</v>
      </c>
    </row>
    <row r="30" spans="1:4">
      <c r="A30" s="1">
        <v>44621</v>
      </c>
      <c r="B30">
        <v>1047685</v>
      </c>
      <c r="C30">
        <v>1028</v>
      </c>
      <c r="D30">
        <v>1607</v>
      </c>
    </row>
    <row r="31" spans="1:4">
      <c r="A31" s="1">
        <v>44652</v>
      </c>
      <c r="B31">
        <v>858300</v>
      </c>
      <c r="C31">
        <v>1257</v>
      </c>
      <c r="D31">
        <v>1228</v>
      </c>
    </row>
    <row r="32" spans="1:4">
      <c r="A32" s="1">
        <v>44682</v>
      </c>
      <c r="B32">
        <v>821931</v>
      </c>
      <c r="C32">
        <v>1439</v>
      </c>
      <c r="D32">
        <v>1825</v>
      </c>
    </row>
    <row r="33" spans="1:4">
      <c r="A33" s="1">
        <v>44713</v>
      </c>
      <c r="B33">
        <v>863516</v>
      </c>
      <c r="C33">
        <v>1082</v>
      </c>
      <c r="D33">
        <v>1739</v>
      </c>
    </row>
    <row r="34" spans="1:4">
      <c r="A34" s="1">
        <v>44743</v>
      </c>
      <c r="B34">
        <v>1133611</v>
      </c>
      <c r="C34">
        <v>1485</v>
      </c>
      <c r="D34">
        <v>1876</v>
      </c>
    </row>
    <row r="35" spans="1:4">
      <c r="A35" s="1">
        <v>44774</v>
      </c>
      <c r="B35">
        <v>818620</v>
      </c>
      <c r="C35">
        <v>2473</v>
      </c>
      <c r="D35">
        <v>1279</v>
      </c>
    </row>
    <row r="36" spans="1:4">
      <c r="A36" s="1">
        <v>44805</v>
      </c>
      <c r="B36">
        <v>953085</v>
      </c>
      <c r="C36">
        <v>1557</v>
      </c>
      <c r="D36">
        <v>1412</v>
      </c>
    </row>
    <row r="37" spans="1:4">
      <c r="A37" s="1">
        <v>44835</v>
      </c>
      <c r="B37">
        <v>1224977</v>
      </c>
      <c r="C37">
        <v>2483</v>
      </c>
      <c r="D37">
        <v>1845</v>
      </c>
    </row>
    <row r="38" spans="1:4">
      <c r="A38" s="1">
        <v>44866</v>
      </c>
      <c r="B38">
        <v>934593</v>
      </c>
      <c r="C38">
        <v>2385</v>
      </c>
      <c r="D38">
        <v>1565</v>
      </c>
    </row>
    <row r="39" spans="1:4">
      <c r="A39" s="1">
        <v>44896</v>
      </c>
      <c r="B39">
        <v>910577</v>
      </c>
      <c r="C39">
        <v>1939</v>
      </c>
      <c r="D39">
        <v>1348</v>
      </c>
    </row>
    <row r="40" spans="1:4">
      <c r="A40" s="1">
        <v>44927</v>
      </c>
      <c r="B40">
        <v>915392</v>
      </c>
      <c r="C40">
        <v>1218</v>
      </c>
      <c r="D40">
        <v>1752</v>
      </c>
    </row>
    <row r="41" spans="1:4">
      <c r="A41" s="1">
        <v>44958</v>
      </c>
      <c r="B41">
        <v>1025276</v>
      </c>
      <c r="C41">
        <v>2855</v>
      </c>
      <c r="D41">
        <v>1499</v>
      </c>
    </row>
    <row r="42" spans="1:4">
      <c r="A42" s="1">
        <v>44986</v>
      </c>
      <c r="B42">
        <v>1212893</v>
      </c>
      <c r="C42">
        <v>1127</v>
      </c>
      <c r="D42">
        <v>1834</v>
      </c>
    </row>
    <row r="43" spans="1:4">
      <c r="A43" s="1">
        <v>45017</v>
      </c>
      <c r="B43">
        <v>908036</v>
      </c>
      <c r="C43">
        <v>2767</v>
      </c>
      <c r="D43">
        <v>1795</v>
      </c>
    </row>
    <row r="44" spans="1:4">
      <c r="A44" s="1">
        <v>45047</v>
      </c>
      <c r="B44">
        <v>1104282</v>
      </c>
      <c r="C44">
        <v>2289</v>
      </c>
      <c r="D44">
        <v>1519</v>
      </c>
    </row>
    <row r="45" spans="1:4">
      <c r="A45" s="1">
        <v>45078</v>
      </c>
      <c r="B45">
        <v>1120270</v>
      </c>
      <c r="C45">
        <v>2011</v>
      </c>
      <c r="D45">
        <v>1989</v>
      </c>
    </row>
    <row r="46" spans="1:4">
      <c r="A46" s="1">
        <v>45108</v>
      </c>
      <c r="B46">
        <v>1107389</v>
      </c>
      <c r="C46">
        <v>1562</v>
      </c>
      <c r="D46">
        <v>1677</v>
      </c>
    </row>
    <row r="47" spans="1:4">
      <c r="A47" s="1">
        <v>45139</v>
      </c>
      <c r="B47">
        <v>1040765</v>
      </c>
      <c r="C47">
        <v>2875</v>
      </c>
      <c r="D47">
        <v>1617</v>
      </c>
    </row>
    <row r="48" spans="1:4">
      <c r="A48" s="1">
        <v>45170</v>
      </c>
      <c r="B48">
        <v>1122133</v>
      </c>
      <c r="C48">
        <v>2213</v>
      </c>
      <c r="D48">
        <v>1980</v>
      </c>
    </row>
    <row r="49" spans="1:4">
      <c r="A49" s="1">
        <v>45200</v>
      </c>
      <c r="B49">
        <v>997975</v>
      </c>
      <c r="C49">
        <v>2454</v>
      </c>
      <c r="D49">
        <v>1432</v>
      </c>
    </row>
    <row r="50" spans="1:4">
      <c r="A50" s="1">
        <v>45231</v>
      </c>
      <c r="B50">
        <v>1207419</v>
      </c>
      <c r="C50">
        <v>1001</v>
      </c>
      <c r="D50">
        <v>1497</v>
      </c>
    </row>
    <row r="51" spans="1:4">
      <c r="A51" s="1">
        <v>45261</v>
      </c>
      <c r="B51">
        <v>958406</v>
      </c>
      <c r="C51">
        <v>2281</v>
      </c>
      <c r="D51">
        <v>2083</v>
      </c>
    </row>
    <row r="52" spans="1:4">
      <c r="A52" s="1">
        <v>45292</v>
      </c>
      <c r="B52">
        <v>1103163</v>
      </c>
      <c r="C52">
        <v>3329</v>
      </c>
      <c r="D52">
        <v>1264</v>
      </c>
    </row>
    <row r="53" spans="1:4">
      <c r="A53" s="1">
        <v>45323</v>
      </c>
      <c r="B53">
        <v>1170403</v>
      </c>
      <c r="C53">
        <v>3246</v>
      </c>
      <c r="D53">
        <v>1758</v>
      </c>
    </row>
    <row r="54" spans="1:4">
      <c r="A54" s="1">
        <v>45352</v>
      </c>
      <c r="B54">
        <v>891219</v>
      </c>
      <c r="C54">
        <v>3235</v>
      </c>
      <c r="D54">
        <v>1097</v>
      </c>
    </row>
    <row r="55" spans="1:4">
      <c r="A55" s="1">
        <v>45383</v>
      </c>
      <c r="B55">
        <v>1153403</v>
      </c>
      <c r="C55">
        <v>2324</v>
      </c>
      <c r="D55">
        <v>1886</v>
      </c>
    </row>
    <row r="56" spans="1:4">
      <c r="A56" s="1">
        <v>45413</v>
      </c>
      <c r="B56">
        <v>1019095</v>
      </c>
      <c r="C56">
        <v>2532</v>
      </c>
      <c r="D56">
        <v>1585</v>
      </c>
    </row>
    <row r="57" spans="1:4">
      <c r="A57" s="1">
        <v>45444</v>
      </c>
      <c r="B57">
        <v>882570</v>
      </c>
      <c r="C57">
        <v>3990</v>
      </c>
      <c r="D57">
        <v>1450</v>
      </c>
    </row>
    <row r="58" spans="1:4">
      <c r="A58" s="1">
        <v>45474</v>
      </c>
      <c r="B58">
        <v>888693</v>
      </c>
      <c r="C58">
        <v>3172</v>
      </c>
      <c r="D58">
        <v>2051</v>
      </c>
    </row>
    <row r="59" spans="1:4">
      <c r="A59" s="1">
        <v>45505</v>
      </c>
      <c r="B59">
        <v>1137157</v>
      </c>
      <c r="C59">
        <v>3755</v>
      </c>
      <c r="D59">
        <v>1122</v>
      </c>
    </row>
    <row r="60" spans="1:4">
      <c r="A60" s="1">
        <v>45536</v>
      </c>
      <c r="B60">
        <v>1173556</v>
      </c>
      <c r="C60">
        <v>3931</v>
      </c>
      <c r="D60">
        <v>2153</v>
      </c>
    </row>
    <row r="61" spans="1:4">
      <c r="A61" s="1">
        <v>45566</v>
      </c>
      <c r="B61">
        <v>1223866</v>
      </c>
      <c r="C61">
        <v>2732</v>
      </c>
      <c r="D61">
        <v>1413</v>
      </c>
    </row>
    <row r="62" spans="1:4">
      <c r="A62" s="1">
        <v>45597</v>
      </c>
      <c r="B62">
        <v>1050260</v>
      </c>
      <c r="C62">
        <v>2878</v>
      </c>
      <c r="D62">
        <v>1492</v>
      </c>
    </row>
    <row r="63" spans="1:4">
      <c r="A63" s="1">
        <v>45627</v>
      </c>
      <c r="B63">
        <v>1068098</v>
      </c>
      <c r="C63">
        <v>2010</v>
      </c>
      <c r="D63">
        <v>2063</v>
      </c>
    </row>
  </sheetData>
  <mergeCells count="1">
    <mergeCell ref="A1:D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3849-3ADA-428E-A10E-49341F6B773A}">
  <dimension ref="A1:H73"/>
  <sheetViews>
    <sheetView tabSelected="1" workbookViewId="0">
      <selection activeCell="F1" sqref="F1"/>
    </sheetView>
  </sheetViews>
  <sheetFormatPr defaultRowHeight="13.8"/>
  <cols>
    <col min="1" max="1" width="11" customWidth="1"/>
    <col min="2" max="2" width="9.296875" bestFit="1" customWidth="1"/>
    <col min="3" max="3" width="10.8984375" customWidth="1"/>
    <col min="4" max="5" width="25.69921875" customWidth="1"/>
    <col min="7" max="7" width="10.59765625" customWidth="1"/>
    <col min="8" max="8" width="10.3984375" bestFit="1" customWidth="1"/>
  </cols>
  <sheetData>
    <row r="1" spans="1:8">
      <c r="A1" t="s">
        <v>5</v>
      </c>
      <c r="B1" t="s">
        <v>6</v>
      </c>
      <c r="C1" t="s">
        <v>7</v>
      </c>
      <c r="D1" t="s">
        <v>8</v>
      </c>
      <c r="E1" t="s">
        <v>9</v>
      </c>
      <c r="G1" t="s">
        <v>10</v>
      </c>
      <c r="H1" t="s">
        <v>11</v>
      </c>
    </row>
    <row r="2" spans="1:8">
      <c r="A2" s="1">
        <v>43831</v>
      </c>
      <c r="B2">
        <v>748488</v>
      </c>
      <c r="G2" t="s">
        <v>12</v>
      </c>
      <c r="H2" s="3">
        <f>_xlfn.FORECAST.ETS.STAT($B$2:$B$61,$A$2:$A$61,1,6,1)</f>
        <v>0.126</v>
      </c>
    </row>
    <row r="3" spans="1:8">
      <c r="A3" s="1">
        <v>43862</v>
      </c>
      <c r="B3">
        <v>716683</v>
      </c>
      <c r="G3" t="s">
        <v>13</v>
      </c>
      <c r="H3" s="3">
        <f>_xlfn.FORECAST.ETS.STAT($B$2:$B$61,$A$2:$A$61,2,6,1)</f>
        <v>1E-3</v>
      </c>
    </row>
    <row r="4" spans="1:8">
      <c r="A4" s="1">
        <v>43891</v>
      </c>
      <c r="B4">
        <v>1024463</v>
      </c>
      <c r="G4" t="s">
        <v>14</v>
      </c>
      <c r="H4" s="3">
        <f>_xlfn.FORECAST.ETS.STAT($B$2:$B$61,$A$2:$A$61,3,6,1)</f>
        <v>1E-3</v>
      </c>
    </row>
    <row r="5" spans="1:8">
      <c r="A5" s="1">
        <v>43922</v>
      </c>
      <c r="B5">
        <v>863404</v>
      </c>
      <c r="G5" t="s">
        <v>15</v>
      </c>
      <c r="H5" s="3">
        <f>_xlfn.FORECAST.ETS.STAT($B$2:$B$61,$A$2:$A$61,4,6,1)</f>
        <v>0.64275193882760517</v>
      </c>
    </row>
    <row r="6" spans="1:8">
      <c r="A6" s="1">
        <v>43952</v>
      </c>
      <c r="B6">
        <v>1025472</v>
      </c>
      <c r="G6" t="s">
        <v>16</v>
      </c>
      <c r="H6" s="3">
        <f>_xlfn.FORECAST.ETS.STAT($B$2:$B$61,$A$2:$A$61,5,6,1)</f>
        <v>8.8013550872867843E-2</v>
      </c>
    </row>
    <row r="7" spans="1:8">
      <c r="A7" s="1">
        <v>43983</v>
      </c>
      <c r="B7">
        <v>781610</v>
      </c>
      <c r="G7" t="s">
        <v>17</v>
      </c>
      <c r="H7" s="3">
        <f>_xlfn.FORECAST.ETS.STAT($B$2:$B$61,$A$2:$A$61,6,6,1)</f>
        <v>91760.825802369902</v>
      </c>
    </row>
    <row r="8" spans="1:8">
      <c r="A8" s="1">
        <v>44013</v>
      </c>
      <c r="B8">
        <v>1041675</v>
      </c>
      <c r="G8" t="s">
        <v>18</v>
      </c>
      <c r="H8" s="3">
        <f>_xlfn.FORECAST.ETS.STAT($B$2:$B$61,$A$2:$A$61,7,6,1)</f>
        <v>115440.80369364904</v>
      </c>
    </row>
    <row r="9" spans="1:8">
      <c r="A9" s="1">
        <v>44044</v>
      </c>
      <c r="B9">
        <v>928663</v>
      </c>
    </row>
    <row r="10" spans="1:8">
      <c r="A10" s="1">
        <v>44075</v>
      </c>
      <c r="B10">
        <v>932939</v>
      </c>
    </row>
    <row r="11" spans="1:8">
      <c r="A11" s="1">
        <v>44105</v>
      </c>
      <c r="B11">
        <v>1064241</v>
      </c>
    </row>
    <row r="12" spans="1:8">
      <c r="A12" s="1">
        <v>44136</v>
      </c>
      <c r="B12">
        <v>912671</v>
      </c>
    </row>
    <row r="13" spans="1:8">
      <c r="A13" s="1">
        <v>44166</v>
      </c>
      <c r="B13">
        <v>778958</v>
      </c>
    </row>
    <row r="14" spans="1:8">
      <c r="A14" s="1">
        <v>44197</v>
      </c>
      <c r="B14">
        <v>940914</v>
      </c>
    </row>
    <row r="15" spans="1:8">
      <c r="A15" s="1">
        <v>44228</v>
      </c>
      <c r="B15">
        <v>1078469</v>
      </c>
    </row>
    <row r="16" spans="1:8">
      <c r="A16" s="1">
        <v>44256</v>
      </c>
      <c r="B16">
        <v>844127</v>
      </c>
    </row>
    <row r="17" spans="1:2">
      <c r="A17" s="1">
        <v>44287</v>
      </c>
      <c r="B17">
        <v>757262</v>
      </c>
    </row>
    <row r="18" spans="1:2">
      <c r="A18" s="1">
        <v>44317</v>
      </c>
      <c r="B18">
        <v>782788</v>
      </c>
    </row>
    <row r="19" spans="1:2">
      <c r="A19" s="1">
        <v>44348</v>
      </c>
      <c r="B19">
        <v>975313</v>
      </c>
    </row>
    <row r="20" spans="1:2">
      <c r="A20" s="1">
        <v>44378</v>
      </c>
      <c r="B20">
        <v>751727</v>
      </c>
    </row>
    <row r="21" spans="1:2">
      <c r="A21" s="1">
        <v>44409</v>
      </c>
      <c r="B21">
        <v>899590</v>
      </c>
    </row>
    <row r="22" spans="1:2">
      <c r="A22" s="1">
        <v>44440</v>
      </c>
      <c r="B22">
        <v>945988</v>
      </c>
    </row>
    <row r="23" spans="1:2">
      <c r="A23" s="1">
        <v>44470</v>
      </c>
      <c r="B23">
        <v>1042418</v>
      </c>
    </row>
    <row r="24" spans="1:2">
      <c r="A24" s="1">
        <v>44501</v>
      </c>
      <c r="B24">
        <v>1024453</v>
      </c>
    </row>
    <row r="25" spans="1:2">
      <c r="A25" s="1">
        <v>44531</v>
      </c>
      <c r="B25">
        <v>957124</v>
      </c>
    </row>
    <row r="26" spans="1:2">
      <c r="A26" s="1">
        <v>44562</v>
      </c>
      <c r="B26">
        <v>967582</v>
      </c>
    </row>
    <row r="27" spans="1:2">
      <c r="A27" s="1">
        <v>44593</v>
      </c>
      <c r="B27">
        <v>795410</v>
      </c>
    </row>
    <row r="28" spans="1:2">
      <c r="A28" s="1">
        <v>44621</v>
      </c>
      <c r="B28">
        <v>1047685</v>
      </c>
    </row>
    <row r="29" spans="1:2">
      <c r="A29" s="1">
        <v>44652</v>
      </c>
      <c r="B29">
        <v>858300</v>
      </c>
    </row>
    <row r="30" spans="1:2">
      <c r="A30" s="1">
        <v>44682</v>
      </c>
      <c r="B30">
        <v>821931</v>
      </c>
    </row>
    <row r="31" spans="1:2">
      <c r="A31" s="1">
        <v>44713</v>
      </c>
      <c r="B31">
        <v>863516</v>
      </c>
    </row>
    <row r="32" spans="1:2">
      <c r="A32" s="1">
        <v>44743</v>
      </c>
      <c r="B32">
        <v>1133611</v>
      </c>
    </row>
    <row r="33" spans="1:2">
      <c r="A33" s="1">
        <v>44774</v>
      </c>
      <c r="B33">
        <v>818620</v>
      </c>
    </row>
    <row r="34" spans="1:2">
      <c r="A34" s="1">
        <v>44805</v>
      </c>
      <c r="B34">
        <v>953085</v>
      </c>
    </row>
    <row r="35" spans="1:2">
      <c r="A35" s="1">
        <v>44835</v>
      </c>
      <c r="B35">
        <v>1224977</v>
      </c>
    </row>
    <row r="36" spans="1:2">
      <c r="A36" s="1">
        <v>44866</v>
      </c>
      <c r="B36">
        <v>934593</v>
      </c>
    </row>
    <row r="37" spans="1:2">
      <c r="A37" s="1">
        <v>44896</v>
      </c>
      <c r="B37">
        <v>910577</v>
      </c>
    </row>
    <row r="38" spans="1:2">
      <c r="A38" s="1">
        <v>44927</v>
      </c>
      <c r="B38">
        <v>915392</v>
      </c>
    </row>
    <row r="39" spans="1:2">
      <c r="A39" s="1">
        <v>44958</v>
      </c>
      <c r="B39">
        <v>1025276</v>
      </c>
    </row>
    <row r="40" spans="1:2">
      <c r="A40" s="1">
        <v>44986</v>
      </c>
      <c r="B40">
        <v>1212893</v>
      </c>
    </row>
    <row r="41" spans="1:2">
      <c r="A41" s="1">
        <v>45017</v>
      </c>
      <c r="B41">
        <v>908036</v>
      </c>
    </row>
    <row r="42" spans="1:2">
      <c r="A42" s="1">
        <v>45047</v>
      </c>
      <c r="B42">
        <v>1104282</v>
      </c>
    </row>
    <row r="43" spans="1:2">
      <c r="A43" s="1">
        <v>45078</v>
      </c>
      <c r="B43">
        <v>1120270</v>
      </c>
    </row>
    <row r="44" spans="1:2">
      <c r="A44" s="1">
        <v>45108</v>
      </c>
      <c r="B44">
        <v>1107389</v>
      </c>
    </row>
    <row r="45" spans="1:2">
      <c r="A45" s="1">
        <v>45139</v>
      </c>
      <c r="B45">
        <v>1040765</v>
      </c>
    </row>
    <row r="46" spans="1:2">
      <c r="A46" s="1">
        <v>45170</v>
      </c>
      <c r="B46">
        <v>1122133</v>
      </c>
    </row>
    <row r="47" spans="1:2">
      <c r="A47" s="1">
        <v>45200</v>
      </c>
      <c r="B47">
        <v>997975</v>
      </c>
    </row>
    <row r="48" spans="1:2">
      <c r="A48" s="1">
        <v>45231</v>
      </c>
      <c r="B48">
        <v>1207419</v>
      </c>
    </row>
    <row r="49" spans="1:5">
      <c r="A49" s="1">
        <v>45261</v>
      </c>
      <c r="B49">
        <v>958406</v>
      </c>
    </row>
    <row r="50" spans="1:5">
      <c r="A50" s="1">
        <v>45292</v>
      </c>
      <c r="B50">
        <v>1103163</v>
      </c>
    </row>
    <row r="51" spans="1:5">
      <c r="A51" s="1">
        <v>45323</v>
      </c>
      <c r="B51">
        <v>1170403</v>
      </c>
    </row>
    <row r="52" spans="1:5">
      <c r="A52" s="1">
        <v>45352</v>
      </c>
      <c r="B52">
        <v>891219</v>
      </c>
    </row>
    <row r="53" spans="1:5">
      <c r="A53" s="1">
        <v>45383</v>
      </c>
      <c r="B53">
        <v>1153403</v>
      </c>
    </row>
    <row r="54" spans="1:5">
      <c r="A54" s="1">
        <v>45413</v>
      </c>
      <c r="B54">
        <v>1019095</v>
      </c>
    </row>
    <row r="55" spans="1:5">
      <c r="A55" s="1">
        <v>45444</v>
      </c>
      <c r="B55">
        <v>882570</v>
      </c>
    </row>
    <row r="56" spans="1:5">
      <c r="A56" s="1">
        <v>45474</v>
      </c>
      <c r="B56">
        <v>888693</v>
      </c>
    </row>
    <row r="57" spans="1:5">
      <c r="A57" s="1">
        <v>45505</v>
      </c>
      <c r="B57">
        <v>1137157</v>
      </c>
    </row>
    <row r="58" spans="1:5">
      <c r="A58" s="1">
        <v>45536</v>
      </c>
      <c r="B58">
        <v>1173556</v>
      </c>
    </row>
    <row r="59" spans="1:5">
      <c r="A59" s="1">
        <v>45566</v>
      </c>
      <c r="B59">
        <v>1223866</v>
      </c>
    </row>
    <row r="60" spans="1:5">
      <c r="A60" s="1">
        <v>45597</v>
      </c>
      <c r="B60">
        <v>1050260</v>
      </c>
    </row>
    <row r="61" spans="1:5">
      <c r="A61" s="1">
        <v>45627</v>
      </c>
      <c r="B61">
        <v>1068098</v>
      </c>
      <c r="C61">
        <v>1068098</v>
      </c>
      <c r="D61" s="2">
        <v>1068098</v>
      </c>
      <c r="E61" s="2">
        <v>1068098</v>
      </c>
    </row>
    <row r="62" spans="1:5">
      <c r="A62" s="1">
        <v>45658</v>
      </c>
      <c r="C62">
        <f t="shared" ref="C62:C73" si="0">_xlfn.FORECAST.ETS(A62,$B$2:$B$61,$A$2:$A$61,6,1)</f>
        <v>1112139.5649769935</v>
      </c>
      <c r="D62" s="2">
        <f t="shared" ref="D62:D73" si="1">C62-_xlfn.FORECAST.ETS.CONFINT(A62,$B$2:$B$61,$A$2:$A$61,0.95,6,1)</f>
        <v>868991.5242283222</v>
      </c>
      <c r="E62" s="2">
        <f t="shared" ref="E62:E73" si="2">C62+_xlfn.FORECAST.ETS.CONFINT(A62,$B$2:$B$61,$A$2:$A$61,0.95,6,1)</f>
        <v>1355287.6057256646</v>
      </c>
    </row>
    <row r="63" spans="1:5">
      <c r="A63" s="1">
        <v>45689</v>
      </c>
      <c r="C63">
        <f t="shared" si="0"/>
        <v>1176294.9736277065</v>
      </c>
      <c r="D63" s="2">
        <f t="shared" si="1"/>
        <v>931193.90908385348</v>
      </c>
      <c r="E63" s="2">
        <f t="shared" si="2"/>
        <v>1421396.0381715596</v>
      </c>
    </row>
    <row r="64" spans="1:5">
      <c r="A64" s="1">
        <v>45717</v>
      </c>
      <c r="C64">
        <f t="shared" si="0"/>
        <v>1144065.5944431713</v>
      </c>
      <c r="D64" s="2">
        <f t="shared" si="1"/>
        <v>896996.43447288859</v>
      </c>
      <c r="E64" s="2">
        <f t="shared" si="2"/>
        <v>1391134.7544134541</v>
      </c>
    </row>
    <row r="65" spans="1:5">
      <c r="A65" s="1">
        <v>45748</v>
      </c>
      <c r="C65">
        <f t="shared" si="0"/>
        <v>1112158.2943803382</v>
      </c>
      <c r="D65" s="2">
        <f t="shared" si="1"/>
        <v>863106.08727200853</v>
      </c>
      <c r="E65" s="2">
        <f t="shared" si="2"/>
        <v>1361210.5014886677</v>
      </c>
    </row>
    <row r="66" spans="1:5">
      <c r="A66" s="1">
        <v>45778</v>
      </c>
      <c r="C66">
        <f t="shared" si="0"/>
        <v>1127125.8091097032</v>
      </c>
      <c r="D66" s="2">
        <f t="shared" si="1"/>
        <v>876075.72196811915</v>
      </c>
      <c r="E66" s="2">
        <f t="shared" si="2"/>
        <v>1378175.8962512871</v>
      </c>
    </row>
    <row r="67" spans="1:5">
      <c r="A67" s="1">
        <v>45809</v>
      </c>
      <c r="C67">
        <f t="shared" si="0"/>
        <v>1069185.3129229159</v>
      </c>
      <c r="D67" s="2">
        <f t="shared" si="1"/>
        <v>816122.63053936011</v>
      </c>
      <c r="E67" s="2">
        <f t="shared" si="2"/>
        <v>1322247.9953064716</v>
      </c>
    </row>
    <row r="68" spans="1:5">
      <c r="A68" s="1">
        <v>45839</v>
      </c>
      <c r="C68">
        <f t="shared" si="0"/>
        <v>1140787.3644558077</v>
      </c>
      <c r="D68" s="2">
        <f t="shared" si="1"/>
        <v>885666.78110641183</v>
      </c>
      <c r="E68" s="2">
        <f t="shared" si="2"/>
        <v>1395907.9478052035</v>
      </c>
    </row>
    <row r="69" spans="1:5">
      <c r="A69" s="1">
        <v>45870</v>
      </c>
      <c r="C69">
        <f t="shared" si="0"/>
        <v>1204942.7731065208</v>
      </c>
      <c r="D69" s="2">
        <f t="shared" si="1"/>
        <v>947780.75631183223</v>
      </c>
      <c r="E69" s="2">
        <f t="shared" si="2"/>
        <v>1462104.7899012093</v>
      </c>
    </row>
    <row r="70" spans="1:5">
      <c r="A70" s="1">
        <v>45901</v>
      </c>
      <c r="C70">
        <f t="shared" si="0"/>
        <v>1172713.3939219855</v>
      </c>
      <c r="D70" s="2">
        <f t="shared" si="1"/>
        <v>913495.57236219675</v>
      </c>
      <c r="E70" s="2">
        <f t="shared" si="2"/>
        <v>1431931.2154817744</v>
      </c>
    </row>
    <row r="71" spans="1:5">
      <c r="A71" s="1">
        <v>45931</v>
      </c>
      <c r="C71">
        <f t="shared" si="0"/>
        <v>1140806.0938591524</v>
      </c>
      <c r="D71" s="2">
        <f t="shared" si="1"/>
        <v>879518.20916614181</v>
      </c>
      <c r="E71" s="2">
        <f t="shared" si="2"/>
        <v>1402093.9785521629</v>
      </c>
    </row>
    <row r="72" spans="1:5">
      <c r="A72" s="1">
        <v>45962</v>
      </c>
      <c r="C72">
        <f t="shared" si="0"/>
        <v>1155773.6085885174</v>
      </c>
      <c r="D72" s="2">
        <f t="shared" si="1"/>
        <v>892401.51412274526</v>
      </c>
      <c r="E72" s="2">
        <f t="shared" si="2"/>
        <v>1419145.7030542896</v>
      </c>
    </row>
    <row r="73" spans="1:5">
      <c r="A73" s="1">
        <v>45992</v>
      </c>
      <c r="C73">
        <f t="shared" si="0"/>
        <v>1097833.1124017301</v>
      </c>
      <c r="D73" s="2">
        <f t="shared" si="1"/>
        <v>832362.77201704471</v>
      </c>
      <c r="E73" s="2">
        <f t="shared" si="2"/>
        <v>1363303.4527864156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Client's Requirement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Lenovo</cp:lastModifiedBy>
  <dcterms:created xsi:type="dcterms:W3CDTF">2025-02-14T15:26:34Z</dcterms:created>
  <dcterms:modified xsi:type="dcterms:W3CDTF">2025-08-18T11:44:48Z</dcterms:modified>
</cp:coreProperties>
</file>