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3.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Piyush Chavan\OneDrive\Documents\Desktop\Data Analyst\EXCEL PRACTICE\"/>
    </mc:Choice>
  </mc:AlternateContent>
  <xr:revisionPtr revIDLastSave="0" documentId="13_ncr:1_{4409106B-5EEE-4523-B6A6-A4907F2AB481}" xr6:coauthVersionLast="47" xr6:coauthVersionMax="47" xr10:uidLastSave="{00000000-0000-0000-0000-000000000000}"/>
  <bookViews>
    <workbookView xWindow="-108" yWindow="-108" windowWidth="23256" windowHeight="12456" activeTab="7" xr2:uid="{1F0C52C5-23FB-4B7F-953E-157269692E4F}"/>
  </bookViews>
  <sheets>
    <sheet name="Data" sheetId="1" r:id="rId1"/>
    <sheet name="KPI1" sheetId="2" r:id="rId2"/>
    <sheet name="KPI2" sheetId="3" r:id="rId3"/>
    <sheet name="KPI3" sheetId="4" r:id="rId4"/>
    <sheet name="KPI4" sheetId="5" r:id="rId5"/>
    <sheet name="KPI5" sheetId="7" r:id="rId6"/>
    <sheet name="KPI6" sheetId="9" r:id="rId7"/>
    <sheet name="Dashboard" sheetId="6" r:id="rId8"/>
  </sheets>
  <definedNames>
    <definedName name="NativeTimeline_Order_Date">#N/A</definedName>
    <definedName name="Slicer_Area">#N/A</definedName>
    <definedName name="Slicer_Product_Name">#N/A</definedName>
    <definedName name="Slicer_Regi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1" i="1" l="1"/>
  <c r="M31" i="1" s="1"/>
  <c r="N31" i="1" s="1"/>
  <c r="L30" i="1"/>
  <c r="M30" i="1" s="1"/>
  <c r="N30" i="1" s="1"/>
  <c r="M29" i="1"/>
  <c r="N29" i="1" s="1"/>
  <c r="L29" i="1"/>
  <c r="L28" i="1"/>
  <c r="M28" i="1" s="1"/>
  <c r="N28" i="1" s="1"/>
  <c r="L27" i="1"/>
  <c r="M27" i="1" s="1"/>
  <c r="N27" i="1" s="1"/>
  <c r="L26" i="1"/>
  <c r="M26" i="1" s="1"/>
  <c r="N26" i="1" s="1"/>
  <c r="L25" i="1"/>
  <c r="M25" i="1" s="1"/>
  <c r="N25" i="1" s="1"/>
  <c r="L24" i="1"/>
  <c r="M24" i="1" s="1"/>
  <c r="N24" i="1" s="1"/>
  <c r="L23" i="1"/>
  <c r="M23" i="1" s="1"/>
  <c r="N23" i="1" s="1"/>
  <c r="L22" i="1"/>
  <c r="M22" i="1" s="1"/>
  <c r="N22" i="1" s="1"/>
  <c r="M21" i="1"/>
  <c r="N21" i="1" s="1"/>
  <c r="L21" i="1"/>
  <c r="L20" i="1"/>
  <c r="M20" i="1" s="1"/>
  <c r="N20" i="1" s="1"/>
  <c r="L19" i="1"/>
  <c r="M19" i="1" s="1"/>
  <c r="N19" i="1" s="1"/>
  <c r="L18" i="1"/>
  <c r="M18" i="1" s="1"/>
  <c r="N18" i="1" s="1"/>
  <c r="L17" i="1"/>
  <c r="M17" i="1" s="1"/>
  <c r="N17" i="1" s="1"/>
  <c r="L16" i="1"/>
  <c r="M16" i="1" s="1"/>
  <c r="N16" i="1" s="1"/>
  <c r="L15" i="1"/>
  <c r="M15" i="1" s="1"/>
  <c r="N15" i="1" s="1"/>
  <c r="L14" i="1"/>
  <c r="M14" i="1" s="1"/>
  <c r="N14" i="1" s="1"/>
  <c r="M13" i="1"/>
  <c r="N13" i="1" s="1"/>
  <c r="L13" i="1"/>
  <c r="L12" i="1"/>
  <c r="M12" i="1" s="1"/>
  <c r="N12" i="1" s="1"/>
  <c r="L11" i="1"/>
  <c r="M11" i="1" s="1"/>
  <c r="N11" i="1" s="1"/>
  <c r="L10" i="1"/>
  <c r="M10" i="1" s="1"/>
  <c r="N10" i="1" s="1"/>
  <c r="L9" i="1"/>
  <c r="M9" i="1" s="1"/>
  <c r="N9" i="1" s="1"/>
  <c r="L8" i="1"/>
  <c r="M8" i="1" s="1"/>
  <c r="N8" i="1" s="1"/>
  <c r="L7" i="1"/>
  <c r="M7" i="1" s="1"/>
  <c r="N7" i="1" s="1"/>
  <c r="L6" i="1"/>
  <c r="M6" i="1" s="1"/>
  <c r="N6" i="1" s="1"/>
  <c r="M5" i="1"/>
  <c r="N5" i="1" s="1"/>
  <c r="L5" i="1"/>
  <c r="L4" i="1"/>
  <c r="M4" i="1" s="1"/>
  <c r="N4" i="1" s="1"/>
  <c r="L3" i="1"/>
  <c r="M3" i="1" s="1"/>
  <c r="N3" i="1" s="1"/>
  <c r="L2" i="1"/>
  <c r="M2" i="1" s="1"/>
  <c r="N2" i="1" s="1"/>
  <c r="K2" i="6"/>
  <c r="A2" i="6"/>
  <c r="E2" i="6"/>
  <c r="H2" i="6"/>
  <c r="C2" i="6"/>
</calcChain>
</file>

<file path=xl/sharedStrings.xml><?xml version="1.0" encoding="utf-8"?>
<sst xmlns="http://schemas.openxmlformats.org/spreadsheetml/2006/main" count="273" uniqueCount="112">
  <si>
    <t>Order Date</t>
  </si>
  <si>
    <t>Product Code</t>
  </si>
  <si>
    <t>Product Name</t>
  </si>
  <si>
    <t>Price/Unit</t>
  </si>
  <si>
    <t>Basic Price</t>
  </si>
  <si>
    <t>Month</t>
  </si>
  <si>
    <t>Region</t>
  </si>
  <si>
    <t>Area</t>
  </si>
  <si>
    <t>Territory</t>
  </si>
  <si>
    <t>Agent</t>
  </si>
  <si>
    <t>Units Sold</t>
  </si>
  <si>
    <t>Sales Value</t>
  </si>
  <si>
    <t>Commission</t>
  </si>
  <si>
    <t>Profit</t>
  </si>
  <si>
    <t>PC019</t>
  </si>
  <si>
    <t>Dettol</t>
  </si>
  <si>
    <t>Jan</t>
  </si>
  <si>
    <t>East</t>
  </si>
  <si>
    <t>Assam</t>
  </si>
  <si>
    <t>Dispur</t>
  </si>
  <si>
    <t>ABC</t>
  </si>
  <si>
    <t>PC001</t>
  </si>
  <si>
    <t>Lux</t>
  </si>
  <si>
    <t>West</t>
  </si>
  <si>
    <t>Gujarat</t>
  </si>
  <si>
    <t>Vadodara</t>
  </si>
  <si>
    <t>GTC</t>
  </si>
  <si>
    <t>PC003</t>
  </si>
  <si>
    <t>Cello Pen</t>
  </si>
  <si>
    <t>North</t>
  </si>
  <si>
    <t>J&amp;K</t>
  </si>
  <si>
    <t>Jammu</t>
  </si>
  <si>
    <t>JKTC</t>
  </si>
  <si>
    <t>PC043</t>
  </si>
  <si>
    <t>Print Paper</t>
  </si>
  <si>
    <t>South</t>
  </si>
  <si>
    <t>Karnataka</t>
  </si>
  <si>
    <t>Bangalore</t>
  </si>
  <si>
    <t>KATC</t>
  </si>
  <si>
    <t>PC021</t>
  </si>
  <si>
    <t>Pepsodent</t>
  </si>
  <si>
    <t>Meghalaya</t>
  </si>
  <si>
    <t>Shillong</t>
  </si>
  <si>
    <t>MTC</t>
  </si>
  <si>
    <t>Feb</t>
  </si>
  <si>
    <t>Rajesthan</t>
  </si>
  <si>
    <t>Bikaner</t>
  </si>
  <si>
    <t>RTC</t>
  </si>
  <si>
    <t>HP</t>
  </si>
  <si>
    <t>Simla</t>
  </si>
  <si>
    <t>HPTC</t>
  </si>
  <si>
    <t>Kerala</t>
  </si>
  <si>
    <t>Kochi</t>
  </si>
  <si>
    <t>KETC</t>
  </si>
  <si>
    <t>Manipur</t>
  </si>
  <si>
    <t>Imphal</t>
  </si>
  <si>
    <t>MATC</t>
  </si>
  <si>
    <t>Ajmer</t>
  </si>
  <si>
    <t>Mar</t>
  </si>
  <si>
    <t>Punjab</t>
  </si>
  <si>
    <t>Amrithsar</t>
  </si>
  <si>
    <t>PTC</t>
  </si>
  <si>
    <t>TN</t>
  </si>
  <si>
    <t>Chennai</t>
  </si>
  <si>
    <t>TNTC</t>
  </si>
  <si>
    <t>Nagaland</t>
  </si>
  <si>
    <t>Kohima</t>
  </si>
  <si>
    <t>NTC</t>
  </si>
  <si>
    <t>Ahmedabad</t>
  </si>
  <si>
    <t>Uttaranchal</t>
  </si>
  <si>
    <t>Nanital</t>
  </si>
  <si>
    <t>UTC</t>
  </si>
  <si>
    <t>Apr</t>
  </si>
  <si>
    <t>AP</t>
  </si>
  <si>
    <t>Hyderabad</t>
  </si>
  <si>
    <t>APTC</t>
  </si>
  <si>
    <t>Tripura</t>
  </si>
  <si>
    <t>Agarthala</t>
  </si>
  <si>
    <t>TTC</t>
  </si>
  <si>
    <t>Maharastra</t>
  </si>
  <si>
    <t>Mumbai</t>
  </si>
  <si>
    <t>MHTC</t>
  </si>
  <si>
    <t>Delhi</t>
  </si>
  <si>
    <t>DTC</t>
  </si>
  <si>
    <t>Trichy</t>
  </si>
  <si>
    <t>Jun</t>
  </si>
  <si>
    <t>TRTC</t>
  </si>
  <si>
    <t>Nasik</t>
  </si>
  <si>
    <t>Kapurthala</t>
  </si>
  <si>
    <t>Warangal</t>
  </si>
  <si>
    <t>Arunachal Pradesh</t>
  </si>
  <si>
    <t>Itanagar</t>
  </si>
  <si>
    <t>ARTC</t>
  </si>
  <si>
    <t>Jul</t>
  </si>
  <si>
    <t>Jaipur</t>
  </si>
  <si>
    <t>Manali</t>
  </si>
  <si>
    <t>Kollam</t>
  </si>
  <si>
    <t>Bishnupur</t>
  </si>
  <si>
    <t>Row Labels</t>
  </si>
  <si>
    <t>Grand Total</t>
  </si>
  <si>
    <t>Sum of Sales Value</t>
  </si>
  <si>
    <t>Product_Name</t>
  </si>
  <si>
    <t>Total_Sales</t>
  </si>
  <si>
    <t>Sum of Commission</t>
  </si>
  <si>
    <t>Sum of Profit</t>
  </si>
  <si>
    <t>Total Sales</t>
  </si>
  <si>
    <t>Total Profit</t>
  </si>
  <si>
    <t>Sum of Units Sold</t>
  </si>
  <si>
    <t>Total Commission</t>
  </si>
  <si>
    <t>Total Units Sold</t>
  </si>
  <si>
    <t>Sum of Amount</t>
  </si>
  <si>
    <t>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</si>
</sst>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name val="Arial"/>
      <family val="2"/>
    </font>
    <font>
      <b/>
      <sz val="10"/>
      <color theme="0"/>
      <name val="Arial"/>
      <family val="2"/>
    </font>
    <font>
      <b/>
      <i/>
      <sz val="20"/>
      <color theme="0"/>
      <name val="Calibri"/>
      <family val="2"/>
      <scheme val="minor"/>
    </font>
    <font>
      <b/>
      <i/>
      <sz val="11"/>
      <color theme="0"/>
      <name val="Calibri"/>
      <family val="2"/>
      <scheme val="minor"/>
    </font>
    <font>
      <sz val="18"/>
      <color theme="0"/>
      <name val="Calibri"/>
      <family val="2"/>
      <scheme val="minor"/>
    </font>
  </fonts>
  <fills count="5">
    <fill>
      <patternFill patternType="none"/>
    </fill>
    <fill>
      <patternFill patternType="gray125"/>
    </fill>
    <fill>
      <patternFill patternType="solid">
        <fgColor theme="9" tint="-0.249977111117893"/>
        <bgColor indexed="64"/>
      </patternFill>
    </fill>
    <fill>
      <patternFill patternType="solid">
        <fgColor theme="0"/>
        <bgColor indexed="64"/>
      </patternFill>
    </fill>
    <fill>
      <patternFill patternType="solid">
        <fgColor theme="3"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s>
  <cellStyleXfs count="2">
    <xf numFmtId="0" fontId="0" fillId="0" borderId="0"/>
    <xf numFmtId="0" fontId="1" fillId="0" borderId="0"/>
  </cellStyleXfs>
  <cellXfs count="19">
    <xf numFmtId="0" fontId="0" fillId="0" borderId="0" xfId="0"/>
    <xf numFmtId="0" fontId="2" fillId="2" borderId="1" xfId="1" applyFont="1" applyFill="1" applyBorder="1" applyAlignment="1">
      <alignment horizontal="center" vertical="center"/>
    </xf>
    <xf numFmtId="0" fontId="2" fillId="2" borderId="1" xfId="1" applyFont="1" applyFill="1" applyBorder="1"/>
    <xf numFmtId="0" fontId="1" fillId="0" borderId="0" xfId="1"/>
    <xf numFmtId="14" fontId="1" fillId="0" borderId="1" xfId="1" applyNumberFormat="1" applyBorder="1" applyAlignment="1">
      <alignment horizontal="center" vertical="center"/>
    </xf>
    <xf numFmtId="0" fontId="1" fillId="0" borderId="1" xfId="1" applyBorder="1"/>
    <xf numFmtId="0" fontId="1" fillId="0" borderId="1" xfId="1" applyBorder="1" applyAlignment="1">
      <alignment horizontal="center" vertical="center"/>
    </xf>
    <xf numFmtId="0" fontId="1" fillId="0" borderId="0" xfId="1" applyAlignment="1">
      <alignment horizontal="center" vertical="center"/>
    </xf>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3" borderId="0" xfId="0" applyFill="1"/>
    <xf numFmtId="0" fontId="0" fillId="0" borderId="0" xfId="0" applyNumberFormat="1"/>
    <xf numFmtId="0" fontId="0" fillId="4" borderId="0" xfId="0" applyFill="1"/>
    <xf numFmtId="0" fontId="4" fillId="4" borderId="2" xfId="0" applyFont="1" applyFill="1" applyBorder="1"/>
    <xf numFmtId="0" fontId="3" fillId="4" borderId="2" xfId="0" applyFont="1" applyFill="1" applyBorder="1"/>
    <xf numFmtId="0" fontId="0" fillId="4" borderId="0" xfId="0" applyFill="1" applyBorder="1"/>
    <xf numFmtId="0" fontId="3" fillId="4" borderId="2" xfId="0" applyFont="1" applyFill="1" applyBorder="1" applyAlignment="1">
      <alignment horizontal="center"/>
    </xf>
    <xf numFmtId="0" fontId="5" fillId="4" borderId="2" xfId="0" applyFont="1" applyFill="1" applyBorder="1" applyAlignment="1">
      <alignment horizontal="center" vertical="center"/>
    </xf>
  </cellXfs>
  <cellStyles count="2">
    <cellStyle name="Normal" xfId="0" builtinId="0"/>
    <cellStyle name="Normal 2 2" xfId="1" xr:uid="{BC00BB45-65FC-4728-AEE1-7A698E3A4EA8}"/>
  </cellStyles>
  <dxfs count="0"/>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.xlsx]KPI1!PivotTable1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Productwise Sales</a:t>
            </a:r>
          </a:p>
        </c:rich>
      </c:tx>
      <c:layout>
        <c:manualLayout>
          <c:xMode val="edge"/>
          <c:yMode val="edge"/>
          <c:x val="0.39069307927931129"/>
          <c:y val="2.7492001456022378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outerShdw blurRad="57150" dist="19050" dir="5400000" algn="ctr" rotWithShape="0">
              <a:srgbClr val="000000">
                <a:alpha val="63000"/>
              </a:srgbClr>
            </a:outerShdw>
          </a:effectLst>
          <a:sp3d/>
        </c:spPr>
      </c:pivotFmt>
      <c:pivotFmt>
        <c:idx val="2"/>
        <c:spPr>
          <a:solidFill>
            <a:schemeClr val="accent2">
              <a:lumMod val="60000"/>
              <a:lumOff val="40000"/>
            </a:schemeClr>
          </a:solidFill>
          <a:ln>
            <a:noFill/>
          </a:ln>
          <a:effectLst>
            <a:outerShdw blurRad="57150" dist="19050" dir="5400000" algn="ctr" rotWithShape="0">
              <a:srgbClr val="000000">
                <a:alpha val="63000"/>
              </a:srgbClr>
            </a:outerShdw>
          </a:effectLst>
          <a:sp3d/>
        </c:spPr>
      </c:pivotFmt>
      <c:pivotFmt>
        <c:idx val="3"/>
        <c:spPr>
          <a:solidFill>
            <a:schemeClr val="accent4">
              <a:lumMod val="60000"/>
              <a:lumOff val="40000"/>
            </a:schemeClr>
          </a:solidFill>
          <a:ln>
            <a:noFill/>
          </a:ln>
          <a:effectLst>
            <a:outerShdw blurRad="57150" dist="19050" dir="5400000" algn="ctr" rotWithShape="0">
              <a:srgbClr val="000000">
                <a:alpha val="63000"/>
              </a:srgbClr>
            </a:outerShdw>
          </a:effectLst>
          <a:sp3d/>
        </c:spPr>
      </c:pivotFmt>
      <c:pivotFmt>
        <c:idx val="4"/>
        <c:spPr>
          <a:solidFill>
            <a:schemeClr val="accent6">
              <a:lumMod val="60000"/>
              <a:lumOff val="40000"/>
            </a:schemeClr>
          </a:solidFill>
          <a:ln>
            <a:noFill/>
          </a:ln>
          <a:effectLst>
            <a:outerShdw blurRad="57150" dist="19050" dir="5400000" algn="ctr" rotWithShape="0">
              <a:srgbClr val="000000">
                <a:alpha val="63000"/>
              </a:srgbClr>
            </a:outerShdw>
          </a:effectLst>
          <a:sp3d/>
        </c:spPr>
      </c:pivotFmt>
      <c:pivotFmt>
        <c:idx val="5"/>
        <c:spPr>
          <a:solidFill>
            <a:schemeClr val="accent3">
              <a:lumMod val="60000"/>
              <a:lumOff val="40000"/>
            </a:schemeClr>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'KPI1'!$B$1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214-4B5D-B054-54ED08BF5120}"/>
              </c:ext>
            </c:extLst>
          </c:dPt>
          <c:dPt>
            <c:idx val="1"/>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A214-4B5D-B054-54ED08BF5120}"/>
              </c:ext>
            </c:extLst>
          </c:dPt>
          <c:dPt>
            <c:idx val="2"/>
            <c:invertIfNegative val="0"/>
            <c:bubble3D val="0"/>
            <c:spPr>
              <a:solidFill>
                <a:schemeClr val="accent2">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214-4B5D-B054-54ED08BF5120}"/>
              </c:ext>
            </c:extLst>
          </c:dPt>
          <c:dPt>
            <c:idx val="3"/>
            <c:invertIfNegative val="0"/>
            <c:bubble3D val="0"/>
            <c:spPr>
              <a:solidFill>
                <a:schemeClr val="accent3">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A214-4B5D-B054-54ED08BF5120}"/>
              </c:ext>
            </c:extLst>
          </c:dPt>
          <c:dPt>
            <c:idx val="4"/>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A214-4B5D-B054-54ED08BF51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'KPI1'!$A$2:$A$7</c:f>
              <c:strCache>
                <c:ptCount val="5"/>
                <c:pt idx="0">
                  <c:v>Cello Pen</c:v>
                </c:pt>
                <c:pt idx="1">
                  <c:v>Dettol</c:v>
                </c:pt>
                <c:pt idx="2">
                  <c:v>Lux</c:v>
                </c:pt>
                <c:pt idx="3">
                  <c:v>Pepsodent</c:v>
                </c:pt>
                <c:pt idx="4">
                  <c:v>Print Paper</c:v>
                </c:pt>
              </c:strCache>
            </c:strRef>
          </c:cat>
          <c:val>
            <c:numRef>
              <c:f>'KPI1'!$B$2:$B$7</c:f>
              <c:numCache>
                <c:formatCode>General</c:formatCode>
                <c:ptCount val="5"/>
                <c:pt idx="0">
                  <c:v>202785</c:v>
                </c:pt>
                <c:pt idx="1">
                  <c:v>359315</c:v>
                </c:pt>
                <c:pt idx="2">
                  <c:v>111040</c:v>
                </c:pt>
                <c:pt idx="3">
                  <c:v>361080</c:v>
                </c:pt>
                <c:pt idx="4">
                  <c:v>911520</c:v>
                </c:pt>
              </c:numCache>
            </c:numRef>
          </c:val>
          <c:extLst>
            <c:ext xmlns:c16="http://schemas.microsoft.com/office/drawing/2014/chart" uri="{C3380CC4-5D6E-409C-BE32-E72D297353CC}">
              <c16:uniqueId val="{00000000-A214-4B5D-B054-54ED08BF5120}"/>
            </c:ext>
          </c:extLst>
        </c:ser>
        <c:dLbls>
          <c:showLegendKey val="0"/>
          <c:showVal val="1"/>
          <c:showCatName val="0"/>
          <c:showSerName val="0"/>
          <c:showPercent val="0"/>
          <c:showBubbleSize val="0"/>
        </c:dLbls>
        <c:gapWidth val="150"/>
        <c:shape val="box"/>
        <c:axId val="1722224992"/>
        <c:axId val="1722225472"/>
        <c:axId val="0"/>
      </c:bar3DChart>
      <c:catAx>
        <c:axId val="1722224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2225472"/>
        <c:crosses val="autoZero"/>
        <c:auto val="1"/>
        <c:lblAlgn val="ctr"/>
        <c:lblOffset val="100"/>
        <c:noMultiLvlLbl val="0"/>
      </c:catAx>
      <c:valAx>
        <c:axId val="17222254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222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.xlsx]KPI4!PivotTable4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Productwise Sales value &amp; Commission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'KPI4'!$B$1</c:f>
              <c:strCache>
                <c:ptCount val="1"/>
                <c:pt idx="0">
                  <c:v>Sum of Sales 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'KPI4'!$A$2:$A$7</c:f>
              <c:strCache>
                <c:ptCount val="5"/>
                <c:pt idx="0">
                  <c:v>Cello Pen</c:v>
                </c:pt>
                <c:pt idx="1">
                  <c:v>Dettol</c:v>
                </c:pt>
                <c:pt idx="2">
                  <c:v>Lux</c:v>
                </c:pt>
                <c:pt idx="3">
                  <c:v>Pepsodent</c:v>
                </c:pt>
                <c:pt idx="4">
                  <c:v>Print Paper</c:v>
                </c:pt>
              </c:strCache>
            </c:strRef>
          </c:cat>
          <c:val>
            <c:numRef>
              <c:f>'KPI4'!$B$2:$B$7</c:f>
              <c:numCache>
                <c:formatCode>General</c:formatCode>
                <c:ptCount val="5"/>
                <c:pt idx="0">
                  <c:v>202785</c:v>
                </c:pt>
                <c:pt idx="1">
                  <c:v>359315</c:v>
                </c:pt>
                <c:pt idx="2">
                  <c:v>111040</c:v>
                </c:pt>
                <c:pt idx="3">
                  <c:v>361080</c:v>
                </c:pt>
                <c:pt idx="4">
                  <c:v>911520</c:v>
                </c:pt>
              </c:numCache>
            </c:numRef>
          </c:val>
          <c:extLst>
            <c:ext xmlns:c16="http://schemas.microsoft.com/office/drawing/2014/chart" uri="{C3380CC4-5D6E-409C-BE32-E72D297353CC}">
              <c16:uniqueId val="{00000000-200E-470A-ADDE-2A1F2204FABD}"/>
            </c:ext>
          </c:extLst>
        </c:ser>
        <c:ser>
          <c:idx val="1"/>
          <c:order val="1"/>
          <c:tx>
            <c:strRef>
              <c:f>'KPI4'!$C$1</c:f>
              <c:strCache>
                <c:ptCount val="1"/>
                <c:pt idx="0">
                  <c:v>Sum of Commission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'KPI4'!$A$2:$A$7</c:f>
              <c:strCache>
                <c:ptCount val="5"/>
                <c:pt idx="0">
                  <c:v>Cello Pen</c:v>
                </c:pt>
                <c:pt idx="1">
                  <c:v>Dettol</c:v>
                </c:pt>
                <c:pt idx="2">
                  <c:v>Lux</c:v>
                </c:pt>
                <c:pt idx="3">
                  <c:v>Pepsodent</c:v>
                </c:pt>
                <c:pt idx="4">
                  <c:v>Print Paper</c:v>
                </c:pt>
              </c:strCache>
            </c:strRef>
          </c:cat>
          <c:val>
            <c:numRef>
              <c:f>'KPI4'!$C$2:$C$7</c:f>
              <c:numCache>
                <c:formatCode>General</c:formatCode>
                <c:ptCount val="5"/>
                <c:pt idx="0">
                  <c:v>10139.25</c:v>
                </c:pt>
                <c:pt idx="1">
                  <c:v>17965.75</c:v>
                </c:pt>
                <c:pt idx="2">
                  <c:v>5552</c:v>
                </c:pt>
                <c:pt idx="3">
                  <c:v>18054</c:v>
                </c:pt>
                <c:pt idx="4">
                  <c:v>45576</c:v>
                </c:pt>
              </c:numCache>
            </c:numRef>
          </c:val>
          <c:extLst>
            <c:ext xmlns:c16="http://schemas.microsoft.com/office/drawing/2014/chart" uri="{C3380CC4-5D6E-409C-BE32-E72D297353CC}">
              <c16:uniqueId val="{00000001-200E-470A-ADDE-2A1F2204FABD}"/>
            </c:ext>
          </c:extLst>
        </c:ser>
        <c:dLbls>
          <c:dLblPos val="outEnd"/>
          <c:showLegendKey val="0"/>
          <c:showVal val="1"/>
          <c:showCatName val="0"/>
          <c:showSerName val="0"/>
          <c:showPercent val="0"/>
          <c:showBubbleSize val="0"/>
        </c:dLbls>
        <c:gapWidth val="115"/>
        <c:axId val="2075801872"/>
        <c:axId val="2075799472"/>
      </c:barChart>
      <c:catAx>
        <c:axId val="2075801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5799472"/>
        <c:crosses val="autoZero"/>
        <c:auto val="1"/>
        <c:lblAlgn val="ctr"/>
        <c:lblOffset val="100"/>
        <c:noMultiLvlLbl val="0"/>
      </c:catAx>
      <c:valAx>
        <c:axId val="2075799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580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.xlsx]KPI5!PivotTable1</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Profit</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a:outerShdw blurRad="57150" dist="19050" dir="5400000" algn="ctr" rotWithShape="0">
              <a:srgbClr val="000000">
                <a:alpha val="63000"/>
              </a:srgbClr>
            </a:outerShdw>
          </a:effectLst>
        </c:spPr>
        <c:marker>
          <c:symbol val="circle"/>
          <c:size val="6"/>
          <c:spPr>
            <a:solidFill>
              <a:schemeClr val="accent1">
                <a:lumMod val="40000"/>
                <a:lumOff val="60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'KPI5'!$B$1</c:f>
              <c:strCache>
                <c:ptCount val="1"/>
                <c:pt idx="0">
                  <c:v>Total</c:v>
                </c:pt>
              </c:strCache>
            </c:strRef>
          </c:tx>
          <c:spPr>
            <a:solidFill>
              <a:schemeClr val="accent1">
                <a:lumMod val="40000"/>
                <a:lumOff val="60000"/>
              </a:schemeClr>
            </a:solidFill>
            <a:ln>
              <a:noFill/>
            </a:ln>
            <a:effectLst>
              <a:outerShdw blurRad="57150" dist="19050" dir="5400000" algn="ctr" rotWithShape="0">
                <a:srgbClr val="000000">
                  <a:alpha val="63000"/>
                </a:srgbClr>
              </a:outerShdw>
            </a:effectLst>
          </c:spPr>
          <c:cat>
            <c:strRef>
              <c:f>'KPI5'!$A$2:$A$32</c:f>
              <c:strCache>
                <c:ptCount val="30"/>
                <c:pt idx="0">
                  <c:v>01-04-2022</c:v>
                </c:pt>
                <c:pt idx="1">
                  <c:v>02-04-2022</c:v>
                </c:pt>
                <c:pt idx="2">
                  <c:v>03-04-2022</c:v>
                </c:pt>
                <c:pt idx="3">
                  <c:v>04-04-2022</c:v>
                </c:pt>
                <c:pt idx="4">
                  <c:v>05-04-2022</c:v>
                </c:pt>
                <c:pt idx="5">
                  <c:v>06-04-2022</c:v>
                </c:pt>
                <c:pt idx="6">
                  <c:v>07-04-2022</c:v>
                </c:pt>
                <c:pt idx="7">
                  <c:v>08-04-2022</c:v>
                </c:pt>
                <c:pt idx="8">
                  <c:v>09-04-2022</c:v>
                </c:pt>
                <c:pt idx="9">
                  <c:v>10-04-2022</c:v>
                </c:pt>
                <c:pt idx="10">
                  <c:v>11-04-2022</c:v>
                </c:pt>
                <c:pt idx="11">
                  <c:v>12-04-2022</c:v>
                </c:pt>
                <c:pt idx="12">
                  <c:v>13-04-2022</c:v>
                </c:pt>
                <c:pt idx="13">
                  <c:v>14-04-2022</c:v>
                </c:pt>
                <c:pt idx="14">
                  <c:v>15-04-2022</c:v>
                </c:pt>
                <c:pt idx="15">
                  <c:v>16-04-2022</c:v>
                </c:pt>
                <c:pt idx="16">
                  <c:v>17-04-2022</c:v>
                </c:pt>
                <c:pt idx="17">
                  <c:v>18-04-2022</c:v>
                </c:pt>
                <c:pt idx="18">
                  <c:v>19-04-2022</c:v>
                </c:pt>
                <c:pt idx="19">
                  <c:v>20-04-2022</c:v>
                </c:pt>
                <c:pt idx="20">
                  <c:v>21-04-2022</c:v>
                </c:pt>
                <c:pt idx="21">
                  <c:v>22-04-2022</c:v>
                </c:pt>
                <c:pt idx="22">
                  <c:v>23-04-2022</c:v>
                </c:pt>
                <c:pt idx="23">
                  <c:v>24-04-2022</c:v>
                </c:pt>
                <c:pt idx="24">
                  <c:v>25-04-2022</c:v>
                </c:pt>
                <c:pt idx="25">
                  <c:v>26-04-2022</c:v>
                </c:pt>
                <c:pt idx="26">
                  <c:v>27-04-2022</c:v>
                </c:pt>
                <c:pt idx="27">
                  <c:v>28-04-2022</c:v>
                </c:pt>
                <c:pt idx="28">
                  <c:v>29-04-2022</c:v>
                </c:pt>
                <c:pt idx="29">
                  <c:v>30-04-2022</c:v>
                </c:pt>
              </c:strCache>
            </c:strRef>
          </c:cat>
          <c:val>
            <c:numRef>
              <c:f>'KPI5'!$B$2:$B$32</c:f>
              <c:numCache>
                <c:formatCode>General</c:formatCode>
                <c:ptCount val="30"/>
                <c:pt idx="0">
                  <c:v>4500</c:v>
                </c:pt>
                <c:pt idx="1">
                  <c:v>4000</c:v>
                </c:pt>
                <c:pt idx="2">
                  <c:v>2700</c:v>
                </c:pt>
                <c:pt idx="3">
                  <c:v>2500</c:v>
                </c:pt>
                <c:pt idx="4">
                  <c:v>9100</c:v>
                </c:pt>
                <c:pt idx="5">
                  <c:v>3037.5</c:v>
                </c:pt>
                <c:pt idx="6">
                  <c:v>5600</c:v>
                </c:pt>
                <c:pt idx="7">
                  <c:v>20250</c:v>
                </c:pt>
                <c:pt idx="8">
                  <c:v>1600</c:v>
                </c:pt>
                <c:pt idx="9">
                  <c:v>11900</c:v>
                </c:pt>
                <c:pt idx="10">
                  <c:v>1462.5</c:v>
                </c:pt>
                <c:pt idx="11">
                  <c:v>3120</c:v>
                </c:pt>
                <c:pt idx="12">
                  <c:v>1845</c:v>
                </c:pt>
                <c:pt idx="13">
                  <c:v>1560</c:v>
                </c:pt>
                <c:pt idx="14">
                  <c:v>5950</c:v>
                </c:pt>
                <c:pt idx="15">
                  <c:v>2205</c:v>
                </c:pt>
                <c:pt idx="16">
                  <c:v>3600</c:v>
                </c:pt>
                <c:pt idx="17">
                  <c:v>1476</c:v>
                </c:pt>
                <c:pt idx="18">
                  <c:v>1970</c:v>
                </c:pt>
                <c:pt idx="19">
                  <c:v>4606</c:v>
                </c:pt>
                <c:pt idx="20">
                  <c:v>1478.25</c:v>
                </c:pt>
                <c:pt idx="21">
                  <c:v>3580</c:v>
                </c:pt>
                <c:pt idx="22">
                  <c:v>1926</c:v>
                </c:pt>
                <c:pt idx="23">
                  <c:v>1970</c:v>
                </c:pt>
                <c:pt idx="24">
                  <c:v>4606</c:v>
                </c:pt>
                <c:pt idx="25">
                  <c:v>2016</c:v>
                </c:pt>
                <c:pt idx="26">
                  <c:v>2308</c:v>
                </c:pt>
                <c:pt idx="27">
                  <c:v>2220.75</c:v>
                </c:pt>
                <c:pt idx="28">
                  <c:v>1794</c:v>
                </c:pt>
                <c:pt idx="29">
                  <c:v>5964</c:v>
                </c:pt>
              </c:numCache>
            </c:numRef>
          </c:val>
          <c:extLst>
            <c:ext xmlns:c16="http://schemas.microsoft.com/office/drawing/2014/chart" uri="{C3380CC4-5D6E-409C-BE32-E72D297353CC}">
              <c16:uniqueId val="{00000000-EC29-4BA0-8686-2FD4A149700B}"/>
            </c:ext>
          </c:extLst>
        </c:ser>
        <c:dLbls>
          <c:showLegendKey val="0"/>
          <c:showVal val="0"/>
          <c:showCatName val="0"/>
          <c:showSerName val="0"/>
          <c:showPercent val="0"/>
          <c:showBubbleSize val="0"/>
        </c:dLbls>
        <c:axId val="835471248"/>
        <c:axId val="835471728"/>
      </c:areaChart>
      <c:catAx>
        <c:axId val="83547124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5471728"/>
        <c:crosses val="autoZero"/>
        <c:auto val="1"/>
        <c:lblAlgn val="ctr"/>
        <c:lblOffset val="100"/>
        <c:noMultiLvlLbl val="0"/>
      </c:catAx>
      <c:valAx>
        <c:axId val="835471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54712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.xlsx]KPI6!PivotTable2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Amount</a:t>
            </a:r>
          </a:p>
        </c:rich>
      </c:tx>
      <c:layout>
        <c:manualLayout>
          <c:xMode val="edge"/>
          <c:yMode val="edge"/>
          <c:x val="0.35021522309711284"/>
          <c:y val="7.7682997958588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77777777777768"/>
              <c:y val="-3.2407407407407489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8.7962962962963007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388888888888889"/>
              <c:y val="-1.3888888888888888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9999999999999895E-2"/>
              <c:y val="4.1666666666666664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277777777777768"/>
              <c:y val="7.870370370370354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8.7962962962963007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77777777777768"/>
              <c:y val="-3.2407407407407489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9999999999999895E-2"/>
              <c:y val="4.1666666666666664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277777777777768"/>
              <c:y val="7.870370370370354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388888888888889"/>
              <c:y val="-1.3888888888888888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8.7962962962963007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77777777777768"/>
              <c:y val="-3.2407407407407489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9999999999999895E-2"/>
              <c:y val="4.1666666666666664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277777777777768"/>
              <c:y val="7.870370370370354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388888888888889"/>
              <c:y val="-1.3888888888888888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'KPI6'!$B$3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556-4023-9990-6915FC11D41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556-4023-9990-6915FC11D41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556-4023-9990-6915FC11D41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556-4023-9990-6915FC11D41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556-4023-9990-6915FC11D41A}"/>
              </c:ext>
            </c:extLst>
          </c:dPt>
          <c:dLbls>
            <c:dLbl>
              <c:idx val="0"/>
              <c:layout>
                <c:manualLayout>
                  <c:x val="2.7777777777777779E-3"/>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56-4023-9990-6915FC11D41A}"/>
                </c:ext>
              </c:extLst>
            </c:dLbl>
            <c:dLbl>
              <c:idx val="1"/>
              <c:layout>
                <c:manualLayout>
                  <c:x val="0.10277777777777768"/>
                  <c:y val="-3.2407407407407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56-4023-9990-6915FC11D41A}"/>
                </c:ext>
              </c:extLst>
            </c:dLbl>
            <c:dLbl>
              <c:idx val="2"/>
              <c:layout>
                <c:manualLayout>
                  <c:x val="9.9999999999999895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56-4023-9990-6915FC11D41A}"/>
                </c:ext>
              </c:extLst>
            </c:dLbl>
            <c:dLbl>
              <c:idx val="3"/>
              <c:layout>
                <c:manualLayout>
                  <c:x val="0.15277777777777768"/>
                  <c:y val="7.8703703703703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556-4023-9990-6915FC11D41A}"/>
                </c:ext>
              </c:extLst>
            </c:dLbl>
            <c:dLbl>
              <c:idx val="4"/>
              <c:layout>
                <c:manualLayout>
                  <c:x val="-0.11388888888888889"/>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556-4023-9990-6915FC11D41A}"/>
                </c:ext>
              </c:extLst>
            </c:dLbl>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'KPI6'!$A$4:$A$9</c:f>
              <c:strCache>
                <c:ptCount val="5"/>
                <c:pt idx="0">
                  <c:v>Cello Pen</c:v>
                </c:pt>
                <c:pt idx="1">
                  <c:v>Dettol</c:v>
                </c:pt>
                <c:pt idx="2">
                  <c:v>Lux</c:v>
                </c:pt>
                <c:pt idx="3">
                  <c:v>Pepsodent</c:v>
                </c:pt>
                <c:pt idx="4">
                  <c:v>Print Paper</c:v>
                </c:pt>
              </c:strCache>
            </c:strRef>
          </c:cat>
          <c:val>
            <c:numRef>
              <c:f>'KPI6'!$B$4:$B$9</c:f>
              <c:numCache>
                <c:formatCode>General</c:formatCode>
                <c:ptCount val="5"/>
                <c:pt idx="0">
                  <c:v>973368</c:v>
                </c:pt>
                <c:pt idx="1">
                  <c:v>1959900</c:v>
                </c:pt>
                <c:pt idx="2">
                  <c:v>499680</c:v>
                </c:pt>
                <c:pt idx="3">
                  <c:v>1805400</c:v>
                </c:pt>
                <c:pt idx="4">
                  <c:v>5127300</c:v>
                </c:pt>
              </c:numCache>
            </c:numRef>
          </c:val>
          <c:extLst>
            <c:ext xmlns:c16="http://schemas.microsoft.com/office/drawing/2014/chart" uri="{C3380CC4-5D6E-409C-BE32-E72D297353CC}">
              <c16:uniqueId val="{0000000A-9556-4023-9990-6915FC11D41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.xlsx]KPI2!PivotTable2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Commission</a:t>
            </a:r>
            <a:r>
              <a:rPr lang="en-IN" baseline="0"/>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tx2">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2">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pivotFmt>
      <c:pivotFmt>
        <c:idx val="3"/>
        <c:spPr>
          <a:ln w="34925" cap="rnd">
            <a:solidFill>
              <a:schemeClr val="accent3">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pivotFmt>
      <c:pivotFmt>
        <c:idx val="4"/>
        <c:spPr>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'KPI2'!$B$1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tx2">
                    <a:lumMod val="60000"/>
                    <a:lumOff val="40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E4-4503-9005-C9B12879A63B}"/>
              </c:ext>
            </c:extLst>
          </c:dPt>
          <c:dPt>
            <c:idx val="1"/>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60000"/>
                    <a:lumOff val="40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9E4-4503-9005-C9B12879A63B}"/>
              </c:ext>
            </c:extLst>
          </c:dPt>
          <c:dPt>
            <c:idx val="2"/>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3">
                    <a:lumMod val="60000"/>
                    <a:lumOff val="40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9E4-4503-9005-C9B12879A63B}"/>
              </c:ext>
            </c:extLst>
          </c:dPt>
          <c:dPt>
            <c:idx val="3"/>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4">
                    <a:lumMod val="60000"/>
                    <a:lumOff val="40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B9E4-4503-9005-C9B12879A63B}"/>
              </c:ext>
            </c:extLst>
          </c:dPt>
          <c:dPt>
            <c:idx val="4"/>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6">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9E4-4503-9005-C9B12879A63B}"/>
              </c:ext>
            </c:extLst>
          </c:dPt>
          <c:cat>
            <c:strRef>
              <c:f>'KPI2'!$A$2:$A$8</c:f>
              <c:strCache>
                <c:ptCount val="6"/>
                <c:pt idx="0">
                  <c:v>Jan</c:v>
                </c:pt>
                <c:pt idx="1">
                  <c:v>Feb</c:v>
                </c:pt>
                <c:pt idx="2">
                  <c:v>Mar</c:v>
                </c:pt>
                <c:pt idx="3">
                  <c:v>Apr</c:v>
                </c:pt>
                <c:pt idx="4">
                  <c:v>Jun</c:v>
                </c:pt>
                <c:pt idx="5">
                  <c:v>Jul</c:v>
                </c:pt>
              </c:strCache>
            </c:strRef>
          </c:cat>
          <c:val>
            <c:numRef>
              <c:f>'KPI2'!$B$2:$B$8</c:f>
              <c:numCache>
                <c:formatCode>General</c:formatCode>
                <c:ptCount val="6"/>
                <c:pt idx="0">
                  <c:v>21300</c:v>
                </c:pt>
                <c:pt idx="1">
                  <c:v>23362.5</c:v>
                </c:pt>
                <c:pt idx="2">
                  <c:v>11972.5</c:v>
                </c:pt>
                <c:pt idx="3">
                  <c:v>13941</c:v>
                </c:pt>
                <c:pt idx="4">
                  <c:v>13197.75</c:v>
                </c:pt>
                <c:pt idx="5">
                  <c:v>13513.25</c:v>
                </c:pt>
              </c:numCache>
            </c:numRef>
          </c:val>
          <c:smooth val="0"/>
          <c:extLst>
            <c:ext xmlns:c16="http://schemas.microsoft.com/office/drawing/2014/chart" uri="{C3380CC4-5D6E-409C-BE32-E72D297353CC}">
              <c16:uniqueId val="{00000000-B9E4-4503-9005-C9B12879A63B}"/>
            </c:ext>
          </c:extLst>
        </c:ser>
        <c:dLbls>
          <c:showLegendKey val="0"/>
          <c:showVal val="0"/>
          <c:showCatName val="0"/>
          <c:showSerName val="0"/>
          <c:showPercent val="0"/>
          <c:showBubbleSize val="0"/>
        </c:dLbls>
        <c:marker val="1"/>
        <c:smooth val="0"/>
        <c:axId val="2098866752"/>
        <c:axId val="2098864352"/>
      </c:lineChart>
      <c:catAx>
        <c:axId val="20988667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8864352"/>
        <c:crosses val="autoZero"/>
        <c:auto val="1"/>
        <c:lblAlgn val="ctr"/>
        <c:lblOffset val="100"/>
        <c:noMultiLvlLbl val="0"/>
      </c:catAx>
      <c:valAx>
        <c:axId val="20988643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886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.xlsx]KPI3!PivotTable3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Units Sold</a:t>
            </a:r>
            <a:r>
              <a:rPr lang="en-IN"/>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'KPI3'!$B$1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BEF-4E3C-8389-7F3EA14168B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BEF-4E3C-8389-7F3EA14168B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BEF-4E3C-8389-7F3EA14168B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BEF-4E3C-8389-7F3EA14168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'KPI3'!$A$2:$A$6</c:f>
              <c:strCache>
                <c:ptCount val="4"/>
                <c:pt idx="0">
                  <c:v>West</c:v>
                </c:pt>
                <c:pt idx="1">
                  <c:v>South</c:v>
                </c:pt>
                <c:pt idx="2">
                  <c:v>North</c:v>
                </c:pt>
                <c:pt idx="3">
                  <c:v>East</c:v>
                </c:pt>
              </c:strCache>
            </c:strRef>
          </c:cat>
          <c:val>
            <c:numRef>
              <c:f>'KPI3'!$B$2:$B$6</c:f>
              <c:numCache>
                <c:formatCode>General</c:formatCode>
                <c:ptCount val="4"/>
                <c:pt idx="0">
                  <c:v>8129</c:v>
                </c:pt>
                <c:pt idx="1">
                  <c:v>14640</c:v>
                </c:pt>
                <c:pt idx="2">
                  <c:v>6518</c:v>
                </c:pt>
                <c:pt idx="3">
                  <c:v>8032</c:v>
                </c:pt>
              </c:numCache>
            </c:numRef>
          </c:val>
          <c:extLst>
            <c:ext xmlns:c16="http://schemas.microsoft.com/office/drawing/2014/chart" uri="{C3380CC4-5D6E-409C-BE32-E72D297353CC}">
              <c16:uniqueId val="{00000008-D381-4A38-B119-E8722CC1DC9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.xlsx]KPI4!PivotTable4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Productwise Sales value &amp; Commission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'KPI4'!$B$1</c:f>
              <c:strCache>
                <c:ptCount val="1"/>
                <c:pt idx="0">
                  <c:v>Sum of Sales Value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'KPI4'!$A$2:$A$7</c:f>
              <c:strCache>
                <c:ptCount val="5"/>
                <c:pt idx="0">
                  <c:v>Cello Pen</c:v>
                </c:pt>
                <c:pt idx="1">
                  <c:v>Dettol</c:v>
                </c:pt>
                <c:pt idx="2">
                  <c:v>Lux</c:v>
                </c:pt>
                <c:pt idx="3">
                  <c:v>Pepsodent</c:v>
                </c:pt>
                <c:pt idx="4">
                  <c:v>Print Paper</c:v>
                </c:pt>
              </c:strCache>
            </c:strRef>
          </c:cat>
          <c:val>
            <c:numRef>
              <c:f>'KPI4'!$B$2:$B$7</c:f>
              <c:numCache>
                <c:formatCode>General</c:formatCode>
                <c:ptCount val="5"/>
                <c:pt idx="0">
                  <c:v>202785</c:v>
                </c:pt>
                <c:pt idx="1">
                  <c:v>359315</c:v>
                </c:pt>
                <c:pt idx="2">
                  <c:v>111040</c:v>
                </c:pt>
                <c:pt idx="3">
                  <c:v>361080</c:v>
                </c:pt>
                <c:pt idx="4">
                  <c:v>911520</c:v>
                </c:pt>
              </c:numCache>
            </c:numRef>
          </c:val>
          <c:extLst>
            <c:ext xmlns:c16="http://schemas.microsoft.com/office/drawing/2014/chart" uri="{C3380CC4-5D6E-409C-BE32-E72D297353CC}">
              <c16:uniqueId val="{00000000-199D-4107-B55D-4006DDB99698}"/>
            </c:ext>
          </c:extLst>
        </c:ser>
        <c:ser>
          <c:idx val="1"/>
          <c:order val="1"/>
          <c:tx>
            <c:strRef>
              <c:f>'KPI4'!$C$1</c:f>
              <c:strCache>
                <c:ptCount val="1"/>
                <c:pt idx="0">
                  <c:v>Sum of Commission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'KPI4'!$A$2:$A$7</c:f>
              <c:strCache>
                <c:ptCount val="5"/>
                <c:pt idx="0">
                  <c:v>Cello Pen</c:v>
                </c:pt>
                <c:pt idx="1">
                  <c:v>Dettol</c:v>
                </c:pt>
                <c:pt idx="2">
                  <c:v>Lux</c:v>
                </c:pt>
                <c:pt idx="3">
                  <c:v>Pepsodent</c:v>
                </c:pt>
                <c:pt idx="4">
                  <c:v>Print Paper</c:v>
                </c:pt>
              </c:strCache>
            </c:strRef>
          </c:cat>
          <c:val>
            <c:numRef>
              <c:f>'KPI4'!$C$2:$C$7</c:f>
              <c:numCache>
                <c:formatCode>General</c:formatCode>
                <c:ptCount val="5"/>
                <c:pt idx="0">
                  <c:v>10139.25</c:v>
                </c:pt>
                <c:pt idx="1">
                  <c:v>17965.75</c:v>
                </c:pt>
                <c:pt idx="2">
                  <c:v>5552</c:v>
                </c:pt>
                <c:pt idx="3">
                  <c:v>18054</c:v>
                </c:pt>
                <c:pt idx="4">
                  <c:v>45576</c:v>
                </c:pt>
              </c:numCache>
            </c:numRef>
          </c:val>
          <c:extLst>
            <c:ext xmlns:c16="http://schemas.microsoft.com/office/drawing/2014/chart" uri="{C3380CC4-5D6E-409C-BE32-E72D297353CC}">
              <c16:uniqueId val="{00000001-199D-4107-B55D-4006DDB99698}"/>
            </c:ext>
          </c:extLst>
        </c:ser>
        <c:dLbls>
          <c:dLblPos val="outEnd"/>
          <c:showLegendKey val="0"/>
          <c:showVal val="1"/>
          <c:showCatName val="0"/>
          <c:showSerName val="0"/>
          <c:showPercent val="0"/>
          <c:showBubbleSize val="0"/>
        </c:dLbls>
        <c:gapWidth val="115"/>
        <c:axId val="2075801872"/>
        <c:axId val="2075799472"/>
      </c:barChart>
      <c:catAx>
        <c:axId val="20758018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5799472"/>
        <c:crosses val="autoZero"/>
        <c:auto val="1"/>
        <c:lblAlgn val="ctr"/>
        <c:lblOffset val="100"/>
        <c:noMultiLvlLbl val="0"/>
      </c:catAx>
      <c:valAx>
        <c:axId val="2075799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580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.xlsx]KPI5!PivotTable1</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'KPI5'!$B$1</c:f>
              <c:strCache>
                <c:ptCount val="1"/>
                <c:pt idx="0">
                  <c:v>Total</c:v>
                </c:pt>
              </c:strCache>
            </c:strRef>
          </c:tx>
          <c:spPr>
            <a:solidFill>
              <a:schemeClr val="accent1">
                <a:lumMod val="40000"/>
                <a:lumOff val="60000"/>
              </a:schemeClr>
            </a:solidFill>
            <a:ln>
              <a:noFill/>
            </a:ln>
            <a:effectLst>
              <a:outerShdw blurRad="57150" dist="19050" dir="5400000" algn="ctr" rotWithShape="0">
                <a:srgbClr val="000000">
                  <a:alpha val="63000"/>
                </a:srgbClr>
              </a:outerShdw>
            </a:effectLst>
          </c:spPr>
          <c:cat>
            <c:strRef>
              <c:f>'KPI5'!$A$2:$A$32</c:f>
              <c:strCache>
                <c:ptCount val="30"/>
                <c:pt idx="0">
                  <c:v>01-04-2022</c:v>
                </c:pt>
                <c:pt idx="1">
                  <c:v>02-04-2022</c:v>
                </c:pt>
                <c:pt idx="2">
                  <c:v>03-04-2022</c:v>
                </c:pt>
                <c:pt idx="3">
                  <c:v>04-04-2022</c:v>
                </c:pt>
                <c:pt idx="4">
                  <c:v>05-04-2022</c:v>
                </c:pt>
                <c:pt idx="5">
                  <c:v>06-04-2022</c:v>
                </c:pt>
                <c:pt idx="6">
                  <c:v>07-04-2022</c:v>
                </c:pt>
                <c:pt idx="7">
                  <c:v>08-04-2022</c:v>
                </c:pt>
                <c:pt idx="8">
                  <c:v>09-04-2022</c:v>
                </c:pt>
                <c:pt idx="9">
                  <c:v>10-04-2022</c:v>
                </c:pt>
                <c:pt idx="10">
                  <c:v>11-04-2022</c:v>
                </c:pt>
                <c:pt idx="11">
                  <c:v>12-04-2022</c:v>
                </c:pt>
                <c:pt idx="12">
                  <c:v>13-04-2022</c:v>
                </c:pt>
                <c:pt idx="13">
                  <c:v>14-04-2022</c:v>
                </c:pt>
                <c:pt idx="14">
                  <c:v>15-04-2022</c:v>
                </c:pt>
                <c:pt idx="15">
                  <c:v>16-04-2022</c:v>
                </c:pt>
                <c:pt idx="16">
                  <c:v>17-04-2022</c:v>
                </c:pt>
                <c:pt idx="17">
                  <c:v>18-04-2022</c:v>
                </c:pt>
                <c:pt idx="18">
                  <c:v>19-04-2022</c:v>
                </c:pt>
                <c:pt idx="19">
                  <c:v>20-04-2022</c:v>
                </c:pt>
                <c:pt idx="20">
                  <c:v>21-04-2022</c:v>
                </c:pt>
                <c:pt idx="21">
                  <c:v>22-04-2022</c:v>
                </c:pt>
                <c:pt idx="22">
                  <c:v>23-04-2022</c:v>
                </c:pt>
                <c:pt idx="23">
                  <c:v>24-04-2022</c:v>
                </c:pt>
                <c:pt idx="24">
                  <c:v>25-04-2022</c:v>
                </c:pt>
                <c:pt idx="25">
                  <c:v>26-04-2022</c:v>
                </c:pt>
                <c:pt idx="26">
                  <c:v>27-04-2022</c:v>
                </c:pt>
                <c:pt idx="27">
                  <c:v>28-04-2022</c:v>
                </c:pt>
                <c:pt idx="28">
                  <c:v>29-04-2022</c:v>
                </c:pt>
                <c:pt idx="29">
                  <c:v>30-04-2022</c:v>
                </c:pt>
              </c:strCache>
            </c:strRef>
          </c:cat>
          <c:val>
            <c:numRef>
              <c:f>'KPI5'!$B$2:$B$32</c:f>
              <c:numCache>
                <c:formatCode>General</c:formatCode>
                <c:ptCount val="30"/>
                <c:pt idx="0">
                  <c:v>4500</c:v>
                </c:pt>
                <c:pt idx="1">
                  <c:v>4000</c:v>
                </c:pt>
                <c:pt idx="2">
                  <c:v>2700</c:v>
                </c:pt>
                <c:pt idx="3">
                  <c:v>2500</c:v>
                </c:pt>
                <c:pt idx="4">
                  <c:v>9100</c:v>
                </c:pt>
                <c:pt idx="5">
                  <c:v>3037.5</c:v>
                </c:pt>
                <c:pt idx="6">
                  <c:v>5600</c:v>
                </c:pt>
                <c:pt idx="7">
                  <c:v>20250</c:v>
                </c:pt>
                <c:pt idx="8">
                  <c:v>1600</c:v>
                </c:pt>
                <c:pt idx="9">
                  <c:v>11900</c:v>
                </c:pt>
                <c:pt idx="10">
                  <c:v>1462.5</c:v>
                </c:pt>
                <c:pt idx="11">
                  <c:v>3120</c:v>
                </c:pt>
                <c:pt idx="12">
                  <c:v>1845</c:v>
                </c:pt>
                <c:pt idx="13">
                  <c:v>1560</c:v>
                </c:pt>
                <c:pt idx="14">
                  <c:v>5950</c:v>
                </c:pt>
                <c:pt idx="15">
                  <c:v>2205</c:v>
                </c:pt>
                <c:pt idx="16">
                  <c:v>3600</c:v>
                </c:pt>
                <c:pt idx="17">
                  <c:v>1476</c:v>
                </c:pt>
                <c:pt idx="18">
                  <c:v>1970</c:v>
                </c:pt>
                <c:pt idx="19">
                  <c:v>4606</c:v>
                </c:pt>
                <c:pt idx="20">
                  <c:v>1478.25</c:v>
                </c:pt>
                <c:pt idx="21">
                  <c:v>3580</c:v>
                </c:pt>
                <c:pt idx="22">
                  <c:v>1926</c:v>
                </c:pt>
                <c:pt idx="23">
                  <c:v>1970</c:v>
                </c:pt>
                <c:pt idx="24">
                  <c:v>4606</c:v>
                </c:pt>
                <c:pt idx="25">
                  <c:v>2016</c:v>
                </c:pt>
                <c:pt idx="26">
                  <c:v>2308</c:v>
                </c:pt>
                <c:pt idx="27">
                  <c:v>2220.75</c:v>
                </c:pt>
                <c:pt idx="28">
                  <c:v>1794</c:v>
                </c:pt>
                <c:pt idx="29">
                  <c:v>5964</c:v>
                </c:pt>
              </c:numCache>
            </c:numRef>
          </c:val>
          <c:extLst>
            <c:ext xmlns:c16="http://schemas.microsoft.com/office/drawing/2014/chart" uri="{C3380CC4-5D6E-409C-BE32-E72D297353CC}">
              <c16:uniqueId val="{00000000-3A72-46B4-8E66-22AAF67F7AB2}"/>
            </c:ext>
          </c:extLst>
        </c:ser>
        <c:dLbls>
          <c:showLegendKey val="0"/>
          <c:showVal val="0"/>
          <c:showCatName val="0"/>
          <c:showSerName val="0"/>
          <c:showPercent val="0"/>
          <c:showBubbleSize val="0"/>
        </c:dLbls>
        <c:axId val="835471248"/>
        <c:axId val="835471728"/>
      </c:areaChart>
      <c:catAx>
        <c:axId val="83547124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5471728"/>
        <c:crosses val="autoZero"/>
        <c:auto val="1"/>
        <c:lblAlgn val="ctr"/>
        <c:lblOffset val="100"/>
        <c:noMultiLvlLbl val="0"/>
      </c:catAx>
      <c:valAx>
        <c:axId val="8354717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54712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.xlsx]KPI6!PivotTable2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Amount</a:t>
            </a:r>
          </a:p>
        </c:rich>
      </c:tx>
      <c:layout>
        <c:manualLayout>
          <c:xMode val="edge"/>
          <c:yMode val="edge"/>
          <c:x val="0.35021522309711284"/>
          <c:y val="7.76829979585885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77777777777768"/>
              <c:y val="-3.2407407407407489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7779E-3"/>
              <c:y val="-8.7962962962963007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388888888888889"/>
              <c:y val="-1.3888888888888888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9999999999999895E-2"/>
              <c:y val="4.1666666666666664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277777777777768"/>
              <c:y val="7.870370370370354E-2"/>
            </c:manualLayout>
          </c:layout>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'KPI6'!$B$3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443-4654-A982-8A0786733B9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443-4654-A982-8A0786733B9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443-4654-A982-8A0786733B9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0443-4654-A982-8A0786733B9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0443-4654-A982-8A0786733B93}"/>
              </c:ext>
            </c:extLst>
          </c:dPt>
          <c:dLbls>
            <c:dLbl>
              <c:idx val="0"/>
              <c:layout>
                <c:manualLayout>
                  <c:x val="2.7777777777777779E-3"/>
                  <c:y val="-8.79629629629630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443-4654-A982-8A0786733B93}"/>
                </c:ext>
              </c:extLst>
            </c:dLbl>
            <c:dLbl>
              <c:idx val="1"/>
              <c:layout>
                <c:manualLayout>
                  <c:x val="0.10277777777777768"/>
                  <c:y val="-3.2407407407407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443-4654-A982-8A0786733B93}"/>
                </c:ext>
              </c:extLst>
            </c:dLbl>
            <c:dLbl>
              <c:idx val="2"/>
              <c:layout>
                <c:manualLayout>
                  <c:x val="9.9999999999999895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443-4654-A982-8A0786733B93}"/>
                </c:ext>
              </c:extLst>
            </c:dLbl>
            <c:dLbl>
              <c:idx val="3"/>
              <c:layout>
                <c:manualLayout>
                  <c:x val="0.15277777777777768"/>
                  <c:y val="7.8703703703703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443-4654-A982-8A0786733B93}"/>
                </c:ext>
              </c:extLst>
            </c:dLbl>
            <c:dLbl>
              <c:idx val="4"/>
              <c:layout>
                <c:manualLayout>
                  <c:x val="-0.11388888888888889"/>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443-4654-A982-8A0786733B93}"/>
                </c:ext>
              </c:extLst>
            </c:dLbl>
            <c:spPr>
              <a:noFill/>
              <a:ln>
                <a:noFill/>
              </a:ln>
              <a:effectLst/>
            </c:spPr>
            <c:txPr>
              <a:bodyPr rot="0" spcFirstLastPara="1" vertOverflow="ellipsis" vert="horz" wrap="square" lIns="38100" tIns="19050" rIns="38100" bIns="19050" anchor="b"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'KPI6'!$A$4:$A$9</c:f>
              <c:strCache>
                <c:ptCount val="5"/>
                <c:pt idx="0">
                  <c:v>Cello Pen</c:v>
                </c:pt>
                <c:pt idx="1">
                  <c:v>Dettol</c:v>
                </c:pt>
                <c:pt idx="2">
                  <c:v>Lux</c:v>
                </c:pt>
                <c:pt idx="3">
                  <c:v>Pepsodent</c:v>
                </c:pt>
                <c:pt idx="4">
                  <c:v>Print Paper</c:v>
                </c:pt>
              </c:strCache>
            </c:strRef>
          </c:cat>
          <c:val>
            <c:numRef>
              <c:f>'KPI6'!$B$4:$B$9</c:f>
              <c:numCache>
                <c:formatCode>General</c:formatCode>
                <c:ptCount val="5"/>
                <c:pt idx="0">
                  <c:v>973368</c:v>
                </c:pt>
                <c:pt idx="1">
                  <c:v>1959900</c:v>
                </c:pt>
                <c:pt idx="2">
                  <c:v>499680</c:v>
                </c:pt>
                <c:pt idx="3">
                  <c:v>1805400</c:v>
                </c:pt>
                <c:pt idx="4">
                  <c:v>5127300</c:v>
                </c:pt>
              </c:numCache>
            </c:numRef>
          </c:val>
          <c:extLst>
            <c:ext xmlns:c16="http://schemas.microsoft.com/office/drawing/2014/chart" uri="{C3380CC4-5D6E-409C-BE32-E72D297353CC}">
              <c16:uniqueId val="{00000000-0443-4654-A982-8A0786733B9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.xlsx]KPI2!PivotTable2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Commission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tx2">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3">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tx2">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3">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tx2">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pivotFmt>
      <c:pivotFmt>
        <c:idx val="14"/>
        <c:spPr>
          <a:ln w="34925" cap="rnd">
            <a:solidFill>
              <a:schemeClr val="accent2">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pivotFmt>
      <c:pivotFmt>
        <c:idx val="15"/>
        <c:spPr>
          <a:ln w="34925" cap="rnd">
            <a:solidFill>
              <a:schemeClr val="accent3">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pivotFmt>
      <c:pivotFmt>
        <c:idx val="16"/>
        <c:spPr>
          <a:ln w="34925" cap="rnd">
            <a:solidFill>
              <a:schemeClr val="accent4">
                <a:lumMod val="60000"/>
                <a:lumOff val="40000"/>
              </a:schemeClr>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pivotFmt>
      <c:pivotFmt>
        <c:idx val="17"/>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'KPI2'!$B$1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dPt>
            <c:idx val="0"/>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tx2">
                    <a:lumMod val="60000"/>
                    <a:lumOff val="40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130-4BEF-921C-DE93DA48BC76}"/>
              </c:ext>
            </c:extLst>
          </c:dPt>
          <c:dPt>
            <c:idx val="1"/>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2">
                    <a:lumMod val="60000"/>
                    <a:lumOff val="40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130-4BEF-921C-DE93DA48BC76}"/>
              </c:ext>
            </c:extLst>
          </c:dPt>
          <c:dPt>
            <c:idx val="2"/>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3">
                    <a:lumMod val="60000"/>
                    <a:lumOff val="40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130-4BEF-921C-DE93DA48BC76}"/>
              </c:ext>
            </c:extLst>
          </c:dPt>
          <c:dPt>
            <c:idx val="3"/>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4">
                    <a:lumMod val="60000"/>
                    <a:lumOff val="40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130-4BEF-921C-DE93DA48BC76}"/>
              </c:ext>
            </c:extLst>
          </c:dPt>
          <c:dPt>
            <c:idx val="4"/>
            <c:marker>
              <c:symbol val="circle"/>
              <c:size val="6"/>
              <c:spPr>
                <a:solidFill>
                  <a:schemeClr val="accent1">
                    <a:lumMod val="50000"/>
                  </a:schemeClr>
                </a:solidFill>
                <a:ln w="9525">
                  <a:solidFill>
                    <a:schemeClr val="accent1"/>
                  </a:solidFill>
                  <a:round/>
                </a:ln>
                <a:effectLst>
                  <a:outerShdw blurRad="57150" dist="19050" dir="5400000" algn="ctr" rotWithShape="0">
                    <a:srgbClr val="000000">
                      <a:alpha val="63000"/>
                    </a:srgbClr>
                  </a:outerShdw>
                </a:effectLst>
              </c:spPr>
            </c:marker>
            <c:bubble3D val="0"/>
            <c:spPr>
              <a:ln w="34925" cap="rnd">
                <a:solidFill>
                  <a:schemeClr val="accent6">
                    <a:lumMod val="75000"/>
                  </a:schemeClr>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130-4BEF-921C-DE93DA48BC76}"/>
              </c:ext>
            </c:extLst>
          </c:dPt>
          <c:cat>
            <c:strRef>
              <c:f>'KPI2'!$A$2:$A$8</c:f>
              <c:strCache>
                <c:ptCount val="6"/>
                <c:pt idx="0">
                  <c:v>Jan</c:v>
                </c:pt>
                <c:pt idx="1">
                  <c:v>Feb</c:v>
                </c:pt>
                <c:pt idx="2">
                  <c:v>Mar</c:v>
                </c:pt>
                <c:pt idx="3">
                  <c:v>Apr</c:v>
                </c:pt>
                <c:pt idx="4">
                  <c:v>Jun</c:v>
                </c:pt>
                <c:pt idx="5">
                  <c:v>Jul</c:v>
                </c:pt>
              </c:strCache>
            </c:strRef>
          </c:cat>
          <c:val>
            <c:numRef>
              <c:f>'KPI2'!$B$2:$B$8</c:f>
              <c:numCache>
                <c:formatCode>General</c:formatCode>
                <c:ptCount val="6"/>
                <c:pt idx="0">
                  <c:v>21300</c:v>
                </c:pt>
                <c:pt idx="1">
                  <c:v>23362.5</c:v>
                </c:pt>
                <c:pt idx="2">
                  <c:v>11972.5</c:v>
                </c:pt>
                <c:pt idx="3">
                  <c:v>13941</c:v>
                </c:pt>
                <c:pt idx="4">
                  <c:v>13197.75</c:v>
                </c:pt>
                <c:pt idx="5">
                  <c:v>13513.25</c:v>
                </c:pt>
              </c:numCache>
            </c:numRef>
          </c:val>
          <c:smooth val="0"/>
          <c:extLst>
            <c:ext xmlns:c16="http://schemas.microsoft.com/office/drawing/2014/chart" uri="{C3380CC4-5D6E-409C-BE32-E72D297353CC}">
              <c16:uniqueId val="{0000000A-1130-4BEF-921C-DE93DA48BC76}"/>
            </c:ext>
          </c:extLst>
        </c:ser>
        <c:dLbls>
          <c:showLegendKey val="0"/>
          <c:showVal val="0"/>
          <c:showCatName val="0"/>
          <c:showSerName val="0"/>
          <c:showPercent val="0"/>
          <c:showBubbleSize val="0"/>
        </c:dLbls>
        <c:marker val="1"/>
        <c:smooth val="0"/>
        <c:axId val="2098866752"/>
        <c:axId val="2098864352"/>
      </c:lineChart>
      <c:catAx>
        <c:axId val="20988667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8864352"/>
        <c:crosses val="autoZero"/>
        <c:auto val="1"/>
        <c:lblAlgn val="ctr"/>
        <c:lblOffset val="100"/>
        <c:noMultiLvlLbl val="0"/>
      </c:catAx>
      <c:valAx>
        <c:axId val="20988643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9886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lumMod val="75000"/>
        </a:schemeClr>
      </a:solidFill>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.xlsx]KPI1!PivotTable1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Productwise Sales</a:t>
            </a:r>
          </a:p>
        </c:rich>
      </c:tx>
      <c:layout>
        <c:manualLayout>
          <c:xMode val="edge"/>
          <c:yMode val="edge"/>
          <c:x val="0.39069307927931129"/>
          <c:y val="2.7492001456022378E-2"/>
        </c:manualLayout>
      </c:layout>
      <c:overlay val="1"/>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a:outerShdw blurRad="57150" dist="19050" dir="5400000" algn="ctr" rotWithShape="0">
              <a:srgbClr val="000000">
                <a:alpha val="63000"/>
              </a:srgbClr>
            </a:outerShdw>
          </a:effectLst>
          <a:sp3d/>
        </c:spPr>
      </c:pivotFmt>
      <c:pivotFmt>
        <c:idx val="2"/>
        <c:spPr>
          <a:solidFill>
            <a:schemeClr val="accent2">
              <a:lumMod val="60000"/>
              <a:lumOff val="40000"/>
            </a:schemeClr>
          </a:solidFill>
          <a:ln>
            <a:noFill/>
          </a:ln>
          <a:effectLst>
            <a:outerShdw blurRad="57150" dist="19050" dir="5400000" algn="ctr" rotWithShape="0">
              <a:srgbClr val="000000">
                <a:alpha val="63000"/>
              </a:srgbClr>
            </a:outerShdw>
          </a:effectLst>
          <a:sp3d/>
        </c:spPr>
      </c:pivotFmt>
      <c:pivotFmt>
        <c:idx val="3"/>
        <c:spPr>
          <a:solidFill>
            <a:schemeClr val="accent4">
              <a:lumMod val="60000"/>
              <a:lumOff val="40000"/>
            </a:schemeClr>
          </a:solidFill>
          <a:ln>
            <a:noFill/>
          </a:ln>
          <a:effectLst>
            <a:outerShdw blurRad="57150" dist="19050" dir="5400000" algn="ctr" rotWithShape="0">
              <a:srgbClr val="000000">
                <a:alpha val="63000"/>
              </a:srgbClr>
            </a:outerShdw>
          </a:effectLst>
          <a:sp3d/>
        </c:spPr>
      </c:pivotFmt>
      <c:pivotFmt>
        <c:idx val="4"/>
        <c:spPr>
          <a:solidFill>
            <a:schemeClr val="accent6">
              <a:lumMod val="60000"/>
              <a:lumOff val="40000"/>
            </a:schemeClr>
          </a:solidFill>
          <a:ln>
            <a:noFill/>
          </a:ln>
          <a:effectLst>
            <a:outerShdw blurRad="57150" dist="19050" dir="5400000" algn="ctr" rotWithShape="0">
              <a:srgbClr val="000000">
                <a:alpha val="63000"/>
              </a:srgbClr>
            </a:outerShdw>
          </a:effectLst>
          <a:sp3d/>
        </c:spPr>
      </c:pivotFmt>
      <c:pivotFmt>
        <c:idx val="5"/>
        <c:spPr>
          <a:solidFill>
            <a:schemeClr val="accent3">
              <a:lumMod val="60000"/>
              <a:lumOff val="40000"/>
            </a:schemeClr>
          </a:soli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a:outerShdw blurRad="57150" dist="19050" dir="5400000" algn="ctr" rotWithShape="0">
              <a:srgbClr val="000000">
                <a:alpha val="63000"/>
              </a:srgbClr>
            </a:outerShdw>
          </a:effectLst>
          <a:sp3d/>
        </c:spPr>
      </c:pivotFmt>
      <c:pivotFmt>
        <c:idx val="8"/>
        <c:spPr>
          <a:solidFill>
            <a:schemeClr val="accent4">
              <a:lumMod val="60000"/>
              <a:lumOff val="40000"/>
            </a:schemeClr>
          </a:solidFill>
          <a:ln>
            <a:noFill/>
          </a:ln>
          <a:effectLst>
            <a:outerShdw blurRad="57150" dist="19050" dir="5400000" algn="ctr" rotWithShape="0">
              <a:srgbClr val="000000">
                <a:alpha val="63000"/>
              </a:srgbClr>
            </a:outerShdw>
          </a:effectLst>
          <a:sp3d/>
        </c:spPr>
      </c:pivotFmt>
      <c:pivotFmt>
        <c:idx val="9"/>
        <c:spPr>
          <a:solidFill>
            <a:schemeClr val="accent2">
              <a:lumMod val="60000"/>
              <a:lumOff val="40000"/>
            </a:schemeClr>
          </a:solidFill>
          <a:ln>
            <a:noFill/>
          </a:ln>
          <a:effectLst>
            <a:outerShdw blurRad="57150" dist="19050" dir="5400000" algn="ctr" rotWithShape="0">
              <a:srgbClr val="000000">
                <a:alpha val="63000"/>
              </a:srgbClr>
            </a:outerShdw>
          </a:effectLst>
          <a:sp3d/>
        </c:spPr>
      </c:pivotFmt>
      <c:pivotFmt>
        <c:idx val="10"/>
        <c:spPr>
          <a:solidFill>
            <a:schemeClr val="accent3">
              <a:lumMod val="60000"/>
              <a:lumOff val="40000"/>
            </a:schemeClr>
          </a:solidFill>
          <a:ln>
            <a:noFill/>
          </a:ln>
          <a:effectLst>
            <a:outerShdw blurRad="57150" dist="19050" dir="5400000" algn="ctr" rotWithShape="0">
              <a:srgbClr val="000000">
                <a:alpha val="63000"/>
              </a:srgbClr>
            </a:outerShdw>
          </a:effectLst>
          <a:sp3d/>
        </c:spPr>
      </c:pivotFmt>
      <c:pivotFmt>
        <c:idx val="11"/>
        <c:spPr>
          <a:solidFill>
            <a:schemeClr val="accent1">
              <a:lumMod val="60000"/>
              <a:lumOff val="40000"/>
            </a:schemeClr>
          </a:soli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60000"/>
              <a:lumOff val="40000"/>
            </a:schemeClr>
          </a:solidFill>
          <a:ln>
            <a:noFill/>
          </a:ln>
          <a:effectLst>
            <a:outerShdw blurRad="57150" dist="19050" dir="5400000" algn="ctr" rotWithShape="0">
              <a:srgbClr val="000000">
                <a:alpha val="63000"/>
              </a:srgbClr>
            </a:outerShdw>
          </a:effectLst>
          <a:sp3d/>
        </c:spPr>
      </c:pivotFmt>
      <c:pivotFmt>
        <c:idx val="14"/>
        <c:spPr>
          <a:solidFill>
            <a:schemeClr val="accent4">
              <a:lumMod val="60000"/>
              <a:lumOff val="40000"/>
            </a:schemeClr>
          </a:solidFill>
          <a:ln>
            <a:noFill/>
          </a:ln>
          <a:effectLst>
            <a:outerShdw blurRad="57150" dist="19050" dir="5400000" algn="ctr" rotWithShape="0">
              <a:srgbClr val="000000">
                <a:alpha val="63000"/>
              </a:srgbClr>
            </a:outerShdw>
          </a:effectLst>
          <a:sp3d/>
        </c:spPr>
      </c:pivotFmt>
      <c:pivotFmt>
        <c:idx val="15"/>
        <c:spPr>
          <a:solidFill>
            <a:schemeClr val="accent2">
              <a:lumMod val="60000"/>
              <a:lumOff val="40000"/>
            </a:schemeClr>
          </a:solidFill>
          <a:ln>
            <a:noFill/>
          </a:ln>
          <a:effectLst>
            <a:outerShdw blurRad="57150" dist="19050" dir="5400000" algn="ctr" rotWithShape="0">
              <a:srgbClr val="000000">
                <a:alpha val="63000"/>
              </a:srgbClr>
            </a:outerShdw>
          </a:effectLst>
          <a:sp3d/>
        </c:spPr>
      </c:pivotFmt>
      <c:pivotFmt>
        <c:idx val="16"/>
        <c:spPr>
          <a:solidFill>
            <a:schemeClr val="accent3">
              <a:lumMod val="60000"/>
              <a:lumOff val="40000"/>
            </a:schemeClr>
          </a:solidFill>
          <a:ln>
            <a:noFill/>
          </a:ln>
          <a:effectLst>
            <a:outerShdw blurRad="57150" dist="19050" dir="5400000" algn="ctr" rotWithShape="0">
              <a:srgbClr val="000000">
                <a:alpha val="63000"/>
              </a:srgbClr>
            </a:outerShdw>
          </a:effectLst>
          <a:sp3d/>
        </c:spPr>
      </c:pivotFmt>
      <c:pivotFmt>
        <c:idx val="17"/>
        <c:spPr>
          <a:solidFill>
            <a:schemeClr val="accent1">
              <a:lumMod val="60000"/>
              <a:lumOff val="40000"/>
            </a:schemeClr>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'KPI1'!$B$1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spPr>
              <a:solidFill>
                <a:schemeClr val="accent6">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54E-4B3C-9B04-4FD20143A2B3}"/>
              </c:ext>
            </c:extLst>
          </c:dPt>
          <c:dPt>
            <c:idx val="1"/>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54E-4B3C-9B04-4FD20143A2B3}"/>
              </c:ext>
            </c:extLst>
          </c:dPt>
          <c:dPt>
            <c:idx val="2"/>
            <c:invertIfNegative val="0"/>
            <c:bubble3D val="0"/>
            <c:spPr>
              <a:solidFill>
                <a:schemeClr val="accent2">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554E-4B3C-9B04-4FD20143A2B3}"/>
              </c:ext>
            </c:extLst>
          </c:dPt>
          <c:dPt>
            <c:idx val="3"/>
            <c:invertIfNegative val="0"/>
            <c:bubble3D val="0"/>
            <c:spPr>
              <a:solidFill>
                <a:schemeClr val="accent3">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554E-4B3C-9B04-4FD20143A2B3}"/>
              </c:ext>
            </c:extLst>
          </c:dPt>
          <c:dPt>
            <c:idx val="4"/>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554E-4B3C-9B04-4FD20143A2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'KPI1'!$A$2:$A$7</c:f>
              <c:strCache>
                <c:ptCount val="5"/>
                <c:pt idx="0">
                  <c:v>Cello Pen</c:v>
                </c:pt>
                <c:pt idx="1">
                  <c:v>Dettol</c:v>
                </c:pt>
                <c:pt idx="2">
                  <c:v>Lux</c:v>
                </c:pt>
                <c:pt idx="3">
                  <c:v>Pepsodent</c:v>
                </c:pt>
                <c:pt idx="4">
                  <c:v>Print Paper</c:v>
                </c:pt>
              </c:strCache>
            </c:strRef>
          </c:cat>
          <c:val>
            <c:numRef>
              <c:f>'KPI1'!$B$2:$B$7</c:f>
              <c:numCache>
                <c:formatCode>General</c:formatCode>
                <c:ptCount val="5"/>
                <c:pt idx="0">
                  <c:v>202785</c:v>
                </c:pt>
                <c:pt idx="1">
                  <c:v>359315</c:v>
                </c:pt>
                <c:pt idx="2">
                  <c:v>111040</c:v>
                </c:pt>
                <c:pt idx="3">
                  <c:v>361080</c:v>
                </c:pt>
                <c:pt idx="4">
                  <c:v>911520</c:v>
                </c:pt>
              </c:numCache>
            </c:numRef>
          </c:val>
          <c:extLst>
            <c:ext xmlns:c16="http://schemas.microsoft.com/office/drawing/2014/chart" uri="{C3380CC4-5D6E-409C-BE32-E72D297353CC}">
              <c16:uniqueId val="{0000000A-554E-4B3C-9B04-4FD20143A2B3}"/>
            </c:ext>
          </c:extLst>
        </c:ser>
        <c:dLbls>
          <c:showLegendKey val="0"/>
          <c:showVal val="1"/>
          <c:showCatName val="0"/>
          <c:showSerName val="0"/>
          <c:showPercent val="0"/>
          <c:showBubbleSize val="0"/>
        </c:dLbls>
        <c:gapWidth val="150"/>
        <c:shape val="box"/>
        <c:axId val="1722224992"/>
        <c:axId val="1722225472"/>
        <c:axId val="0"/>
      </c:bar3DChart>
      <c:catAx>
        <c:axId val="1722224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2225472"/>
        <c:crosses val="autoZero"/>
        <c:auto val="1"/>
        <c:lblAlgn val="ctr"/>
        <c:lblOffset val="100"/>
        <c:noMultiLvlLbl val="0"/>
      </c:catAx>
      <c:valAx>
        <c:axId val="17222254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2224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.xlsx]KPI3!PivotTable3</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Units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'KPI3'!$B$1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5C8-4D7D-B1B3-25B8366F25B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5C8-4D7D-B1B3-25B8366F25B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5C8-4D7D-B1B3-25B8366F25B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5C8-4D7D-B1B3-25B8366F25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'KPI3'!$A$2:$A$6</c:f>
              <c:strCache>
                <c:ptCount val="4"/>
                <c:pt idx="0">
                  <c:v>West</c:v>
                </c:pt>
                <c:pt idx="1">
                  <c:v>South</c:v>
                </c:pt>
                <c:pt idx="2">
                  <c:v>North</c:v>
                </c:pt>
                <c:pt idx="3">
                  <c:v>East</c:v>
                </c:pt>
              </c:strCache>
            </c:strRef>
          </c:cat>
          <c:val>
            <c:numRef>
              <c:f>'KPI3'!$B$2:$B$6</c:f>
              <c:numCache>
                <c:formatCode>General</c:formatCode>
                <c:ptCount val="4"/>
                <c:pt idx="0">
                  <c:v>8129</c:v>
                </c:pt>
                <c:pt idx="1">
                  <c:v>14640</c:v>
                </c:pt>
                <c:pt idx="2">
                  <c:v>6518</c:v>
                </c:pt>
                <c:pt idx="3">
                  <c:v>8032</c:v>
                </c:pt>
              </c:numCache>
            </c:numRef>
          </c:val>
          <c:extLst>
            <c:ext xmlns:c16="http://schemas.microsoft.com/office/drawing/2014/chart" uri="{C3380CC4-5D6E-409C-BE32-E72D297353CC}">
              <c16:uniqueId val="{00000008-7A39-4B78-A012-827ECE9B7AC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hyperlink" Target="#Dashboard!A1"/><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8" Type="http://schemas.openxmlformats.org/officeDocument/2006/relationships/hyperlink" Target="http://www.facebook.com" TargetMode="External"/><Relationship Id="rId13" Type="http://schemas.openxmlformats.org/officeDocument/2006/relationships/hyperlink" Target="https://pixabay.com/de/vectors/youtube-videos-rot-1623577/" TargetMode="External"/><Relationship Id="rId18" Type="http://schemas.openxmlformats.org/officeDocument/2006/relationships/image" Target="../media/image6.png"/><Relationship Id="rId26" Type="http://schemas.openxmlformats.org/officeDocument/2006/relationships/image" Target="../media/image8.png"/><Relationship Id="rId3" Type="http://schemas.openxmlformats.org/officeDocument/2006/relationships/chart" Target="../charts/chart9.xml"/><Relationship Id="rId21" Type="http://schemas.openxmlformats.org/officeDocument/2006/relationships/hyperlink" Target="#'KPI2'!A1"/><Relationship Id="rId7" Type="http://schemas.openxmlformats.org/officeDocument/2006/relationships/chart" Target="../charts/chart11.xml"/><Relationship Id="rId12" Type="http://schemas.openxmlformats.org/officeDocument/2006/relationships/image" Target="../media/image4.png"/><Relationship Id="rId17" Type="http://schemas.openxmlformats.org/officeDocument/2006/relationships/hyperlink" Target="#Data!A1"/><Relationship Id="rId25" Type="http://schemas.openxmlformats.org/officeDocument/2006/relationships/hyperlink" Target="http://www.amazon.com" TargetMode="External"/><Relationship Id="rId2" Type="http://schemas.openxmlformats.org/officeDocument/2006/relationships/chart" Target="../charts/chart8.xml"/><Relationship Id="rId16" Type="http://schemas.openxmlformats.org/officeDocument/2006/relationships/hyperlink" Target="https://www.oxpal.com/main.php?o=contact&amp;lan=en" TargetMode="External"/><Relationship Id="rId20" Type="http://schemas.openxmlformats.org/officeDocument/2006/relationships/hyperlink" Target="#'KPI1'!A1"/><Relationship Id="rId29" Type="http://schemas.openxmlformats.org/officeDocument/2006/relationships/image" Target="../media/image9.jpeg"/><Relationship Id="rId1" Type="http://schemas.openxmlformats.org/officeDocument/2006/relationships/chart" Target="../charts/chart7.xml"/><Relationship Id="rId6" Type="http://schemas.openxmlformats.org/officeDocument/2006/relationships/image" Target="../media/image2.svg"/><Relationship Id="rId11" Type="http://schemas.openxmlformats.org/officeDocument/2006/relationships/hyperlink" Target="http://www.youtube.com" TargetMode="External"/><Relationship Id="rId24" Type="http://schemas.openxmlformats.org/officeDocument/2006/relationships/hyperlink" Target="#'KPI5'!A1"/><Relationship Id="rId5" Type="http://schemas.openxmlformats.org/officeDocument/2006/relationships/image" Target="../media/image1.png"/><Relationship Id="rId15" Type="http://schemas.openxmlformats.org/officeDocument/2006/relationships/image" Target="../media/image5.png"/><Relationship Id="rId23" Type="http://schemas.openxmlformats.org/officeDocument/2006/relationships/hyperlink" Target="#'KPI4'!A1"/><Relationship Id="rId28" Type="http://schemas.openxmlformats.org/officeDocument/2006/relationships/chart" Target="../charts/chart12.xml"/><Relationship Id="rId10" Type="http://schemas.openxmlformats.org/officeDocument/2006/relationships/hyperlink" Target="https://fhlogo.blogspot.com/2011/03/facebook.html" TargetMode="External"/><Relationship Id="rId19" Type="http://schemas.openxmlformats.org/officeDocument/2006/relationships/image" Target="../media/image7.svg"/><Relationship Id="rId4" Type="http://schemas.openxmlformats.org/officeDocument/2006/relationships/chart" Target="../charts/chart10.xml"/><Relationship Id="rId9" Type="http://schemas.openxmlformats.org/officeDocument/2006/relationships/image" Target="../media/image3.png"/><Relationship Id="rId14" Type="http://schemas.openxmlformats.org/officeDocument/2006/relationships/hyperlink" Target="http://www.linkedin.com" TargetMode="External"/><Relationship Id="rId22" Type="http://schemas.openxmlformats.org/officeDocument/2006/relationships/hyperlink" Target="#'KPI3'!A1"/><Relationship Id="rId27" Type="http://schemas.openxmlformats.org/officeDocument/2006/relationships/hyperlink" Target="https://sakomar.blogspot.com/2013/10/" TargetMode="External"/></Relationships>
</file>

<file path=xl/drawings/drawing1.xml><?xml version="1.0" encoding="utf-8"?>
<xdr:wsDr xmlns:xdr="http://schemas.openxmlformats.org/drawingml/2006/spreadsheetDrawing" xmlns:a="http://schemas.openxmlformats.org/drawingml/2006/main">
  <xdr:twoCellAnchor>
    <xdr:from>
      <xdr:col>15</xdr:col>
      <xdr:colOff>6403</xdr:colOff>
      <xdr:row>5</xdr:row>
      <xdr:rowOff>19210</xdr:rowOff>
    </xdr:from>
    <xdr:to>
      <xdr:col>18</xdr:col>
      <xdr:colOff>268941</xdr:colOff>
      <xdr:row>12</xdr:row>
      <xdr:rowOff>0</xdr:rowOff>
    </xdr:to>
    <xdr:sp macro="" textlink="">
      <xdr:nvSpPr>
        <xdr:cNvPr id="5" name="Arrow: Right 4">
          <a:hlinkClick xmlns:r="http://schemas.openxmlformats.org/officeDocument/2006/relationships" r:id="rId1"/>
          <a:extLst>
            <a:ext uri="{FF2B5EF4-FFF2-40B4-BE49-F238E27FC236}">
              <a16:creationId xmlns:a16="http://schemas.microsoft.com/office/drawing/2014/main" id="{090E1844-1364-3931-16FC-BC6B050543B3}"/>
            </a:ext>
          </a:extLst>
        </xdr:cNvPr>
        <xdr:cNvSpPr/>
      </xdr:nvSpPr>
      <xdr:spPr>
        <a:xfrm>
          <a:off x="11615697" y="851647"/>
          <a:ext cx="2087496" cy="1146202"/>
        </a:xfrm>
        <a:prstGeom prst="rightArrow">
          <a:avLst/>
        </a:prstGeom>
        <a:ln>
          <a:solidFill>
            <a:schemeClr val="tx1">
              <a:lumMod val="75000"/>
              <a:lumOff val="25000"/>
            </a:schemeClr>
          </a:solidFill>
        </a:ln>
        <a:effectLst>
          <a:glow rad="228600">
            <a:schemeClr val="accent3">
              <a:satMod val="175000"/>
              <a:alpha val="40000"/>
            </a:schemeClr>
          </a:glo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r>
            <a:rPr lang="en-IN" sz="1800"/>
            <a:t>Go to Dashboard</a:t>
          </a:r>
        </a:p>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441960</xdr:colOff>
      <xdr:row>0</xdr:row>
      <xdr:rowOff>83820</xdr:rowOff>
    </xdr:from>
    <xdr:to>
      <xdr:col>10</xdr:col>
      <xdr:colOff>571500</xdr:colOff>
      <xdr:row>14</xdr:row>
      <xdr:rowOff>121920</xdr:rowOff>
    </xdr:to>
    <xdr:graphicFrame macro="">
      <xdr:nvGraphicFramePr>
        <xdr:cNvPr id="2" name="Chart 1">
          <a:extLst>
            <a:ext uri="{FF2B5EF4-FFF2-40B4-BE49-F238E27FC236}">
              <a16:creationId xmlns:a16="http://schemas.microsoft.com/office/drawing/2014/main" id="{7780E49E-C862-4856-7F67-9AF9AB724A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5</xdr:row>
      <xdr:rowOff>0</xdr:rowOff>
    </xdr:from>
    <xdr:to>
      <xdr:col>14</xdr:col>
      <xdr:colOff>571116</xdr:colOff>
      <xdr:row>11</xdr:row>
      <xdr:rowOff>48922</xdr:rowOff>
    </xdr:to>
    <xdr:sp macro="" textlink="">
      <xdr:nvSpPr>
        <xdr:cNvPr id="6" name="Arrow: Right 5">
          <a:hlinkClick xmlns:r="http://schemas.openxmlformats.org/officeDocument/2006/relationships" r:id="rId2"/>
          <a:extLst>
            <a:ext uri="{FF2B5EF4-FFF2-40B4-BE49-F238E27FC236}">
              <a16:creationId xmlns:a16="http://schemas.microsoft.com/office/drawing/2014/main" id="{E3EBC762-5820-42C3-A1D6-882638B2EA11}"/>
            </a:ext>
          </a:extLst>
        </xdr:cNvPr>
        <xdr:cNvSpPr/>
      </xdr:nvSpPr>
      <xdr:spPr>
        <a:xfrm>
          <a:off x="8122920" y="914400"/>
          <a:ext cx="2087496" cy="1146202"/>
        </a:xfrm>
        <a:prstGeom prst="rightArrow">
          <a:avLst/>
        </a:prstGeom>
        <a:ln>
          <a:solidFill>
            <a:schemeClr val="tx1">
              <a:lumMod val="75000"/>
              <a:lumOff val="25000"/>
            </a:schemeClr>
          </a:solidFill>
        </a:ln>
        <a:effectLst>
          <a:glow rad="228600">
            <a:schemeClr val="accent3">
              <a:satMod val="175000"/>
              <a:alpha val="40000"/>
            </a:schemeClr>
          </a:glo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r>
            <a:rPr lang="en-IN" sz="1800"/>
            <a:t>Go to Dashboard</a:t>
          </a:r>
        </a:p>
        <a:p>
          <a:pPr algn="l"/>
          <a:endParaRPr lang="en-IN" sz="1100"/>
        </a:p>
      </xdr:txBody>
    </xdr:sp>
    <xdr:clientData/>
  </xdr:twoCellAnchor>
  <xdr:twoCellAnchor editAs="oneCell">
    <xdr:from>
      <xdr:col>15</xdr:col>
      <xdr:colOff>30480</xdr:colOff>
      <xdr:row>0</xdr:row>
      <xdr:rowOff>22860</xdr:rowOff>
    </xdr:from>
    <xdr:to>
      <xdr:col>17</xdr:col>
      <xdr:colOff>932455</xdr:colOff>
      <xdr:row>9</xdr:row>
      <xdr:rowOff>154417</xdr:rowOff>
    </xdr:to>
    <mc:AlternateContent xmlns:mc="http://schemas.openxmlformats.org/markup-compatibility/2006" xmlns:a14="http://schemas.microsoft.com/office/drawing/2010/main">
      <mc:Choice Requires="a14">
        <xdr:graphicFrame macro="">
          <xdr:nvGraphicFramePr>
            <xdr:cNvPr id="3" name="Product Name 1">
              <a:extLst>
                <a:ext uri="{FF2B5EF4-FFF2-40B4-BE49-F238E27FC236}">
                  <a16:creationId xmlns:a16="http://schemas.microsoft.com/office/drawing/2014/main" id="{76F642AB-F13D-4D03-9EFA-2E354A7B8078}"/>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10408920" y="22860"/>
              <a:ext cx="1862095" cy="17774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11</xdr:row>
      <xdr:rowOff>0</xdr:rowOff>
    </xdr:from>
    <xdr:to>
      <xdr:col>17</xdr:col>
      <xdr:colOff>1006743</xdr:colOff>
      <xdr:row>26</xdr:row>
      <xdr:rowOff>61692</xdr:rowOff>
    </xdr:to>
    <mc:AlternateContent xmlns:mc="http://schemas.openxmlformats.org/markup-compatibility/2006" xmlns:a14="http://schemas.microsoft.com/office/drawing/2010/main">
      <mc:Choice Requires="a14">
        <xdr:graphicFrame macro="">
          <xdr:nvGraphicFramePr>
            <xdr:cNvPr id="4" name="Area 1">
              <a:extLst>
                <a:ext uri="{FF2B5EF4-FFF2-40B4-BE49-F238E27FC236}">
                  <a16:creationId xmlns:a16="http://schemas.microsoft.com/office/drawing/2014/main" id="{23099B23-BA80-4051-9E3C-BDB94749202C}"/>
                </a:ext>
              </a:extLst>
            </xdr:cNvPr>
            <xdr:cNvGraphicFramePr/>
          </xdr:nvGraphicFramePr>
          <xdr:xfrm>
            <a:off x="0" y="0"/>
            <a:ext cx="0" cy="0"/>
          </xdr:xfrm>
          <a:graphic>
            <a:graphicData uri="http://schemas.microsoft.com/office/drawing/2010/slicer">
              <sle:slicer xmlns:sle="http://schemas.microsoft.com/office/drawing/2010/slicer" name="Area 1"/>
            </a:graphicData>
          </a:graphic>
        </xdr:graphicFrame>
      </mc:Choice>
      <mc:Fallback xmlns="">
        <xdr:sp macro="" textlink="">
          <xdr:nvSpPr>
            <xdr:cNvPr id="0" name=""/>
            <xdr:cNvSpPr>
              <a:spLocks noTextEdit="1"/>
            </xdr:cNvSpPr>
          </xdr:nvSpPr>
          <xdr:spPr>
            <a:xfrm>
              <a:off x="10378440" y="2011680"/>
              <a:ext cx="1966863" cy="28048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15</xdr:row>
      <xdr:rowOff>0</xdr:rowOff>
    </xdr:from>
    <xdr:to>
      <xdr:col>14</xdr:col>
      <xdr:colOff>345715</xdr:colOff>
      <xdr:row>23</xdr:row>
      <xdr:rowOff>43232</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737FB7E7-CF66-4608-970D-F8A8B3AAB1F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22920" y="2743200"/>
              <a:ext cx="1862095" cy="1506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548640</xdr:colOff>
      <xdr:row>0</xdr:row>
      <xdr:rowOff>148590</xdr:rowOff>
    </xdr:from>
    <xdr:to>
      <xdr:col>10</xdr:col>
      <xdr:colOff>243840</xdr:colOff>
      <xdr:row>15</xdr:row>
      <xdr:rowOff>148590</xdr:rowOff>
    </xdr:to>
    <xdr:graphicFrame macro="">
      <xdr:nvGraphicFramePr>
        <xdr:cNvPr id="2" name="Chart 1">
          <a:extLst>
            <a:ext uri="{FF2B5EF4-FFF2-40B4-BE49-F238E27FC236}">
              <a16:creationId xmlns:a16="http://schemas.microsoft.com/office/drawing/2014/main" id="{709FD2B0-6269-A5A8-65CF-4AAC6733F6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4</xdr:row>
      <xdr:rowOff>0</xdr:rowOff>
    </xdr:from>
    <xdr:to>
      <xdr:col>14</xdr:col>
      <xdr:colOff>258696</xdr:colOff>
      <xdr:row>10</xdr:row>
      <xdr:rowOff>48922</xdr:rowOff>
    </xdr:to>
    <xdr:sp macro="" textlink="">
      <xdr:nvSpPr>
        <xdr:cNvPr id="4" name="Arrow: Right 3">
          <a:hlinkClick xmlns:r="http://schemas.openxmlformats.org/officeDocument/2006/relationships" r:id="rId2"/>
          <a:extLst>
            <a:ext uri="{FF2B5EF4-FFF2-40B4-BE49-F238E27FC236}">
              <a16:creationId xmlns:a16="http://schemas.microsoft.com/office/drawing/2014/main" id="{4F3A3320-E419-4DD6-A186-EC1F158308A6}"/>
            </a:ext>
          </a:extLst>
        </xdr:cNvPr>
        <xdr:cNvSpPr/>
      </xdr:nvSpPr>
      <xdr:spPr>
        <a:xfrm>
          <a:off x="7574280" y="731520"/>
          <a:ext cx="2087496" cy="1146202"/>
        </a:xfrm>
        <a:prstGeom prst="rightArrow">
          <a:avLst/>
        </a:prstGeom>
        <a:ln>
          <a:solidFill>
            <a:schemeClr val="tx1">
              <a:lumMod val="75000"/>
              <a:lumOff val="25000"/>
            </a:schemeClr>
          </a:solidFill>
        </a:ln>
        <a:effectLst>
          <a:glow rad="228600">
            <a:schemeClr val="accent3">
              <a:satMod val="175000"/>
              <a:alpha val="40000"/>
            </a:schemeClr>
          </a:glo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r>
            <a:rPr lang="en-IN" sz="1800"/>
            <a:t>Go to Dashboard</a:t>
          </a:r>
        </a:p>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415290</xdr:colOff>
      <xdr:row>0</xdr:row>
      <xdr:rowOff>171450</xdr:rowOff>
    </xdr:from>
    <xdr:to>
      <xdr:col>11</xdr:col>
      <xdr:colOff>110490</xdr:colOff>
      <xdr:row>15</xdr:row>
      <xdr:rowOff>171450</xdr:rowOff>
    </xdr:to>
    <xdr:graphicFrame macro="">
      <xdr:nvGraphicFramePr>
        <xdr:cNvPr id="2" name="Chart 1">
          <a:extLst>
            <a:ext uri="{FF2B5EF4-FFF2-40B4-BE49-F238E27FC236}">
              <a16:creationId xmlns:a16="http://schemas.microsoft.com/office/drawing/2014/main" id="{964AB6B8-6B82-97E5-2E9C-45652F86A4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4</xdr:row>
      <xdr:rowOff>0</xdr:rowOff>
    </xdr:from>
    <xdr:to>
      <xdr:col>15</xdr:col>
      <xdr:colOff>258696</xdr:colOff>
      <xdr:row>10</xdr:row>
      <xdr:rowOff>48922</xdr:rowOff>
    </xdr:to>
    <xdr:sp macro="" textlink="">
      <xdr:nvSpPr>
        <xdr:cNvPr id="4" name="Arrow: Right 3">
          <a:hlinkClick xmlns:r="http://schemas.openxmlformats.org/officeDocument/2006/relationships" r:id="rId2"/>
          <a:extLst>
            <a:ext uri="{FF2B5EF4-FFF2-40B4-BE49-F238E27FC236}">
              <a16:creationId xmlns:a16="http://schemas.microsoft.com/office/drawing/2014/main" id="{ED1EEA34-4FA3-4C89-9A92-E81464537623}"/>
            </a:ext>
          </a:extLst>
        </xdr:cNvPr>
        <xdr:cNvSpPr/>
      </xdr:nvSpPr>
      <xdr:spPr>
        <a:xfrm>
          <a:off x="8122920" y="731520"/>
          <a:ext cx="2087496" cy="1146202"/>
        </a:xfrm>
        <a:prstGeom prst="rightArrow">
          <a:avLst/>
        </a:prstGeom>
        <a:ln>
          <a:solidFill>
            <a:schemeClr val="tx1">
              <a:lumMod val="75000"/>
              <a:lumOff val="25000"/>
            </a:schemeClr>
          </a:solidFill>
        </a:ln>
        <a:effectLst>
          <a:glow rad="228600">
            <a:schemeClr val="accent3">
              <a:satMod val="175000"/>
              <a:alpha val="40000"/>
            </a:schemeClr>
          </a:glo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r>
            <a:rPr lang="en-IN" sz="1800"/>
            <a:t>Go to Dashboard</a:t>
          </a:r>
        </a:p>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300990</xdr:colOff>
      <xdr:row>0</xdr:row>
      <xdr:rowOff>102870</xdr:rowOff>
    </xdr:from>
    <xdr:to>
      <xdr:col>14</xdr:col>
      <xdr:colOff>7620</xdr:colOff>
      <xdr:row>20</xdr:row>
      <xdr:rowOff>106680</xdr:rowOff>
    </xdr:to>
    <xdr:graphicFrame macro="">
      <xdr:nvGraphicFramePr>
        <xdr:cNvPr id="4" name="Chart 3">
          <a:extLst>
            <a:ext uri="{FF2B5EF4-FFF2-40B4-BE49-F238E27FC236}">
              <a16:creationId xmlns:a16="http://schemas.microsoft.com/office/drawing/2014/main" id="{FC2B4EE6-0E8E-0B9C-F16F-C8D07226E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5</xdr:row>
      <xdr:rowOff>0</xdr:rowOff>
    </xdr:from>
    <xdr:to>
      <xdr:col>18</xdr:col>
      <xdr:colOff>258696</xdr:colOff>
      <xdr:row>11</xdr:row>
      <xdr:rowOff>48922</xdr:rowOff>
    </xdr:to>
    <xdr:sp macro="" textlink="">
      <xdr:nvSpPr>
        <xdr:cNvPr id="3" name="Arrow: Right 2">
          <a:hlinkClick xmlns:r="http://schemas.openxmlformats.org/officeDocument/2006/relationships" r:id="rId2"/>
          <a:extLst>
            <a:ext uri="{FF2B5EF4-FFF2-40B4-BE49-F238E27FC236}">
              <a16:creationId xmlns:a16="http://schemas.microsoft.com/office/drawing/2014/main" id="{76C2F953-60F8-4A9F-A0C2-B2371ADA6EB8}"/>
            </a:ext>
          </a:extLst>
        </xdr:cNvPr>
        <xdr:cNvSpPr/>
      </xdr:nvSpPr>
      <xdr:spPr>
        <a:xfrm>
          <a:off x="10568940" y="914400"/>
          <a:ext cx="2087496" cy="1146202"/>
        </a:xfrm>
        <a:prstGeom prst="rightArrow">
          <a:avLst/>
        </a:prstGeom>
        <a:ln>
          <a:solidFill>
            <a:schemeClr val="tx1">
              <a:lumMod val="75000"/>
              <a:lumOff val="25000"/>
            </a:schemeClr>
          </a:solidFill>
        </a:ln>
        <a:effectLst>
          <a:glow rad="228600">
            <a:schemeClr val="accent3">
              <a:satMod val="175000"/>
              <a:alpha val="40000"/>
            </a:schemeClr>
          </a:glo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r>
            <a:rPr lang="en-IN" sz="1800"/>
            <a:t>Go to Dashboard</a:t>
          </a:r>
        </a:p>
        <a:p>
          <a:pPr algn="l"/>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403860</xdr:colOff>
      <xdr:row>0</xdr:row>
      <xdr:rowOff>30480</xdr:rowOff>
    </xdr:from>
    <xdr:to>
      <xdr:col>14</xdr:col>
      <xdr:colOff>494916</xdr:colOff>
      <xdr:row>6</xdr:row>
      <xdr:rowOff>79402</xdr:rowOff>
    </xdr:to>
    <xdr:sp macro="" textlink="">
      <xdr:nvSpPr>
        <xdr:cNvPr id="3" name="Arrow: Right 2">
          <a:hlinkClick xmlns:r="http://schemas.openxmlformats.org/officeDocument/2006/relationships" r:id="rId1"/>
          <a:extLst>
            <a:ext uri="{FF2B5EF4-FFF2-40B4-BE49-F238E27FC236}">
              <a16:creationId xmlns:a16="http://schemas.microsoft.com/office/drawing/2014/main" id="{06FCE4DB-4C60-4E4D-B7C8-740A17417B3F}"/>
            </a:ext>
          </a:extLst>
        </xdr:cNvPr>
        <xdr:cNvSpPr/>
      </xdr:nvSpPr>
      <xdr:spPr>
        <a:xfrm>
          <a:off x="8161020" y="30480"/>
          <a:ext cx="2087496" cy="1146202"/>
        </a:xfrm>
        <a:prstGeom prst="rightArrow">
          <a:avLst/>
        </a:prstGeom>
        <a:ln>
          <a:solidFill>
            <a:schemeClr val="tx1">
              <a:lumMod val="75000"/>
              <a:lumOff val="25000"/>
            </a:schemeClr>
          </a:solidFill>
        </a:ln>
        <a:effectLst>
          <a:glow rad="228600">
            <a:schemeClr val="accent3">
              <a:satMod val="175000"/>
              <a:alpha val="40000"/>
            </a:schemeClr>
          </a:glow>
        </a:effectLst>
      </xdr:spPr>
      <xdr:style>
        <a:lnRef idx="1">
          <a:schemeClr val="accent6"/>
        </a:lnRef>
        <a:fillRef idx="2">
          <a:schemeClr val="accent6"/>
        </a:fillRef>
        <a:effectRef idx="1">
          <a:schemeClr val="accent6"/>
        </a:effectRef>
        <a:fontRef idx="minor">
          <a:schemeClr val="dk1"/>
        </a:fontRef>
      </xdr:style>
      <xdr:txBody>
        <a:bodyPr vertOverflow="clip" horzOverflow="clip" rtlCol="0" anchor="b"/>
        <a:lstStyle/>
        <a:p>
          <a:pPr algn="ctr"/>
          <a:r>
            <a:rPr lang="en-IN" sz="1800"/>
            <a:t>Go to Dashboard</a:t>
          </a:r>
        </a:p>
        <a:p>
          <a:pPr algn="l"/>
          <a:endParaRPr lang="en-IN" sz="1100"/>
        </a:p>
      </xdr:txBody>
    </xdr:sp>
    <xdr:clientData/>
  </xdr:twoCellAnchor>
  <xdr:twoCellAnchor editAs="oneCell">
    <xdr:from>
      <xdr:col>15</xdr:col>
      <xdr:colOff>30480</xdr:colOff>
      <xdr:row>0</xdr:row>
      <xdr:rowOff>22860</xdr:rowOff>
    </xdr:from>
    <xdr:to>
      <xdr:col>17</xdr:col>
      <xdr:colOff>932455</xdr:colOff>
      <xdr:row>9</xdr:row>
      <xdr:rowOff>154417</xdr:rowOff>
    </xdr:to>
    <mc:AlternateContent xmlns:mc="http://schemas.openxmlformats.org/markup-compatibility/2006" xmlns:a14="http://schemas.microsoft.com/office/drawing/2010/main">
      <mc:Choice Requires="a14">
        <xdr:graphicFrame macro="">
          <xdr:nvGraphicFramePr>
            <xdr:cNvPr id="4" name="Product Name 2">
              <a:extLst>
                <a:ext uri="{FF2B5EF4-FFF2-40B4-BE49-F238E27FC236}">
                  <a16:creationId xmlns:a16="http://schemas.microsoft.com/office/drawing/2014/main" id="{1661B635-7C3A-4E33-B97B-511AE1854654}"/>
                </a:ext>
              </a:extLst>
            </xdr:cNvPr>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mlns="">
        <xdr:sp macro="" textlink="">
          <xdr:nvSpPr>
            <xdr:cNvPr id="0" name=""/>
            <xdr:cNvSpPr>
              <a:spLocks noTextEdit="1"/>
            </xdr:cNvSpPr>
          </xdr:nvSpPr>
          <xdr:spPr>
            <a:xfrm>
              <a:off x="10523220" y="22860"/>
              <a:ext cx="1862095" cy="17774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11</xdr:row>
      <xdr:rowOff>0</xdr:rowOff>
    </xdr:from>
    <xdr:to>
      <xdr:col>17</xdr:col>
      <xdr:colOff>1006743</xdr:colOff>
      <xdr:row>26</xdr:row>
      <xdr:rowOff>61692</xdr:rowOff>
    </xdr:to>
    <mc:AlternateContent xmlns:mc="http://schemas.openxmlformats.org/markup-compatibility/2006" xmlns:a14="http://schemas.microsoft.com/office/drawing/2010/main">
      <mc:Choice Requires="a14">
        <xdr:graphicFrame macro="">
          <xdr:nvGraphicFramePr>
            <xdr:cNvPr id="5" name="Area 2">
              <a:extLst>
                <a:ext uri="{FF2B5EF4-FFF2-40B4-BE49-F238E27FC236}">
                  <a16:creationId xmlns:a16="http://schemas.microsoft.com/office/drawing/2014/main" id="{27333B40-D536-49D1-87A1-58CA0A6B20AC}"/>
                </a:ext>
              </a:extLst>
            </xdr:cNvPr>
            <xdr:cNvGraphicFramePr/>
          </xdr:nvGraphicFramePr>
          <xdr:xfrm>
            <a:off x="0" y="0"/>
            <a:ext cx="0" cy="0"/>
          </xdr:xfrm>
          <a:graphic>
            <a:graphicData uri="http://schemas.microsoft.com/office/drawing/2010/slicer">
              <sle:slicer xmlns:sle="http://schemas.microsoft.com/office/drawing/2010/slicer" name="Area 2"/>
            </a:graphicData>
          </a:graphic>
        </xdr:graphicFrame>
      </mc:Choice>
      <mc:Fallback xmlns="">
        <xdr:sp macro="" textlink="">
          <xdr:nvSpPr>
            <xdr:cNvPr id="0" name=""/>
            <xdr:cNvSpPr>
              <a:spLocks noTextEdit="1"/>
            </xdr:cNvSpPr>
          </xdr:nvSpPr>
          <xdr:spPr>
            <a:xfrm>
              <a:off x="10492740" y="2011680"/>
              <a:ext cx="1966863" cy="28048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xdr:colOff>
      <xdr:row>17</xdr:row>
      <xdr:rowOff>7620</xdr:rowOff>
    </xdr:from>
    <xdr:to>
      <xdr:col>14</xdr:col>
      <xdr:colOff>360955</xdr:colOff>
      <xdr:row>25</xdr:row>
      <xdr:rowOff>50852</xdr:rowOff>
    </xdr:to>
    <mc:AlternateContent xmlns:mc="http://schemas.openxmlformats.org/markup-compatibility/2006" xmlns:a14="http://schemas.microsoft.com/office/drawing/2010/main">
      <mc:Choice Requires="a14">
        <xdr:graphicFrame macro="">
          <xdr:nvGraphicFramePr>
            <xdr:cNvPr id="6" name="Region 2">
              <a:extLst>
                <a:ext uri="{FF2B5EF4-FFF2-40B4-BE49-F238E27FC236}">
                  <a16:creationId xmlns:a16="http://schemas.microsoft.com/office/drawing/2014/main" id="{B45D880D-149A-488E-870D-8F482A819AC4}"/>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252460" y="3116580"/>
              <a:ext cx="1862095" cy="1506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304800</xdr:colOff>
      <xdr:row>7</xdr:row>
      <xdr:rowOff>83820</xdr:rowOff>
    </xdr:from>
    <xdr:to>
      <xdr:col>14</xdr:col>
      <xdr:colOff>640080</xdr:colOff>
      <xdr:row>15</xdr:row>
      <xdr:rowOff>144780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2B43A56C-9633-1110-487A-ED99F9B512D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322820" y="1363980"/>
              <a:ext cx="3070860" cy="1524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137160</xdr:colOff>
      <xdr:row>3</xdr:row>
      <xdr:rowOff>72390</xdr:rowOff>
    </xdr:from>
    <xdr:to>
      <xdr:col>10</xdr:col>
      <xdr:colOff>99060</xdr:colOff>
      <xdr:row>18</xdr:row>
      <xdr:rowOff>72390</xdr:rowOff>
    </xdr:to>
    <xdr:graphicFrame macro="">
      <xdr:nvGraphicFramePr>
        <xdr:cNvPr id="8" name="Chart 7">
          <a:extLst>
            <a:ext uri="{FF2B5EF4-FFF2-40B4-BE49-F238E27FC236}">
              <a16:creationId xmlns:a16="http://schemas.microsoft.com/office/drawing/2014/main" id="{3498619E-605C-D59C-E447-3AB0A6EA9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274320</xdr:colOff>
      <xdr:row>2</xdr:row>
      <xdr:rowOff>133350</xdr:rowOff>
    </xdr:from>
    <xdr:to>
      <xdr:col>11</xdr:col>
      <xdr:colOff>579120</xdr:colOff>
      <xdr:row>17</xdr:row>
      <xdr:rowOff>133350</xdr:rowOff>
    </xdr:to>
    <xdr:graphicFrame macro="">
      <xdr:nvGraphicFramePr>
        <xdr:cNvPr id="3" name="Chart 2">
          <a:extLst>
            <a:ext uri="{FF2B5EF4-FFF2-40B4-BE49-F238E27FC236}">
              <a16:creationId xmlns:a16="http://schemas.microsoft.com/office/drawing/2014/main" id="{F941FB9B-751A-671A-DF43-9719A95D1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25</xdr:col>
      <xdr:colOff>229681</xdr:colOff>
      <xdr:row>25</xdr:row>
      <xdr:rowOff>29737</xdr:rowOff>
    </xdr:from>
    <xdr:to>
      <xdr:col>35</xdr:col>
      <xdr:colOff>217720</xdr:colOff>
      <xdr:row>43</xdr:row>
      <xdr:rowOff>743</xdr:rowOff>
    </xdr:to>
    <xdr:graphicFrame macro="">
      <xdr:nvGraphicFramePr>
        <xdr:cNvPr id="4" name="Chart 3">
          <a:extLst>
            <a:ext uri="{FF2B5EF4-FFF2-40B4-BE49-F238E27FC236}">
              <a16:creationId xmlns:a16="http://schemas.microsoft.com/office/drawing/2014/main" id="{48D907CC-B384-4522-B194-8A9E8AFE0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483893</xdr:colOff>
      <xdr:row>5</xdr:row>
      <xdr:rowOff>149902</xdr:rowOff>
    </xdr:from>
    <xdr:to>
      <xdr:col>15</xdr:col>
      <xdr:colOff>312296</xdr:colOff>
      <xdr:row>25</xdr:row>
      <xdr:rowOff>12492</xdr:rowOff>
    </xdr:to>
    <xdr:graphicFrame macro="">
      <xdr:nvGraphicFramePr>
        <xdr:cNvPr id="5" name="Chart 4">
          <a:extLst>
            <a:ext uri="{FF2B5EF4-FFF2-40B4-BE49-F238E27FC236}">
              <a16:creationId xmlns:a16="http://schemas.microsoft.com/office/drawing/2014/main" id="{47500220-83DB-46CD-B64F-B80C03D0A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448327</xdr:colOff>
      <xdr:row>25</xdr:row>
      <xdr:rowOff>34834</xdr:rowOff>
    </xdr:from>
    <xdr:to>
      <xdr:col>25</xdr:col>
      <xdr:colOff>87443</xdr:colOff>
      <xdr:row>43</xdr:row>
      <xdr:rowOff>24983</xdr:rowOff>
    </xdr:to>
    <xdr:graphicFrame macro="">
      <xdr:nvGraphicFramePr>
        <xdr:cNvPr id="6" name="Chart 5">
          <a:extLst>
            <a:ext uri="{FF2B5EF4-FFF2-40B4-BE49-F238E27FC236}">
              <a16:creationId xmlns:a16="http://schemas.microsoft.com/office/drawing/2014/main" id="{F0A4155D-4CDC-47B5-82DA-CCC7EA36A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490182</xdr:colOff>
      <xdr:row>25</xdr:row>
      <xdr:rowOff>30629</xdr:rowOff>
    </xdr:from>
    <xdr:to>
      <xdr:col>15</xdr:col>
      <xdr:colOff>312295</xdr:colOff>
      <xdr:row>43</xdr:row>
      <xdr:rowOff>29284</xdr:rowOff>
    </xdr:to>
    <xdr:graphicFrame macro="">
      <xdr:nvGraphicFramePr>
        <xdr:cNvPr id="7" name="Chart 6">
          <a:extLst>
            <a:ext uri="{FF2B5EF4-FFF2-40B4-BE49-F238E27FC236}">
              <a16:creationId xmlns:a16="http://schemas.microsoft.com/office/drawing/2014/main" id="{4F6D9A45-25E5-41E4-90E1-E45A46020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174237</xdr:rowOff>
    </xdr:from>
    <xdr:to>
      <xdr:col>2</xdr:col>
      <xdr:colOff>313765</xdr:colOff>
      <xdr:row>13</xdr:row>
      <xdr:rowOff>148559</xdr:rowOff>
    </xdr:to>
    <mc:AlternateContent xmlns:mc="http://schemas.openxmlformats.org/markup-compatibility/2006">
      <mc:Choice xmlns:a14="http://schemas.microsoft.com/office/drawing/2010/main" Requires="a14">
        <xdr:graphicFrame macro="">
          <xdr:nvGraphicFramePr>
            <xdr:cNvPr id="8" name="Product Name">
              <a:extLst>
                <a:ext uri="{FF2B5EF4-FFF2-40B4-BE49-F238E27FC236}">
                  <a16:creationId xmlns:a16="http://schemas.microsoft.com/office/drawing/2014/main" id="{A50FB570-C08A-6519-160E-C2DB0D33773F}"/>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0" y="1335975"/>
              <a:ext cx="1650388" cy="1473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166648</xdr:rowOff>
    </xdr:from>
    <xdr:to>
      <xdr:col>2</xdr:col>
      <xdr:colOff>313765</xdr:colOff>
      <xdr:row>21</xdr:row>
      <xdr:rowOff>175657</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D266556-AE54-A71E-48C0-086B28CFFE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27402"/>
              <a:ext cx="1650388" cy="1508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3386</xdr:rowOff>
    </xdr:from>
    <xdr:to>
      <xdr:col>2</xdr:col>
      <xdr:colOff>312295</xdr:colOff>
      <xdr:row>33</xdr:row>
      <xdr:rowOff>114732</xdr:rowOff>
    </xdr:to>
    <mc:AlternateContent xmlns:mc="http://schemas.openxmlformats.org/markup-compatibility/2006">
      <mc:Choice xmlns:a14="http://schemas.microsoft.com/office/drawing/2010/main" Requires="a14">
        <xdr:graphicFrame macro="">
          <xdr:nvGraphicFramePr>
            <xdr:cNvPr id="10" name="Area">
              <a:extLst>
                <a:ext uri="{FF2B5EF4-FFF2-40B4-BE49-F238E27FC236}">
                  <a16:creationId xmlns:a16="http://schemas.microsoft.com/office/drawing/2014/main" id="{F08CED30-CB4A-3DF8-48F2-6F2AEE70D8D3}"/>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dr:sp macro="" textlink="">
          <xdr:nvSpPr>
            <xdr:cNvPr id="0" name=""/>
            <xdr:cNvSpPr>
              <a:spLocks noTextEdit="1"/>
            </xdr:cNvSpPr>
          </xdr:nvSpPr>
          <xdr:spPr>
            <a:xfrm>
              <a:off x="0" y="4350534"/>
              <a:ext cx="1648918" cy="21724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126638</xdr:colOff>
      <xdr:row>0</xdr:row>
      <xdr:rowOff>16474</xdr:rowOff>
    </xdr:from>
    <xdr:to>
      <xdr:col>23</xdr:col>
      <xdr:colOff>249836</xdr:colOff>
      <xdr:row>5</xdr:row>
      <xdr:rowOff>87442</xdr:rowOff>
    </xdr:to>
    <xdr:grpSp>
      <xdr:nvGrpSpPr>
        <xdr:cNvPr id="17" name="Group 16">
          <a:extLst>
            <a:ext uri="{FF2B5EF4-FFF2-40B4-BE49-F238E27FC236}">
              <a16:creationId xmlns:a16="http://schemas.microsoft.com/office/drawing/2014/main" id="{CE4C0E52-9ABE-705E-BA7A-F33F5F8CFF3C}"/>
            </a:ext>
          </a:extLst>
        </xdr:cNvPr>
        <xdr:cNvGrpSpPr/>
      </xdr:nvGrpSpPr>
      <xdr:grpSpPr>
        <a:xfrm>
          <a:off x="8546113" y="16474"/>
          <a:ext cx="6244182" cy="1232706"/>
          <a:chOff x="7831155" y="506410"/>
          <a:chExt cx="5372622" cy="996714"/>
        </a:xfrm>
        <a:solidFill>
          <a:schemeClr val="bg2">
            <a:lumMod val="25000"/>
          </a:schemeClr>
        </a:solidFill>
      </xdr:grpSpPr>
      <xdr:sp macro="" textlink="">
        <xdr:nvSpPr>
          <xdr:cNvPr id="13" name="Rectangle: Rounded Corners 12">
            <a:extLst>
              <a:ext uri="{FF2B5EF4-FFF2-40B4-BE49-F238E27FC236}">
                <a16:creationId xmlns:a16="http://schemas.microsoft.com/office/drawing/2014/main" id="{BE617BEA-E8E5-EE83-D7EF-2505D9F59260}"/>
              </a:ext>
            </a:extLst>
          </xdr:cNvPr>
          <xdr:cNvSpPr/>
        </xdr:nvSpPr>
        <xdr:spPr>
          <a:xfrm>
            <a:off x="7831155" y="506410"/>
            <a:ext cx="5372622" cy="950337"/>
          </a:xfrm>
          <a:prstGeom prst="roundRect">
            <a:avLst/>
          </a:prstGeom>
          <a:grpFill/>
          <a:ln>
            <a:solidFill>
              <a:schemeClr val="tx1">
                <a:lumMod val="75000"/>
                <a:lumOff val="25000"/>
              </a:schemeClr>
            </a:solidFill>
          </a:ln>
          <a:effectLst>
            <a:glow rad="101600">
              <a:schemeClr val="tx1">
                <a:lumMod val="65000"/>
                <a:lumOff val="35000"/>
                <a:alpha val="60000"/>
              </a:schemeClr>
            </a:glow>
          </a:effectLst>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IN" sz="4800" b="0" i="1" cap="none" spc="0">
                <a:ln w="0"/>
                <a:solidFill>
                  <a:schemeClr val="bg1"/>
                </a:solidFill>
                <a:effectLst>
                  <a:outerShdw blurRad="38100" dist="19050" dir="2700000" algn="tl" rotWithShape="0">
                    <a:schemeClr val="dk1">
                      <a:alpha val="40000"/>
                    </a:schemeClr>
                  </a:outerShdw>
                </a:effectLst>
              </a:rPr>
              <a:t>    Sales Dashboard</a:t>
            </a:r>
            <a:endParaRPr lang="en-IN" sz="4800" b="0" i="1" cap="none" spc="0" baseline="0">
              <a:ln w="0"/>
              <a:solidFill>
                <a:schemeClr val="bg1"/>
              </a:solidFill>
              <a:effectLst>
                <a:outerShdw blurRad="38100" dist="19050" dir="2700000" algn="tl" rotWithShape="0">
                  <a:schemeClr val="dk1">
                    <a:alpha val="40000"/>
                  </a:schemeClr>
                </a:outerShdw>
              </a:effectLst>
            </a:endParaRPr>
          </a:p>
          <a:p>
            <a:pPr algn="l"/>
            <a:endParaRPr lang="en-IN" sz="4800" b="0" cap="none" spc="0">
              <a:ln w="0"/>
              <a:solidFill>
                <a:schemeClr val="tx1"/>
              </a:solidFill>
              <a:effectLst>
                <a:outerShdw blurRad="38100" dist="19050" dir="2700000" algn="tl" rotWithShape="0">
                  <a:schemeClr val="dk1">
                    <a:alpha val="40000"/>
                  </a:schemeClr>
                </a:outerShdw>
              </a:effectLst>
            </a:endParaRPr>
          </a:p>
        </xdr:txBody>
      </xdr:sp>
      <xdr:pic>
        <xdr:nvPicPr>
          <xdr:cNvPr id="12" name="Graphic 11" descr="Business Growth with solid fill">
            <a:extLst>
              <a:ext uri="{FF2B5EF4-FFF2-40B4-BE49-F238E27FC236}">
                <a16:creationId xmlns:a16="http://schemas.microsoft.com/office/drawing/2014/main" id="{D9AC37E3-3D81-17D8-C119-3FD75A685EF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979379" y="574558"/>
            <a:ext cx="910224" cy="928566"/>
          </a:xfrm>
          <a:prstGeom prst="rect">
            <a:avLst/>
          </a:prstGeom>
        </xdr:spPr>
      </xdr:pic>
    </xdr:grpSp>
    <xdr:clientData/>
  </xdr:twoCellAnchor>
  <xdr:twoCellAnchor editAs="oneCell">
    <xdr:from>
      <xdr:col>0</xdr:col>
      <xdr:colOff>0</xdr:colOff>
      <xdr:row>33</xdr:row>
      <xdr:rowOff>132467</xdr:rowOff>
    </xdr:from>
    <xdr:to>
      <xdr:col>5</xdr:col>
      <xdr:colOff>381000</xdr:colOff>
      <xdr:row>41</xdr:row>
      <xdr:rowOff>145851</xdr:rowOff>
    </xdr:to>
    <mc:AlternateContent xmlns:mc="http://schemas.openxmlformats.org/markup-compatibility/2006">
      <mc:Choice xmlns:tsle="http://schemas.microsoft.com/office/drawing/2012/timeslicer" Requires="tsle">
        <xdr:graphicFrame macro="">
          <xdr:nvGraphicFramePr>
            <xdr:cNvPr id="2" name="Order Date 1">
              <a:extLst>
                <a:ext uri="{FF2B5EF4-FFF2-40B4-BE49-F238E27FC236}">
                  <a16:creationId xmlns:a16="http://schemas.microsoft.com/office/drawing/2014/main" id="{BC88AF76-21A2-415F-8488-E4AF34C4851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6540762"/>
              <a:ext cx="3728803" cy="1512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447754</xdr:colOff>
      <xdr:row>5</xdr:row>
      <xdr:rowOff>145365</xdr:rowOff>
    </xdr:from>
    <xdr:to>
      <xdr:col>25</xdr:col>
      <xdr:colOff>89660</xdr:colOff>
      <xdr:row>25</xdr:row>
      <xdr:rowOff>13063</xdr:rowOff>
    </xdr:to>
    <xdr:graphicFrame macro="">
      <xdr:nvGraphicFramePr>
        <xdr:cNvPr id="19" name="Chart 18">
          <a:extLst>
            <a:ext uri="{FF2B5EF4-FFF2-40B4-BE49-F238E27FC236}">
              <a16:creationId xmlns:a16="http://schemas.microsoft.com/office/drawing/2014/main" id="{01CE9ACD-0D81-48F2-ABB8-E13F301CE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475805</xdr:colOff>
      <xdr:row>2</xdr:row>
      <xdr:rowOff>177582</xdr:rowOff>
    </xdr:from>
    <xdr:to>
      <xdr:col>1</xdr:col>
      <xdr:colOff>961869</xdr:colOff>
      <xdr:row>5</xdr:row>
      <xdr:rowOff>104749</xdr:rowOff>
    </xdr:to>
    <xdr:pic>
      <xdr:nvPicPr>
        <xdr:cNvPr id="34" name="Picture 33">
          <a:hlinkClick xmlns:r="http://schemas.openxmlformats.org/officeDocument/2006/relationships" r:id="rId8"/>
          <a:extLst>
            <a:ext uri="{FF2B5EF4-FFF2-40B4-BE49-F238E27FC236}">
              <a16:creationId xmlns:a16="http://schemas.microsoft.com/office/drawing/2014/main" id="{349C564A-8FD5-9988-BBF2-5F7DB46A620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713149" y="777189"/>
          <a:ext cx="486064" cy="489298"/>
        </a:xfrm>
        <a:prstGeom prst="rect">
          <a:avLst/>
        </a:prstGeom>
      </xdr:spPr>
    </xdr:pic>
    <xdr:clientData/>
  </xdr:twoCellAnchor>
  <xdr:twoCellAnchor editAs="oneCell">
    <xdr:from>
      <xdr:col>2</xdr:col>
      <xdr:colOff>587988</xdr:colOff>
      <xdr:row>2</xdr:row>
      <xdr:rowOff>186308</xdr:rowOff>
    </xdr:from>
    <xdr:to>
      <xdr:col>3</xdr:col>
      <xdr:colOff>612098</xdr:colOff>
      <xdr:row>5</xdr:row>
      <xdr:rowOff>95095</xdr:rowOff>
    </xdr:to>
    <xdr:pic>
      <xdr:nvPicPr>
        <xdr:cNvPr id="40" name="Picture 39">
          <a:hlinkClick xmlns:r="http://schemas.openxmlformats.org/officeDocument/2006/relationships" r:id="rId11"/>
          <a:extLst>
            <a:ext uri="{FF2B5EF4-FFF2-40B4-BE49-F238E27FC236}">
              <a16:creationId xmlns:a16="http://schemas.microsoft.com/office/drawing/2014/main" id="{259CEE25-0A1A-CE56-6680-054FCA4D205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1924611" y="785915"/>
          <a:ext cx="636208" cy="470918"/>
        </a:xfrm>
        <a:prstGeom prst="rect">
          <a:avLst/>
        </a:prstGeom>
      </xdr:spPr>
    </xdr:pic>
    <xdr:clientData/>
  </xdr:twoCellAnchor>
  <xdr:twoCellAnchor editAs="oneCell">
    <xdr:from>
      <xdr:col>1</xdr:col>
      <xdr:colOff>1060433</xdr:colOff>
      <xdr:row>2</xdr:row>
      <xdr:rowOff>165036</xdr:rowOff>
    </xdr:from>
    <xdr:to>
      <xdr:col>2</xdr:col>
      <xdr:colOff>474687</xdr:colOff>
      <xdr:row>5</xdr:row>
      <xdr:rowOff>99934</xdr:rowOff>
    </xdr:to>
    <xdr:pic>
      <xdr:nvPicPr>
        <xdr:cNvPr id="42" name="Picture 41">
          <a:hlinkClick xmlns:r="http://schemas.openxmlformats.org/officeDocument/2006/relationships" r:id="rId14"/>
          <a:extLst>
            <a:ext uri="{FF2B5EF4-FFF2-40B4-BE49-F238E27FC236}">
              <a16:creationId xmlns:a16="http://schemas.microsoft.com/office/drawing/2014/main" id="{5393DC90-0069-86F8-9B04-87754AF87AC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837473B0-CC2E-450A-ABE3-18F120FF3D39}">
              <a1611:picAttrSrcUrl xmlns:a1611="http://schemas.microsoft.com/office/drawing/2016/11/main" r:id="rId16"/>
            </a:ext>
          </a:extLst>
        </a:blip>
        <a:stretch>
          <a:fillRect/>
        </a:stretch>
      </xdr:blipFill>
      <xdr:spPr>
        <a:xfrm>
          <a:off x="1297777" y="764643"/>
          <a:ext cx="513533" cy="497029"/>
        </a:xfrm>
        <a:prstGeom prst="rect">
          <a:avLst/>
        </a:prstGeom>
      </xdr:spPr>
    </xdr:pic>
    <xdr:clientData/>
  </xdr:twoCellAnchor>
  <xdr:twoCellAnchor>
    <xdr:from>
      <xdr:col>23</xdr:col>
      <xdr:colOff>398070</xdr:colOff>
      <xdr:row>0</xdr:row>
      <xdr:rowOff>74952</xdr:rowOff>
    </xdr:from>
    <xdr:to>
      <xdr:col>36</xdr:col>
      <xdr:colOff>499670</xdr:colOff>
      <xdr:row>5</xdr:row>
      <xdr:rowOff>-1</xdr:rowOff>
    </xdr:to>
    <xdr:grpSp>
      <xdr:nvGrpSpPr>
        <xdr:cNvPr id="41" name="Group 40">
          <a:extLst>
            <a:ext uri="{FF2B5EF4-FFF2-40B4-BE49-F238E27FC236}">
              <a16:creationId xmlns:a16="http://schemas.microsoft.com/office/drawing/2014/main" id="{BD80C5F7-F383-02B8-261D-FB9432C1B240}"/>
            </a:ext>
          </a:extLst>
        </xdr:cNvPr>
        <xdr:cNvGrpSpPr/>
      </xdr:nvGrpSpPr>
      <xdr:grpSpPr>
        <a:xfrm>
          <a:off x="14938529" y="74952"/>
          <a:ext cx="8058879" cy="1086785"/>
          <a:chOff x="14951021" y="74952"/>
          <a:chExt cx="8058879" cy="1086785"/>
        </a:xfrm>
      </xdr:grpSpPr>
      <xdr:grpSp>
        <xdr:nvGrpSpPr>
          <xdr:cNvPr id="39" name="Group 38">
            <a:extLst>
              <a:ext uri="{FF2B5EF4-FFF2-40B4-BE49-F238E27FC236}">
                <a16:creationId xmlns:a16="http://schemas.microsoft.com/office/drawing/2014/main" id="{8A6841C9-B94F-9B4D-4CF1-6EDA2B2FBF47}"/>
              </a:ext>
            </a:extLst>
          </xdr:cNvPr>
          <xdr:cNvGrpSpPr/>
        </xdr:nvGrpSpPr>
        <xdr:grpSpPr>
          <a:xfrm>
            <a:off x="14951021" y="74952"/>
            <a:ext cx="8058879" cy="1086785"/>
            <a:chOff x="14951021" y="74952"/>
            <a:chExt cx="8058879" cy="1086785"/>
          </a:xfrm>
        </xdr:grpSpPr>
        <xdr:grpSp>
          <xdr:nvGrpSpPr>
            <xdr:cNvPr id="38" name="Group 37">
              <a:extLst>
                <a:ext uri="{FF2B5EF4-FFF2-40B4-BE49-F238E27FC236}">
                  <a16:creationId xmlns:a16="http://schemas.microsoft.com/office/drawing/2014/main" id="{3953DC5E-0696-4852-CD07-4429A7C4AC30}"/>
                </a:ext>
              </a:extLst>
            </xdr:cNvPr>
            <xdr:cNvGrpSpPr/>
          </xdr:nvGrpSpPr>
          <xdr:grpSpPr>
            <a:xfrm>
              <a:off x="14951021" y="74952"/>
              <a:ext cx="8058879" cy="1086785"/>
              <a:chOff x="14951021" y="74952"/>
              <a:chExt cx="8058879" cy="1086785"/>
            </a:xfrm>
          </xdr:grpSpPr>
          <xdr:grpSp>
            <xdr:nvGrpSpPr>
              <xdr:cNvPr id="33" name="Group 32">
                <a:extLst>
                  <a:ext uri="{FF2B5EF4-FFF2-40B4-BE49-F238E27FC236}">
                    <a16:creationId xmlns:a16="http://schemas.microsoft.com/office/drawing/2014/main" id="{EBB1486B-6E66-CC7B-B033-CC3ECD0114A7}"/>
                  </a:ext>
                </a:extLst>
              </xdr:cNvPr>
              <xdr:cNvGrpSpPr/>
            </xdr:nvGrpSpPr>
            <xdr:grpSpPr>
              <a:xfrm>
                <a:off x="14951021" y="74952"/>
                <a:ext cx="8058879" cy="1086785"/>
                <a:chOff x="14951021" y="74952"/>
                <a:chExt cx="8058879" cy="1086785"/>
              </a:xfrm>
            </xdr:grpSpPr>
            <xdr:grpSp>
              <xdr:nvGrpSpPr>
                <xdr:cNvPr id="32" name="Group 31">
                  <a:extLst>
                    <a:ext uri="{FF2B5EF4-FFF2-40B4-BE49-F238E27FC236}">
                      <a16:creationId xmlns:a16="http://schemas.microsoft.com/office/drawing/2014/main" id="{81F18E51-7E6F-9CB8-1A6A-CAB79D305D79}"/>
                    </a:ext>
                  </a:extLst>
                </xdr:cNvPr>
                <xdr:cNvGrpSpPr/>
              </xdr:nvGrpSpPr>
              <xdr:grpSpPr>
                <a:xfrm>
                  <a:off x="14951021" y="74952"/>
                  <a:ext cx="8058879" cy="1086785"/>
                  <a:chOff x="14951021" y="74952"/>
                  <a:chExt cx="8058879" cy="1086785"/>
                </a:xfrm>
              </xdr:grpSpPr>
              <xdr:grpSp>
                <xdr:nvGrpSpPr>
                  <xdr:cNvPr id="30" name="Group 29">
                    <a:extLst>
                      <a:ext uri="{FF2B5EF4-FFF2-40B4-BE49-F238E27FC236}">
                        <a16:creationId xmlns:a16="http://schemas.microsoft.com/office/drawing/2014/main" id="{06E8D17E-C90A-1A7B-514A-F1413434D6E4}"/>
                      </a:ext>
                    </a:extLst>
                  </xdr:cNvPr>
                  <xdr:cNvGrpSpPr/>
                </xdr:nvGrpSpPr>
                <xdr:grpSpPr>
                  <a:xfrm>
                    <a:off x="14951021" y="74952"/>
                    <a:ext cx="8058879" cy="1086785"/>
                    <a:chOff x="14951021" y="74952"/>
                    <a:chExt cx="8058879" cy="1086785"/>
                  </a:xfrm>
                </xdr:grpSpPr>
                <xdr:grpSp>
                  <xdr:nvGrpSpPr>
                    <xdr:cNvPr id="29" name="Group 28">
                      <a:extLst>
                        <a:ext uri="{FF2B5EF4-FFF2-40B4-BE49-F238E27FC236}">
                          <a16:creationId xmlns:a16="http://schemas.microsoft.com/office/drawing/2014/main" id="{EBECFD55-ECBC-1030-57F8-9095CC81E4F9}"/>
                        </a:ext>
                      </a:extLst>
                    </xdr:cNvPr>
                    <xdr:cNvGrpSpPr/>
                  </xdr:nvGrpSpPr>
                  <xdr:grpSpPr>
                    <a:xfrm>
                      <a:off x="14951021" y="74952"/>
                      <a:ext cx="8058879" cy="1086785"/>
                      <a:chOff x="14951021" y="49968"/>
                      <a:chExt cx="8058879" cy="1086785"/>
                    </a:xfrm>
                  </xdr:grpSpPr>
                  <xdr:sp macro="" textlink="">
                    <xdr:nvSpPr>
                      <xdr:cNvPr id="18" name="Rectangle: Rounded Corners 17">
                        <a:extLst>
                          <a:ext uri="{FF2B5EF4-FFF2-40B4-BE49-F238E27FC236}">
                            <a16:creationId xmlns:a16="http://schemas.microsoft.com/office/drawing/2014/main" id="{EA4E2451-45F4-5C75-96F8-001EDC86C320}"/>
                          </a:ext>
                        </a:extLst>
                      </xdr:cNvPr>
                      <xdr:cNvSpPr/>
                    </xdr:nvSpPr>
                    <xdr:spPr>
                      <a:xfrm>
                        <a:off x="14951021" y="49968"/>
                        <a:ext cx="8058879" cy="1086785"/>
                      </a:xfrm>
                      <a:prstGeom prst="roundRect">
                        <a:avLst/>
                      </a:prstGeom>
                      <a:solidFill>
                        <a:schemeClr val="tx1">
                          <a:lumMod val="75000"/>
                          <a:lumOff val="25000"/>
                        </a:schemeClr>
                      </a:solidFill>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1" name="Graphic 20" descr="Database with solid fill">
                        <a:hlinkClick xmlns:r="http://schemas.openxmlformats.org/officeDocument/2006/relationships" r:id="rId17"/>
                        <a:extLst>
                          <a:ext uri="{FF2B5EF4-FFF2-40B4-BE49-F238E27FC236}">
                            <a16:creationId xmlns:a16="http://schemas.microsoft.com/office/drawing/2014/main" id="{3C14431D-1ECD-193C-9212-9A9B5F5FB975}"/>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5047704" y="160793"/>
                        <a:ext cx="929312" cy="883639"/>
                      </a:xfrm>
                      <a:prstGeom prst="rect">
                        <a:avLst/>
                      </a:prstGeom>
                    </xdr:spPr>
                  </xdr:pic>
                </xdr:grpSp>
                <xdr:sp macro="" textlink="">
                  <xdr:nvSpPr>
                    <xdr:cNvPr id="31" name="Rectangle: Rounded Corners 30">
                      <a:hlinkClick xmlns:r="http://schemas.openxmlformats.org/officeDocument/2006/relationships" r:id="rId20"/>
                      <a:extLst>
                        <a:ext uri="{FF2B5EF4-FFF2-40B4-BE49-F238E27FC236}">
                          <a16:creationId xmlns:a16="http://schemas.microsoft.com/office/drawing/2014/main" id="{0F5DCC8D-937D-607B-FF81-D02E816B9A58}"/>
                        </a:ext>
                      </a:extLst>
                    </xdr:cNvPr>
                    <xdr:cNvSpPr/>
                  </xdr:nvSpPr>
                  <xdr:spPr>
                    <a:xfrm>
                      <a:off x="16000437" y="366899"/>
                      <a:ext cx="1088348" cy="482543"/>
                    </a:xfrm>
                    <a:prstGeom prst="roundRect">
                      <a:avLst/>
                    </a:prstGeom>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IN" sz="2400"/>
                        <a:t>KPI 1</a:t>
                      </a:r>
                    </a:p>
                  </xdr:txBody>
                </xdr:sp>
              </xdr:grpSp>
              <xdr:sp macro="" textlink="">
                <xdr:nvSpPr>
                  <xdr:cNvPr id="35" name="Rectangle: Rounded Corners 34">
                    <a:hlinkClick xmlns:r="http://schemas.openxmlformats.org/officeDocument/2006/relationships" r:id="rId21"/>
                    <a:extLst>
                      <a:ext uri="{FF2B5EF4-FFF2-40B4-BE49-F238E27FC236}">
                        <a16:creationId xmlns:a16="http://schemas.microsoft.com/office/drawing/2014/main" id="{F1E5DD6F-AEF0-4130-B56A-E26E7F8D53F4}"/>
                      </a:ext>
                    </a:extLst>
                  </xdr:cNvPr>
                  <xdr:cNvSpPr/>
                </xdr:nvSpPr>
                <xdr:spPr>
                  <a:xfrm>
                    <a:off x="17125073" y="368399"/>
                    <a:ext cx="1200398" cy="46855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IN" sz="2400"/>
                      <a:t>KPI 2</a:t>
                    </a:r>
                  </a:p>
                </xdr:txBody>
              </xdr:sp>
            </xdr:grpSp>
            <xdr:sp macro="" textlink="">
              <xdr:nvSpPr>
                <xdr:cNvPr id="36" name="Rectangle: Rounded Corners 35">
                  <a:hlinkClick xmlns:r="http://schemas.openxmlformats.org/officeDocument/2006/relationships" r:id="rId22"/>
                  <a:extLst>
                    <a:ext uri="{FF2B5EF4-FFF2-40B4-BE49-F238E27FC236}">
                      <a16:creationId xmlns:a16="http://schemas.microsoft.com/office/drawing/2014/main" id="{BCA72B94-62DE-4DFE-9094-05606765CEA7}"/>
                    </a:ext>
                  </a:extLst>
                </xdr:cNvPr>
                <xdr:cNvSpPr/>
              </xdr:nvSpPr>
              <xdr:spPr>
                <a:xfrm>
                  <a:off x="18367451" y="352907"/>
                  <a:ext cx="1169728" cy="509027"/>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IN" sz="2400"/>
                    <a:t>KPI</a:t>
                  </a:r>
                  <a:r>
                    <a:rPr lang="en-IN" sz="1100" baseline="0"/>
                    <a:t> </a:t>
                  </a:r>
                  <a:r>
                    <a:rPr lang="en-IN" sz="2400" baseline="0"/>
                    <a:t>3</a:t>
                  </a:r>
                  <a:endParaRPr lang="en-IN" sz="2400"/>
                </a:p>
              </xdr:txBody>
            </xdr:sp>
          </xdr:grpSp>
          <xdr:sp macro="" textlink="">
            <xdr:nvSpPr>
              <xdr:cNvPr id="37" name="Rectangle: Rounded Corners 36">
                <a:hlinkClick xmlns:r="http://schemas.openxmlformats.org/officeDocument/2006/relationships" r:id="rId23"/>
                <a:extLst>
                  <a:ext uri="{FF2B5EF4-FFF2-40B4-BE49-F238E27FC236}">
                    <a16:creationId xmlns:a16="http://schemas.microsoft.com/office/drawing/2014/main" id="{149BC577-6AA3-4647-A765-82D077D7C6E3}"/>
                  </a:ext>
                </a:extLst>
              </xdr:cNvPr>
              <xdr:cNvSpPr/>
            </xdr:nvSpPr>
            <xdr:spPr>
              <a:xfrm>
                <a:off x="19580338" y="324618"/>
                <a:ext cx="1131070" cy="549808"/>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IN" sz="2400"/>
                  <a:t>KPI</a:t>
                </a:r>
                <a:r>
                  <a:rPr lang="en-IN" sz="2400" baseline="0"/>
                  <a:t> 4</a:t>
                </a:r>
                <a:endParaRPr lang="en-IN" sz="2400"/>
              </a:p>
            </xdr:txBody>
          </xdr:sp>
        </xdr:grpSp>
        <xdr:sp macro="" textlink="">
          <xdr:nvSpPr>
            <xdr:cNvPr id="44" name="Rectangle: Rounded Corners 43">
              <a:hlinkClick xmlns:r="http://schemas.openxmlformats.org/officeDocument/2006/relationships" r:id="rId24"/>
              <a:extLst>
                <a:ext uri="{FF2B5EF4-FFF2-40B4-BE49-F238E27FC236}">
                  <a16:creationId xmlns:a16="http://schemas.microsoft.com/office/drawing/2014/main" id="{CC2FF853-3FCA-4139-88E1-9A35841B8073}"/>
                </a:ext>
              </a:extLst>
            </xdr:cNvPr>
            <xdr:cNvSpPr/>
          </xdr:nvSpPr>
          <xdr:spPr>
            <a:xfrm>
              <a:off x="20749117" y="310995"/>
              <a:ext cx="1099046" cy="550939"/>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IN" sz="2400"/>
                <a:t>KPI</a:t>
              </a:r>
              <a:r>
                <a:rPr lang="en-IN" sz="2400" baseline="0"/>
                <a:t> 5</a:t>
              </a:r>
            </a:p>
          </xdr:txBody>
        </xdr:sp>
      </xdr:grpSp>
      <xdr:sp macro="" textlink="">
        <xdr:nvSpPr>
          <xdr:cNvPr id="45" name="Rectangle: Rounded Corners 44">
            <a:hlinkClick xmlns:r="http://schemas.openxmlformats.org/officeDocument/2006/relationships" r:id="rId23"/>
            <a:extLst>
              <a:ext uri="{FF2B5EF4-FFF2-40B4-BE49-F238E27FC236}">
                <a16:creationId xmlns:a16="http://schemas.microsoft.com/office/drawing/2014/main" id="{12AA7D4C-0807-4BB9-A957-AA9FA114DB07}"/>
              </a:ext>
            </a:extLst>
          </xdr:cNvPr>
          <xdr:cNvSpPr/>
        </xdr:nvSpPr>
        <xdr:spPr>
          <a:xfrm>
            <a:off x="21890741" y="309709"/>
            <a:ext cx="1019223" cy="552225"/>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lang="en-IN" sz="2400"/>
              <a:t>KPI</a:t>
            </a:r>
            <a:r>
              <a:rPr lang="en-IN" sz="2400" baseline="0"/>
              <a:t> 6</a:t>
            </a:r>
          </a:p>
        </xdr:txBody>
      </xdr:sp>
    </xdr:grpSp>
    <xdr:clientData/>
  </xdr:twoCellAnchor>
  <xdr:twoCellAnchor editAs="oneCell">
    <xdr:from>
      <xdr:col>0</xdr:col>
      <xdr:colOff>124918</xdr:colOff>
      <xdr:row>2</xdr:row>
      <xdr:rowOff>123948</xdr:rowOff>
    </xdr:from>
    <xdr:to>
      <xdr:col>1</xdr:col>
      <xdr:colOff>437213</xdr:colOff>
      <xdr:row>5</xdr:row>
      <xdr:rowOff>144548</xdr:rowOff>
    </xdr:to>
    <xdr:pic>
      <xdr:nvPicPr>
        <xdr:cNvPr id="3" name="Picture 2">
          <a:hlinkClick xmlns:r="http://schemas.openxmlformats.org/officeDocument/2006/relationships" r:id="rId25"/>
          <a:extLst>
            <a:ext uri="{FF2B5EF4-FFF2-40B4-BE49-F238E27FC236}">
              <a16:creationId xmlns:a16="http://schemas.microsoft.com/office/drawing/2014/main" id="{604F188A-5394-901B-9A36-19299D47C7CD}"/>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837473B0-CC2E-450A-ABE3-18F120FF3D39}">
              <a1611:picAttrSrcUrl xmlns:a1611="http://schemas.microsoft.com/office/drawing/2016/11/main" r:id="rId27"/>
            </a:ext>
          </a:extLst>
        </a:blip>
        <a:stretch>
          <a:fillRect/>
        </a:stretch>
      </xdr:blipFill>
      <xdr:spPr>
        <a:xfrm>
          <a:off x="124918" y="723555"/>
          <a:ext cx="549639" cy="582731"/>
        </a:xfrm>
        <a:prstGeom prst="rect">
          <a:avLst/>
        </a:prstGeom>
      </xdr:spPr>
    </xdr:pic>
    <xdr:clientData/>
  </xdr:twoCellAnchor>
  <xdr:twoCellAnchor>
    <xdr:from>
      <xdr:col>25</xdr:col>
      <xdr:colOff>237894</xdr:colOff>
      <xdr:row>5</xdr:row>
      <xdr:rowOff>137409</xdr:rowOff>
    </xdr:from>
    <xdr:to>
      <xdr:col>35</xdr:col>
      <xdr:colOff>228570</xdr:colOff>
      <xdr:row>25</xdr:row>
      <xdr:rowOff>14869</xdr:rowOff>
    </xdr:to>
    <xdr:graphicFrame macro="">
      <xdr:nvGraphicFramePr>
        <xdr:cNvPr id="25" name="Chart 24">
          <a:extLst>
            <a:ext uri="{FF2B5EF4-FFF2-40B4-BE49-F238E27FC236}">
              <a16:creationId xmlns:a16="http://schemas.microsoft.com/office/drawing/2014/main" id="{AC8AE666-CA40-4043-9051-D97E6B478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oneCell">
    <xdr:from>
      <xdr:col>2</xdr:col>
      <xdr:colOff>437213</xdr:colOff>
      <xdr:row>8</xdr:row>
      <xdr:rowOff>24983</xdr:rowOff>
    </xdr:from>
    <xdr:to>
      <xdr:col>5</xdr:col>
      <xdr:colOff>399738</xdr:colOff>
      <xdr:row>30</xdr:row>
      <xdr:rowOff>174885</xdr:rowOff>
    </xdr:to>
    <xdr:pic>
      <xdr:nvPicPr>
        <xdr:cNvPr id="27" name="Picture 26" descr="This contains: Business Deal Vector">
          <a:extLst>
            <a:ext uri="{FF2B5EF4-FFF2-40B4-BE49-F238E27FC236}">
              <a16:creationId xmlns:a16="http://schemas.microsoft.com/office/drawing/2014/main" id="{5F76C775-E8DE-8B39-AD21-6082784DD908}"/>
            </a:ext>
          </a:extLst>
        </xdr:cNvPr>
        <xdr:cNvPicPr>
          <a:picLocks noChangeAspect="1" noChangeArrowheads="1"/>
        </xdr:cNvPicPr>
      </xdr:nvPicPr>
      <xdr:blipFill>
        <a:blip xmlns:r="http://schemas.openxmlformats.org/officeDocument/2006/relationships" r:embed="rId29">
          <a:duotone>
            <a:prstClr val="black"/>
            <a:schemeClr val="tx2">
              <a:lumMod val="75000"/>
              <a:tint val="45000"/>
              <a:satMod val="400000"/>
            </a:schemeClr>
          </a:duotone>
          <a:extLst>
            <a:ext uri="{28A0092B-C50C-407E-A947-70E740481C1C}">
              <a14:useLocalDpi xmlns:a14="http://schemas.microsoft.com/office/drawing/2010/main" val="0"/>
            </a:ext>
          </a:extLst>
        </a:blip>
        <a:srcRect/>
        <a:stretch>
          <a:fillRect/>
        </a:stretch>
      </xdr:blipFill>
      <xdr:spPr bwMode="auto">
        <a:xfrm>
          <a:off x="1773836" y="1748852"/>
          <a:ext cx="1973705" cy="42721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Chavan" refreshedDate="45690.51909976852" createdVersion="8" refreshedVersion="8" minRefreshableVersion="3" recordCount="30" xr:uid="{EF62C4D9-F18E-4413-8D96-F478E380549E}">
  <cacheSource type="worksheet">
    <worksheetSource ref="A1:N31" sheet="Data"/>
  </cacheSource>
  <cacheFields count="15">
    <cacheField name="Order Date" numFmtId="14">
      <sharedItems containsSemiMixedTypes="0" containsNonDate="0" containsDate="1" containsString="0" minDate="2022-04-01T00:00:00" maxDate="2022-05-01T00:00:00" count="3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sharedItems>
    </cacheField>
    <cacheField name="Product Code" numFmtId="0">
      <sharedItems count="5">
        <s v="PC019"/>
        <s v="PC001"/>
        <s v="PC003"/>
        <s v="PC043"/>
        <s v="PC021"/>
      </sharedItems>
    </cacheField>
    <cacheField name="Product Name" numFmtId="0">
      <sharedItems count="5">
        <s v="Dettol"/>
        <s v="Lux"/>
        <s v="Cello Pen"/>
        <s v="Print Paper"/>
        <s v="Pepsodent"/>
      </sharedItems>
    </cacheField>
    <cacheField name="Price/Unit" numFmtId="0">
      <sharedItems containsSemiMixedTypes="0" containsString="0" containsNumber="1" containsInteger="1" minValue="12" maxValue="150"/>
    </cacheField>
    <cacheField name="Basic Price" numFmtId="0">
      <sharedItems containsSemiMixedTypes="0" containsString="0" containsNumber="1" containsInteger="1" minValue="15" maxValue="160"/>
    </cacheField>
    <cacheField name="Month" numFmtId="0">
      <sharedItems count="6">
        <s v="Jan"/>
        <s v="Feb"/>
        <s v="Mar"/>
        <s v="Apr"/>
        <s v="Jun"/>
        <s v="Jul"/>
      </sharedItems>
    </cacheField>
    <cacheField name="Region" numFmtId="0">
      <sharedItems count="4">
        <s v="East"/>
        <s v="West"/>
        <s v="North"/>
        <s v="South"/>
      </sharedItems>
    </cacheField>
    <cacheField name="Area" numFmtId="0">
      <sharedItems count="18">
        <s v="Assam"/>
        <s v="Gujarat"/>
        <s v="J&amp;K"/>
        <s v="Karnataka"/>
        <s v="Meghalaya"/>
        <s v="Rajesthan"/>
        <s v="HP"/>
        <s v="Kerala"/>
        <s v="Manipur"/>
        <s v="Punjab"/>
        <s v="TN"/>
        <s v="Nagaland"/>
        <s v="Uttaranchal"/>
        <s v="AP"/>
        <s v="Tripura"/>
        <s v="Maharastra"/>
        <s v="Delhi"/>
        <s v="Arunachal Pradesh"/>
      </sharedItems>
    </cacheField>
    <cacheField name="Territory" numFmtId="0">
      <sharedItems count="28">
        <s v="Dispur"/>
        <s v="Vadodara"/>
        <s v="Jammu"/>
        <s v="Bangalore"/>
        <s v="Shillong"/>
        <s v="Bikaner"/>
        <s v="Simla"/>
        <s v="Kochi"/>
        <s v="Imphal"/>
        <s v="Ajmer"/>
        <s v="Amrithsar"/>
        <s v="Chennai"/>
        <s v="Kohima"/>
        <s v="Ahmedabad"/>
        <s v="Nanital"/>
        <s v="Hyderabad"/>
        <s v="Agarthala"/>
        <s v="Mumbai"/>
        <s v="Delhi"/>
        <s v="Trichy"/>
        <s v="Nasik"/>
        <s v="Kapurthala"/>
        <s v="Warangal"/>
        <s v="Itanagar"/>
        <s v="Jaipur"/>
        <s v="Manali"/>
        <s v="Kollam"/>
        <s v="Bishnupur"/>
      </sharedItems>
    </cacheField>
    <cacheField name="Agent" numFmtId="0">
      <sharedItems/>
    </cacheField>
    <cacheField name="Units Sold" numFmtId="0">
      <sharedItems containsSemiMixedTypes="0" containsString="0" containsNumber="1" containsInteger="1" minValue="577" maxValue="9000"/>
    </cacheField>
    <cacheField name="Sales Value" numFmtId="0">
      <sharedItems containsSemiMixedTypes="0" containsString="0" containsNumber="1" containsInteger="1" minValue="9840" maxValue="200000"/>
    </cacheField>
    <cacheField name="Commission" numFmtId="0">
      <sharedItems containsSemiMixedTypes="0" containsString="0" containsNumber="1" minValue="492" maxValue="10000"/>
    </cacheField>
    <cacheField name="Profit" numFmtId="0">
      <sharedItems containsSemiMixedTypes="0" containsString="0" containsNumber="1" minValue="1462.5" maxValue="20250"/>
    </cacheField>
    <cacheField name="Amount" numFmtId="0" formula="'Price/Unit'*'Units Sold'" databaseField="0"/>
  </cacheFields>
  <extLst>
    <ext xmlns:x14="http://schemas.microsoft.com/office/spreadsheetml/2009/9/main" uri="{725AE2AE-9491-48be-B2B4-4EB974FC3084}">
      <x14:pivotCacheDefinition pivotCacheId="12143309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n v="50"/>
    <n v="55"/>
    <x v="0"/>
    <x v="0"/>
    <x v="0"/>
    <x v="0"/>
    <s v="ABC"/>
    <n v="2000"/>
    <n v="110000"/>
    <n v="5500"/>
    <n v="4500"/>
  </r>
  <r>
    <x v="1"/>
    <x v="1"/>
    <x v="1"/>
    <n v="15"/>
    <n v="20"/>
    <x v="0"/>
    <x v="1"/>
    <x v="1"/>
    <x v="1"/>
    <s v="GTC"/>
    <n v="1000"/>
    <n v="20000"/>
    <n v="1000"/>
    <n v="4000"/>
  </r>
  <r>
    <x v="2"/>
    <x v="2"/>
    <x v="2"/>
    <n v="12"/>
    <n v="15"/>
    <x v="0"/>
    <x v="2"/>
    <x v="2"/>
    <x v="2"/>
    <s v="JKTC"/>
    <n v="1200"/>
    <n v="18000"/>
    <n v="900"/>
    <n v="2700"/>
  </r>
  <r>
    <x v="3"/>
    <x v="3"/>
    <x v="3"/>
    <n v="150"/>
    <n v="160"/>
    <x v="0"/>
    <x v="3"/>
    <x v="3"/>
    <x v="3"/>
    <s v="KATC"/>
    <n v="1250"/>
    <n v="200000"/>
    <n v="10000"/>
    <n v="2500"/>
  </r>
  <r>
    <x v="4"/>
    <x v="4"/>
    <x v="4"/>
    <n v="50"/>
    <n v="60"/>
    <x v="0"/>
    <x v="0"/>
    <x v="4"/>
    <x v="4"/>
    <s v="MTC"/>
    <n v="1300"/>
    <n v="78000"/>
    <n v="3900"/>
    <n v="9100"/>
  </r>
  <r>
    <x v="5"/>
    <x v="0"/>
    <x v="0"/>
    <n v="50"/>
    <n v="55"/>
    <x v="1"/>
    <x v="1"/>
    <x v="5"/>
    <x v="5"/>
    <s v="RTC"/>
    <n v="1350"/>
    <n v="74250"/>
    <n v="3712.5"/>
    <n v="3037.5"/>
  </r>
  <r>
    <x v="6"/>
    <x v="1"/>
    <x v="1"/>
    <n v="15"/>
    <n v="20"/>
    <x v="1"/>
    <x v="2"/>
    <x v="6"/>
    <x v="6"/>
    <s v="HPTC"/>
    <n v="1400"/>
    <n v="28000"/>
    <n v="1400"/>
    <n v="5600"/>
  </r>
  <r>
    <x v="7"/>
    <x v="2"/>
    <x v="2"/>
    <n v="12"/>
    <n v="15"/>
    <x v="1"/>
    <x v="3"/>
    <x v="7"/>
    <x v="7"/>
    <s v="KETC"/>
    <n v="9000"/>
    <n v="135000"/>
    <n v="6750"/>
    <n v="20250"/>
  </r>
  <r>
    <x v="8"/>
    <x v="3"/>
    <x v="3"/>
    <n v="150"/>
    <n v="160"/>
    <x v="1"/>
    <x v="0"/>
    <x v="8"/>
    <x v="8"/>
    <s v="MATC"/>
    <n v="800"/>
    <n v="128000"/>
    <n v="6400"/>
    <n v="1600"/>
  </r>
  <r>
    <x v="9"/>
    <x v="4"/>
    <x v="4"/>
    <n v="50"/>
    <n v="60"/>
    <x v="1"/>
    <x v="1"/>
    <x v="5"/>
    <x v="9"/>
    <s v="RTC"/>
    <n v="1700"/>
    <n v="102000"/>
    <n v="5100"/>
    <n v="11900"/>
  </r>
  <r>
    <x v="10"/>
    <x v="0"/>
    <x v="0"/>
    <n v="50"/>
    <n v="55"/>
    <x v="2"/>
    <x v="2"/>
    <x v="9"/>
    <x v="10"/>
    <s v="PTC"/>
    <n v="650"/>
    <n v="35750"/>
    <n v="1787.5"/>
    <n v="1462.5"/>
  </r>
  <r>
    <x v="11"/>
    <x v="1"/>
    <x v="1"/>
    <n v="15"/>
    <n v="20"/>
    <x v="2"/>
    <x v="3"/>
    <x v="10"/>
    <x v="11"/>
    <s v="TNTC"/>
    <n v="780"/>
    <n v="15600"/>
    <n v="780"/>
    <n v="3120"/>
  </r>
  <r>
    <x v="12"/>
    <x v="2"/>
    <x v="2"/>
    <n v="12"/>
    <n v="15"/>
    <x v="2"/>
    <x v="0"/>
    <x v="11"/>
    <x v="12"/>
    <s v="NTC"/>
    <n v="820"/>
    <n v="12300"/>
    <n v="615"/>
    <n v="1845"/>
  </r>
  <r>
    <x v="13"/>
    <x v="3"/>
    <x v="3"/>
    <n v="150"/>
    <n v="160"/>
    <x v="2"/>
    <x v="1"/>
    <x v="1"/>
    <x v="13"/>
    <s v="GTC"/>
    <n v="780"/>
    <n v="124800"/>
    <n v="6240"/>
    <n v="1560"/>
  </r>
  <r>
    <x v="14"/>
    <x v="4"/>
    <x v="4"/>
    <n v="50"/>
    <n v="60"/>
    <x v="2"/>
    <x v="2"/>
    <x v="12"/>
    <x v="14"/>
    <s v="UTC"/>
    <n v="850"/>
    <n v="51000"/>
    <n v="2550"/>
    <n v="5950"/>
  </r>
  <r>
    <x v="15"/>
    <x v="0"/>
    <x v="0"/>
    <n v="50"/>
    <n v="55"/>
    <x v="3"/>
    <x v="3"/>
    <x v="13"/>
    <x v="15"/>
    <s v="APTC"/>
    <n v="980"/>
    <n v="53900"/>
    <n v="2695"/>
    <n v="2205"/>
  </r>
  <r>
    <x v="16"/>
    <x v="1"/>
    <x v="1"/>
    <n v="15"/>
    <n v="20"/>
    <x v="3"/>
    <x v="0"/>
    <x v="14"/>
    <x v="16"/>
    <s v="TTC"/>
    <n v="900"/>
    <n v="18000"/>
    <n v="900"/>
    <n v="3600"/>
  </r>
  <r>
    <x v="17"/>
    <x v="2"/>
    <x v="2"/>
    <n v="12"/>
    <n v="15"/>
    <x v="3"/>
    <x v="1"/>
    <x v="15"/>
    <x v="17"/>
    <s v="MHTC"/>
    <n v="656"/>
    <n v="9840"/>
    <n v="492"/>
    <n v="1476"/>
  </r>
  <r>
    <x v="18"/>
    <x v="3"/>
    <x v="3"/>
    <n v="150"/>
    <n v="160"/>
    <x v="3"/>
    <x v="2"/>
    <x v="16"/>
    <x v="18"/>
    <s v="DTC"/>
    <n v="985"/>
    <n v="157600"/>
    <n v="7880"/>
    <n v="1970"/>
  </r>
  <r>
    <x v="19"/>
    <x v="4"/>
    <x v="4"/>
    <n v="50"/>
    <n v="60"/>
    <x v="3"/>
    <x v="3"/>
    <x v="10"/>
    <x v="19"/>
    <s v="TNTC"/>
    <n v="658"/>
    <n v="39480"/>
    <n v="1974"/>
    <n v="4606"/>
  </r>
  <r>
    <x v="20"/>
    <x v="0"/>
    <x v="0"/>
    <n v="50"/>
    <n v="55"/>
    <x v="4"/>
    <x v="0"/>
    <x v="14"/>
    <x v="16"/>
    <s v="TRTC"/>
    <n v="657"/>
    <n v="36135"/>
    <n v="1806.75"/>
    <n v="1478.25"/>
  </r>
  <r>
    <x v="21"/>
    <x v="1"/>
    <x v="1"/>
    <n v="15"/>
    <n v="20"/>
    <x v="4"/>
    <x v="1"/>
    <x v="15"/>
    <x v="20"/>
    <s v="MHTC"/>
    <n v="895"/>
    <n v="17900"/>
    <n v="895"/>
    <n v="3580"/>
  </r>
  <r>
    <x v="22"/>
    <x v="2"/>
    <x v="2"/>
    <n v="12"/>
    <n v="15"/>
    <x v="4"/>
    <x v="2"/>
    <x v="9"/>
    <x v="21"/>
    <s v="PTC"/>
    <n v="856"/>
    <n v="12840"/>
    <n v="642"/>
    <n v="1926"/>
  </r>
  <r>
    <x v="23"/>
    <x v="3"/>
    <x v="3"/>
    <n v="150"/>
    <n v="160"/>
    <x v="4"/>
    <x v="3"/>
    <x v="13"/>
    <x v="22"/>
    <s v="APTC"/>
    <n v="985"/>
    <n v="157600"/>
    <n v="7880"/>
    <n v="1970"/>
  </r>
  <r>
    <x v="24"/>
    <x v="4"/>
    <x v="4"/>
    <n v="50"/>
    <n v="60"/>
    <x v="4"/>
    <x v="0"/>
    <x v="17"/>
    <x v="23"/>
    <s v="ARTC"/>
    <n v="658"/>
    <n v="39480"/>
    <n v="1974"/>
    <n v="4606"/>
  </r>
  <r>
    <x v="25"/>
    <x v="0"/>
    <x v="0"/>
    <n v="50"/>
    <n v="55"/>
    <x v="5"/>
    <x v="1"/>
    <x v="5"/>
    <x v="24"/>
    <s v="RTC"/>
    <n v="896"/>
    <n v="49280"/>
    <n v="2464"/>
    <n v="2016"/>
  </r>
  <r>
    <x v="26"/>
    <x v="1"/>
    <x v="1"/>
    <n v="15"/>
    <n v="20"/>
    <x v="5"/>
    <x v="2"/>
    <x v="6"/>
    <x v="25"/>
    <s v="HPTC"/>
    <n v="577"/>
    <n v="11540"/>
    <n v="577"/>
    <n v="2308"/>
  </r>
  <r>
    <x v="27"/>
    <x v="2"/>
    <x v="2"/>
    <n v="12"/>
    <n v="15"/>
    <x v="5"/>
    <x v="3"/>
    <x v="7"/>
    <x v="26"/>
    <s v="KETC"/>
    <n v="987"/>
    <n v="14805"/>
    <n v="740.25"/>
    <n v="2220.75"/>
  </r>
  <r>
    <x v="28"/>
    <x v="3"/>
    <x v="3"/>
    <n v="150"/>
    <n v="160"/>
    <x v="5"/>
    <x v="0"/>
    <x v="8"/>
    <x v="27"/>
    <s v="MATC"/>
    <n v="897"/>
    <n v="143520"/>
    <n v="7176"/>
    <n v="1794"/>
  </r>
  <r>
    <x v="29"/>
    <x v="4"/>
    <x v="4"/>
    <n v="50"/>
    <n v="60"/>
    <x v="5"/>
    <x v="1"/>
    <x v="5"/>
    <x v="24"/>
    <s v="RTC"/>
    <n v="852"/>
    <n v="51120"/>
    <n v="2556"/>
    <n v="59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0776C2-CB9C-475C-8764-33177343148B}"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rowHeaderCaption="Product_Name">
  <location ref="A1:B7" firstHeaderRow="1" firstDataRow="1" firstDataCol="1"/>
  <pivotFields count="15">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axis="axisRow" showAll="0">
      <items count="6">
        <item sd="0" x="2"/>
        <item sd="0" x="0"/>
        <item sd="0" x="1"/>
        <item sd="0" x="4"/>
        <item sd="0" x="3"/>
        <item t="default" sd="0"/>
      </items>
    </pivotField>
    <pivotField showAll="0"/>
    <pivotField showAll="0"/>
    <pivotField showAll="0"/>
    <pivotField axis="axisRow" showAll="0">
      <items count="5">
        <item x="0"/>
        <item x="2"/>
        <item x="3"/>
        <item x="1"/>
        <item t="default"/>
      </items>
    </pivotField>
    <pivotField showAll="0">
      <items count="19">
        <item x="13"/>
        <item x="17"/>
        <item x="0"/>
        <item x="16"/>
        <item x="1"/>
        <item x="6"/>
        <item x="2"/>
        <item x="3"/>
        <item x="7"/>
        <item x="15"/>
        <item x="8"/>
        <item x="4"/>
        <item x="11"/>
        <item x="9"/>
        <item x="5"/>
        <item x="10"/>
        <item x="14"/>
        <item x="12"/>
        <item t="default"/>
      </items>
    </pivotField>
    <pivotField showAll="0"/>
    <pivotField showAll="0"/>
    <pivotField showAll="0"/>
    <pivotField dataField="1" showAll="0"/>
    <pivotField showAll="0"/>
    <pivotField showAll="0"/>
    <pivotField dragToRow="0" dragToCol="0" dragToPage="0" showAll="0" defaultSubtotal="0"/>
  </pivotFields>
  <rowFields count="2">
    <field x="2"/>
    <field x="6"/>
  </rowFields>
  <rowItems count="6">
    <i>
      <x/>
    </i>
    <i>
      <x v="1"/>
    </i>
    <i>
      <x v="2"/>
    </i>
    <i>
      <x v="3"/>
    </i>
    <i>
      <x v="4"/>
    </i>
    <i t="grand">
      <x/>
    </i>
  </rowItems>
  <colItems count="1">
    <i/>
  </colItems>
  <dataFields count="1">
    <dataField name="Total_Sales" fld="11" baseField="2"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4"/>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2" count="1" selected="0">
            <x v="0"/>
          </reference>
        </references>
      </pivotArea>
    </chartFormat>
    <chartFormat chart="9" format="8">
      <pivotArea type="data" outline="0" fieldPosition="0">
        <references count="2">
          <reference field="4294967294" count="1" selected="0">
            <x v="0"/>
          </reference>
          <reference field="2" count="1" selected="0">
            <x v="1"/>
          </reference>
        </references>
      </pivotArea>
    </chartFormat>
    <chartFormat chart="9" format="9">
      <pivotArea type="data" outline="0" fieldPosition="0">
        <references count="2">
          <reference field="4294967294" count="1" selected="0">
            <x v="0"/>
          </reference>
          <reference field="2" count="1" selected="0">
            <x v="2"/>
          </reference>
        </references>
      </pivotArea>
    </chartFormat>
    <chartFormat chart="9" format="10">
      <pivotArea type="data" outline="0" fieldPosition="0">
        <references count="2">
          <reference field="4294967294" count="1" selected="0">
            <x v="0"/>
          </reference>
          <reference field="2" count="1" selected="0">
            <x v="3"/>
          </reference>
        </references>
      </pivotArea>
    </chartFormat>
    <chartFormat chart="9" format="11">
      <pivotArea type="data" outline="0" fieldPosition="0">
        <references count="2">
          <reference field="4294967294" count="1" selected="0">
            <x v="0"/>
          </reference>
          <reference field="2" count="1" selected="0">
            <x v="4"/>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2" count="1" selected="0">
            <x v="0"/>
          </reference>
        </references>
      </pivotArea>
    </chartFormat>
    <chartFormat chart="12" format="14">
      <pivotArea type="data" outline="0" fieldPosition="0">
        <references count="2">
          <reference field="4294967294" count="1" selected="0">
            <x v="0"/>
          </reference>
          <reference field="2" count="1" selected="0">
            <x v="1"/>
          </reference>
        </references>
      </pivotArea>
    </chartFormat>
    <chartFormat chart="12" format="15">
      <pivotArea type="data" outline="0" fieldPosition="0">
        <references count="2">
          <reference field="4294967294" count="1" selected="0">
            <x v="0"/>
          </reference>
          <reference field="2" count="1" selected="0">
            <x v="2"/>
          </reference>
        </references>
      </pivotArea>
    </chartFormat>
    <chartFormat chart="12" format="16">
      <pivotArea type="data" outline="0" fieldPosition="0">
        <references count="2">
          <reference field="4294967294" count="1" selected="0">
            <x v="0"/>
          </reference>
          <reference field="2" count="1" selected="0">
            <x v="3"/>
          </reference>
        </references>
      </pivotArea>
    </chartFormat>
    <chartFormat chart="12"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42FD9C-E3F1-4C5B-9F63-AB081ED189F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1:B8" firstHeaderRow="1" firstDataRow="1" firstDataCol="1"/>
  <pivotFields count="15">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items count="6">
        <item x="2"/>
        <item x="0"/>
        <item x="1"/>
        <item x="4"/>
        <item x="3"/>
        <item t="default"/>
      </items>
    </pivotField>
    <pivotField showAll="0"/>
    <pivotField showAll="0"/>
    <pivotField axis="axisRow" showAll="0">
      <items count="7">
        <item x="0"/>
        <item x="1"/>
        <item x="2"/>
        <item x="3"/>
        <item x="4"/>
        <item x="5"/>
        <item t="default"/>
      </items>
    </pivotField>
    <pivotField showAll="0">
      <items count="5">
        <item x="0"/>
        <item x="2"/>
        <item x="3"/>
        <item x="1"/>
        <item t="default"/>
      </items>
    </pivotField>
    <pivotField showAll="0">
      <items count="19">
        <item x="13"/>
        <item x="17"/>
        <item x="0"/>
        <item x="16"/>
        <item x="1"/>
        <item x="6"/>
        <item x="2"/>
        <item x="3"/>
        <item x="7"/>
        <item x="15"/>
        <item x="8"/>
        <item x="4"/>
        <item x="11"/>
        <item x="9"/>
        <item x="5"/>
        <item x="10"/>
        <item x="14"/>
        <item x="12"/>
        <item t="default"/>
      </items>
    </pivotField>
    <pivotField showAll="0"/>
    <pivotField showAll="0"/>
    <pivotField showAll="0"/>
    <pivotField showAll="0"/>
    <pivotField dataField="1" showAll="0"/>
    <pivotField showAll="0"/>
    <pivotField dragToRow="0" dragToCol="0" dragToPage="0" showAll="0" defaultSubtotal="0"/>
  </pivotFields>
  <rowFields count="1">
    <field x="5"/>
  </rowFields>
  <rowItems count="7">
    <i>
      <x/>
    </i>
    <i>
      <x v="1"/>
    </i>
    <i>
      <x v="2"/>
    </i>
    <i>
      <x v="3"/>
    </i>
    <i>
      <x v="4"/>
    </i>
    <i>
      <x v="5"/>
    </i>
    <i t="grand">
      <x/>
    </i>
  </rowItems>
  <colItems count="1">
    <i/>
  </colItems>
  <dataFields count="1">
    <dataField name="Sum of Commission" fld="12"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5" count="1" selected="0">
            <x v="0"/>
          </reference>
        </references>
      </pivotArea>
    </chartFormat>
    <chartFormat chart="9" format="14">
      <pivotArea type="data" outline="0" fieldPosition="0">
        <references count="2">
          <reference field="4294967294" count="1" selected="0">
            <x v="0"/>
          </reference>
          <reference field="5" count="1" selected="0">
            <x v="1"/>
          </reference>
        </references>
      </pivotArea>
    </chartFormat>
    <chartFormat chart="9" format="15">
      <pivotArea type="data" outline="0" fieldPosition="0">
        <references count="2">
          <reference field="4294967294" count="1" selected="0">
            <x v="0"/>
          </reference>
          <reference field="5" count="1" selected="0">
            <x v="2"/>
          </reference>
        </references>
      </pivotArea>
    </chartFormat>
    <chartFormat chart="9" format="16">
      <pivotArea type="data" outline="0" fieldPosition="0">
        <references count="2">
          <reference field="4294967294" count="1" selected="0">
            <x v="0"/>
          </reference>
          <reference field="5" count="1" selected="0">
            <x v="3"/>
          </reference>
        </references>
      </pivotArea>
    </chartFormat>
    <chartFormat chart="9"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FD499C-45A5-474E-B913-280A457B425F}"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1:B6" firstHeaderRow="1" firstDataRow="1" firstDataCol="1"/>
  <pivotFields count="15">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6">
        <item x="1"/>
        <item x="2"/>
        <item x="0"/>
        <item x="4"/>
        <item x="3"/>
        <item t="default"/>
      </items>
    </pivotField>
    <pivotField showAll="0">
      <items count="6">
        <item x="2"/>
        <item x="0"/>
        <item x="1"/>
        <item x="4"/>
        <item x="3"/>
        <item t="default"/>
      </items>
    </pivotField>
    <pivotField showAll="0"/>
    <pivotField showAll="0"/>
    <pivotField showAll="0"/>
    <pivotField axis="axisRow" showAll="0">
      <items count="5">
        <item x="1"/>
        <item x="3"/>
        <item x="2"/>
        <item x="0"/>
        <item t="default"/>
      </items>
    </pivotField>
    <pivotField showAll="0">
      <items count="19">
        <item x="13"/>
        <item x="17"/>
        <item x="0"/>
        <item x="16"/>
        <item x="1"/>
        <item x="6"/>
        <item x="2"/>
        <item x="3"/>
        <item x="7"/>
        <item x="15"/>
        <item x="8"/>
        <item x="4"/>
        <item x="11"/>
        <item x="9"/>
        <item x="5"/>
        <item x="10"/>
        <item x="14"/>
        <item x="12"/>
        <item t="default"/>
      </items>
    </pivotField>
    <pivotField showAll="0"/>
    <pivotField showAll="0"/>
    <pivotField dataField="1" showAll="0"/>
    <pivotField showAll="0"/>
    <pivotField showAll="0"/>
    <pivotField showAll="0"/>
    <pivotField dragToRow="0" dragToCol="0" dragToPage="0" showAll="0" defaultSubtotal="0"/>
  </pivotFields>
  <rowFields count="1">
    <field x="6"/>
  </rowFields>
  <rowItems count="5">
    <i>
      <x/>
    </i>
    <i>
      <x v="1"/>
    </i>
    <i>
      <x v="2"/>
    </i>
    <i>
      <x v="3"/>
    </i>
    <i t="grand">
      <x/>
    </i>
  </rowItems>
  <colItems count="1">
    <i/>
  </colItems>
  <dataFields count="1">
    <dataField name="Sum of Units Sold" fld="10" baseField="0" baseItem="0"/>
  </dataFields>
  <chartFormats count="10">
    <chartFormat chart="22"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 chart="22" format="16">
      <pivotArea type="data" outline="0" fieldPosition="0">
        <references count="2">
          <reference field="4294967294" count="1" selected="0">
            <x v="0"/>
          </reference>
          <reference field="6" count="1" selected="0">
            <x v="0"/>
          </reference>
        </references>
      </pivotArea>
    </chartFormat>
    <chartFormat chart="22" format="17">
      <pivotArea type="data" outline="0" fieldPosition="0">
        <references count="2">
          <reference field="4294967294" count="1" selected="0">
            <x v="0"/>
          </reference>
          <reference field="6" count="1" selected="0">
            <x v="1"/>
          </reference>
        </references>
      </pivotArea>
    </chartFormat>
    <chartFormat chart="22" format="18">
      <pivotArea type="data" outline="0" fieldPosition="0">
        <references count="2">
          <reference field="4294967294" count="1" selected="0">
            <x v="0"/>
          </reference>
          <reference field="6" count="1" selected="0">
            <x v="2"/>
          </reference>
        </references>
      </pivotArea>
    </chartFormat>
    <chartFormat chart="22" format="19">
      <pivotArea type="data" outline="0" fieldPosition="0">
        <references count="2">
          <reference field="4294967294" count="1" selected="0">
            <x v="0"/>
          </reference>
          <reference field="6" count="1" selected="0">
            <x v="3"/>
          </reference>
        </references>
      </pivotArea>
    </chartFormat>
    <chartFormat chart="0" format="6">
      <pivotArea type="data" outline="0" fieldPosition="0">
        <references count="2">
          <reference field="4294967294" count="1" selected="0">
            <x v="0"/>
          </reference>
          <reference field="6" count="1" selected="0">
            <x v="0"/>
          </reference>
        </references>
      </pivotArea>
    </chartFormat>
    <chartFormat chart="0" format="7">
      <pivotArea type="data" outline="0" fieldPosition="0">
        <references count="2">
          <reference field="4294967294" count="1" selected="0">
            <x v="0"/>
          </reference>
          <reference field="6" count="1" selected="0">
            <x v="1"/>
          </reference>
        </references>
      </pivotArea>
    </chartFormat>
    <chartFormat chart="0" format="8">
      <pivotArea type="data" outline="0" fieldPosition="0">
        <references count="2">
          <reference field="4294967294" count="1" selected="0">
            <x v="0"/>
          </reference>
          <reference field="6" count="1" selected="0">
            <x v="2"/>
          </reference>
        </references>
      </pivotArea>
    </chartFormat>
    <chartFormat chart="0" format="9">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1153ED-8A14-48FB-92BC-16E6FA8C29FA}"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1:C7" firstHeaderRow="0" firstDataRow="1" firstDataCol="1"/>
  <pivotFields count="15">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axis="axisRow" showAll="0">
      <items count="6">
        <item x="2"/>
        <item x="0"/>
        <item x="1"/>
        <item x="4"/>
        <item x="3"/>
        <item t="default"/>
      </items>
    </pivotField>
    <pivotField showAll="0"/>
    <pivotField showAll="0"/>
    <pivotField showAll="0"/>
    <pivotField showAll="0">
      <items count="5">
        <item x="0"/>
        <item x="2"/>
        <item x="3"/>
        <item x="1"/>
        <item t="default"/>
      </items>
    </pivotField>
    <pivotField showAll="0">
      <items count="19">
        <item x="13"/>
        <item x="17"/>
        <item x="0"/>
        <item x="16"/>
        <item x="1"/>
        <item x="6"/>
        <item x="2"/>
        <item x="3"/>
        <item x="7"/>
        <item x="15"/>
        <item x="8"/>
        <item x="4"/>
        <item x="11"/>
        <item x="9"/>
        <item x="5"/>
        <item x="10"/>
        <item x="14"/>
        <item x="12"/>
        <item t="default"/>
      </items>
    </pivotField>
    <pivotField showAll="0"/>
    <pivotField showAll="0"/>
    <pivotField showAll="0"/>
    <pivotField dataField="1" showAll="0"/>
    <pivotField dataField="1" showAll="0"/>
    <pivotField showAll="0"/>
    <pivotField dragToRow="0" dragToCol="0" dragToPage="0" showAll="0" defaultSubtotal="0"/>
  </pivotFields>
  <rowFields count="1">
    <field x="2"/>
  </rowFields>
  <rowItems count="6">
    <i>
      <x/>
    </i>
    <i>
      <x v="1"/>
    </i>
    <i>
      <x v="2"/>
    </i>
    <i>
      <x v="3"/>
    </i>
    <i>
      <x v="4"/>
    </i>
    <i t="grand">
      <x/>
    </i>
  </rowItems>
  <colFields count="1">
    <field x="-2"/>
  </colFields>
  <colItems count="2">
    <i>
      <x/>
    </i>
    <i i="1">
      <x v="1"/>
    </i>
  </colItems>
  <dataFields count="2">
    <dataField name="Sum of Sales Value" fld="11" baseField="0" baseItem="0"/>
    <dataField name="Sum of Commission" fld="12" baseField="2"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0717C1-C471-4AE2-9A84-03D6DE8178A4}"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rowHeaderCaption="Order Date">
  <location ref="A1:B32" firstHeaderRow="1" firstDataRow="1" firstDataCol="1"/>
  <pivotFields count="15">
    <pivotField axis="axisRow"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items count="6">
        <item sd="0" x="2"/>
        <item sd="0" x="0"/>
        <item sd="0" x="1"/>
        <item sd="0" x="4"/>
        <item sd="0" x="3"/>
        <item t="default" sd="0"/>
      </items>
    </pivotField>
    <pivotField showAll="0"/>
    <pivotField showAll="0"/>
    <pivotField showAll="0"/>
    <pivotField showAll="0">
      <items count="5">
        <item x="0"/>
        <item x="2"/>
        <item x="3"/>
        <item x="1"/>
        <item t="default"/>
      </items>
    </pivotField>
    <pivotField showAll="0">
      <items count="19">
        <item x="13"/>
        <item x="17"/>
        <item x="0"/>
        <item x="16"/>
        <item x="1"/>
        <item x="6"/>
        <item x="2"/>
        <item x="3"/>
        <item x="7"/>
        <item x="15"/>
        <item x="8"/>
        <item x="4"/>
        <item x="11"/>
        <item x="9"/>
        <item x="5"/>
        <item x="10"/>
        <item x="14"/>
        <item x="12"/>
        <item t="default"/>
      </items>
    </pivotField>
    <pivotField showAll="0"/>
    <pivotField showAll="0"/>
    <pivotField showAll="0"/>
    <pivotField showAll="0"/>
    <pivotField showAll="0"/>
    <pivotField dataField="1" showAll="0"/>
    <pivotField dragToRow="0" dragToCol="0" dragToPage="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Profit" fld="13" baseField="0" baseItem="0"/>
  </dataFields>
  <chartFormats count="2">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1F9743-97D0-4AE5-BFD0-A736BFFA4B6F}"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9" firstHeaderRow="1" firstDataRow="1" firstDataCol="1"/>
  <pivotFields count="15">
    <pivotField numFmtId="14"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axis="axisRow" showAll="0">
      <items count="6">
        <item x="2"/>
        <item x="0"/>
        <item x="1"/>
        <item x="4"/>
        <item x="3"/>
        <item t="default"/>
      </items>
    </pivotField>
    <pivotField showAll="0"/>
    <pivotField showAll="0"/>
    <pivotField showAll="0"/>
    <pivotField showAll="0">
      <items count="5">
        <item x="0"/>
        <item x="2"/>
        <item x="3"/>
        <item x="1"/>
        <item t="default"/>
      </items>
    </pivotField>
    <pivotField showAll="0">
      <items count="19">
        <item x="13"/>
        <item x="17"/>
        <item x="0"/>
        <item x="16"/>
        <item x="1"/>
        <item x="6"/>
        <item x="2"/>
        <item x="3"/>
        <item x="7"/>
        <item x="15"/>
        <item x="8"/>
        <item x="4"/>
        <item x="11"/>
        <item x="9"/>
        <item x="5"/>
        <item x="10"/>
        <item x="14"/>
        <item x="12"/>
        <item t="default"/>
      </items>
    </pivotField>
    <pivotField showAll="0"/>
    <pivotField showAll="0"/>
    <pivotField showAll="0"/>
    <pivotField showAll="0"/>
    <pivotField showAll="0"/>
    <pivotField showAll="0"/>
    <pivotField dataField="1" dragToRow="0" dragToCol="0" dragToPage="0" showAll="0" defaultSubtotal="0"/>
  </pivotFields>
  <rowFields count="1">
    <field x="2"/>
  </rowFields>
  <rowItems count="6">
    <i>
      <x/>
    </i>
    <i>
      <x v="1"/>
    </i>
    <i>
      <x v="2"/>
    </i>
    <i>
      <x v="3"/>
    </i>
    <i>
      <x v="4"/>
    </i>
    <i t="grand">
      <x/>
    </i>
  </rowItems>
  <colItems count="1">
    <i/>
  </colItems>
  <dataFields count="1">
    <dataField name="Sum of Amount" fld="14" baseField="0" baseItem="0"/>
  </dataFields>
  <chartFormats count="1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1"/>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4"/>
          </reference>
        </references>
      </pivotArea>
    </chartFormat>
    <chartFormat chart="1" format="4">
      <pivotArea type="data" outline="0" fieldPosition="0">
        <references count="2">
          <reference field="4294967294" count="1" selected="0">
            <x v="0"/>
          </reference>
          <reference field="2" count="1" selected="0">
            <x v="2"/>
          </reference>
        </references>
      </pivotArea>
    </chartFormat>
    <chartFormat chart="1" format="5">
      <pivotArea type="data" outline="0" fieldPosition="0">
        <references count="2">
          <reference field="4294967294" count="1" selected="0">
            <x v="0"/>
          </reference>
          <reference field="2" count="1" selected="0">
            <x v="3"/>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 count="1" selected="0">
            <x v="0"/>
          </reference>
        </references>
      </pivotArea>
    </chartFormat>
    <chartFormat chart="8" format="8">
      <pivotArea type="data" outline="0" fieldPosition="0">
        <references count="2">
          <reference field="4294967294" count="1" selected="0">
            <x v="0"/>
          </reference>
          <reference field="2" count="1" selected="0">
            <x v="1"/>
          </reference>
        </references>
      </pivotArea>
    </chartFormat>
    <chartFormat chart="8" format="9">
      <pivotArea type="data" outline="0" fieldPosition="0">
        <references count="2">
          <reference field="4294967294" count="1" selected="0">
            <x v="0"/>
          </reference>
          <reference field="2" count="1" selected="0">
            <x v="2"/>
          </reference>
        </references>
      </pivotArea>
    </chartFormat>
    <chartFormat chart="8" format="10">
      <pivotArea type="data" outline="0" fieldPosition="0">
        <references count="2">
          <reference field="4294967294" count="1" selected="0">
            <x v="0"/>
          </reference>
          <reference field="2" count="1" selected="0">
            <x v="3"/>
          </reference>
        </references>
      </pivotArea>
    </chartFormat>
    <chartFormat chart="8" format="11">
      <pivotArea type="data" outline="0" fieldPosition="0">
        <references count="2">
          <reference field="4294967294" count="1" selected="0">
            <x v="0"/>
          </reference>
          <reference field="2" count="1" selected="0">
            <x v="4"/>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2" count="1" selected="0">
            <x v="0"/>
          </reference>
        </references>
      </pivotArea>
    </chartFormat>
    <chartFormat chart="9" format="14">
      <pivotArea type="data" outline="0" fieldPosition="0">
        <references count="2">
          <reference field="4294967294" count="1" selected="0">
            <x v="0"/>
          </reference>
          <reference field="2" count="1" selected="0">
            <x v="1"/>
          </reference>
        </references>
      </pivotArea>
    </chartFormat>
    <chartFormat chart="9" format="15">
      <pivotArea type="data" outline="0" fieldPosition="0">
        <references count="2">
          <reference field="4294967294" count="1" selected="0">
            <x v="0"/>
          </reference>
          <reference field="2" count="1" selected="0">
            <x v="2"/>
          </reference>
        </references>
      </pivotArea>
    </chartFormat>
    <chartFormat chart="9" format="16">
      <pivotArea type="data" outline="0" fieldPosition="0">
        <references count="2">
          <reference field="4294967294" count="1" selected="0">
            <x v="0"/>
          </reference>
          <reference field="2" count="1" selected="0">
            <x v="3"/>
          </reference>
        </references>
      </pivotArea>
    </chartFormat>
    <chartFormat chart="9"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BBB9CD3F-0FB3-4E8F-B125-EFBF6E72D0E8}" sourceName="Product Name">
  <pivotTables>
    <pivotTable tabId="2" name="PivotTable1"/>
    <pivotTable tabId="3" name="PivotTable2"/>
    <pivotTable tabId="4" name="PivotTable3"/>
    <pivotTable tabId="5" name="PivotTable4"/>
    <pivotTable tabId="7" name="PivotTable1"/>
    <pivotTable tabId="9" name="PivotTable2"/>
  </pivotTables>
  <data>
    <tabular pivotCacheId="1214330982">
      <items count="5">
        <i x="2" s="1"/>
        <i x="0" s="1"/>
        <i x="1"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9A35D7-62EC-458D-BE9E-6ED071B45A41}" sourceName="Region">
  <pivotTables>
    <pivotTable tabId="2" name="PivotTable1"/>
    <pivotTable tabId="3" name="PivotTable2"/>
    <pivotTable tabId="4" name="PivotTable3"/>
    <pivotTable tabId="5" name="PivotTable4"/>
    <pivotTable tabId="7" name="PivotTable1"/>
    <pivotTable tabId="9" name="PivotTable2"/>
  </pivotTables>
  <data>
    <tabular pivotCacheId="1214330982">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5A73BAF7-A4D1-4CDB-B7DA-5E21E04A155E}" sourceName="Area">
  <pivotTables>
    <pivotTable tabId="2" name="PivotTable1"/>
    <pivotTable tabId="3" name="PivotTable2"/>
    <pivotTable tabId="4" name="PivotTable3"/>
    <pivotTable tabId="5" name="PivotTable4"/>
    <pivotTable tabId="7" name="PivotTable1"/>
    <pivotTable tabId="9" name="PivotTable2"/>
  </pivotTables>
  <data>
    <tabular pivotCacheId="1214330982">
      <items count="18">
        <i x="13" s="1"/>
        <i x="17" s="1"/>
        <i x="0" s="1"/>
        <i x="16" s="1"/>
        <i x="1" s="1"/>
        <i x="6" s="1"/>
        <i x="2" s="1"/>
        <i x="3" s="1"/>
        <i x="7" s="1"/>
        <i x="15" s="1"/>
        <i x="8" s="1"/>
        <i x="4" s="1"/>
        <i x="11" s="1"/>
        <i x="9" s="1"/>
        <i x="5" s="1"/>
        <i x="10" s="1"/>
        <i x="14"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1" xr10:uid="{F99AAB69-AC26-442C-8C7C-ED19FDB27163}" cache="Slicer_Product_Name" caption="Product Name" rowHeight="234950"/>
  <slicer name="Region 1" xr10:uid="{D3D53534-E93A-4176-92AB-8A2C9078253D}" cache="Slicer_Region" caption="Region" rowHeight="234950"/>
  <slicer name="Area 1" xr10:uid="{6A585DAA-7792-4ED3-8D9E-C50716E2E7E9}" cache="Slicer_Area" caption="Area"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2" xr10:uid="{36DB7936-1788-4CA1-BCCF-CF0C83A469FB}" cache="Slicer_Product_Name" caption="Product Name" rowHeight="234950"/>
  <slicer name="Region 2" xr10:uid="{D115050C-B84C-41AD-ABFA-5C0CBC95DCD7}" cache="Slicer_Region" caption="Region" rowHeight="234950"/>
  <slicer name="Area 2" xr10:uid="{BA124A31-0FB9-4615-9A57-6675B43D6B84}" cache="Slicer_Area" caption="Area"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7E6B339B-4F26-4D7F-B31A-8A9CD74AB900}" cache="Slicer_Product_Name" caption="Product Name" rowHeight="234950"/>
  <slicer name="Region" xr10:uid="{09DCAFBA-230E-4F1B-A9F9-8DC43722E615}" cache="Slicer_Region" caption="Region" rowHeight="234950"/>
  <slicer name="Area" xr10:uid="{B33406BC-5886-4A96-B551-999AC31931CC}" cache="Slicer_Area" caption="Area"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2CBB232-B9F6-4D7D-922F-0EA39E2023CE}" sourceName="Order Date">
  <pivotTables>
    <pivotTable tabId="7" name="PivotTable1"/>
    <pivotTable tabId="2" name="PivotTable1"/>
    <pivotTable tabId="3" name="PivotTable2"/>
    <pivotTable tabId="4" name="PivotTable3"/>
    <pivotTable tabId="5" name="PivotTable4"/>
    <pivotTable tabId="9" name="PivotTable2"/>
  </pivotTables>
  <state minimalRefreshVersion="6" lastRefreshVersion="6" pivotCacheId="1214330982"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A598241-9695-40DE-9EE3-EDF0647D81A0}" cache="NativeTimeline_Order_Date" caption="Order Date" level="2" selectionLevel="2"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A105731-59B4-46FC-AB6B-4FC0DDB4BE61}" cache="NativeTimeline_Order_Date" caption="Order Date" level="2" selectionLevel="2" scrollPosition="2022-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0A4AB-782B-4665-9378-A835E2F7F54D}">
  <dimension ref="A1:N31"/>
  <sheetViews>
    <sheetView zoomScale="119" workbookViewId="0"/>
  </sheetViews>
  <sheetFormatPr defaultRowHeight="13.2" x14ac:dyDescent="0.25"/>
  <cols>
    <col min="1" max="1" width="16.5546875" style="7" customWidth="1"/>
    <col min="2" max="2" width="12.77734375" style="3" bestFit="1" customWidth="1"/>
    <col min="3" max="3" width="13.33203125" style="3" bestFit="1" customWidth="1"/>
    <col min="4" max="4" width="10.6640625" style="7" customWidth="1"/>
    <col min="5" max="5" width="10.5546875" style="7" bestFit="1" customWidth="1"/>
    <col min="6" max="6" width="6.21875" style="3" bestFit="1" customWidth="1"/>
    <col min="7" max="7" width="7.109375" style="3" bestFit="1" customWidth="1"/>
    <col min="8" max="8" width="16" style="3" bestFit="1" customWidth="1"/>
    <col min="9" max="9" width="10.33203125" style="3" bestFit="1" customWidth="1"/>
    <col min="10" max="10" width="9.109375" style="3" customWidth="1"/>
    <col min="11" max="11" width="9.6640625" style="7" bestFit="1" customWidth="1"/>
    <col min="12" max="12" width="14.88671875" style="7" customWidth="1"/>
    <col min="13" max="13" width="11.6640625" style="7" bestFit="1" customWidth="1"/>
    <col min="14" max="14" width="11.44140625" style="7" customWidth="1"/>
    <col min="15" max="257" width="8.88671875" style="3"/>
    <col min="258" max="258" width="12.77734375" style="3" bestFit="1" customWidth="1"/>
    <col min="259" max="259" width="13.33203125" style="3" bestFit="1" customWidth="1"/>
    <col min="260" max="260" width="9.33203125" style="3" bestFit="1" customWidth="1"/>
    <col min="261" max="261" width="10.5546875" style="3" bestFit="1" customWidth="1"/>
    <col min="262" max="262" width="6.21875" style="3" bestFit="1" customWidth="1"/>
    <col min="263" max="263" width="7.109375" style="3" bestFit="1" customWidth="1"/>
    <col min="264" max="264" width="16" style="3" bestFit="1" customWidth="1"/>
    <col min="265" max="265" width="10.33203125" style="3" bestFit="1" customWidth="1"/>
    <col min="266" max="266" width="6" style="3" bestFit="1" customWidth="1"/>
    <col min="267" max="267" width="9.6640625" style="3" bestFit="1" customWidth="1"/>
    <col min="268" max="268" width="11.21875" style="3" bestFit="1" customWidth="1"/>
    <col min="269" max="269" width="11.44140625" style="3" bestFit="1" customWidth="1"/>
    <col min="270" max="270" width="7.5546875" style="3" bestFit="1" customWidth="1"/>
    <col min="271" max="513" width="8.88671875" style="3"/>
    <col min="514" max="514" width="12.77734375" style="3" bestFit="1" customWidth="1"/>
    <col min="515" max="515" width="13.33203125" style="3" bestFit="1" customWidth="1"/>
    <col min="516" max="516" width="9.33203125" style="3" bestFit="1" customWidth="1"/>
    <col min="517" max="517" width="10.5546875" style="3" bestFit="1" customWidth="1"/>
    <col min="518" max="518" width="6.21875" style="3" bestFit="1" customWidth="1"/>
    <col min="519" max="519" width="7.109375" style="3" bestFit="1" customWidth="1"/>
    <col min="520" max="520" width="16" style="3" bestFit="1" customWidth="1"/>
    <col min="521" max="521" width="10.33203125" style="3" bestFit="1" customWidth="1"/>
    <col min="522" max="522" width="6" style="3" bestFit="1" customWidth="1"/>
    <col min="523" max="523" width="9.6640625" style="3" bestFit="1" customWidth="1"/>
    <col min="524" max="524" width="11.21875" style="3" bestFit="1" customWidth="1"/>
    <col min="525" max="525" width="11.44140625" style="3" bestFit="1" customWidth="1"/>
    <col min="526" max="526" width="7.5546875" style="3" bestFit="1" customWidth="1"/>
    <col min="527" max="769" width="8.88671875" style="3"/>
    <col min="770" max="770" width="12.77734375" style="3" bestFit="1" customWidth="1"/>
    <col min="771" max="771" width="13.33203125" style="3" bestFit="1" customWidth="1"/>
    <col min="772" max="772" width="9.33203125" style="3" bestFit="1" customWidth="1"/>
    <col min="773" max="773" width="10.5546875" style="3" bestFit="1" customWidth="1"/>
    <col min="774" max="774" width="6.21875" style="3" bestFit="1" customWidth="1"/>
    <col min="775" max="775" width="7.109375" style="3" bestFit="1" customWidth="1"/>
    <col min="776" max="776" width="16" style="3" bestFit="1" customWidth="1"/>
    <col min="777" max="777" width="10.33203125" style="3" bestFit="1" customWidth="1"/>
    <col min="778" max="778" width="6" style="3" bestFit="1" customWidth="1"/>
    <col min="779" max="779" width="9.6640625" style="3" bestFit="1" customWidth="1"/>
    <col min="780" max="780" width="11.21875" style="3" bestFit="1" customWidth="1"/>
    <col min="781" max="781" width="11.44140625" style="3" bestFit="1" customWidth="1"/>
    <col min="782" max="782" width="7.5546875" style="3" bestFit="1" customWidth="1"/>
    <col min="783" max="1025" width="8.88671875" style="3"/>
    <col min="1026" max="1026" width="12.77734375" style="3" bestFit="1" customWidth="1"/>
    <col min="1027" max="1027" width="13.33203125" style="3" bestFit="1" customWidth="1"/>
    <col min="1028" max="1028" width="9.33203125" style="3" bestFit="1" customWidth="1"/>
    <col min="1029" max="1029" width="10.5546875" style="3" bestFit="1" customWidth="1"/>
    <col min="1030" max="1030" width="6.21875" style="3" bestFit="1" customWidth="1"/>
    <col min="1031" max="1031" width="7.109375" style="3" bestFit="1" customWidth="1"/>
    <col min="1032" max="1032" width="16" style="3" bestFit="1" customWidth="1"/>
    <col min="1033" max="1033" width="10.33203125" style="3" bestFit="1" customWidth="1"/>
    <col min="1034" max="1034" width="6" style="3" bestFit="1" customWidth="1"/>
    <col min="1035" max="1035" width="9.6640625" style="3" bestFit="1" customWidth="1"/>
    <col min="1036" max="1036" width="11.21875" style="3" bestFit="1" customWidth="1"/>
    <col min="1037" max="1037" width="11.44140625" style="3" bestFit="1" customWidth="1"/>
    <col min="1038" max="1038" width="7.5546875" style="3" bestFit="1" customWidth="1"/>
    <col min="1039" max="1281" width="8.88671875" style="3"/>
    <col min="1282" max="1282" width="12.77734375" style="3" bestFit="1" customWidth="1"/>
    <col min="1283" max="1283" width="13.33203125" style="3" bestFit="1" customWidth="1"/>
    <col min="1284" max="1284" width="9.33203125" style="3" bestFit="1" customWidth="1"/>
    <col min="1285" max="1285" width="10.5546875" style="3" bestFit="1" customWidth="1"/>
    <col min="1286" max="1286" width="6.21875" style="3" bestFit="1" customWidth="1"/>
    <col min="1287" max="1287" width="7.109375" style="3" bestFit="1" customWidth="1"/>
    <col min="1288" max="1288" width="16" style="3" bestFit="1" customWidth="1"/>
    <col min="1289" max="1289" width="10.33203125" style="3" bestFit="1" customWidth="1"/>
    <col min="1290" max="1290" width="6" style="3" bestFit="1" customWidth="1"/>
    <col min="1291" max="1291" width="9.6640625" style="3" bestFit="1" customWidth="1"/>
    <col min="1292" max="1292" width="11.21875" style="3" bestFit="1" customWidth="1"/>
    <col min="1293" max="1293" width="11.44140625" style="3" bestFit="1" customWidth="1"/>
    <col min="1294" max="1294" width="7.5546875" style="3" bestFit="1" customWidth="1"/>
    <col min="1295" max="1537" width="8.88671875" style="3"/>
    <col min="1538" max="1538" width="12.77734375" style="3" bestFit="1" customWidth="1"/>
    <col min="1539" max="1539" width="13.33203125" style="3" bestFit="1" customWidth="1"/>
    <col min="1540" max="1540" width="9.33203125" style="3" bestFit="1" customWidth="1"/>
    <col min="1541" max="1541" width="10.5546875" style="3" bestFit="1" customWidth="1"/>
    <col min="1542" max="1542" width="6.21875" style="3" bestFit="1" customWidth="1"/>
    <col min="1543" max="1543" width="7.109375" style="3" bestFit="1" customWidth="1"/>
    <col min="1544" max="1544" width="16" style="3" bestFit="1" customWidth="1"/>
    <col min="1545" max="1545" width="10.33203125" style="3" bestFit="1" customWidth="1"/>
    <col min="1546" max="1546" width="6" style="3" bestFit="1" customWidth="1"/>
    <col min="1547" max="1547" width="9.6640625" style="3" bestFit="1" customWidth="1"/>
    <col min="1548" max="1548" width="11.21875" style="3" bestFit="1" customWidth="1"/>
    <col min="1549" max="1549" width="11.44140625" style="3" bestFit="1" customWidth="1"/>
    <col min="1550" max="1550" width="7.5546875" style="3" bestFit="1" customWidth="1"/>
    <col min="1551" max="1793" width="8.88671875" style="3"/>
    <col min="1794" max="1794" width="12.77734375" style="3" bestFit="1" customWidth="1"/>
    <col min="1795" max="1795" width="13.33203125" style="3" bestFit="1" customWidth="1"/>
    <col min="1796" max="1796" width="9.33203125" style="3" bestFit="1" customWidth="1"/>
    <col min="1797" max="1797" width="10.5546875" style="3" bestFit="1" customWidth="1"/>
    <col min="1798" max="1798" width="6.21875" style="3" bestFit="1" customWidth="1"/>
    <col min="1799" max="1799" width="7.109375" style="3" bestFit="1" customWidth="1"/>
    <col min="1800" max="1800" width="16" style="3" bestFit="1" customWidth="1"/>
    <col min="1801" max="1801" width="10.33203125" style="3" bestFit="1" customWidth="1"/>
    <col min="1802" max="1802" width="6" style="3" bestFit="1" customWidth="1"/>
    <col min="1803" max="1803" width="9.6640625" style="3" bestFit="1" customWidth="1"/>
    <col min="1804" max="1804" width="11.21875" style="3" bestFit="1" customWidth="1"/>
    <col min="1805" max="1805" width="11.44140625" style="3" bestFit="1" customWidth="1"/>
    <col min="1806" max="1806" width="7.5546875" style="3" bestFit="1" customWidth="1"/>
    <col min="1807" max="2049" width="8.88671875" style="3"/>
    <col min="2050" max="2050" width="12.77734375" style="3" bestFit="1" customWidth="1"/>
    <col min="2051" max="2051" width="13.33203125" style="3" bestFit="1" customWidth="1"/>
    <col min="2052" max="2052" width="9.33203125" style="3" bestFit="1" customWidth="1"/>
    <col min="2053" max="2053" width="10.5546875" style="3" bestFit="1" customWidth="1"/>
    <col min="2054" max="2054" width="6.21875" style="3" bestFit="1" customWidth="1"/>
    <col min="2055" max="2055" width="7.109375" style="3" bestFit="1" customWidth="1"/>
    <col min="2056" max="2056" width="16" style="3" bestFit="1" customWidth="1"/>
    <col min="2057" max="2057" width="10.33203125" style="3" bestFit="1" customWidth="1"/>
    <col min="2058" max="2058" width="6" style="3" bestFit="1" customWidth="1"/>
    <col min="2059" max="2059" width="9.6640625" style="3" bestFit="1" customWidth="1"/>
    <col min="2060" max="2060" width="11.21875" style="3" bestFit="1" customWidth="1"/>
    <col min="2061" max="2061" width="11.44140625" style="3" bestFit="1" customWidth="1"/>
    <col min="2062" max="2062" width="7.5546875" style="3" bestFit="1" customWidth="1"/>
    <col min="2063" max="2305" width="8.88671875" style="3"/>
    <col min="2306" max="2306" width="12.77734375" style="3" bestFit="1" customWidth="1"/>
    <col min="2307" max="2307" width="13.33203125" style="3" bestFit="1" customWidth="1"/>
    <col min="2308" max="2308" width="9.33203125" style="3" bestFit="1" customWidth="1"/>
    <col min="2309" max="2309" width="10.5546875" style="3" bestFit="1" customWidth="1"/>
    <col min="2310" max="2310" width="6.21875" style="3" bestFit="1" customWidth="1"/>
    <col min="2311" max="2311" width="7.109375" style="3" bestFit="1" customWidth="1"/>
    <col min="2312" max="2312" width="16" style="3" bestFit="1" customWidth="1"/>
    <col min="2313" max="2313" width="10.33203125" style="3" bestFit="1" customWidth="1"/>
    <col min="2314" max="2314" width="6" style="3" bestFit="1" customWidth="1"/>
    <col min="2315" max="2315" width="9.6640625" style="3" bestFit="1" customWidth="1"/>
    <col min="2316" max="2316" width="11.21875" style="3" bestFit="1" customWidth="1"/>
    <col min="2317" max="2317" width="11.44140625" style="3" bestFit="1" customWidth="1"/>
    <col min="2318" max="2318" width="7.5546875" style="3" bestFit="1" customWidth="1"/>
    <col min="2319" max="2561" width="8.88671875" style="3"/>
    <col min="2562" max="2562" width="12.77734375" style="3" bestFit="1" customWidth="1"/>
    <col min="2563" max="2563" width="13.33203125" style="3" bestFit="1" customWidth="1"/>
    <col min="2564" max="2564" width="9.33203125" style="3" bestFit="1" customWidth="1"/>
    <col min="2565" max="2565" width="10.5546875" style="3" bestFit="1" customWidth="1"/>
    <col min="2566" max="2566" width="6.21875" style="3" bestFit="1" customWidth="1"/>
    <col min="2567" max="2567" width="7.109375" style="3" bestFit="1" customWidth="1"/>
    <col min="2568" max="2568" width="16" style="3" bestFit="1" customWidth="1"/>
    <col min="2569" max="2569" width="10.33203125" style="3" bestFit="1" customWidth="1"/>
    <col min="2570" max="2570" width="6" style="3" bestFit="1" customWidth="1"/>
    <col min="2571" max="2571" width="9.6640625" style="3" bestFit="1" customWidth="1"/>
    <col min="2572" max="2572" width="11.21875" style="3" bestFit="1" customWidth="1"/>
    <col min="2573" max="2573" width="11.44140625" style="3" bestFit="1" customWidth="1"/>
    <col min="2574" max="2574" width="7.5546875" style="3" bestFit="1" customWidth="1"/>
    <col min="2575" max="2817" width="8.88671875" style="3"/>
    <col min="2818" max="2818" width="12.77734375" style="3" bestFit="1" customWidth="1"/>
    <col min="2819" max="2819" width="13.33203125" style="3" bestFit="1" customWidth="1"/>
    <col min="2820" max="2820" width="9.33203125" style="3" bestFit="1" customWidth="1"/>
    <col min="2821" max="2821" width="10.5546875" style="3" bestFit="1" customWidth="1"/>
    <col min="2822" max="2822" width="6.21875" style="3" bestFit="1" customWidth="1"/>
    <col min="2823" max="2823" width="7.109375" style="3" bestFit="1" customWidth="1"/>
    <col min="2824" max="2824" width="16" style="3" bestFit="1" customWidth="1"/>
    <col min="2825" max="2825" width="10.33203125" style="3" bestFit="1" customWidth="1"/>
    <col min="2826" max="2826" width="6" style="3" bestFit="1" customWidth="1"/>
    <col min="2827" max="2827" width="9.6640625" style="3" bestFit="1" customWidth="1"/>
    <col min="2828" max="2828" width="11.21875" style="3" bestFit="1" customWidth="1"/>
    <col min="2829" max="2829" width="11.44140625" style="3" bestFit="1" customWidth="1"/>
    <col min="2830" max="2830" width="7.5546875" style="3" bestFit="1" customWidth="1"/>
    <col min="2831" max="3073" width="8.88671875" style="3"/>
    <col min="3074" max="3074" width="12.77734375" style="3" bestFit="1" customWidth="1"/>
    <col min="3075" max="3075" width="13.33203125" style="3" bestFit="1" customWidth="1"/>
    <col min="3076" max="3076" width="9.33203125" style="3" bestFit="1" customWidth="1"/>
    <col min="3077" max="3077" width="10.5546875" style="3" bestFit="1" customWidth="1"/>
    <col min="3078" max="3078" width="6.21875" style="3" bestFit="1" customWidth="1"/>
    <col min="3079" max="3079" width="7.109375" style="3" bestFit="1" customWidth="1"/>
    <col min="3080" max="3080" width="16" style="3" bestFit="1" customWidth="1"/>
    <col min="3081" max="3081" width="10.33203125" style="3" bestFit="1" customWidth="1"/>
    <col min="3082" max="3082" width="6" style="3" bestFit="1" customWidth="1"/>
    <col min="3083" max="3083" width="9.6640625" style="3" bestFit="1" customWidth="1"/>
    <col min="3084" max="3084" width="11.21875" style="3" bestFit="1" customWidth="1"/>
    <col min="3085" max="3085" width="11.44140625" style="3" bestFit="1" customWidth="1"/>
    <col min="3086" max="3086" width="7.5546875" style="3" bestFit="1" customWidth="1"/>
    <col min="3087" max="3329" width="8.88671875" style="3"/>
    <col min="3330" max="3330" width="12.77734375" style="3" bestFit="1" customWidth="1"/>
    <col min="3331" max="3331" width="13.33203125" style="3" bestFit="1" customWidth="1"/>
    <col min="3332" max="3332" width="9.33203125" style="3" bestFit="1" customWidth="1"/>
    <col min="3333" max="3333" width="10.5546875" style="3" bestFit="1" customWidth="1"/>
    <col min="3334" max="3334" width="6.21875" style="3" bestFit="1" customWidth="1"/>
    <col min="3335" max="3335" width="7.109375" style="3" bestFit="1" customWidth="1"/>
    <col min="3336" max="3336" width="16" style="3" bestFit="1" customWidth="1"/>
    <col min="3337" max="3337" width="10.33203125" style="3" bestFit="1" customWidth="1"/>
    <col min="3338" max="3338" width="6" style="3" bestFit="1" customWidth="1"/>
    <col min="3339" max="3339" width="9.6640625" style="3" bestFit="1" customWidth="1"/>
    <col min="3340" max="3340" width="11.21875" style="3" bestFit="1" customWidth="1"/>
    <col min="3341" max="3341" width="11.44140625" style="3" bestFit="1" customWidth="1"/>
    <col min="3342" max="3342" width="7.5546875" style="3" bestFit="1" customWidth="1"/>
    <col min="3343" max="3585" width="8.88671875" style="3"/>
    <col min="3586" max="3586" width="12.77734375" style="3" bestFit="1" customWidth="1"/>
    <col min="3587" max="3587" width="13.33203125" style="3" bestFit="1" customWidth="1"/>
    <col min="3588" max="3588" width="9.33203125" style="3" bestFit="1" customWidth="1"/>
    <col min="3589" max="3589" width="10.5546875" style="3" bestFit="1" customWidth="1"/>
    <col min="3590" max="3590" width="6.21875" style="3" bestFit="1" customWidth="1"/>
    <col min="3591" max="3591" width="7.109375" style="3" bestFit="1" customWidth="1"/>
    <col min="3592" max="3592" width="16" style="3" bestFit="1" customWidth="1"/>
    <col min="3593" max="3593" width="10.33203125" style="3" bestFit="1" customWidth="1"/>
    <col min="3594" max="3594" width="6" style="3" bestFit="1" customWidth="1"/>
    <col min="3595" max="3595" width="9.6640625" style="3" bestFit="1" customWidth="1"/>
    <col min="3596" max="3596" width="11.21875" style="3" bestFit="1" customWidth="1"/>
    <col min="3597" max="3597" width="11.44140625" style="3" bestFit="1" customWidth="1"/>
    <col min="3598" max="3598" width="7.5546875" style="3" bestFit="1" customWidth="1"/>
    <col min="3599" max="3841" width="8.88671875" style="3"/>
    <col min="3842" max="3842" width="12.77734375" style="3" bestFit="1" customWidth="1"/>
    <col min="3843" max="3843" width="13.33203125" style="3" bestFit="1" customWidth="1"/>
    <col min="3844" max="3844" width="9.33203125" style="3" bestFit="1" customWidth="1"/>
    <col min="3845" max="3845" width="10.5546875" style="3" bestFit="1" customWidth="1"/>
    <col min="3846" max="3846" width="6.21875" style="3" bestFit="1" customWidth="1"/>
    <col min="3847" max="3847" width="7.109375" style="3" bestFit="1" customWidth="1"/>
    <col min="3848" max="3848" width="16" style="3" bestFit="1" customWidth="1"/>
    <col min="3849" max="3849" width="10.33203125" style="3" bestFit="1" customWidth="1"/>
    <col min="3850" max="3850" width="6" style="3" bestFit="1" customWidth="1"/>
    <col min="3851" max="3851" width="9.6640625" style="3" bestFit="1" customWidth="1"/>
    <col min="3852" max="3852" width="11.21875" style="3" bestFit="1" customWidth="1"/>
    <col min="3853" max="3853" width="11.44140625" style="3" bestFit="1" customWidth="1"/>
    <col min="3854" max="3854" width="7.5546875" style="3" bestFit="1" customWidth="1"/>
    <col min="3855" max="4097" width="8.88671875" style="3"/>
    <col min="4098" max="4098" width="12.77734375" style="3" bestFit="1" customWidth="1"/>
    <col min="4099" max="4099" width="13.33203125" style="3" bestFit="1" customWidth="1"/>
    <col min="4100" max="4100" width="9.33203125" style="3" bestFit="1" customWidth="1"/>
    <col min="4101" max="4101" width="10.5546875" style="3" bestFit="1" customWidth="1"/>
    <col min="4102" max="4102" width="6.21875" style="3" bestFit="1" customWidth="1"/>
    <col min="4103" max="4103" width="7.109375" style="3" bestFit="1" customWidth="1"/>
    <col min="4104" max="4104" width="16" style="3" bestFit="1" customWidth="1"/>
    <col min="4105" max="4105" width="10.33203125" style="3" bestFit="1" customWidth="1"/>
    <col min="4106" max="4106" width="6" style="3" bestFit="1" customWidth="1"/>
    <col min="4107" max="4107" width="9.6640625" style="3" bestFit="1" customWidth="1"/>
    <col min="4108" max="4108" width="11.21875" style="3" bestFit="1" customWidth="1"/>
    <col min="4109" max="4109" width="11.44140625" style="3" bestFit="1" customWidth="1"/>
    <col min="4110" max="4110" width="7.5546875" style="3" bestFit="1" customWidth="1"/>
    <col min="4111" max="4353" width="8.88671875" style="3"/>
    <col min="4354" max="4354" width="12.77734375" style="3" bestFit="1" customWidth="1"/>
    <col min="4355" max="4355" width="13.33203125" style="3" bestFit="1" customWidth="1"/>
    <col min="4356" max="4356" width="9.33203125" style="3" bestFit="1" customWidth="1"/>
    <col min="4357" max="4357" width="10.5546875" style="3" bestFit="1" customWidth="1"/>
    <col min="4358" max="4358" width="6.21875" style="3" bestFit="1" customWidth="1"/>
    <col min="4359" max="4359" width="7.109375" style="3" bestFit="1" customWidth="1"/>
    <col min="4360" max="4360" width="16" style="3" bestFit="1" customWidth="1"/>
    <col min="4361" max="4361" width="10.33203125" style="3" bestFit="1" customWidth="1"/>
    <col min="4362" max="4362" width="6" style="3" bestFit="1" customWidth="1"/>
    <col min="4363" max="4363" width="9.6640625" style="3" bestFit="1" customWidth="1"/>
    <col min="4364" max="4364" width="11.21875" style="3" bestFit="1" customWidth="1"/>
    <col min="4365" max="4365" width="11.44140625" style="3" bestFit="1" customWidth="1"/>
    <col min="4366" max="4366" width="7.5546875" style="3" bestFit="1" customWidth="1"/>
    <col min="4367" max="4609" width="8.88671875" style="3"/>
    <col min="4610" max="4610" width="12.77734375" style="3" bestFit="1" customWidth="1"/>
    <col min="4611" max="4611" width="13.33203125" style="3" bestFit="1" customWidth="1"/>
    <col min="4612" max="4612" width="9.33203125" style="3" bestFit="1" customWidth="1"/>
    <col min="4613" max="4613" width="10.5546875" style="3" bestFit="1" customWidth="1"/>
    <col min="4614" max="4614" width="6.21875" style="3" bestFit="1" customWidth="1"/>
    <col min="4615" max="4615" width="7.109375" style="3" bestFit="1" customWidth="1"/>
    <col min="4616" max="4616" width="16" style="3" bestFit="1" customWidth="1"/>
    <col min="4617" max="4617" width="10.33203125" style="3" bestFit="1" customWidth="1"/>
    <col min="4618" max="4618" width="6" style="3" bestFit="1" customWidth="1"/>
    <col min="4619" max="4619" width="9.6640625" style="3" bestFit="1" customWidth="1"/>
    <col min="4620" max="4620" width="11.21875" style="3" bestFit="1" customWidth="1"/>
    <col min="4621" max="4621" width="11.44140625" style="3" bestFit="1" customWidth="1"/>
    <col min="4622" max="4622" width="7.5546875" style="3" bestFit="1" customWidth="1"/>
    <col min="4623" max="4865" width="8.88671875" style="3"/>
    <col min="4866" max="4866" width="12.77734375" style="3" bestFit="1" customWidth="1"/>
    <col min="4867" max="4867" width="13.33203125" style="3" bestFit="1" customWidth="1"/>
    <col min="4868" max="4868" width="9.33203125" style="3" bestFit="1" customWidth="1"/>
    <col min="4869" max="4869" width="10.5546875" style="3" bestFit="1" customWidth="1"/>
    <col min="4870" max="4870" width="6.21875" style="3" bestFit="1" customWidth="1"/>
    <col min="4871" max="4871" width="7.109375" style="3" bestFit="1" customWidth="1"/>
    <col min="4872" max="4872" width="16" style="3" bestFit="1" customWidth="1"/>
    <col min="4873" max="4873" width="10.33203125" style="3" bestFit="1" customWidth="1"/>
    <col min="4874" max="4874" width="6" style="3" bestFit="1" customWidth="1"/>
    <col min="4875" max="4875" width="9.6640625" style="3" bestFit="1" customWidth="1"/>
    <col min="4876" max="4876" width="11.21875" style="3" bestFit="1" customWidth="1"/>
    <col min="4877" max="4877" width="11.44140625" style="3" bestFit="1" customWidth="1"/>
    <col min="4878" max="4878" width="7.5546875" style="3" bestFit="1" customWidth="1"/>
    <col min="4879" max="5121" width="8.88671875" style="3"/>
    <col min="5122" max="5122" width="12.77734375" style="3" bestFit="1" customWidth="1"/>
    <col min="5123" max="5123" width="13.33203125" style="3" bestFit="1" customWidth="1"/>
    <col min="5124" max="5124" width="9.33203125" style="3" bestFit="1" customWidth="1"/>
    <col min="5125" max="5125" width="10.5546875" style="3" bestFit="1" customWidth="1"/>
    <col min="5126" max="5126" width="6.21875" style="3" bestFit="1" customWidth="1"/>
    <col min="5127" max="5127" width="7.109375" style="3" bestFit="1" customWidth="1"/>
    <col min="5128" max="5128" width="16" style="3" bestFit="1" customWidth="1"/>
    <col min="5129" max="5129" width="10.33203125" style="3" bestFit="1" customWidth="1"/>
    <col min="5130" max="5130" width="6" style="3" bestFit="1" customWidth="1"/>
    <col min="5131" max="5131" width="9.6640625" style="3" bestFit="1" customWidth="1"/>
    <col min="5132" max="5132" width="11.21875" style="3" bestFit="1" customWidth="1"/>
    <col min="5133" max="5133" width="11.44140625" style="3" bestFit="1" customWidth="1"/>
    <col min="5134" max="5134" width="7.5546875" style="3" bestFit="1" customWidth="1"/>
    <col min="5135" max="5377" width="8.88671875" style="3"/>
    <col min="5378" max="5378" width="12.77734375" style="3" bestFit="1" customWidth="1"/>
    <col min="5379" max="5379" width="13.33203125" style="3" bestFit="1" customWidth="1"/>
    <col min="5380" max="5380" width="9.33203125" style="3" bestFit="1" customWidth="1"/>
    <col min="5381" max="5381" width="10.5546875" style="3" bestFit="1" customWidth="1"/>
    <col min="5382" max="5382" width="6.21875" style="3" bestFit="1" customWidth="1"/>
    <col min="5383" max="5383" width="7.109375" style="3" bestFit="1" customWidth="1"/>
    <col min="5384" max="5384" width="16" style="3" bestFit="1" customWidth="1"/>
    <col min="5385" max="5385" width="10.33203125" style="3" bestFit="1" customWidth="1"/>
    <col min="5386" max="5386" width="6" style="3" bestFit="1" customWidth="1"/>
    <col min="5387" max="5387" width="9.6640625" style="3" bestFit="1" customWidth="1"/>
    <col min="5388" max="5388" width="11.21875" style="3" bestFit="1" customWidth="1"/>
    <col min="5389" max="5389" width="11.44140625" style="3" bestFit="1" customWidth="1"/>
    <col min="5390" max="5390" width="7.5546875" style="3" bestFit="1" customWidth="1"/>
    <col min="5391" max="5633" width="8.88671875" style="3"/>
    <col min="5634" max="5634" width="12.77734375" style="3" bestFit="1" customWidth="1"/>
    <col min="5635" max="5635" width="13.33203125" style="3" bestFit="1" customWidth="1"/>
    <col min="5636" max="5636" width="9.33203125" style="3" bestFit="1" customWidth="1"/>
    <col min="5637" max="5637" width="10.5546875" style="3" bestFit="1" customWidth="1"/>
    <col min="5638" max="5638" width="6.21875" style="3" bestFit="1" customWidth="1"/>
    <col min="5639" max="5639" width="7.109375" style="3" bestFit="1" customWidth="1"/>
    <col min="5640" max="5640" width="16" style="3" bestFit="1" customWidth="1"/>
    <col min="5641" max="5641" width="10.33203125" style="3" bestFit="1" customWidth="1"/>
    <col min="5642" max="5642" width="6" style="3" bestFit="1" customWidth="1"/>
    <col min="5643" max="5643" width="9.6640625" style="3" bestFit="1" customWidth="1"/>
    <col min="5644" max="5644" width="11.21875" style="3" bestFit="1" customWidth="1"/>
    <col min="5645" max="5645" width="11.44140625" style="3" bestFit="1" customWidth="1"/>
    <col min="5646" max="5646" width="7.5546875" style="3" bestFit="1" customWidth="1"/>
    <col min="5647" max="5889" width="8.88671875" style="3"/>
    <col min="5890" max="5890" width="12.77734375" style="3" bestFit="1" customWidth="1"/>
    <col min="5891" max="5891" width="13.33203125" style="3" bestFit="1" customWidth="1"/>
    <col min="5892" max="5892" width="9.33203125" style="3" bestFit="1" customWidth="1"/>
    <col min="5893" max="5893" width="10.5546875" style="3" bestFit="1" customWidth="1"/>
    <col min="5894" max="5894" width="6.21875" style="3" bestFit="1" customWidth="1"/>
    <col min="5895" max="5895" width="7.109375" style="3" bestFit="1" customWidth="1"/>
    <col min="5896" max="5896" width="16" style="3" bestFit="1" customWidth="1"/>
    <col min="5897" max="5897" width="10.33203125" style="3" bestFit="1" customWidth="1"/>
    <col min="5898" max="5898" width="6" style="3" bestFit="1" customWidth="1"/>
    <col min="5899" max="5899" width="9.6640625" style="3" bestFit="1" customWidth="1"/>
    <col min="5900" max="5900" width="11.21875" style="3" bestFit="1" customWidth="1"/>
    <col min="5901" max="5901" width="11.44140625" style="3" bestFit="1" customWidth="1"/>
    <col min="5902" max="5902" width="7.5546875" style="3" bestFit="1" customWidth="1"/>
    <col min="5903" max="6145" width="8.88671875" style="3"/>
    <col min="6146" max="6146" width="12.77734375" style="3" bestFit="1" customWidth="1"/>
    <col min="6147" max="6147" width="13.33203125" style="3" bestFit="1" customWidth="1"/>
    <col min="6148" max="6148" width="9.33203125" style="3" bestFit="1" customWidth="1"/>
    <col min="6149" max="6149" width="10.5546875" style="3" bestFit="1" customWidth="1"/>
    <col min="6150" max="6150" width="6.21875" style="3" bestFit="1" customWidth="1"/>
    <col min="6151" max="6151" width="7.109375" style="3" bestFit="1" customWidth="1"/>
    <col min="6152" max="6152" width="16" style="3" bestFit="1" customWidth="1"/>
    <col min="6153" max="6153" width="10.33203125" style="3" bestFit="1" customWidth="1"/>
    <col min="6154" max="6154" width="6" style="3" bestFit="1" customWidth="1"/>
    <col min="6155" max="6155" width="9.6640625" style="3" bestFit="1" customWidth="1"/>
    <col min="6156" max="6156" width="11.21875" style="3" bestFit="1" customWidth="1"/>
    <col min="6157" max="6157" width="11.44140625" style="3" bestFit="1" customWidth="1"/>
    <col min="6158" max="6158" width="7.5546875" style="3" bestFit="1" customWidth="1"/>
    <col min="6159" max="6401" width="8.88671875" style="3"/>
    <col min="6402" max="6402" width="12.77734375" style="3" bestFit="1" customWidth="1"/>
    <col min="6403" max="6403" width="13.33203125" style="3" bestFit="1" customWidth="1"/>
    <col min="6404" max="6404" width="9.33203125" style="3" bestFit="1" customWidth="1"/>
    <col min="6405" max="6405" width="10.5546875" style="3" bestFit="1" customWidth="1"/>
    <col min="6406" max="6406" width="6.21875" style="3" bestFit="1" customWidth="1"/>
    <col min="6407" max="6407" width="7.109375" style="3" bestFit="1" customWidth="1"/>
    <col min="6408" max="6408" width="16" style="3" bestFit="1" customWidth="1"/>
    <col min="6409" max="6409" width="10.33203125" style="3" bestFit="1" customWidth="1"/>
    <col min="6410" max="6410" width="6" style="3" bestFit="1" customWidth="1"/>
    <col min="6411" max="6411" width="9.6640625" style="3" bestFit="1" customWidth="1"/>
    <col min="6412" max="6412" width="11.21875" style="3" bestFit="1" customWidth="1"/>
    <col min="6413" max="6413" width="11.44140625" style="3" bestFit="1" customWidth="1"/>
    <col min="6414" max="6414" width="7.5546875" style="3" bestFit="1" customWidth="1"/>
    <col min="6415" max="6657" width="8.88671875" style="3"/>
    <col min="6658" max="6658" width="12.77734375" style="3" bestFit="1" customWidth="1"/>
    <col min="6659" max="6659" width="13.33203125" style="3" bestFit="1" customWidth="1"/>
    <col min="6660" max="6660" width="9.33203125" style="3" bestFit="1" customWidth="1"/>
    <col min="6661" max="6661" width="10.5546875" style="3" bestFit="1" customWidth="1"/>
    <col min="6662" max="6662" width="6.21875" style="3" bestFit="1" customWidth="1"/>
    <col min="6663" max="6663" width="7.109375" style="3" bestFit="1" customWidth="1"/>
    <col min="6664" max="6664" width="16" style="3" bestFit="1" customWidth="1"/>
    <col min="6665" max="6665" width="10.33203125" style="3" bestFit="1" customWidth="1"/>
    <col min="6666" max="6666" width="6" style="3" bestFit="1" customWidth="1"/>
    <col min="6667" max="6667" width="9.6640625" style="3" bestFit="1" customWidth="1"/>
    <col min="6668" max="6668" width="11.21875" style="3" bestFit="1" customWidth="1"/>
    <col min="6669" max="6669" width="11.44140625" style="3" bestFit="1" customWidth="1"/>
    <col min="6670" max="6670" width="7.5546875" style="3" bestFit="1" customWidth="1"/>
    <col min="6671" max="6913" width="8.88671875" style="3"/>
    <col min="6914" max="6914" width="12.77734375" style="3" bestFit="1" customWidth="1"/>
    <col min="6915" max="6915" width="13.33203125" style="3" bestFit="1" customWidth="1"/>
    <col min="6916" max="6916" width="9.33203125" style="3" bestFit="1" customWidth="1"/>
    <col min="6917" max="6917" width="10.5546875" style="3" bestFit="1" customWidth="1"/>
    <col min="6918" max="6918" width="6.21875" style="3" bestFit="1" customWidth="1"/>
    <col min="6919" max="6919" width="7.109375" style="3" bestFit="1" customWidth="1"/>
    <col min="6920" max="6920" width="16" style="3" bestFit="1" customWidth="1"/>
    <col min="6921" max="6921" width="10.33203125" style="3" bestFit="1" customWidth="1"/>
    <col min="6922" max="6922" width="6" style="3" bestFit="1" customWidth="1"/>
    <col min="6923" max="6923" width="9.6640625" style="3" bestFit="1" customWidth="1"/>
    <col min="6924" max="6924" width="11.21875" style="3" bestFit="1" customWidth="1"/>
    <col min="6925" max="6925" width="11.44140625" style="3" bestFit="1" customWidth="1"/>
    <col min="6926" max="6926" width="7.5546875" style="3" bestFit="1" customWidth="1"/>
    <col min="6927" max="7169" width="8.88671875" style="3"/>
    <col min="7170" max="7170" width="12.77734375" style="3" bestFit="1" customWidth="1"/>
    <col min="7171" max="7171" width="13.33203125" style="3" bestFit="1" customWidth="1"/>
    <col min="7172" max="7172" width="9.33203125" style="3" bestFit="1" customWidth="1"/>
    <col min="7173" max="7173" width="10.5546875" style="3" bestFit="1" customWidth="1"/>
    <col min="7174" max="7174" width="6.21875" style="3" bestFit="1" customWidth="1"/>
    <col min="7175" max="7175" width="7.109375" style="3" bestFit="1" customWidth="1"/>
    <col min="7176" max="7176" width="16" style="3" bestFit="1" customWidth="1"/>
    <col min="7177" max="7177" width="10.33203125" style="3" bestFit="1" customWidth="1"/>
    <col min="7178" max="7178" width="6" style="3" bestFit="1" customWidth="1"/>
    <col min="7179" max="7179" width="9.6640625" style="3" bestFit="1" customWidth="1"/>
    <col min="7180" max="7180" width="11.21875" style="3" bestFit="1" customWidth="1"/>
    <col min="7181" max="7181" width="11.44140625" style="3" bestFit="1" customWidth="1"/>
    <col min="7182" max="7182" width="7.5546875" style="3" bestFit="1" customWidth="1"/>
    <col min="7183" max="7425" width="8.88671875" style="3"/>
    <col min="7426" max="7426" width="12.77734375" style="3" bestFit="1" customWidth="1"/>
    <col min="7427" max="7427" width="13.33203125" style="3" bestFit="1" customWidth="1"/>
    <col min="7428" max="7428" width="9.33203125" style="3" bestFit="1" customWidth="1"/>
    <col min="7429" max="7429" width="10.5546875" style="3" bestFit="1" customWidth="1"/>
    <col min="7430" max="7430" width="6.21875" style="3" bestFit="1" customWidth="1"/>
    <col min="7431" max="7431" width="7.109375" style="3" bestFit="1" customWidth="1"/>
    <col min="7432" max="7432" width="16" style="3" bestFit="1" customWidth="1"/>
    <col min="7433" max="7433" width="10.33203125" style="3" bestFit="1" customWidth="1"/>
    <col min="7434" max="7434" width="6" style="3" bestFit="1" customWidth="1"/>
    <col min="7435" max="7435" width="9.6640625" style="3" bestFit="1" customWidth="1"/>
    <col min="7436" max="7436" width="11.21875" style="3" bestFit="1" customWidth="1"/>
    <col min="7437" max="7437" width="11.44140625" style="3" bestFit="1" customWidth="1"/>
    <col min="7438" max="7438" width="7.5546875" style="3" bestFit="1" customWidth="1"/>
    <col min="7439" max="7681" width="8.88671875" style="3"/>
    <col min="7682" max="7682" width="12.77734375" style="3" bestFit="1" customWidth="1"/>
    <col min="7683" max="7683" width="13.33203125" style="3" bestFit="1" customWidth="1"/>
    <col min="7684" max="7684" width="9.33203125" style="3" bestFit="1" customWidth="1"/>
    <col min="7685" max="7685" width="10.5546875" style="3" bestFit="1" customWidth="1"/>
    <col min="7686" max="7686" width="6.21875" style="3" bestFit="1" customWidth="1"/>
    <col min="7687" max="7687" width="7.109375" style="3" bestFit="1" customWidth="1"/>
    <col min="7688" max="7688" width="16" style="3" bestFit="1" customWidth="1"/>
    <col min="7689" max="7689" width="10.33203125" style="3" bestFit="1" customWidth="1"/>
    <col min="7690" max="7690" width="6" style="3" bestFit="1" customWidth="1"/>
    <col min="7691" max="7691" width="9.6640625" style="3" bestFit="1" customWidth="1"/>
    <col min="7692" max="7692" width="11.21875" style="3" bestFit="1" customWidth="1"/>
    <col min="7693" max="7693" width="11.44140625" style="3" bestFit="1" customWidth="1"/>
    <col min="7694" max="7694" width="7.5546875" style="3" bestFit="1" customWidth="1"/>
    <col min="7695" max="7937" width="8.88671875" style="3"/>
    <col min="7938" max="7938" width="12.77734375" style="3" bestFit="1" customWidth="1"/>
    <col min="7939" max="7939" width="13.33203125" style="3" bestFit="1" customWidth="1"/>
    <col min="7940" max="7940" width="9.33203125" style="3" bestFit="1" customWidth="1"/>
    <col min="7941" max="7941" width="10.5546875" style="3" bestFit="1" customWidth="1"/>
    <col min="7942" max="7942" width="6.21875" style="3" bestFit="1" customWidth="1"/>
    <col min="7943" max="7943" width="7.109375" style="3" bestFit="1" customWidth="1"/>
    <col min="7944" max="7944" width="16" style="3" bestFit="1" customWidth="1"/>
    <col min="7945" max="7945" width="10.33203125" style="3" bestFit="1" customWidth="1"/>
    <col min="7946" max="7946" width="6" style="3" bestFit="1" customWidth="1"/>
    <col min="7947" max="7947" width="9.6640625" style="3" bestFit="1" customWidth="1"/>
    <col min="7948" max="7948" width="11.21875" style="3" bestFit="1" customWidth="1"/>
    <col min="7949" max="7949" width="11.44140625" style="3" bestFit="1" customWidth="1"/>
    <col min="7950" max="7950" width="7.5546875" style="3" bestFit="1" customWidth="1"/>
    <col min="7951" max="8193" width="8.88671875" style="3"/>
    <col min="8194" max="8194" width="12.77734375" style="3" bestFit="1" customWidth="1"/>
    <col min="8195" max="8195" width="13.33203125" style="3" bestFit="1" customWidth="1"/>
    <col min="8196" max="8196" width="9.33203125" style="3" bestFit="1" customWidth="1"/>
    <col min="8197" max="8197" width="10.5546875" style="3" bestFit="1" customWidth="1"/>
    <col min="8198" max="8198" width="6.21875" style="3" bestFit="1" customWidth="1"/>
    <col min="8199" max="8199" width="7.109375" style="3" bestFit="1" customWidth="1"/>
    <col min="8200" max="8200" width="16" style="3" bestFit="1" customWidth="1"/>
    <col min="8201" max="8201" width="10.33203125" style="3" bestFit="1" customWidth="1"/>
    <col min="8202" max="8202" width="6" style="3" bestFit="1" customWidth="1"/>
    <col min="8203" max="8203" width="9.6640625" style="3" bestFit="1" customWidth="1"/>
    <col min="8204" max="8204" width="11.21875" style="3" bestFit="1" customWidth="1"/>
    <col min="8205" max="8205" width="11.44140625" style="3" bestFit="1" customWidth="1"/>
    <col min="8206" max="8206" width="7.5546875" style="3" bestFit="1" customWidth="1"/>
    <col min="8207" max="8449" width="8.88671875" style="3"/>
    <col min="8450" max="8450" width="12.77734375" style="3" bestFit="1" customWidth="1"/>
    <col min="8451" max="8451" width="13.33203125" style="3" bestFit="1" customWidth="1"/>
    <col min="8452" max="8452" width="9.33203125" style="3" bestFit="1" customWidth="1"/>
    <col min="8453" max="8453" width="10.5546875" style="3" bestFit="1" customWidth="1"/>
    <col min="8454" max="8454" width="6.21875" style="3" bestFit="1" customWidth="1"/>
    <col min="8455" max="8455" width="7.109375" style="3" bestFit="1" customWidth="1"/>
    <col min="8456" max="8456" width="16" style="3" bestFit="1" customWidth="1"/>
    <col min="8457" max="8457" width="10.33203125" style="3" bestFit="1" customWidth="1"/>
    <col min="8458" max="8458" width="6" style="3" bestFit="1" customWidth="1"/>
    <col min="8459" max="8459" width="9.6640625" style="3" bestFit="1" customWidth="1"/>
    <col min="8460" max="8460" width="11.21875" style="3" bestFit="1" customWidth="1"/>
    <col min="8461" max="8461" width="11.44140625" style="3" bestFit="1" customWidth="1"/>
    <col min="8462" max="8462" width="7.5546875" style="3" bestFit="1" customWidth="1"/>
    <col min="8463" max="8705" width="8.88671875" style="3"/>
    <col min="8706" max="8706" width="12.77734375" style="3" bestFit="1" customWidth="1"/>
    <col min="8707" max="8707" width="13.33203125" style="3" bestFit="1" customWidth="1"/>
    <col min="8708" max="8708" width="9.33203125" style="3" bestFit="1" customWidth="1"/>
    <col min="8709" max="8709" width="10.5546875" style="3" bestFit="1" customWidth="1"/>
    <col min="8710" max="8710" width="6.21875" style="3" bestFit="1" customWidth="1"/>
    <col min="8711" max="8711" width="7.109375" style="3" bestFit="1" customWidth="1"/>
    <col min="8712" max="8712" width="16" style="3" bestFit="1" customWidth="1"/>
    <col min="8713" max="8713" width="10.33203125" style="3" bestFit="1" customWidth="1"/>
    <col min="8714" max="8714" width="6" style="3" bestFit="1" customWidth="1"/>
    <col min="8715" max="8715" width="9.6640625" style="3" bestFit="1" customWidth="1"/>
    <col min="8716" max="8716" width="11.21875" style="3" bestFit="1" customWidth="1"/>
    <col min="8717" max="8717" width="11.44140625" style="3" bestFit="1" customWidth="1"/>
    <col min="8718" max="8718" width="7.5546875" style="3" bestFit="1" customWidth="1"/>
    <col min="8719" max="8961" width="8.88671875" style="3"/>
    <col min="8962" max="8962" width="12.77734375" style="3" bestFit="1" customWidth="1"/>
    <col min="8963" max="8963" width="13.33203125" style="3" bestFit="1" customWidth="1"/>
    <col min="8964" max="8964" width="9.33203125" style="3" bestFit="1" customWidth="1"/>
    <col min="8965" max="8965" width="10.5546875" style="3" bestFit="1" customWidth="1"/>
    <col min="8966" max="8966" width="6.21875" style="3" bestFit="1" customWidth="1"/>
    <col min="8967" max="8967" width="7.109375" style="3" bestFit="1" customWidth="1"/>
    <col min="8968" max="8968" width="16" style="3" bestFit="1" customWidth="1"/>
    <col min="8969" max="8969" width="10.33203125" style="3" bestFit="1" customWidth="1"/>
    <col min="8970" max="8970" width="6" style="3" bestFit="1" customWidth="1"/>
    <col min="8971" max="8971" width="9.6640625" style="3" bestFit="1" customWidth="1"/>
    <col min="8972" max="8972" width="11.21875" style="3" bestFit="1" customWidth="1"/>
    <col min="8973" max="8973" width="11.44140625" style="3" bestFit="1" customWidth="1"/>
    <col min="8974" max="8974" width="7.5546875" style="3" bestFit="1" customWidth="1"/>
    <col min="8975" max="9217" width="8.88671875" style="3"/>
    <col min="9218" max="9218" width="12.77734375" style="3" bestFit="1" customWidth="1"/>
    <col min="9219" max="9219" width="13.33203125" style="3" bestFit="1" customWidth="1"/>
    <col min="9220" max="9220" width="9.33203125" style="3" bestFit="1" customWidth="1"/>
    <col min="9221" max="9221" width="10.5546875" style="3" bestFit="1" customWidth="1"/>
    <col min="9222" max="9222" width="6.21875" style="3" bestFit="1" customWidth="1"/>
    <col min="9223" max="9223" width="7.109375" style="3" bestFit="1" customWidth="1"/>
    <col min="9224" max="9224" width="16" style="3" bestFit="1" customWidth="1"/>
    <col min="9225" max="9225" width="10.33203125" style="3" bestFit="1" customWidth="1"/>
    <col min="9226" max="9226" width="6" style="3" bestFit="1" customWidth="1"/>
    <col min="9227" max="9227" width="9.6640625" style="3" bestFit="1" customWidth="1"/>
    <col min="9228" max="9228" width="11.21875" style="3" bestFit="1" customWidth="1"/>
    <col min="9229" max="9229" width="11.44140625" style="3" bestFit="1" customWidth="1"/>
    <col min="9230" max="9230" width="7.5546875" style="3" bestFit="1" customWidth="1"/>
    <col min="9231" max="9473" width="8.88671875" style="3"/>
    <col min="9474" max="9474" width="12.77734375" style="3" bestFit="1" customWidth="1"/>
    <col min="9475" max="9475" width="13.33203125" style="3" bestFit="1" customWidth="1"/>
    <col min="9476" max="9476" width="9.33203125" style="3" bestFit="1" customWidth="1"/>
    <col min="9477" max="9477" width="10.5546875" style="3" bestFit="1" customWidth="1"/>
    <col min="9478" max="9478" width="6.21875" style="3" bestFit="1" customWidth="1"/>
    <col min="9479" max="9479" width="7.109375" style="3" bestFit="1" customWidth="1"/>
    <col min="9480" max="9480" width="16" style="3" bestFit="1" customWidth="1"/>
    <col min="9481" max="9481" width="10.33203125" style="3" bestFit="1" customWidth="1"/>
    <col min="9482" max="9482" width="6" style="3" bestFit="1" customWidth="1"/>
    <col min="9483" max="9483" width="9.6640625" style="3" bestFit="1" customWidth="1"/>
    <col min="9484" max="9484" width="11.21875" style="3" bestFit="1" customWidth="1"/>
    <col min="9485" max="9485" width="11.44140625" style="3" bestFit="1" customWidth="1"/>
    <col min="9486" max="9486" width="7.5546875" style="3" bestFit="1" customWidth="1"/>
    <col min="9487" max="9729" width="8.88671875" style="3"/>
    <col min="9730" max="9730" width="12.77734375" style="3" bestFit="1" customWidth="1"/>
    <col min="9731" max="9731" width="13.33203125" style="3" bestFit="1" customWidth="1"/>
    <col min="9732" max="9732" width="9.33203125" style="3" bestFit="1" customWidth="1"/>
    <col min="9733" max="9733" width="10.5546875" style="3" bestFit="1" customWidth="1"/>
    <col min="9734" max="9734" width="6.21875" style="3" bestFit="1" customWidth="1"/>
    <col min="9735" max="9735" width="7.109375" style="3" bestFit="1" customWidth="1"/>
    <col min="9736" max="9736" width="16" style="3" bestFit="1" customWidth="1"/>
    <col min="9737" max="9737" width="10.33203125" style="3" bestFit="1" customWidth="1"/>
    <col min="9738" max="9738" width="6" style="3" bestFit="1" customWidth="1"/>
    <col min="9739" max="9739" width="9.6640625" style="3" bestFit="1" customWidth="1"/>
    <col min="9740" max="9740" width="11.21875" style="3" bestFit="1" customWidth="1"/>
    <col min="9741" max="9741" width="11.44140625" style="3" bestFit="1" customWidth="1"/>
    <col min="9742" max="9742" width="7.5546875" style="3" bestFit="1" customWidth="1"/>
    <col min="9743" max="9985" width="8.88671875" style="3"/>
    <col min="9986" max="9986" width="12.77734375" style="3" bestFit="1" customWidth="1"/>
    <col min="9987" max="9987" width="13.33203125" style="3" bestFit="1" customWidth="1"/>
    <col min="9988" max="9988" width="9.33203125" style="3" bestFit="1" customWidth="1"/>
    <col min="9989" max="9989" width="10.5546875" style="3" bestFit="1" customWidth="1"/>
    <col min="9990" max="9990" width="6.21875" style="3" bestFit="1" customWidth="1"/>
    <col min="9991" max="9991" width="7.109375" style="3" bestFit="1" customWidth="1"/>
    <col min="9992" max="9992" width="16" style="3" bestFit="1" customWidth="1"/>
    <col min="9993" max="9993" width="10.33203125" style="3" bestFit="1" customWidth="1"/>
    <col min="9994" max="9994" width="6" style="3" bestFit="1" customWidth="1"/>
    <col min="9995" max="9995" width="9.6640625" style="3" bestFit="1" customWidth="1"/>
    <col min="9996" max="9996" width="11.21875" style="3" bestFit="1" customWidth="1"/>
    <col min="9997" max="9997" width="11.44140625" style="3" bestFit="1" customWidth="1"/>
    <col min="9998" max="9998" width="7.5546875" style="3" bestFit="1" customWidth="1"/>
    <col min="9999" max="10241" width="8.88671875" style="3"/>
    <col min="10242" max="10242" width="12.77734375" style="3" bestFit="1" customWidth="1"/>
    <col min="10243" max="10243" width="13.33203125" style="3" bestFit="1" customWidth="1"/>
    <col min="10244" max="10244" width="9.33203125" style="3" bestFit="1" customWidth="1"/>
    <col min="10245" max="10245" width="10.5546875" style="3" bestFit="1" customWidth="1"/>
    <col min="10246" max="10246" width="6.21875" style="3" bestFit="1" customWidth="1"/>
    <col min="10247" max="10247" width="7.109375" style="3" bestFit="1" customWidth="1"/>
    <col min="10248" max="10248" width="16" style="3" bestFit="1" customWidth="1"/>
    <col min="10249" max="10249" width="10.33203125" style="3" bestFit="1" customWidth="1"/>
    <col min="10250" max="10250" width="6" style="3" bestFit="1" customWidth="1"/>
    <col min="10251" max="10251" width="9.6640625" style="3" bestFit="1" customWidth="1"/>
    <col min="10252" max="10252" width="11.21875" style="3" bestFit="1" customWidth="1"/>
    <col min="10253" max="10253" width="11.44140625" style="3" bestFit="1" customWidth="1"/>
    <col min="10254" max="10254" width="7.5546875" style="3" bestFit="1" customWidth="1"/>
    <col min="10255" max="10497" width="8.88671875" style="3"/>
    <col min="10498" max="10498" width="12.77734375" style="3" bestFit="1" customWidth="1"/>
    <col min="10499" max="10499" width="13.33203125" style="3" bestFit="1" customWidth="1"/>
    <col min="10500" max="10500" width="9.33203125" style="3" bestFit="1" customWidth="1"/>
    <col min="10501" max="10501" width="10.5546875" style="3" bestFit="1" customWidth="1"/>
    <col min="10502" max="10502" width="6.21875" style="3" bestFit="1" customWidth="1"/>
    <col min="10503" max="10503" width="7.109375" style="3" bestFit="1" customWidth="1"/>
    <col min="10504" max="10504" width="16" style="3" bestFit="1" customWidth="1"/>
    <col min="10505" max="10505" width="10.33203125" style="3" bestFit="1" customWidth="1"/>
    <col min="10506" max="10506" width="6" style="3" bestFit="1" customWidth="1"/>
    <col min="10507" max="10507" width="9.6640625" style="3" bestFit="1" customWidth="1"/>
    <col min="10508" max="10508" width="11.21875" style="3" bestFit="1" customWidth="1"/>
    <col min="10509" max="10509" width="11.44140625" style="3" bestFit="1" customWidth="1"/>
    <col min="10510" max="10510" width="7.5546875" style="3" bestFit="1" customWidth="1"/>
    <col min="10511" max="10753" width="8.88671875" style="3"/>
    <col min="10754" max="10754" width="12.77734375" style="3" bestFit="1" customWidth="1"/>
    <col min="10755" max="10755" width="13.33203125" style="3" bestFit="1" customWidth="1"/>
    <col min="10756" max="10756" width="9.33203125" style="3" bestFit="1" customWidth="1"/>
    <col min="10757" max="10757" width="10.5546875" style="3" bestFit="1" customWidth="1"/>
    <col min="10758" max="10758" width="6.21875" style="3" bestFit="1" customWidth="1"/>
    <col min="10759" max="10759" width="7.109375" style="3" bestFit="1" customWidth="1"/>
    <col min="10760" max="10760" width="16" style="3" bestFit="1" customWidth="1"/>
    <col min="10761" max="10761" width="10.33203125" style="3" bestFit="1" customWidth="1"/>
    <col min="10762" max="10762" width="6" style="3" bestFit="1" customWidth="1"/>
    <col min="10763" max="10763" width="9.6640625" style="3" bestFit="1" customWidth="1"/>
    <col min="10764" max="10764" width="11.21875" style="3" bestFit="1" customWidth="1"/>
    <col min="10765" max="10765" width="11.44140625" style="3" bestFit="1" customWidth="1"/>
    <col min="10766" max="10766" width="7.5546875" style="3" bestFit="1" customWidth="1"/>
    <col min="10767" max="11009" width="8.88671875" style="3"/>
    <col min="11010" max="11010" width="12.77734375" style="3" bestFit="1" customWidth="1"/>
    <col min="11011" max="11011" width="13.33203125" style="3" bestFit="1" customWidth="1"/>
    <col min="11012" max="11012" width="9.33203125" style="3" bestFit="1" customWidth="1"/>
    <col min="11013" max="11013" width="10.5546875" style="3" bestFit="1" customWidth="1"/>
    <col min="11014" max="11014" width="6.21875" style="3" bestFit="1" customWidth="1"/>
    <col min="11015" max="11015" width="7.109375" style="3" bestFit="1" customWidth="1"/>
    <col min="11016" max="11016" width="16" style="3" bestFit="1" customWidth="1"/>
    <col min="11017" max="11017" width="10.33203125" style="3" bestFit="1" customWidth="1"/>
    <col min="11018" max="11018" width="6" style="3" bestFit="1" customWidth="1"/>
    <col min="11019" max="11019" width="9.6640625" style="3" bestFit="1" customWidth="1"/>
    <col min="11020" max="11020" width="11.21875" style="3" bestFit="1" customWidth="1"/>
    <col min="11021" max="11021" width="11.44140625" style="3" bestFit="1" customWidth="1"/>
    <col min="11022" max="11022" width="7.5546875" style="3" bestFit="1" customWidth="1"/>
    <col min="11023" max="11265" width="8.88671875" style="3"/>
    <col min="11266" max="11266" width="12.77734375" style="3" bestFit="1" customWidth="1"/>
    <col min="11267" max="11267" width="13.33203125" style="3" bestFit="1" customWidth="1"/>
    <col min="11268" max="11268" width="9.33203125" style="3" bestFit="1" customWidth="1"/>
    <col min="11269" max="11269" width="10.5546875" style="3" bestFit="1" customWidth="1"/>
    <col min="11270" max="11270" width="6.21875" style="3" bestFit="1" customWidth="1"/>
    <col min="11271" max="11271" width="7.109375" style="3" bestFit="1" customWidth="1"/>
    <col min="11272" max="11272" width="16" style="3" bestFit="1" customWidth="1"/>
    <col min="11273" max="11273" width="10.33203125" style="3" bestFit="1" customWidth="1"/>
    <col min="11274" max="11274" width="6" style="3" bestFit="1" customWidth="1"/>
    <col min="11275" max="11275" width="9.6640625" style="3" bestFit="1" customWidth="1"/>
    <col min="11276" max="11276" width="11.21875" style="3" bestFit="1" customWidth="1"/>
    <col min="11277" max="11277" width="11.44140625" style="3" bestFit="1" customWidth="1"/>
    <col min="11278" max="11278" width="7.5546875" style="3" bestFit="1" customWidth="1"/>
    <col min="11279" max="11521" width="8.88671875" style="3"/>
    <col min="11522" max="11522" width="12.77734375" style="3" bestFit="1" customWidth="1"/>
    <col min="11523" max="11523" width="13.33203125" style="3" bestFit="1" customWidth="1"/>
    <col min="11524" max="11524" width="9.33203125" style="3" bestFit="1" customWidth="1"/>
    <col min="11525" max="11525" width="10.5546875" style="3" bestFit="1" customWidth="1"/>
    <col min="11526" max="11526" width="6.21875" style="3" bestFit="1" customWidth="1"/>
    <col min="11527" max="11527" width="7.109375" style="3" bestFit="1" customWidth="1"/>
    <col min="11528" max="11528" width="16" style="3" bestFit="1" customWidth="1"/>
    <col min="11529" max="11529" width="10.33203125" style="3" bestFit="1" customWidth="1"/>
    <col min="11530" max="11530" width="6" style="3" bestFit="1" customWidth="1"/>
    <col min="11531" max="11531" width="9.6640625" style="3" bestFit="1" customWidth="1"/>
    <col min="11532" max="11532" width="11.21875" style="3" bestFit="1" customWidth="1"/>
    <col min="11533" max="11533" width="11.44140625" style="3" bestFit="1" customWidth="1"/>
    <col min="11534" max="11534" width="7.5546875" style="3" bestFit="1" customWidth="1"/>
    <col min="11535" max="11777" width="8.88671875" style="3"/>
    <col min="11778" max="11778" width="12.77734375" style="3" bestFit="1" customWidth="1"/>
    <col min="11779" max="11779" width="13.33203125" style="3" bestFit="1" customWidth="1"/>
    <col min="11780" max="11780" width="9.33203125" style="3" bestFit="1" customWidth="1"/>
    <col min="11781" max="11781" width="10.5546875" style="3" bestFit="1" customWidth="1"/>
    <col min="11782" max="11782" width="6.21875" style="3" bestFit="1" customWidth="1"/>
    <col min="11783" max="11783" width="7.109375" style="3" bestFit="1" customWidth="1"/>
    <col min="11784" max="11784" width="16" style="3" bestFit="1" customWidth="1"/>
    <col min="11785" max="11785" width="10.33203125" style="3" bestFit="1" customWidth="1"/>
    <col min="11786" max="11786" width="6" style="3" bestFit="1" customWidth="1"/>
    <col min="11787" max="11787" width="9.6640625" style="3" bestFit="1" customWidth="1"/>
    <col min="11788" max="11788" width="11.21875" style="3" bestFit="1" customWidth="1"/>
    <col min="11789" max="11789" width="11.44140625" style="3" bestFit="1" customWidth="1"/>
    <col min="11790" max="11790" width="7.5546875" style="3" bestFit="1" customWidth="1"/>
    <col min="11791" max="12033" width="8.88671875" style="3"/>
    <col min="12034" max="12034" width="12.77734375" style="3" bestFit="1" customWidth="1"/>
    <col min="12035" max="12035" width="13.33203125" style="3" bestFit="1" customWidth="1"/>
    <col min="12036" max="12036" width="9.33203125" style="3" bestFit="1" customWidth="1"/>
    <col min="12037" max="12037" width="10.5546875" style="3" bestFit="1" customWidth="1"/>
    <col min="12038" max="12038" width="6.21875" style="3" bestFit="1" customWidth="1"/>
    <col min="12039" max="12039" width="7.109375" style="3" bestFit="1" customWidth="1"/>
    <col min="12040" max="12040" width="16" style="3" bestFit="1" customWidth="1"/>
    <col min="12041" max="12041" width="10.33203125" style="3" bestFit="1" customWidth="1"/>
    <col min="12042" max="12042" width="6" style="3" bestFit="1" customWidth="1"/>
    <col min="12043" max="12043" width="9.6640625" style="3" bestFit="1" customWidth="1"/>
    <col min="12044" max="12044" width="11.21875" style="3" bestFit="1" customWidth="1"/>
    <col min="12045" max="12045" width="11.44140625" style="3" bestFit="1" customWidth="1"/>
    <col min="12046" max="12046" width="7.5546875" style="3" bestFit="1" customWidth="1"/>
    <col min="12047" max="12289" width="8.88671875" style="3"/>
    <col min="12290" max="12290" width="12.77734375" style="3" bestFit="1" customWidth="1"/>
    <col min="12291" max="12291" width="13.33203125" style="3" bestFit="1" customWidth="1"/>
    <col min="12292" max="12292" width="9.33203125" style="3" bestFit="1" customWidth="1"/>
    <col min="12293" max="12293" width="10.5546875" style="3" bestFit="1" customWidth="1"/>
    <col min="12294" max="12294" width="6.21875" style="3" bestFit="1" customWidth="1"/>
    <col min="12295" max="12295" width="7.109375" style="3" bestFit="1" customWidth="1"/>
    <col min="12296" max="12296" width="16" style="3" bestFit="1" customWidth="1"/>
    <col min="12297" max="12297" width="10.33203125" style="3" bestFit="1" customWidth="1"/>
    <col min="12298" max="12298" width="6" style="3" bestFit="1" customWidth="1"/>
    <col min="12299" max="12299" width="9.6640625" style="3" bestFit="1" customWidth="1"/>
    <col min="12300" max="12300" width="11.21875" style="3" bestFit="1" customWidth="1"/>
    <col min="12301" max="12301" width="11.44140625" style="3" bestFit="1" customWidth="1"/>
    <col min="12302" max="12302" width="7.5546875" style="3" bestFit="1" customWidth="1"/>
    <col min="12303" max="12545" width="8.88671875" style="3"/>
    <col min="12546" max="12546" width="12.77734375" style="3" bestFit="1" customWidth="1"/>
    <col min="12547" max="12547" width="13.33203125" style="3" bestFit="1" customWidth="1"/>
    <col min="12548" max="12548" width="9.33203125" style="3" bestFit="1" customWidth="1"/>
    <col min="12549" max="12549" width="10.5546875" style="3" bestFit="1" customWidth="1"/>
    <col min="12550" max="12550" width="6.21875" style="3" bestFit="1" customWidth="1"/>
    <col min="12551" max="12551" width="7.109375" style="3" bestFit="1" customWidth="1"/>
    <col min="12552" max="12552" width="16" style="3" bestFit="1" customWidth="1"/>
    <col min="12553" max="12553" width="10.33203125" style="3" bestFit="1" customWidth="1"/>
    <col min="12554" max="12554" width="6" style="3" bestFit="1" customWidth="1"/>
    <col min="12555" max="12555" width="9.6640625" style="3" bestFit="1" customWidth="1"/>
    <col min="12556" max="12556" width="11.21875" style="3" bestFit="1" customWidth="1"/>
    <col min="12557" max="12557" width="11.44140625" style="3" bestFit="1" customWidth="1"/>
    <col min="12558" max="12558" width="7.5546875" style="3" bestFit="1" customWidth="1"/>
    <col min="12559" max="12801" width="8.88671875" style="3"/>
    <col min="12802" max="12802" width="12.77734375" style="3" bestFit="1" customWidth="1"/>
    <col min="12803" max="12803" width="13.33203125" style="3" bestFit="1" customWidth="1"/>
    <col min="12804" max="12804" width="9.33203125" style="3" bestFit="1" customWidth="1"/>
    <col min="12805" max="12805" width="10.5546875" style="3" bestFit="1" customWidth="1"/>
    <col min="12806" max="12806" width="6.21875" style="3" bestFit="1" customWidth="1"/>
    <col min="12807" max="12807" width="7.109375" style="3" bestFit="1" customWidth="1"/>
    <col min="12808" max="12808" width="16" style="3" bestFit="1" customWidth="1"/>
    <col min="12809" max="12809" width="10.33203125" style="3" bestFit="1" customWidth="1"/>
    <col min="12810" max="12810" width="6" style="3" bestFit="1" customWidth="1"/>
    <col min="12811" max="12811" width="9.6640625" style="3" bestFit="1" customWidth="1"/>
    <col min="12812" max="12812" width="11.21875" style="3" bestFit="1" customWidth="1"/>
    <col min="12813" max="12813" width="11.44140625" style="3" bestFit="1" customWidth="1"/>
    <col min="12814" max="12814" width="7.5546875" style="3" bestFit="1" customWidth="1"/>
    <col min="12815" max="13057" width="8.88671875" style="3"/>
    <col min="13058" max="13058" width="12.77734375" style="3" bestFit="1" customWidth="1"/>
    <col min="13059" max="13059" width="13.33203125" style="3" bestFit="1" customWidth="1"/>
    <col min="13060" max="13060" width="9.33203125" style="3" bestFit="1" customWidth="1"/>
    <col min="13061" max="13061" width="10.5546875" style="3" bestFit="1" customWidth="1"/>
    <col min="13062" max="13062" width="6.21875" style="3" bestFit="1" customWidth="1"/>
    <col min="13063" max="13063" width="7.109375" style="3" bestFit="1" customWidth="1"/>
    <col min="13064" max="13064" width="16" style="3" bestFit="1" customWidth="1"/>
    <col min="13065" max="13065" width="10.33203125" style="3" bestFit="1" customWidth="1"/>
    <col min="13066" max="13066" width="6" style="3" bestFit="1" customWidth="1"/>
    <col min="13067" max="13067" width="9.6640625" style="3" bestFit="1" customWidth="1"/>
    <col min="13068" max="13068" width="11.21875" style="3" bestFit="1" customWidth="1"/>
    <col min="13069" max="13069" width="11.44140625" style="3" bestFit="1" customWidth="1"/>
    <col min="13070" max="13070" width="7.5546875" style="3" bestFit="1" customWidth="1"/>
    <col min="13071" max="13313" width="8.88671875" style="3"/>
    <col min="13314" max="13314" width="12.77734375" style="3" bestFit="1" customWidth="1"/>
    <col min="13315" max="13315" width="13.33203125" style="3" bestFit="1" customWidth="1"/>
    <col min="13316" max="13316" width="9.33203125" style="3" bestFit="1" customWidth="1"/>
    <col min="13317" max="13317" width="10.5546875" style="3" bestFit="1" customWidth="1"/>
    <col min="13318" max="13318" width="6.21875" style="3" bestFit="1" customWidth="1"/>
    <col min="13319" max="13319" width="7.109375" style="3" bestFit="1" customWidth="1"/>
    <col min="13320" max="13320" width="16" style="3" bestFit="1" customWidth="1"/>
    <col min="13321" max="13321" width="10.33203125" style="3" bestFit="1" customWidth="1"/>
    <col min="13322" max="13322" width="6" style="3" bestFit="1" customWidth="1"/>
    <col min="13323" max="13323" width="9.6640625" style="3" bestFit="1" customWidth="1"/>
    <col min="13324" max="13324" width="11.21875" style="3" bestFit="1" customWidth="1"/>
    <col min="13325" max="13325" width="11.44140625" style="3" bestFit="1" customWidth="1"/>
    <col min="13326" max="13326" width="7.5546875" style="3" bestFit="1" customWidth="1"/>
    <col min="13327" max="13569" width="8.88671875" style="3"/>
    <col min="13570" max="13570" width="12.77734375" style="3" bestFit="1" customWidth="1"/>
    <col min="13571" max="13571" width="13.33203125" style="3" bestFit="1" customWidth="1"/>
    <col min="13572" max="13572" width="9.33203125" style="3" bestFit="1" customWidth="1"/>
    <col min="13573" max="13573" width="10.5546875" style="3" bestFit="1" customWidth="1"/>
    <col min="13574" max="13574" width="6.21875" style="3" bestFit="1" customWidth="1"/>
    <col min="13575" max="13575" width="7.109375" style="3" bestFit="1" customWidth="1"/>
    <col min="13576" max="13576" width="16" style="3" bestFit="1" customWidth="1"/>
    <col min="13577" max="13577" width="10.33203125" style="3" bestFit="1" customWidth="1"/>
    <col min="13578" max="13578" width="6" style="3" bestFit="1" customWidth="1"/>
    <col min="13579" max="13579" width="9.6640625" style="3" bestFit="1" customWidth="1"/>
    <col min="13580" max="13580" width="11.21875" style="3" bestFit="1" customWidth="1"/>
    <col min="13581" max="13581" width="11.44140625" style="3" bestFit="1" customWidth="1"/>
    <col min="13582" max="13582" width="7.5546875" style="3" bestFit="1" customWidth="1"/>
    <col min="13583" max="13825" width="8.88671875" style="3"/>
    <col min="13826" max="13826" width="12.77734375" style="3" bestFit="1" customWidth="1"/>
    <col min="13827" max="13827" width="13.33203125" style="3" bestFit="1" customWidth="1"/>
    <col min="13828" max="13828" width="9.33203125" style="3" bestFit="1" customWidth="1"/>
    <col min="13829" max="13829" width="10.5546875" style="3" bestFit="1" customWidth="1"/>
    <col min="13830" max="13830" width="6.21875" style="3" bestFit="1" customWidth="1"/>
    <col min="13831" max="13831" width="7.109375" style="3" bestFit="1" customWidth="1"/>
    <col min="13832" max="13832" width="16" style="3" bestFit="1" customWidth="1"/>
    <col min="13833" max="13833" width="10.33203125" style="3" bestFit="1" customWidth="1"/>
    <col min="13834" max="13834" width="6" style="3" bestFit="1" customWidth="1"/>
    <col min="13835" max="13835" width="9.6640625" style="3" bestFit="1" customWidth="1"/>
    <col min="13836" max="13836" width="11.21875" style="3" bestFit="1" customWidth="1"/>
    <col min="13837" max="13837" width="11.44140625" style="3" bestFit="1" customWidth="1"/>
    <col min="13838" max="13838" width="7.5546875" style="3" bestFit="1" customWidth="1"/>
    <col min="13839" max="14081" width="8.88671875" style="3"/>
    <col min="14082" max="14082" width="12.77734375" style="3" bestFit="1" customWidth="1"/>
    <col min="14083" max="14083" width="13.33203125" style="3" bestFit="1" customWidth="1"/>
    <col min="14084" max="14084" width="9.33203125" style="3" bestFit="1" customWidth="1"/>
    <col min="14085" max="14085" width="10.5546875" style="3" bestFit="1" customWidth="1"/>
    <col min="14086" max="14086" width="6.21875" style="3" bestFit="1" customWidth="1"/>
    <col min="14087" max="14087" width="7.109375" style="3" bestFit="1" customWidth="1"/>
    <col min="14088" max="14088" width="16" style="3" bestFit="1" customWidth="1"/>
    <col min="14089" max="14089" width="10.33203125" style="3" bestFit="1" customWidth="1"/>
    <col min="14090" max="14090" width="6" style="3" bestFit="1" customWidth="1"/>
    <col min="14091" max="14091" width="9.6640625" style="3" bestFit="1" customWidth="1"/>
    <col min="14092" max="14092" width="11.21875" style="3" bestFit="1" customWidth="1"/>
    <col min="14093" max="14093" width="11.44140625" style="3" bestFit="1" customWidth="1"/>
    <col min="14094" max="14094" width="7.5546875" style="3" bestFit="1" customWidth="1"/>
    <col min="14095" max="14337" width="8.88671875" style="3"/>
    <col min="14338" max="14338" width="12.77734375" style="3" bestFit="1" customWidth="1"/>
    <col min="14339" max="14339" width="13.33203125" style="3" bestFit="1" customWidth="1"/>
    <col min="14340" max="14340" width="9.33203125" style="3" bestFit="1" customWidth="1"/>
    <col min="14341" max="14341" width="10.5546875" style="3" bestFit="1" customWidth="1"/>
    <col min="14342" max="14342" width="6.21875" style="3" bestFit="1" customWidth="1"/>
    <col min="14343" max="14343" width="7.109375" style="3" bestFit="1" customWidth="1"/>
    <col min="14344" max="14344" width="16" style="3" bestFit="1" customWidth="1"/>
    <col min="14345" max="14345" width="10.33203125" style="3" bestFit="1" customWidth="1"/>
    <col min="14346" max="14346" width="6" style="3" bestFit="1" customWidth="1"/>
    <col min="14347" max="14347" width="9.6640625" style="3" bestFit="1" customWidth="1"/>
    <col min="14348" max="14348" width="11.21875" style="3" bestFit="1" customWidth="1"/>
    <col min="14349" max="14349" width="11.44140625" style="3" bestFit="1" customWidth="1"/>
    <col min="14350" max="14350" width="7.5546875" style="3" bestFit="1" customWidth="1"/>
    <col min="14351" max="14593" width="8.88671875" style="3"/>
    <col min="14594" max="14594" width="12.77734375" style="3" bestFit="1" customWidth="1"/>
    <col min="14595" max="14595" width="13.33203125" style="3" bestFit="1" customWidth="1"/>
    <col min="14596" max="14596" width="9.33203125" style="3" bestFit="1" customWidth="1"/>
    <col min="14597" max="14597" width="10.5546875" style="3" bestFit="1" customWidth="1"/>
    <col min="14598" max="14598" width="6.21875" style="3" bestFit="1" customWidth="1"/>
    <col min="14599" max="14599" width="7.109375" style="3" bestFit="1" customWidth="1"/>
    <col min="14600" max="14600" width="16" style="3" bestFit="1" customWidth="1"/>
    <col min="14601" max="14601" width="10.33203125" style="3" bestFit="1" customWidth="1"/>
    <col min="14602" max="14602" width="6" style="3" bestFit="1" customWidth="1"/>
    <col min="14603" max="14603" width="9.6640625" style="3" bestFit="1" customWidth="1"/>
    <col min="14604" max="14604" width="11.21875" style="3" bestFit="1" customWidth="1"/>
    <col min="14605" max="14605" width="11.44140625" style="3" bestFit="1" customWidth="1"/>
    <col min="14606" max="14606" width="7.5546875" style="3" bestFit="1" customWidth="1"/>
    <col min="14607" max="14849" width="8.88671875" style="3"/>
    <col min="14850" max="14850" width="12.77734375" style="3" bestFit="1" customWidth="1"/>
    <col min="14851" max="14851" width="13.33203125" style="3" bestFit="1" customWidth="1"/>
    <col min="14852" max="14852" width="9.33203125" style="3" bestFit="1" customWidth="1"/>
    <col min="14853" max="14853" width="10.5546875" style="3" bestFit="1" customWidth="1"/>
    <col min="14854" max="14854" width="6.21875" style="3" bestFit="1" customWidth="1"/>
    <col min="14855" max="14855" width="7.109375" style="3" bestFit="1" customWidth="1"/>
    <col min="14856" max="14856" width="16" style="3" bestFit="1" customWidth="1"/>
    <col min="14857" max="14857" width="10.33203125" style="3" bestFit="1" customWidth="1"/>
    <col min="14858" max="14858" width="6" style="3" bestFit="1" customWidth="1"/>
    <col min="14859" max="14859" width="9.6640625" style="3" bestFit="1" customWidth="1"/>
    <col min="14860" max="14860" width="11.21875" style="3" bestFit="1" customWidth="1"/>
    <col min="14861" max="14861" width="11.44140625" style="3" bestFit="1" customWidth="1"/>
    <col min="14862" max="14862" width="7.5546875" style="3" bestFit="1" customWidth="1"/>
    <col min="14863" max="15105" width="8.88671875" style="3"/>
    <col min="15106" max="15106" width="12.77734375" style="3" bestFit="1" customWidth="1"/>
    <col min="15107" max="15107" width="13.33203125" style="3" bestFit="1" customWidth="1"/>
    <col min="15108" max="15108" width="9.33203125" style="3" bestFit="1" customWidth="1"/>
    <col min="15109" max="15109" width="10.5546875" style="3" bestFit="1" customWidth="1"/>
    <col min="15110" max="15110" width="6.21875" style="3" bestFit="1" customWidth="1"/>
    <col min="15111" max="15111" width="7.109375" style="3" bestFit="1" customWidth="1"/>
    <col min="15112" max="15112" width="16" style="3" bestFit="1" customWidth="1"/>
    <col min="15113" max="15113" width="10.33203125" style="3" bestFit="1" customWidth="1"/>
    <col min="15114" max="15114" width="6" style="3" bestFit="1" customWidth="1"/>
    <col min="15115" max="15115" width="9.6640625" style="3" bestFit="1" customWidth="1"/>
    <col min="15116" max="15116" width="11.21875" style="3" bestFit="1" customWidth="1"/>
    <col min="15117" max="15117" width="11.44140625" style="3" bestFit="1" customWidth="1"/>
    <col min="15118" max="15118" width="7.5546875" style="3" bestFit="1" customWidth="1"/>
    <col min="15119" max="15361" width="8.88671875" style="3"/>
    <col min="15362" max="15362" width="12.77734375" style="3" bestFit="1" customWidth="1"/>
    <col min="15363" max="15363" width="13.33203125" style="3" bestFit="1" customWidth="1"/>
    <col min="15364" max="15364" width="9.33203125" style="3" bestFit="1" customWidth="1"/>
    <col min="15365" max="15365" width="10.5546875" style="3" bestFit="1" customWidth="1"/>
    <col min="15366" max="15366" width="6.21875" style="3" bestFit="1" customWidth="1"/>
    <col min="15367" max="15367" width="7.109375" style="3" bestFit="1" customWidth="1"/>
    <col min="15368" max="15368" width="16" style="3" bestFit="1" customWidth="1"/>
    <col min="15369" max="15369" width="10.33203125" style="3" bestFit="1" customWidth="1"/>
    <col min="15370" max="15370" width="6" style="3" bestFit="1" customWidth="1"/>
    <col min="15371" max="15371" width="9.6640625" style="3" bestFit="1" customWidth="1"/>
    <col min="15372" max="15372" width="11.21875" style="3" bestFit="1" customWidth="1"/>
    <col min="15373" max="15373" width="11.44140625" style="3" bestFit="1" customWidth="1"/>
    <col min="15374" max="15374" width="7.5546875" style="3" bestFit="1" customWidth="1"/>
    <col min="15375" max="15617" width="8.88671875" style="3"/>
    <col min="15618" max="15618" width="12.77734375" style="3" bestFit="1" customWidth="1"/>
    <col min="15619" max="15619" width="13.33203125" style="3" bestFit="1" customWidth="1"/>
    <col min="15620" max="15620" width="9.33203125" style="3" bestFit="1" customWidth="1"/>
    <col min="15621" max="15621" width="10.5546875" style="3" bestFit="1" customWidth="1"/>
    <col min="15622" max="15622" width="6.21875" style="3" bestFit="1" customWidth="1"/>
    <col min="15623" max="15623" width="7.109375" style="3" bestFit="1" customWidth="1"/>
    <col min="15624" max="15624" width="16" style="3" bestFit="1" customWidth="1"/>
    <col min="15625" max="15625" width="10.33203125" style="3" bestFit="1" customWidth="1"/>
    <col min="15626" max="15626" width="6" style="3" bestFit="1" customWidth="1"/>
    <col min="15627" max="15627" width="9.6640625" style="3" bestFit="1" customWidth="1"/>
    <col min="15628" max="15628" width="11.21875" style="3" bestFit="1" customWidth="1"/>
    <col min="15629" max="15629" width="11.44140625" style="3" bestFit="1" customWidth="1"/>
    <col min="15630" max="15630" width="7.5546875" style="3" bestFit="1" customWidth="1"/>
    <col min="15631" max="15873" width="8.88671875" style="3"/>
    <col min="15874" max="15874" width="12.77734375" style="3" bestFit="1" customWidth="1"/>
    <col min="15875" max="15875" width="13.33203125" style="3" bestFit="1" customWidth="1"/>
    <col min="15876" max="15876" width="9.33203125" style="3" bestFit="1" customWidth="1"/>
    <col min="15877" max="15877" width="10.5546875" style="3" bestFit="1" customWidth="1"/>
    <col min="15878" max="15878" width="6.21875" style="3" bestFit="1" customWidth="1"/>
    <col min="15879" max="15879" width="7.109375" style="3" bestFit="1" customWidth="1"/>
    <col min="15880" max="15880" width="16" style="3" bestFit="1" customWidth="1"/>
    <col min="15881" max="15881" width="10.33203125" style="3" bestFit="1" customWidth="1"/>
    <col min="15882" max="15882" width="6" style="3" bestFit="1" customWidth="1"/>
    <col min="15883" max="15883" width="9.6640625" style="3" bestFit="1" customWidth="1"/>
    <col min="15884" max="15884" width="11.21875" style="3" bestFit="1" customWidth="1"/>
    <col min="15885" max="15885" width="11.44140625" style="3" bestFit="1" customWidth="1"/>
    <col min="15886" max="15886" width="7.5546875" style="3" bestFit="1" customWidth="1"/>
    <col min="15887" max="16129" width="8.88671875" style="3"/>
    <col min="16130" max="16130" width="12.77734375" style="3" bestFit="1" customWidth="1"/>
    <col min="16131" max="16131" width="13.33203125" style="3" bestFit="1" customWidth="1"/>
    <col min="16132" max="16132" width="9.33203125" style="3" bestFit="1" customWidth="1"/>
    <col min="16133" max="16133" width="10.5546875" style="3" bestFit="1" customWidth="1"/>
    <col min="16134" max="16134" width="6.21875" style="3" bestFit="1" customWidth="1"/>
    <col min="16135" max="16135" width="7.109375" style="3" bestFit="1" customWidth="1"/>
    <col min="16136" max="16136" width="16" style="3" bestFit="1" customWidth="1"/>
    <col min="16137" max="16137" width="10.33203125" style="3" bestFit="1" customWidth="1"/>
    <col min="16138" max="16138" width="6" style="3" bestFit="1" customWidth="1"/>
    <col min="16139" max="16139" width="9.6640625" style="3" bestFit="1" customWidth="1"/>
    <col min="16140" max="16140" width="11.21875" style="3" bestFit="1" customWidth="1"/>
    <col min="16141" max="16141" width="11.44140625" style="3" bestFit="1" customWidth="1"/>
    <col min="16142" max="16142" width="7.5546875" style="3" bestFit="1" customWidth="1"/>
    <col min="16143" max="16384" width="8.88671875" style="3"/>
  </cols>
  <sheetData>
    <row r="1" spans="1:14" x14ac:dyDescent="0.25">
      <c r="A1" s="1" t="s">
        <v>0</v>
      </c>
      <c r="B1" s="2" t="s">
        <v>1</v>
      </c>
      <c r="C1" s="2" t="s">
        <v>2</v>
      </c>
      <c r="D1" s="1" t="s">
        <v>3</v>
      </c>
      <c r="E1" s="1" t="s">
        <v>4</v>
      </c>
      <c r="F1" s="2" t="s">
        <v>5</v>
      </c>
      <c r="G1" s="2" t="s">
        <v>6</v>
      </c>
      <c r="H1" s="2" t="s">
        <v>7</v>
      </c>
      <c r="I1" s="2" t="s">
        <v>8</v>
      </c>
      <c r="J1" s="2" t="s">
        <v>9</v>
      </c>
      <c r="K1" s="1" t="s">
        <v>10</v>
      </c>
      <c r="L1" s="1" t="s">
        <v>11</v>
      </c>
      <c r="M1" s="1" t="s">
        <v>12</v>
      </c>
      <c r="N1" s="1" t="s">
        <v>13</v>
      </c>
    </row>
    <row r="2" spans="1:14" x14ac:dyDescent="0.25">
      <c r="A2" s="4">
        <v>44652</v>
      </c>
      <c r="B2" s="5" t="s">
        <v>14</v>
      </c>
      <c r="C2" s="5" t="s">
        <v>15</v>
      </c>
      <c r="D2" s="6">
        <v>50</v>
      </c>
      <c r="E2" s="6">
        <v>55</v>
      </c>
      <c r="F2" s="5" t="s">
        <v>16</v>
      </c>
      <c r="G2" s="5" t="s">
        <v>17</v>
      </c>
      <c r="H2" s="5" t="s">
        <v>18</v>
      </c>
      <c r="I2" s="5" t="s">
        <v>19</v>
      </c>
      <c r="J2" s="5" t="s">
        <v>20</v>
      </c>
      <c r="K2" s="6">
        <v>2000</v>
      </c>
      <c r="L2" s="6">
        <f>K2*E2</f>
        <v>110000</v>
      </c>
      <c r="M2" s="6">
        <f t="shared" ref="M2:M31" si="0">L2*5%</f>
        <v>5500</v>
      </c>
      <c r="N2" s="6">
        <f>((E2-D2)*K2)-M2</f>
        <v>4500</v>
      </c>
    </row>
    <row r="3" spans="1:14" x14ac:dyDescent="0.25">
      <c r="A3" s="4">
        <v>44653</v>
      </c>
      <c r="B3" s="5" t="s">
        <v>21</v>
      </c>
      <c r="C3" s="5" t="s">
        <v>22</v>
      </c>
      <c r="D3" s="6">
        <v>15</v>
      </c>
      <c r="E3" s="6">
        <v>20</v>
      </c>
      <c r="F3" s="5" t="s">
        <v>16</v>
      </c>
      <c r="G3" s="5" t="s">
        <v>23</v>
      </c>
      <c r="H3" s="5" t="s">
        <v>24</v>
      </c>
      <c r="I3" s="5" t="s">
        <v>25</v>
      </c>
      <c r="J3" s="5" t="s">
        <v>26</v>
      </c>
      <c r="K3" s="6">
        <v>1000</v>
      </c>
      <c r="L3" s="6">
        <f t="shared" ref="L3:L31" si="1">K3*E3</f>
        <v>20000</v>
      </c>
      <c r="M3" s="6">
        <f t="shared" si="0"/>
        <v>1000</v>
      </c>
      <c r="N3" s="6">
        <f t="shared" ref="N3:N31" si="2">((E3-D3)*K3)-M3</f>
        <v>4000</v>
      </c>
    </row>
    <row r="4" spans="1:14" x14ac:dyDescent="0.25">
      <c r="A4" s="4">
        <v>44654</v>
      </c>
      <c r="B4" s="5" t="s">
        <v>27</v>
      </c>
      <c r="C4" s="5" t="s">
        <v>28</v>
      </c>
      <c r="D4" s="6">
        <v>12</v>
      </c>
      <c r="E4" s="6">
        <v>15</v>
      </c>
      <c r="F4" s="5" t="s">
        <v>16</v>
      </c>
      <c r="G4" s="5" t="s">
        <v>29</v>
      </c>
      <c r="H4" s="5" t="s">
        <v>30</v>
      </c>
      <c r="I4" s="5" t="s">
        <v>31</v>
      </c>
      <c r="J4" s="5" t="s">
        <v>32</v>
      </c>
      <c r="K4" s="6">
        <v>1200</v>
      </c>
      <c r="L4" s="6">
        <f t="shared" si="1"/>
        <v>18000</v>
      </c>
      <c r="M4" s="6">
        <f t="shared" si="0"/>
        <v>900</v>
      </c>
      <c r="N4" s="6">
        <f t="shared" si="2"/>
        <v>2700</v>
      </c>
    </row>
    <row r="5" spans="1:14" x14ac:dyDescent="0.25">
      <c r="A5" s="4">
        <v>44655</v>
      </c>
      <c r="B5" s="5" t="s">
        <v>33</v>
      </c>
      <c r="C5" s="5" t="s">
        <v>34</v>
      </c>
      <c r="D5" s="6">
        <v>150</v>
      </c>
      <c r="E5" s="6">
        <v>160</v>
      </c>
      <c r="F5" s="5" t="s">
        <v>16</v>
      </c>
      <c r="G5" s="5" t="s">
        <v>35</v>
      </c>
      <c r="H5" s="5" t="s">
        <v>36</v>
      </c>
      <c r="I5" s="5" t="s">
        <v>37</v>
      </c>
      <c r="J5" s="5" t="s">
        <v>38</v>
      </c>
      <c r="K5" s="6">
        <v>1250</v>
      </c>
      <c r="L5" s="6">
        <f t="shared" si="1"/>
        <v>200000</v>
      </c>
      <c r="M5" s="6">
        <f t="shared" si="0"/>
        <v>10000</v>
      </c>
      <c r="N5" s="6">
        <f t="shared" si="2"/>
        <v>2500</v>
      </c>
    </row>
    <row r="6" spans="1:14" x14ac:dyDescent="0.25">
      <c r="A6" s="4">
        <v>44656</v>
      </c>
      <c r="B6" s="5" t="s">
        <v>39</v>
      </c>
      <c r="C6" s="5" t="s">
        <v>40</v>
      </c>
      <c r="D6" s="6">
        <v>50</v>
      </c>
      <c r="E6" s="6">
        <v>60</v>
      </c>
      <c r="F6" s="5" t="s">
        <v>16</v>
      </c>
      <c r="G6" s="5" t="s">
        <v>17</v>
      </c>
      <c r="H6" s="5" t="s">
        <v>41</v>
      </c>
      <c r="I6" s="5" t="s">
        <v>42</v>
      </c>
      <c r="J6" s="5" t="s">
        <v>43</v>
      </c>
      <c r="K6" s="6">
        <v>1300</v>
      </c>
      <c r="L6" s="6">
        <f t="shared" si="1"/>
        <v>78000</v>
      </c>
      <c r="M6" s="6">
        <f t="shared" si="0"/>
        <v>3900</v>
      </c>
      <c r="N6" s="6">
        <f t="shared" si="2"/>
        <v>9100</v>
      </c>
    </row>
    <row r="7" spans="1:14" x14ac:dyDescent="0.25">
      <c r="A7" s="4">
        <v>44657</v>
      </c>
      <c r="B7" s="5" t="s">
        <v>14</v>
      </c>
      <c r="C7" s="5" t="s">
        <v>15</v>
      </c>
      <c r="D7" s="6">
        <v>50</v>
      </c>
      <c r="E7" s="6">
        <v>55</v>
      </c>
      <c r="F7" s="5" t="s">
        <v>44</v>
      </c>
      <c r="G7" s="5" t="s">
        <v>23</v>
      </c>
      <c r="H7" s="5" t="s">
        <v>45</v>
      </c>
      <c r="I7" s="5" t="s">
        <v>46</v>
      </c>
      <c r="J7" s="5" t="s">
        <v>47</v>
      </c>
      <c r="K7" s="6">
        <v>1350</v>
      </c>
      <c r="L7" s="6">
        <f t="shared" si="1"/>
        <v>74250</v>
      </c>
      <c r="M7" s="6">
        <f t="shared" si="0"/>
        <v>3712.5</v>
      </c>
      <c r="N7" s="6">
        <f t="shared" si="2"/>
        <v>3037.5</v>
      </c>
    </row>
    <row r="8" spans="1:14" x14ac:dyDescent="0.25">
      <c r="A8" s="4">
        <v>44658</v>
      </c>
      <c r="B8" s="5" t="s">
        <v>21</v>
      </c>
      <c r="C8" s="5" t="s">
        <v>22</v>
      </c>
      <c r="D8" s="6">
        <v>15</v>
      </c>
      <c r="E8" s="6">
        <v>20</v>
      </c>
      <c r="F8" s="5" t="s">
        <v>44</v>
      </c>
      <c r="G8" s="5" t="s">
        <v>29</v>
      </c>
      <c r="H8" s="5" t="s">
        <v>48</v>
      </c>
      <c r="I8" s="5" t="s">
        <v>49</v>
      </c>
      <c r="J8" s="5" t="s">
        <v>50</v>
      </c>
      <c r="K8" s="6">
        <v>1400</v>
      </c>
      <c r="L8" s="6">
        <f t="shared" si="1"/>
        <v>28000</v>
      </c>
      <c r="M8" s="6">
        <f t="shared" si="0"/>
        <v>1400</v>
      </c>
      <c r="N8" s="6">
        <f t="shared" si="2"/>
        <v>5600</v>
      </c>
    </row>
    <row r="9" spans="1:14" x14ac:dyDescent="0.25">
      <c r="A9" s="4">
        <v>44659</v>
      </c>
      <c r="B9" s="5" t="s">
        <v>27</v>
      </c>
      <c r="C9" s="5" t="s">
        <v>28</v>
      </c>
      <c r="D9" s="6">
        <v>12</v>
      </c>
      <c r="E9" s="6">
        <v>15</v>
      </c>
      <c r="F9" s="5" t="s">
        <v>44</v>
      </c>
      <c r="G9" s="5" t="s">
        <v>35</v>
      </c>
      <c r="H9" s="5" t="s">
        <v>51</v>
      </c>
      <c r="I9" s="5" t="s">
        <v>52</v>
      </c>
      <c r="J9" s="5" t="s">
        <v>53</v>
      </c>
      <c r="K9" s="6">
        <v>9000</v>
      </c>
      <c r="L9" s="6">
        <f t="shared" si="1"/>
        <v>135000</v>
      </c>
      <c r="M9" s="6">
        <f t="shared" si="0"/>
        <v>6750</v>
      </c>
      <c r="N9" s="6">
        <f t="shared" si="2"/>
        <v>20250</v>
      </c>
    </row>
    <row r="10" spans="1:14" x14ac:dyDescent="0.25">
      <c r="A10" s="4">
        <v>44660</v>
      </c>
      <c r="B10" s="5" t="s">
        <v>33</v>
      </c>
      <c r="C10" s="5" t="s">
        <v>34</v>
      </c>
      <c r="D10" s="6">
        <v>150</v>
      </c>
      <c r="E10" s="6">
        <v>160</v>
      </c>
      <c r="F10" s="5" t="s">
        <v>44</v>
      </c>
      <c r="G10" s="5" t="s">
        <v>17</v>
      </c>
      <c r="H10" s="5" t="s">
        <v>54</v>
      </c>
      <c r="I10" s="5" t="s">
        <v>55</v>
      </c>
      <c r="J10" s="5" t="s">
        <v>56</v>
      </c>
      <c r="K10" s="6">
        <v>800</v>
      </c>
      <c r="L10" s="6">
        <f t="shared" si="1"/>
        <v>128000</v>
      </c>
      <c r="M10" s="6">
        <f t="shared" si="0"/>
        <v>6400</v>
      </c>
      <c r="N10" s="6">
        <f t="shared" si="2"/>
        <v>1600</v>
      </c>
    </row>
    <row r="11" spans="1:14" x14ac:dyDescent="0.25">
      <c r="A11" s="4">
        <v>44661</v>
      </c>
      <c r="B11" s="5" t="s">
        <v>39</v>
      </c>
      <c r="C11" s="5" t="s">
        <v>40</v>
      </c>
      <c r="D11" s="6">
        <v>50</v>
      </c>
      <c r="E11" s="6">
        <v>60</v>
      </c>
      <c r="F11" s="5" t="s">
        <v>44</v>
      </c>
      <c r="G11" s="5" t="s">
        <v>23</v>
      </c>
      <c r="H11" s="5" t="s">
        <v>45</v>
      </c>
      <c r="I11" s="5" t="s">
        <v>57</v>
      </c>
      <c r="J11" s="5" t="s">
        <v>47</v>
      </c>
      <c r="K11" s="6">
        <v>1700</v>
      </c>
      <c r="L11" s="6">
        <f t="shared" si="1"/>
        <v>102000</v>
      </c>
      <c r="M11" s="6">
        <f t="shared" si="0"/>
        <v>5100</v>
      </c>
      <c r="N11" s="6">
        <f t="shared" si="2"/>
        <v>11900</v>
      </c>
    </row>
    <row r="12" spans="1:14" x14ac:dyDescent="0.25">
      <c r="A12" s="4">
        <v>44662</v>
      </c>
      <c r="B12" s="5" t="s">
        <v>14</v>
      </c>
      <c r="C12" s="5" t="s">
        <v>15</v>
      </c>
      <c r="D12" s="6">
        <v>50</v>
      </c>
      <c r="E12" s="6">
        <v>55</v>
      </c>
      <c r="F12" s="5" t="s">
        <v>58</v>
      </c>
      <c r="G12" s="5" t="s">
        <v>29</v>
      </c>
      <c r="H12" s="5" t="s">
        <v>59</v>
      </c>
      <c r="I12" s="5" t="s">
        <v>60</v>
      </c>
      <c r="J12" s="5" t="s">
        <v>61</v>
      </c>
      <c r="K12" s="6">
        <v>650</v>
      </c>
      <c r="L12" s="6">
        <f t="shared" si="1"/>
        <v>35750</v>
      </c>
      <c r="M12" s="6">
        <f t="shared" si="0"/>
        <v>1787.5</v>
      </c>
      <c r="N12" s="6">
        <f t="shared" si="2"/>
        <v>1462.5</v>
      </c>
    </row>
    <row r="13" spans="1:14" x14ac:dyDescent="0.25">
      <c r="A13" s="4">
        <v>44663</v>
      </c>
      <c r="B13" s="5" t="s">
        <v>21</v>
      </c>
      <c r="C13" s="5" t="s">
        <v>22</v>
      </c>
      <c r="D13" s="6">
        <v>15</v>
      </c>
      <c r="E13" s="6">
        <v>20</v>
      </c>
      <c r="F13" s="5" t="s">
        <v>58</v>
      </c>
      <c r="G13" s="5" t="s">
        <v>35</v>
      </c>
      <c r="H13" s="5" t="s">
        <v>62</v>
      </c>
      <c r="I13" s="5" t="s">
        <v>63</v>
      </c>
      <c r="J13" s="5" t="s">
        <v>64</v>
      </c>
      <c r="K13" s="6">
        <v>780</v>
      </c>
      <c r="L13" s="6">
        <f t="shared" si="1"/>
        <v>15600</v>
      </c>
      <c r="M13" s="6">
        <f t="shared" si="0"/>
        <v>780</v>
      </c>
      <c r="N13" s="6">
        <f t="shared" si="2"/>
        <v>3120</v>
      </c>
    </row>
    <row r="14" spans="1:14" x14ac:dyDescent="0.25">
      <c r="A14" s="4">
        <v>44664</v>
      </c>
      <c r="B14" s="5" t="s">
        <v>27</v>
      </c>
      <c r="C14" s="5" t="s">
        <v>28</v>
      </c>
      <c r="D14" s="6">
        <v>12</v>
      </c>
      <c r="E14" s="6">
        <v>15</v>
      </c>
      <c r="F14" s="5" t="s">
        <v>58</v>
      </c>
      <c r="G14" s="5" t="s">
        <v>17</v>
      </c>
      <c r="H14" s="5" t="s">
        <v>65</v>
      </c>
      <c r="I14" s="5" t="s">
        <v>66</v>
      </c>
      <c r="J14" s="5" t="s">
        <v>67</v>
      </c>
      <c r="K14" s="6">
        <v>820</v>
      </c>
      <c r="L14" s="6">
        <f t="shared" si="1"/>
        <v>12300</v>
      </c>
      <c r="M14" s="6">
        <f t="shared" si="0"/>
        <v>615</v>
      </c>
      <c r="N14" s="6">
        <f t="shared" si="2"/>
        <v>1845</v>
      </c>
    </row>
    <row r="15" spans="1:14" x14ac:dyDescent="0.25">
      <c r="A15" s="4">
        <v>44665</v>
      </c>
      <c r="B15" s="5" t="s">
        <v>33</v>
      </c>
      <c r="C15" s="5" t="s">
        <v>34</v>
      </c>
      <c r="D15" s="6">
        <v>150</v>
      </c>
      <c r="E15" s="6">
        <v>160</v>
      </c>
      <c r="F15" s="5" t="s">
        <v>58</v>
      </c>
      <c r="G15" s="5" t="s">
        <v>23</v>
      </c>
      <c r="H15" s="5" t="s">
        <v>24</v>
      </c>
      <c r="I15" s="5" t="s">
        <v>68</v>
      </c>
      <c r="J15" s="5" t="s">
        <v>26</v>
      </c>
      <c r="K15" s="6">
        <v>780</v>
      </c>
      <c r="L15" s="6">
        <f t="shared" si="1"/>
        <v>124800</v>
      </c>
      <c r="M15" s="6">
        <f t="shared" si="0"/>
        <v>6240</v>
      </c>
      <c r="N15" s="6">
        <f t="shared" si="2"/>
        <v>1560</v>
      </c>
    </row>
    <row r="16" spans="1:14" x14ac:dyDescent="0.25">
      <c r="A16" s="4">
        <v>44666</v>
      </c>
      <c r="B16" s="5" t="s">
        <v>39</v>
      </c>
      <c r="C16" s="5" t="s">
        <v>40</v>
      </c>
      <c r="D16" s="6">
        <v>50</v>
      </c>
      <c r="E16" s="6">
        <v>60</v>
      </c>
      <c r="F16" s="5" t="s">
        <v>58</v>
      </c>
      <c r="G16" s="5" t="s">
        <v>29</v>
      </c>
      <c r="H16" s="5" t="s">
        <v>69</v>
      </c>
      <c r="I16" s="5" t="s">
        <v>70</v>
      </c>
      <c r="J16" s="5" t="s">
        <v>71</v>
      </c>
      <c r="K16" s="6">
        <v>850</v>
      </c>
      <c r="L16" s="6">
        <f t="shared" si="1"/>
        <v>51000</v>
      </c>
      <c r="M16" s="6">
        <f t="shared" si="0"/>
        <v>2550</v>
      </c>
      <c r="N16" s="6">
        <f t="shared" si="2"/>
        <v>5950</v>
      </c>
    </row>
    <row r="17" spans="1:14" x14ac:dyDescent="0.25">
      <c r="A17" s="4">
        <v>44667</v>
      </c>
      <c r="B17" s="5" t="s">
        <v>14</v>
      </c>
      <c r="C17" s="5" t="s">
        <v>15</v>
      </c>
      <c r="D17" s="6">
        <v>50</v>
      </c>
      <c r="E17" s="6">
        <v>55</v>
      </c>
      <c r="F17" s="5" t="s">
        <v>72</v>
      </c>
      <c r="G17" s="5" t="s">
        <v>35</v>
      </c>
      <c r="H17" s="5" t="s">
        <v>73</v>
      </c>
      <c r="I17" s="5" t="s">
        <v>74</v>
      </c>
      <c r="J17" s="5" t="s">
        <v>75</v>
      </c>
      <c r="K17" s="6">
        <v>980</v>
      </c>
      <c r="L17" s="6">
        <f t="shared" si="1"/>
        <v>53900</v>
      </c>
      <c r="M17" s="6">
        <f t="shared" si="0"/>
        <v>2695</v>
      </c>
      <c r="N17" s="6">
        <f t="shared" si="2"/>
        <v>2205</v>
      </c>
    </row>
    <row r="18" spans="1:14" x14ac:dyDescent="0.25">
      <c r="A18" s="4">
        <v>44668</v>
      </c>
      <c r="B18" s="5" t="s">
        <v>21</v>
      </c>
      <c r="C18" s="5" t="s">
        <v>22</v>
      </c>
      <c r="D18" s="6">
        <v>15</v>
      </c>
      <c r="E18" s="6">
        <v>20</v>
      </c>
      <c r="F18" s="5" t="s">
        <v>72</v>
      </c>
      <c r="G18" s="5" t="s">
        <v>17</v>
      </c>
      <c r="H18" s="5" t="s">
        <v>76</v>
      </c>
      <c r="I18" s="5" t="s">
        <v>77</v>
      </c>
      <c r="J18" s="5" t="s">
        <v>78</v>
      </c>
      <c r="K18" s="6">
        <v>900</v>
      </c>
      <c r="L18" s="6">
        <f t="shared" si="1"/>
        <v>18000</v>
      </c>
      <c r="M18" s="6">
        <f t="shared" si="0"/>
        <v>900</v>
      </c>
      <c r="N18" s="6">
        <f t="shared" si="2"/>
        <v>3600</v>
      </c>
    </row>
    <row r="19" spans="1:14" x14ac:dyDescent="0.25">
      <c r="A19" s="4">
        <v>44669</v>
      </c>
      <c r="B19" s="5" t="s">
        <v>27</v>
      </c>
      <c r="C19" s="5" t="s">
        <v>28</v>
      </c>
      <c r="D19" s="6">
        <v>12</v>
      </c>
      <c r="E19" s="6">
        <v>15</v>
      </c>
      <c r="F19" s="5" t="s">
        <v>72</v>
      </c>
      <c r="G19" s="5" t="s">
        <v>23</v>
      </c>
      <c r="H19" s="5" t="s">
        <v>79</v>
      </c>
      <c r="I19" s="5" t="s">
        <v>80</v>
      </c>
      <c r="J19" s="5" t="s">
        <v>81</v>
      </c>
      <c r="K19" s="6">
        <v>656</v>
      </c>
      <c r="L19" s="6">
        <f t="shared" si="1"/>
        <v>9840</v>
      </c>
      <c r="M19" s="6">
        <f t="shared" si="0"/>
        <v>492</v>
      </c>
      <c r="N19" s="6">
        <f t="shared" si="2"/>
        <v>1476</v>
      </c>
    </row>
    <row r="20" spans="1:14" x14ac:dyDescent="0.25">
      <c r="A20" s="4">
        <v>44670</v>
      </c>
      <c r="B20" s="5" t="s">
        <v>33</v>
      </c>
      <c r="C20" s="5" t="s">
        <v>34</v>
      </c>
      <c r="D20" s="6">
        <v>150</v>
      </c>
      <c r="E20" s="6">
        <v>160</v>
      </c>
      <c r="F20" s="5" t="s">
        <v>72</v>
      </c>
      <c r="G20" s="5" t="s">
        <v>29</v>
      </c>
      <c r="H20" s="5" t="s">
        <v>82</v>
      </c>
      <c r="I20" s="5" t="s">
        <v>82</v>
      </c>
      <c r="J20" s="5" t="s">
        <v>83</v>
      </c>
      <c r="K20" s="6">
        <v>985</v>
      </c>
      <c r="L20" s="6">
        <f t="shared" si="1"/>
        <v>157600</v>
      </c>
      <c r="M20" s="6">
        <f t="shared" si="0"/>
        <v>7880</v>
      </c>
      <c r="N20" s="6">
        <f t="shared" si="2"/>
        <v>1970</v>
      </c>
    </row>
    <row r="21" spans="1:14" x14ac:dyDescent="0.25">
      <c r="A21" s="4">
        <v>44671</v>
      </c>
      <c r="B21" s="5" t="s">
        <v>39</v>
      </c>
      <c r="C21" s="5" t="s">
        <v>40</v>
      </c>
      <c r="D21" s="6">
        <v>50</v>
      </c>
      <c r="E21" s="6">
        <v>60</v>
      </c>
      <c r="F21" s="5" t="s">
        <v>72</v>
      </c>
      <c r="G21" s="5" t="s">
        <v>35</v>
      </c>
      <c r="H21" s="5" t="s">
        <v>62</v>
      </c>
      <c r="I21" s="5" t="s">
        <v>84</v>
      </c>
      <c r="J21" s="5" t="s">
        <v>64</v>
      </c>
      <c r="K21" s="6">
        <v>658</v>
      </c>
      <c r="L21" s="6">
        <f t="shared" si="1"/>
        <v>39480</v>
      </c>
      <c r="M21" s="6">
        <f t="shared" si="0"/>
        <v>1974</v>
      </c>
      <c r="N21" s="6">
        <f t="shared" si="2"/>
        <v>4606</v>
      </c>
    </row>
    <row r="22" spans="1:14" x14ac:dyDescent="0.25">
      <c r="A22" s="4">
        <v>44672</v>
      </c>
      <c r="B22" s="5" t="s">
        <v>14</v>
      </c>
      <c r="C22" s="5" t="s">
        <v>15</v>
      </c>
      <c r="D22" s="6">
        <v>50</v>
      </c>
      <c r="E22" s="6">
        <v>55</v>
      </c>
      <c r="F22" s="5" t="s">
        <v>85</v>
      </c>
      <c r="G22" s="5" t="s">
        <v>17</v>
      </c>
      <c r="H22" s="5" t="s">
        <v>76</v>
      </c>
      <c r="I22" s="5" t="s">
        <v>77</v>
      </c>
      <c r="J22" s="5" t="s">
        <v>86</v>
      </c>
      <c r="K22" s="6">
        <v>657</v>
      </c>
      <c r="L22" s="6">
        <f t="shared" si="1"/>
        <v>36135</v>
      </c>
      <c r="M22" s="6">
        <f t="shared" si="0"/>
        <v>1806.75</v>
      </c>
      <c r="N22" s="6">
        <f t="shared" si="2"/>
        <v>1478.25</v>
      </c>
    </row>
    <row r="23" spans="1:14" x14ac:dyDescent="0.25">
      <c r="A23" s="4">
        <v>44673</v>
      </c>
      <c r="B23" s="5" t="s">
        <v>21</v>
      </c>
      <c r="C23" s="5" t="s">
        <v>22</v>
      </c>
      <c r="D23" s="6">
        <v>15</v>
      </c>
      <c r="E23" s="6">
        <v>20</v>
      </c>
      <c r="F23" s="5" t="s">
        <v>85</v>
      </c>
      <c r="G23" s="5" t="s">
        <v>23</v>
      </c>
      <c r="H23" s="5" t="s">
        <v>79</v>
      </c>
      <c r="I23" s="5" t="s">
        <v>87</v>
      </c>
      <c r="J23" s="5" t="s">
        <v>81</v>
      </c>
      <c r="K23" s="6">
        <v>895</v>
      </c>
      <c r="L23" s="6">
        <f t="shared" si="1"/>
        <v>17900</v>
      </c>
      <c r="M23" s="6">
        <f t="shared" si="0"/>
        <v>895</v>
      </c>
      <c r="N23" s="6">
        <f t="shared" si="2"/>
        <v>3580</v>
      </c>
    </row>
    <row r="24" spans="1:14" x14ac:dyDescent="0.25">
      <c r="A24" s="4">
        <v>44674</v>
      </c>
      <c r="B24" s="5" t="s">
        <v>27</v>
      </c>
      <c r="C24" s="5" t="s">
        <v>28</v>
      </c>
      <c r="D24" s="6">
        <v>12</v>
      </c>
      <c r="E24" s="6">
        <v>15</v>
      </c>
      <c r="F24" s="5" t="s">
        <v>85</v>
      </c>
      <c r="G24" s="5" t="s">
        <v>29</v>
      </c>
      <c r="H24" s="5" t="s">
        <v>59</v>
      </c>
      <c r="I24" s="5" t="s">
        <v>88</v>
      </c>
      <c r="J24" s="5" t="s">
        <v>61</v>
      </c>
      <c r="K24" s="6">
        <v>856</v>
      </c>
      <c r="L24" s="6">
        <f t="shared" si="1"/>
        <v>12840</v>
      </c>
      <c r="M24" s="6">
        <f t="shared" si="0"/>
        <v>642</v>
      </c>
      <c r="N24" s="6">
        <f t="shared" si="2"/>
        <v>1926</v>
      </c>
    </row>
    <row r="25" spans="1:14" x14ac:dyDescent="0.25">
      <c r="A25" s="4">
        <v>44675</v>
      </c>
      <c r="B25" s="5" t="s">
        <v>33</v>
      </c>
      <c r="C25" s="5" t="s">
        <v>34</v>
      </c>
      <c r="D25" s="6">
        <v>150</v>
      </c>
      <c r="E25" s="6">
        <v>160</v>
      </c>
      <c r="F25" s="5" t="s">
        <v>85</v>
      </c>
      <c r="G25" s="5" t="s">
        <v>35</v>
      </c>
      <c r="H25" s="5" t="s">
        <v>73</v>
      </c>
      <c r="I25" s="5" t="s">
        <v>89</v>
      </c>
      <c r="J25" s="5" t="s">
        <v>75</v>
      </c>
      <c r="K25" s="6">
        <v>985</v>
      </c>
      <c r="L25" s="6">
        <f t="shared" si="1"/>
        <v>157600</v>
      </c>
      <c r="M25" s="6">
        <f t="shared" si="0"/>
        <v>7880</v>
      </c>
      <c r="N25" s="6">
        <f t="shared" si="2"/>
        <v>1970</v>
      </c>
    </row>
    <row r="26" spans="1:14" x14ac:dyDescent="0.25">
      <c r="A26" s="4">
        <v>44676</v>
      </c>
      <c r="B26" s="5" t="s">
        <v>39</v>
      </c>
      <c r="C26" s="5" t="s">
        <v>40</v>
      </c>
      <c r="D26" s="6">
        <v>50</v>
      </c>
      <c r="E26" s="6">
        <v>60</v>
      </c>
      <c r="F26" s="5" t="s">
        <v>85</v>
      </c>
      <c r="G26" s="5" t="s">
        <v>17</v>
      </c>
      <c r="H26" s="5" t="s">
        <v>90</v>
      </c>
      <c r="I26" s="5" t="s">
        <v>91</v>
      </c>
      <c r="J26" s="5" t="s">
        <v>92</v>
      </c>
      <c r="K26" s="6">
        <v>658</v>
      </c>
      <c r="L26" s="6">
        <f t="shared" si="1"/>
        <v>39480</v>
      </c>
      <c r="M26" s="6">
        <f t="shared" si="0"/>
        <v>1974</v>
      </c>
      <c r="N26" s="6">
        <f t="shared" si="2"/>
        <v>4606</v>
      </c>
    </row>
    <row r="27" spans="1:14" x14ac:dyDescent="0.25">
      <c r="A27" s="4">
        <v>44677</v>
      </c>
      <c r="B27" s="5" t="s">
        <v>14</v>
      </c>
      <c r="C27" s="5" t="s">
        <v>15</v>
      </c>
      <c r="D27" s="6">
        <v>50</v>
      </c>
      <c r="E27" s="6">
        <v>55</v>
      </c>
      <c r="F27" s="5" t="s">
        <v>93</v>
      </c>
      <c r="G27" s="5" t="s">
        <v>23</v>
      </c>
      <c r="H27" s="5" t="s">
        <v>45</v>
      </c>
      <c r="I27" s="5" t="s">
        <v>94</v>
      </c>
      <c r="J27" s="5" t="s">
        <v>47</v>
      </c>
      <c r="K27" s="6">
        <v>896</v>
      </c>
      <c r="L27" s="6">
        <f t="shared" si="1"/>
        <v>49280</v>
      </c>
      <c r="M27" s="6">
        <f t="shared" si="0"/>
        <v>2464</v>
      </c>
      <c r="N27" s="6">
        <f t="shared" si="2"/>
        <v>2016</v>
      </c>
    </row>
    <row r="28" spans="1:14" x14ac:dyDescent="0.25">
      <c r="A28" s="4">
        <v>44678</v>
      </c>
      <c r="B28" s="5" t="s">
        <v>21</v>
      </c>
      <c r="C28" s="5" t="s">
        <v>22</v>
      </c>
      <c r="D28" s="6">
        <v>15</v>
      </c>
      <c r="E28" s="6">
        <v>20</v>
      </c>
      <c r="F28" s="5" t="s">
        <v>93</v>
      </c>
      <c r="G28" s="5" t="s">
        <v>29</v>
      </c>
      <c r="H28" s="5" t="s">
        <v>48</v>
      </c>
      <c r="I28" s="5" t="s">
        <v>95</v>
      </c>
      <c r="J28" s="5" t="s">
        <v>50</v>
      </c>
      <c r="K28" s="6">
        <v>577</v>
      </c>
      <c r="L28" s="6">
        <f t="shared" si="1"/>
        <v>11540</v>
      </c>
      <c r="M28" s="6">
        <f t="shared" si="0"/>
        <v>577</v>
      </c>
      <c r="N28" s="6">
        <f t="shared" si="2"/>
        <v>2308</v>
      </c>
    </row>
    <row r="29" spans="1:14" x14ac:dyDescent="0.25">
      <c r="A29" s="4">
        <v>44679</v>
      </c>
      <c r="B29" s="5" t="s">
        <v>27</v>
      </c>
      <c r="C29" s="5" t="s">
        <v>28</v>
      </c>
      <c r="D29" s="6">
        <v>12</v>
      </c>
      <c r="E29" s="6">
        <v>15</v>
      </c>
      <c r="F29" s="5" t="s">
        <v>93</v>
      </c>
      <c r="G29" s="5" t="s">
        <v>35</v>
      </c>
      <c r="H29" s="5" t="s">
        <v>51</v>
      </c>
      <c r="I29" s="5" t="s">
        <v>96</v>
      </c>
      <c r="J29" s="5" t="s">
        <v>53</v>
      </c>
      <c r="K29" s="6">
        <v>987</v>
      </c>
      <c r="L29" s="6">
        <f t="shared" si="1"/>
        <v>14805</v>
      </c>
      <c r="M29" s="6">
        <f t="shared" si="0"/>
        <v>740.25</v>
      </c>
      <c r="N29" s="6">
        <f t="shared" si="2"/>
        <v>2220.75</v>
      </c>
    </row>
    <row r="30" spans="1:14" x14ac:dyDescent="0.25">
      <c r="A30" s="4">
        <v>44680</v>
      </c>
      <c r="B30" s="5" t="s">
        <v>33</v>
      </c>
      <c r="C30" s="5" t="s">
        <v>34</v>
      </c>
      <c r="D30" s="6">
        <v>150</v>
      </c>
      <c r="E30" s="6">
        <v>160</v>
      </c>
      <c r="F30" s="5" t="s">
        <v>93</v>
      </c>
      <c r="G30" s="5" t="s">
        <v>17</v>
      </c>
      <c r="H30" s="5" t="s">
        <v>54</v>
      </c>
      <c r="I30" s="5" t="s">
        <v>97</v>
      </c>
      <c r="J30" s="5" t="s">
        <v>56</v>
      </c>
      <c r="K30" s="6">
        <v>897</v>
      </c>
      <c r="L30" s="6">
        <f t="shared" si="1"/>
        <v>143520</v>
      </c>
      <c r="M30" s="6">
        <f t="shared" si="0"/>
        <v>7176</v>
      </c>
      <c r="N30" s="6">
        <f t="shared" si="2"/>
        <v>1794</v>
      </c>
    </row>
    <row r="31" spans="1:14" x14ac:dyDescent="0.25">
      <c r="A31" s="4">
        <v>44681</v>
      </c>
      <c r="B31" s="5" t="s">
        <v>39</v>
      </c>
      <c r="C31" s="5" t="s">
        <v>40</v>
      </c>
      <c r="D31" s="6">
        <v>50</v>
      </c>
      <c r="E31" s="6">
        <v>60</v>
      </c>
      <c r="F31" s="5" t="s">
        <v>93</v>
      </c>
      <c r="G31" s="5" t="s">
        <v>23</v>
      </c>
      <c r="H31" s="5" t="s">
        <v>45</v>
      </c>
      <c r="I31" s="5" t="s">
        <v>94</v>
      </c>
      <c r="J31" s="5" t="s">
        <v>47</v>
      </c>
      <c r="K31" s="6">
        <v>852</v>
      </c>
      <c r="L31" s="6">
        <f t="shared" si="1"/>
        <v>51120</v>
      </c>
      <c r="M31" s="6">
        <f t="shared" si="0"/>
        <v>2556</v>
      </c>
      <c r="N31" s="6">
        <f t="shared" si="2"/>
        <v>5964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E8FD0-CB42-4AA8-A28A-86ED568CD048}">
  <dimension ref="A1:B7"/>
  <sheetViews>
    <sheetView workbookViewId="0">
      <selection activeCell="B7" sqref="B7"/>
    </sheetView>
  </sheetViews>
  <sheetFormatPr defaultRowHeight="14.4" x14ac:dyDescent="0.3"/>
  <cols>
    <col min="1" max="1" width="16" bestFit="1" customWidth="1"/>
    <col min="2" max="2" width="10.44140625" bestFit="1" customWidth="1"/>
    <col min="3" max="4" width="7" bestFit="1" customWidth="1"/>
    <col min="5" max="5" width="10" bestFit="1" customWidth="1"/>
    <col min="6" max="6" width="10.33203125" bestFit="1" customWidth="1"/>
    <col min="7" max="7" width="10.77734375" bestFit="1" customWidth="1"/>
    <col min="8" max="9" width="7" bestFit="1" customWidth="1"/>
    <col min="10" max="10" width="15.109375" bestFit="1" customWidth="1"/>
    <col min="11" max="11" width="10.77734375" bestFit="1" customWidth="1"/>
    <col min="12" max="13" width="7" bestFit="1" customWidth="1"/>
    <col min="14" max="14" width="15.109375" bestFit="1" customWidth="1"/>
    <col min="15" max="15" width="10.77734375" bestFit="1" customWidth="1"/>
    <col min="16" max="17" width="7" bestFit="1" customWidth="1"/>
    <col min="18" max="18" width="15.109375" bestFit="1" customWidth="1"/>
    <col min="19" max="19" width="10.77734375" bestFit="1" customWidth="1"/>
    <col min="20" max="21" width="7" bestFit="1" customWidth="1"/>
    <col min="22" max="22" width="15.109375" bestFit="1" customWidth="1"/>
    <col min="23" max="23" width="10.77734375" bestFit="1" customWidth="1"/>
    <col min="24" max="25" width="7" bestFit="1" customWidth="1"/>
    <col min="26" max="26" width="15.109375" bestFit="1" customWidth="1"/>
    <col min="27" max="27" width="10.77734375" bestFit="1" customWidth="1"/>
  </cols>
  <sheetData>
    <row r="1" spans="1:2" x14ac:dyDescent="0.3">
      <c r="A1" s="8" t="s">
        <v>101</v>
      </c>
      <c r="B1" t="s">
        <v>102</v>
      </c>
    </row>
    <row r="2" spans="1:2" x14ac:dyDescent="0.3">
      <c r="A2" s="9" t="s">
        <v>28</v>
      </c>
      <c r="B2" s="12">
        <v>202785</v>
      </c>
    </row>
    <row r="3" spans="1:2" x14ac:dyDescent="0.3">
      <c r="A3" s="9" t="s">
        <v>15</v>
      </c>
      <c r="B3" s="12">
        <v>359315</v>
      </c>
    </row>
    <row r="4" spans="1:2" x14ac:dyDescent="0.3">
      <c r="A4" s="9" t="s">
        <v>22</v>
      </c>
      <c r="B4" s="12">
        <v>111040</v>
      </c>
    </row>
    <row r="5" spans="1:2" x14ac:dyDescent="0.3">
      <c r="A5" s="9" t="s">
        <v>40</v>
      </c>
      <c r="B5" s="12">
        <v>361080</v>
      </c>
    </row>
    <row r="6" spans="1:2" x14ac:dyDescent="0.3">
      <c r="A6" s="9" t="s">
        <v>34</v>
      </c>
      <c r="B6" s="12">
        <v>911520</v>
      </c>
    </row>
    <row r="7" spans="1:2" x14ac:dyDescent="0.3">
      <c r="A7" s="9" t="s">
        <v>99</v>
      </c>
      <c r="B7" s="12">
        <v>1945740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F3A6D-6A82-46F2-9B3F-5E123C8B37A3}">
  <dimension ref="A1:B8"/>
  <sheetViews>
    <sheetView workbookViewId="0">
      <selection activeCell="B8" sqref="B8"/>
    </sheetView>
  </sheetViews>
  <sheetFormatPr defaultRowHeight="14.4" x14ac:dyDescent="0.3"/>
  <cols>
    <col min="1" max="1" width="12.5546875" bestFit="1" customWidth="1"/>
    <col min="2" max="2" width="17.88671875" bestFit="1" customWidth="1"/>
  </cols>
  <sheetData>
    <row r="1" spans="1:2" x14ac:dyDescent="0.3">
      <c r="A1" s="8" t="s">
        <v>98</v>
      </c>
      <c r="B1" t="s">
        <v>103</v>
      </c>
    </row>
    <row r="2" spans="1:2" x14ac:dyDescent="0.3">
      <c r="A2" s="9" t="s">
        <v>16</v>
      </c>
      <c r="B2" s="12">
        <v>21300</v>
      </c>
    </row>
    <row r="3" spans="1:2" x14ac:dyDescent="0.3">
      <c r="A3" s="9" t="s">
        <v>44</v>
      </c>
      <c r="B3" s="12">
        <v>23362.5</v>
      </c>
    </row>
    <row r="4" spans="1:2" x14ac:dyDescent="0.3">
      <c r="A4" s="9" t="s">
        <v>58</v>
      </c>
      <c r="B4" s="12">
        <v>11972.5</v>
      </c>
    </row>
    <row r="5" spans="1:2" x14ac:dyDescent="0.3">
      <c r="A5" s="9" t="s">
        <v>72</v>
      </c>
      <c r="B5" s="12">
        <v>13941</v>
      </c>
    </row>
    <row r="6" spans="1:2" x14ac:dyDescent="0.3">
      <c r="A6" s="9" t="s">
        <v>85</v>
      </c>
      <c r="B6" s="12">
        <v>13197.75</v>
      </c>
    </row>
    <row r="7" spans="1:2" x14ac:dyDescent="0.3">
      <c r="A7" s="9" t="s">
        <v>93</v>
      </c>
      <c r="B7" s="12">
        <v>13513.25</v>
      </c>
    </row>
    <row r="8" spans="1:2" x14ac:dyDescent="0.3">
      <c r="A8" s="9" t="s">
        <v>99</v>
      </c>
      <c r="B8" s="12">
        <v>97287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08A96-E9B5-434D-8656-61A84BE0EE0D}">
  <dimension ref="A1:B6"/>
  <sheetViews>
    <sheetView workbookViewId="0"/>
  </sheetViews>
  <sheetFormatPr defaultRowHeight="14.4" x14ac:dyDescent="0.3"/>
  <cols>
    <col min="1" max="1" width="12.5546875" bestFit="1" customWidth="1"/>
    <col min="2" max="2" width="16" bestFit="1" customWidth="1"/>
  </cols>
  <sheetData>
    <row r="1" spans="1:2" x14ac:dyDescent="0.3">
      <c r="A1" s="8" t="s">
        <v>98</v>
      </c>
      <c r="B1" t="s">
        <v>107</v>
      </c>
    </row>
    <row r="2" spans="1:2" x14ac:dyDescent="0.3">
      <c r="A2" s="9" t="s">
        <v>23</v>
      </c>
      <c r="B2" s="12">
        <v>8129</v>
      </c>
    </row>
    <row r="3" spans="1:2" x14ac:dyDescent="0.3">
      <c r="A3" s="9" t="s">
        <v>35</v>
      </c>
      <c r="B3" s="12">
        <v>14640</v>
      </c>
    </row>
    <row r="4" spans="1:2" x14ac:dyDescent="0.3">
      <c r="A4" s="9" t="s">
        <v>29</v>
      </c>
      <c r="B4" s="12">
        <v>6518</v>
      </c>
    </row>
    <row r="5" spans="1:2" x14ac:dyDescent="0.3">
      <c r="A5" s="9" t="s">
        <v>17</v>
      </c>
      <c r="B5" s="12">
        <v>8032</v>
      </c>
    </row>
    <row r="6" spans="1:2" x14ac:dyDescent="0.3">
      <c r="A6" s="9" t="s">
        <v>99</v>
      </c>
      <c r="B6" s="12">
        <v>37319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C5081-F917-4BAB-91AB-9D83F5E728BC}">
  <dimension ref="A1:C7"/>
  <sheetViews>
    <sheetView workbookViewId="0"/>
  </sheetViews>
  <sheetFormatPr defaultRowHeight="14.4" x14ac:dyDescent="0.3"/>
  <cols>
    <col min="1" max="1" width="12.5546875" bestFit="1" customWidth="1"/>
    <col min="2" max="2" width="17" bestFit="1" customWidth="1"/>
    <col min="3" max="3" width="17.88671875" bestFit="1" customWidth="1"/>
  </cols>
  <sheetData>
    <row r="1" spans="1:3" x14ac:dyDescent="0.3">
      <c r="A1" s="8" t="s">
        <v>98</v>
      </c>
      <c r="B1" t="s">
        <v>100</v>
      </c>
      <c r="C1" t="s">
        <v>103</v>
      </c>
    </row>
    <row r="2" spans="1:3" x14ac:dyDescent="0.3">
      <c r="A2" s="9" t="s">
        <v>28</v>
      </c>
      <c r="B2" s="12">
        <v>202785</v>
      </c>
      <c r="C2" s="12">
        <v>10139.25</v>
      </c>
    </row>
    <row r="3" spans="1:3" x14ac:dyDescent="0.3">
      <c r="A3" s="9" t="s">
        <v>15</v>
      </c>
      <c r="B3" s="12">
        <v>359315</v>
      </c>
      <c r="C3" s="12">
        <v>17965.75</v>
      </c>
    </row>
    <row r="4" spans="1:3" x14ac:dyDescent="0.3">
      <c r="A4" s="9" t="s">
        <v>22</v>
      </c>
      <c r="B4" s="12">
        <v>111040</v>
      </c>
      <c r="C4" s="12">
        <v>5552</v>
      </c>
    </row>
    <row r="5" spans="1:3" x14ac:dyDescent="0.3">
      <c r="A5" s="9" t="s">
        <v>40</v>
      </c>
      <c r="B5" s="12">
        <v>361080</v>
      </c>
      <c r="C5" s="12">
        <v>18054</v>
      </c>
    </row>
    <row r="6" spans="1:3" x14ac:dyDescent="0.3">
      <c r="A6" s="9" t="s">
        <v>34</v>
      </c>
      <c r="B6" s="12">
        <v>911520</v>
      </c>
      <c r="C6" s="12">
        <v>45576</v>
      </c>
    </row>
    <row r="7" spans="1:3" x14ac:dyDescent="0.3">
      <c r="A7" s="9" t="s">
        <v>99</v>
      </c>
      <c r="B7" s="12">
        <v>1945740</v>
      </c>
      <c r="C7" s="12">
        <v>97287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9A435-FAB9-421C-9E07-2AAAD630C1A8}">
  <dimension ref="A1:B32"/>
  <sheetViews>
    <sheetView workbookViewId="0"/>
  </sheetViews>
  <sheetFormatPr defaultRowHeight="14.4" x14ac:dyDescent="0.3"/>
  <cols>
    <col min="1" max="1" width="12.33203125" bestFit="1" customWidth="1"/>
    <col min="2" max="2" width="12.109375" bestFit="1" customWidth="1"/>
    <col min="3" max="4" width="7" bestFit="1" customWidth="1"/>
    <col min="5" max="5" width="10" bestFit="1" customWidth="1"/>
    <col min="6" max="6" width="10.33203125" bestFit="1" customWidth="1"/>
    <col min="7" max="7" width="10.77734375" bestFit="1" customWidth="1"/>
    <col min="8" max="9" width="7" bestFit="1" customWidth="1"/>
    <col min="10" max="10" width="15.109375" bestFit="1" customWidth="1"/>
    <col min="11" max="11" width="10.77734375" bestFit="1" customWidth="1"/>
    <col min="12" max="13" width="7" bestFit="1" customWidth="1"/>
    <col min="14" max="14" width="15.109375" bestFit="1" customWidth="1"/>
    <col min="15" max="15" width="10.77734375" bestFit="1" customWidth="1"/>
    <col min="16" max="17" width="7" bestFit="1" customWidth="1"/>
    <col min="18" max="18" width="15.109375" bestFit="1" customWidth="1"/>
    <col min="19" max="19" width="10.77734375" bestFit="1" customWidth="1"/>
    <col min="20" max="21" width="7" bestFit="1" customWidth="1"/>
    <col min="22" max="22" width="15.109375" bestFit="1" customWidth="1"/>
    <col min="23" max="23" width="10.77734375" bestFit="1" customWidth="1"/>
    <col min="24" max="25" width="7" bestFit="1" customWidth="1"/>
    <col min="26" max="26" width="15.109375" bestFit="1" customWidth="1"/>
    <col min="27" max="27" width="10.77734375" bestFit="1" customWidth="1"/>
  </cols>
  <sheetData>
    <row r="1" spans="1:2" x14ac:dyDescent="0.3">
      <c r="A1" s="8" t="s">
        <v>0</v>
      </c>
      <c r="B1" t="s">
        <v>104</v>
      </c>
    </row>
    <row r="2" spans="1:2" x14ac:dyDescent="0.3">
      <c r="A2" s="10">
        <v>44652</v>
      </c>
      <c r="B2" s="12">
        <v>4500</v>
      </c>
    </row>
    <row r="3" spans="1:2" x14ac:dyDescent="0.3">
      <c r="A3" s="10">
        <v>44653</v>
      </c>
      <c r="B3" s="12">
        <v>4000</v>
      </c>
    </row>
    <row r="4" spans="1:2" x14ac:dyDescent="0.3">
      <c r="A4" s="10">
        <v>44654</v>
      </c>
      <c r="B4" s="12">
        <v>2700</v>
      </c>
    </row>
    <row r="5" spans="1:2" x14ac:dyDescent="0.3">
      <c r="A5" s="10">
        <v>44655</v>
      </c>
      <c r="B5" s="12">
        <v>2500</v>
      </c>
    </row>
    <row r="6" spans="1:2" x14ac:dyDescent="0.3">
      <c r="A6" s="10">
        <v>44656</v>
      </c>
      <c r="B6" s="12">
        <v>9100</v>
      </c>
    </row>
    <row r="7" spans="1:2" x14ac:dyDescent="0.3">
      <c r="A7" s="10">
        <v>44657</v>
      </c>
      <c r="B7" s="12">
        <v>3037.5</v>
      </c>
    </row>
    <row r="8" spans="1:2" x14ac:dyDescent="0.3">
      <c r="A8" s="10">
        <v>44658</v>
      </c>
      <c r="B8" s="12">
        <v>5600</v>
      </c>
    </row>
    <row r="9" spans="1:2" x14ac:dyDescent="0.3">
      <c r="A9" s="10">
        <v>44659</v>
      </c>
      <c r="B9" s="12">
        <v>20250</v>
      </c>
    </row>
    <row r="10" spans="1:2" x14ac:dyDescent="0.3">
      <c r="A10" s="10">
        <v>44660</v>
      </c>
      <c r="B10" s="12">
        <v>1600</v>
      </c>
    </row>
    <row r="11" spans="1:2" x14ac:dyDescent="0.3">
      <c r="A11" s="10">
        <v>44661</v>
      </c>
      <c r="B11" s="12">
        <v>11900</v>
      </c>
    </row>
    <row r="12" spans="1:2" x14ac:dyDescent="0.3">
      <c r="A12" s="10">
        <v>44662</v>
      </c>
      <c r="B12" s="12">
        <v>1462.5</v>
      </c>
    </row>
    <row r="13" spans="1:2" x14ac:dyDescent="0.3">
      <c r="A13" s="10">
        <v>44663</v>
      </c>
      <c r="B13" s="12">
        <v>3120</v>
      </c>
    </row>
    <row r="14" spans="1:2" x14ac:dyDescent="0.3">
      <c r="A14" s="10">
        <v>44664</v>
      </c>
      <c r="B14" s="12">
        <v>1845</v>
      </c>
    </row>
    <row r="15" spans="1:2" x14ac:dyDescent="0.3">
      <c r="A15" s="10">
        <v>44665</v>
      </c>
      <c r="B15" s="12">
        <v>1560</v>
      </c>
    </row>
    <row r="16" spans="1:2" x14ac:dyDescent="0.3">
      <c r="A16" s="10">
        <v>44666</v>
      </c>
      <c r="B16" s="12">
        <v>5950</v>
      </c>
    </row>
    <row r="17" spans="1:2" x14ac:dyDescent="0.3">
      <c r="A17" s="10">
        <v>44667</v>
      </c>
      <c r="B17" s="12">
        <v>2205</v>
      </c>
    </row>
    <row r="18" spans="1:2" x14ac:dyDescent="0.3">
      <c r="A18" s="10">
        <v>44668</v>
      </c>
      <c r="B18" s="12">
        <v>3600</v>
      </c>
    </row>
    <row r="19" spans="1:2" x14ac:dyDescent="0.3">
      <c r="A19" s="10">
        <v>44669</v>
      </c>
      <c r="B19" s="12">
        <v>1476</v>
      </c>
    </row>
    <row r="20" spans="1:2" x14ac:dyDescent="0.3">
      <c r="A20" s="10">
        <v>44670</v>
      </c>
      <c r="B20" s="12">
        <v>1970</v>
      </c>
    </row>
    <row r="21" spans="1:2" x14ac:dyDescent="0.3">
      <c r="A21" s="10">
        <v>44671</v>
      </c>
      <c r="B21" s="12">
        <v>4606</v>
      </c>
    </row>
    <row r="22" spans="1:2" x14ac:dyDescent="0.3">
      <c r="A22" s="10">
        <v>44672</v>
      </c>
      <c r="B22" s="12">
        <v>1478.25</v>
      </c>
    </row>
    <row r="23" spans="1:2" x14ac:dyDescent="0.3">
      <c r="A23" s="10">
        <v>44673</v>
      </c>
      <c r="B23" s="12">
        <v>3580</v>
      </c>
    </row>
    <row r="24" spans="1:2" x14ac:dyDescent="0.3">
      <c r="A24" s="10">
        <v>44674</v>
      </c>
      <c r="B24" s="12">
        <v>1926</v>
      </c>
    </row>
    <row r="25" spans="1:2" x14ac:dyDescent="0.3">
      <c r="A25" s="10">
        <v>44675</v>
      </c>
      <c r="B25" s="12">
        <v>1970</v>
      </c>
    </row>
    <row r="26" spans="1:2" x14ac:dyDescent="0.3">
      <c r="A26" s="10">
        <v>44676</v>
      </c>
      <c r="B26" s="12">
        <v>4606</v>
      </c>
    </row>
    <row r="27" spans="1:2" x14ac:dyDescent="0.3">
      <c r="A27" s="10">
        <v>44677</v>
      </c>
      <c r="B27" s="12">
        <v>2016</v>
      </c>
    </row>
    <row r="28" spans="1:2" x14ac:dyDescent="0.3">
      <c r="A28" s="10">
        <v>44678</v>
      </c>
      <c r="B28" s="12">
        <v>2308</v>
      </c>
    </row>
    <row r="29" spans="1:2" x14ac:dyDescent="0.3">
      <c r="A29" s="10">
        <v>44679</v>
      </c>
      <c r="B29" s="12">
        <v>2220.75</v>
      </c>
    </row>
    <row r="30" spans="1:2" x14ac:dyDescent="0.3">
      <c r="A30" s="10">
        <v>44680</v>
      </c>
      <c r="B30" s="12">
        <v>1794</v>
      </c>
    </row>
    <row r="31" spans="1:2" x14ac:dyDescent="0.3">
      <c r="A31" s="10">
        <v>44681</v>
      </c>
      <c r="B31" s="12">
        <v>5964</v>
      </c>
    </row>
    <row r="32" spans="1:2" x14ac:dyDescent="0.3">
      <c r="A32" s="10" t="s">
        <v>99</v>
      </c>
      <c r="B32" s="12">
        <v>120845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27144-01DF-45FB-8754-974CAB8FCF7D}">
  <dimension ref="A3:B9"/>
  <sheetViews>
    <sheetView workbookViewId="0">
      <selection activeCell="N9" sqref="N9"/>
    </sheetView>
  </sheetViews>
  <sheetFormatPr defaultRowHeight="14.4" x14ac:dyDescent="0.3"/>
  <cols>
    <col min="1" max="1" width="12.5546875" bestFit="1" customWidth="1"/>
    <col min="2" max="2" width="14.44140625" bestFit="1" customWidth="1"/>
  </cols>
  <sheetData>
    <row r="3" spans="1:2" x14ac:dyDescent="0.3">
      <c r="A3" s="8" t="s">
        <v>98</v>
      </c>
      <c r="B3" t="s">
        <v>110</v>
      </c>
    </row>
    <row r="4" spans="1:2" x14ac:dyDescent="0.3">
      <c r="A4" s="9" t="s">
        <v>28</v>
      </c>
      <c r="B4" s="12">
        <v>973368</v>
      </c>
    </row>
    <row r="5" spans="1:2" x14ac:dyDescent="0.3">
      <c r="A5" s="9" t="s">
        <v>15</v>
      </c>
      <c r="B5" s="12">
        <v>1959900</v>
      </c>
    </row>
    <row r="6" spans="1:2" x14ac:dyDescent="0.3">
      <c r="A6" s="9" t="s">
        <v>22</v>
      </c>
      <c r="B6" s="12">
        <v>499680</v>
      </c>
    </row>
    <row r="7" spans="1:2" x14ac:dyDescent="0.3">
      <c r="A7" s="9" t="s">
        <v>40</v>
      </c>
      <c r="B7" s="12">
        <v>1805400</v>
      </c>
    </row>
    <row r="8" spans="1:2" x14ac:dyDescent="0.3">
      <c r="A8" s="9" t="s">
        <v>34</v>
      </c>
      <c r="B8" s="12">
        <v>5127300</v>
      </c>
    </row>
    <row r="9" spans="1:2" x14ac:dyDescent="0.3">
      <c r="A9" s="9" t="s">
        <v>99</v>
      </c>
      <c r="B9" s="12">
        <v>62024178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2C59D-E479-4F29-8BEA-D62E077008F6}">
  <dimension ref="A1:AL44"/>
  <sheetViews>
    <sheetView showGridLines="0" tabSelected="1" zoomScale="61" zoomScaleNormal="61" workbookViewId="0">
      <selection activeCell="AL15" sqref="AL15"/>
    </sheetView>
  </sheetViews>
  <sheetFormatPr defaultRowHeight="14.4" x14ac:dyDescent="0.3"/>
  <cols>
    <col min="1" max="1" width="3.44140625" style="11" customWidth="1"/>
    <col min="2" max="2" width="16.109375" style="11" customWidth="1"/>
    <col min="3" max="3" width="8.88671875" style="11"/>
    <col min="4" max="4" width="11.44140625" style="11" customWidth="1"/>
    <col min="5" max="6" width="8.88671875" style="11"/>
    <col min="7" max="7" width="11.44140625" style="11" customWidth="1"/>
    <col min="8" max="16384" width="8.88671875" style="11"/>
  </cols>
  <sheetData>
    <row r="1" spans="1:38" ht="25.8" x14ac:dyDescent="0.5">
      <c r="A1" s="15" t="s">
        <v>105</v>
      </c>
      <c r="B1" s="15"/>
      <c r="C1" s="15" t="s">
        <v>106</v>
      </c>
      <c r="D1" s="15"/>
      <c r="E1" s="15" t="s">
        <v>108</v>
      </c>
      <c r="F1" s="15"/>
      <c r="G1" s="15"/>
      <c r="H1" s="15" t="s">
        <v>109</v>
      </c>
      <c r="I1" s="15"/>
      <c r="J1" s="14"/>
      <c r="K1" s="17" t="s">
        <v>111</v>
      </c>
      <c r="L1" s="17"/>
      <c r="M1" s="17"/>
      <c r="N1" s="13"/>
      <c r="O1" s="13"/>
      <c r="P1" s="13"/>
      <c r="Q1" s="13"/>
      <c r="R1" s="13"/>
      <c r="S1" s="13"/>
      <c r="T1" s="13"/>
      <c r="U1" s="13"/>
      <c r="V1" s="13"/>
      <c r="W1" s="13"/>
      <c r="X1" s="13"/>
      <c r="Y1" s="13"/>
      <c r="Z1" s="13"/>
      <c r="AA1" s="13"/>
      <c r="AB1" s="13"/>
      <c r="AC1" s="13"/>
      <c r="AD1" s="13"/>
      <c r="AE1" s="13"/>
      <c r="AF1" s="13"/>
      <c r="AG1" s="13"/>
      <c r="AH1" s="13"/>
      <c r="AI1" s="13"/>
      <c r="AJ1" s="13"/>
      <c r="AK1" s="13"/>
      <c r="AL1" s="13"/>
    </row>
    <row r="2" spans="1:38" ht="21.6" customHeight="1" x14ac:dyDescent="0.3">
      <c r="A2" s="18">
        <f>GETPIVOTDATA("Sales Value",'KPI1'!$A$1)</f>
        <v>1945740</v>
      </c>
      <c r="B2" s="18"/>
      <c r="C2" s="18">
        <f>GETPIVOTDATA("Profit",'KPI5'!$A$1)</f>
        <v>120845</v>
      </c>
      <c r="D2" s="18"/>
      <c r="E2" s="18">
        <f>GETPIVOTDATA("Commission",'KPI2'!$A$1)</f>
        <v>97287</v>
      </c>
      <c r="F2" s="18"/>
      <c r="G2" s="18"/>
      <c r="H2" s="18">
        <f>GETPIVOTDATA("Units Sold",'KPI3'!$A$1)</f>
        <v>37319</v>
      </c>
      <c r="I2" s="18"/>
      <c r="J2" s="18"/>
      <c r="K2" s="18">
        <f>GETPIVOTDATA("Amount",'KPI6'!$A$3)</f>
        <v>62024178</v>
      </c>
      <c r="L2" s="18"/>
      <c r="M2" s="18"/>
      <c r="N2" s="13"/>
      <c r="O2" s="13"/>
      <c r="P2" s="13"/>
      <c r="Q2" s="13"/>
      <c r="R2" s="13"/>
      <c r="S2" s="13"/>
      <c r="T2" s="13"/>
      <c r="U2" s="13"/>
      <c r="V2" s="13"/>
      <c r="W2" s="13"/>
      <c r="X2" s="13"/>
      <c r="Y2" s="13"/>
      <c r="Z2" s="13"/>
      <c r="AA2" s="13"/>
      <c r="AB2" s="13"/>
      <c r="AC2" s="13"/>
      <c r="AD2" s="13"/>
      <c r="AE2" s="13"/>
      <c r="AF2" s="13"/>
      <c r="AG2" s="13"/>
      <c r="AH2" s="13"/>
      <c r="AI2" s="13"/>
      <c r="AJ2" s="13"/>
      <c r="AK2" s="13"/>
      <c r="AL2" s="13"/>
    </row>
    <row r="3" spans="1:38" x14ac:dyDescent="0.3">
      <c r="A3" s="13"/>
      <c r="B3" s="13"/>
      <c r="C3" s="16"/>
      <c r="D3" s="16"/>
      <c r="E3" s="16"/>
      <c r="F3" s="16"/>
      <c r="G3" s="16"/>
      <c r="H3" s="13"/>
      <c r="I3" s="13"/>
      <c r="J3" s="16"/>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row>
    <row r="4" spans="1:38" x14ac:dyDescent="0.3">
      <c r="A4" s="13"/>
      <c r="B4" s="13"/>
      <c r="C4" s="13"/>
      <c r="D4" s="13"/>
      <c r="E4" s="13"/>
      <c r="F4" s="16"/>
      <c r="G4" s="16"/>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row>
    <row r="5" spans="1:38" x14ac:dyDescent="0.3">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row>
    <row r="6" spans="1:38" x14ac:dyDescent="0.3">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row>
    <row r="7" spans="1:38" x14ac:dyDescent="0.3">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row>
    <row r="8" spans="1:38" x14ac:dyDescent="0.3">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row>
    <row r="9" spans="1:38" x14ac:dyDescent="0.3">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row>
    <row r="10" spans="1:38"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row>
    <row r="11" spans="1:38" x14ac:dyDescent="0.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row>
    <row r="12" spans="1:38" x14ac:dyDescent="0.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row>
    <row r="14" spans="1:38" x14ac:dyDescent="0.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row>
    <row r="15" spans="1:38" x14ac:dyDescent="0.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row>
    <row r="16" spans="1:38" x14ac:dyDescent="0.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row>
    <row r="17" spans="1:38" x14ac:dyDescent="0.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row>
    <row r="18" spans="1:38" x14ac:dyDescent="0.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row>
    <row r="19" spans="1:38" x14ac:dyDescent="0.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row>
    <row r="20" spans="1:38"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row>
    <row r="21" spans="1:38" x14ac:dyDescent="0.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x14ac:dyDescent="0.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row>
    <row r="23" spans="1:38" x14ac:dyDescent="0.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row>
    <row r="24" spans="1:38"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row>
    <row r="25" spans="1:38"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row>
    <row r="26" spans="1:38" x14ac:dyDescent="0.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row>
    <row r="27" spans="1:38"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row>
    <row r="28" spans="1:38"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row>
    <row r="29" spans="1:38"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row>
    <row r="30" spans="1:38" x14ac:dyDescent="0.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row>
    <row r="31" spans="1:38"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row>
    <row r="32" spans="1:38"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row>
    <row r="34" spans="1:38"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row>
    <row r="35" spans="1:38"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row>
    <row r="36" spans="1:38"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row>
    <row r="37" spans="1:38"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1:38"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row>
    <row r="40" spans="1:38"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row>
    <row r="41" spans="1:38"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row>
    <row r="42" spans="1:38"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row>
    <row r="43" spans="1:38"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row>
    <row r="44" spans="1:38"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row>
  </sheetData>
  <mergeCells count="6">
    <mergeCell ref="A2:B2"/>
    <mergeCell ref="K1:M1"/>
    <mergeCell ref="C2:D2"/>
    <mergeCell ref="E2:G2"/>
    <mergeCell ref="H2:J2"/>
    <mergeCell ref="K2:M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KPI1</vt:lpstr>
      <vt:lpstr>KPI2</vt:lpstr>
      <vt:lpstr>KPI3</vt:lpstr>
      <vt:lpstr>KPI4</vt:lpstr>
      <vt:lpstr>KPI5</vt:lpstr>
      <vt:lpstr>KPI6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Chavan</dc:creator>
  <cp:lastModifiedBy>Piyush Chavan</cp:lastModifiedBy>
  <dcterms:created xsi:type="dcterms:W3CDTF">2025-02-02T06:55:01Z</dcterms:created>
  <dcterms:modified xsi:type="dcterms:W3CDTF">2025-04-07T09:41:37Z</dcterms:modified>
</cp:coreProperties>
</file>