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0"/>
  <workbookPr/>
  <xr:revisionPtr revIDLastSave="595" documentId="11_0B1D56BE9CDCCE836B02CE7A5FB0D4A9BBFD1C62" xr6:coauthVersionLast="47" xr6:coauthVersionMax="47" xr10:uidLastSave="{728704C9-8CBB-4425-A787-E57417A341C3}"/>
  <bookViews>
    <workbookView xWindow="240" yWindow="105" windowWidth="14805" windowHeight="8010" xr2:uid="{00000000-000D-0000-FFFF-FFFF00000000}"/>
  </bookViews>
  <sheets>
    <sheet name="Sheet2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4" l="1"/>
  <c r="H9" i="4"/>
  <c r="D8" i="4"/>
  <c r="H8" i="4"/>
  <c r="H5" i="4"/>
  <c r="H7" i="4"/>
  <c r="D7" i="4"/>
  <c r="P7" i="4" s="1"/>
  <c r="H4" i="4"/>
  <c r="L33" i="4"/>
  <c r="K33" i="4"/>
  <c r="M33" i="4" s="1"/>
  <c r="N33" i="4" s="1"/>
  <c r="L32" i="4"/>
  <c r="K32" i="4"/>
  <c r="M32" i="4" s="1"/>
  <c r="N32" i="4" s="1"/>
  <c r="L31" i="4"/>
  <c r="K31" i="4"/>
  <c r="M31" i="4" s="1"/>
  <c r="N31" i="4" s="1"/>
  <c r="L30" i="4"/>
  <c r="K30" i="4"/>
  <c r="M30" i="4" s="1"/>
  <c r="N30" i="4" s="1"/>
  <c r="L29" i="4"/>
  <c r="K29" i="4"/>
  <c r="M29" i="4" s="1"/>
  <c r="N29" i="4" s="1"/>
  <c r="L28" i="4"/>
  <c r="K28" i="4"/>
  <c r="M28" i="4" s="1"/>
  <c r="N28" i="4" s="1"/>
  <c r="L27" i="4"/>
  <c r="K27" i="4"/>
  <c r="M27" i="4" s="1"/>
  <c r="N27" i="4" s="1"/>
  <c r="L26" i="4"/>
  <c r="K26" i="4"/>
  <c r="M26" i="4" s="1"/>
  <c r="N26" i="4" s="1"/>
  <c r="L25" i="4"/>
  <c r="K25" i="4"/>
  <c r="M25" i="4" s="1"/>
  <c r="N25" i="4" s="1"/>
  <c r="L24" i="4"/>
  <c r="K24" i="4"/>
  <c r="M24" i="4" s="1"/>
  <c r="N24" i="4" s="1"/>
  <c r="L23" i="4"/>
  <c r="K23" i="4"/>
  <c r="M23" i="4" s="1"/>
  <c r="N23" i="4" s="1"/>
  <c r="L22" i="4"/>
  <c r="K22" i="4"/>
  <c r="M22" i="4" s="1"/>
  <c r="N22" i="4" s="1"/>
  <c r="L21" i="4"/>
  <c r="K21" i="4"/>
  <c r="M21" i="4" s="1"/>
  <c r="N21" i="4" s="1"/>
  <c r="L20" i="4"/>
  <c r="K20" i="4"/>
  <c r="M20" i="4" s="1"/>
  <c r="N20" i="4" s="1"/>
  <c r="L19" i="4"/>
  <c r="K19" i="4"/>
  <c r="M19" i="4" s="1"/>
  <c r="N19" i="4" s="1"/>
  <c r="L18" i="4"/>
  <c r="K18" i="4"/>
  <c r="M18" i="4" s="1"/>
  <c r="N18" i="4" s="1"/>
  <c r="L17" i="4"/>
  <c r="K17" i="4"/>
  <c r="M17" i="4" s="1"/>
  <c r="N17" i="4" s="1"/>
  <c r="L16" i="4"/>
  <c r="K16" i="4"/>
  <c r="M16" i="4" s="1"/>
  <c r="N16" i="4" s="1"/>
  <c r="L15" i="4"/>
  <c r="K15" i="4"/>
  <c r="M15" i="4" s="1"/>
  <c r="N15" i="4" s="1"/>
  <c r="L14" i="4"/>
  <c r="K14" i="4"/>
  <c r="M14" i="4" s="1"/>
  <c r="N14" i="4" s="1"/>
  <c r="D14" i="4"/>
  <c r="L13" i="4"/>
  <c r="K13" i="4"/>
  <c r="M13" i="4" s="1"/>
  <c r="N13" i="4" s="1"/>
  <c r="D13" i="4"/>
  <c r="A13" i="4"/>
  <c r="L12" i="4"/>
  <c r="K12" i="4"/>
  <c r="M12" i="4" s="1"/>
  <c r="N12" i="4" s="1"/>
  <c r="D12" i="4"/>
  <c r="A12" i="4"/>
  <c r="L11" i="4"/>
  <c r="K11" i="4"/>
  <c r="M11" i="4" s="1"/>
  <c r="N11" i="4" s="1"/>
  <c r="D11" i="4"/>
  <c r="A11" i="4"/>
  <c r="L10" i="4"/>
  <c r="K10" i="4"/>
  <c r="M10" i="4" s="1"/>
  <c r="N10" i="4" s="1"/>
  <c r="D10" i="4"/>
  <c r="P10" i="4" s="1"/>
  <c r="A10" i="4"/>
  <c r="L9" i="4"/>
  <c r="K9" i="4"/>
  <c r="M9" i="4" s="1"/>
  <c r="N9" i="4" s="1"/>
  <c r="D9" i="4"/>
  <c r="P9" i="4" s="1"/>
  <c r="A9" i="4"/>
  <c r="L8" i="4"/>
  <c r="K8" i="4"/>
  <c r="M8" i="4" s="1"/>
  <c r="N8" i="4" s="1"/>
  <c r="A8" i="4"/>
  <c r="L7" i="4"/>
  <c r="K7" i="4"/>
  <c r="M7" i="4" s="1"/>
  <c r="N7" i="4" s="1"/>
  <c r="A7" i="4"/>
  <c r="L6" i="4"/>
  <c r="K6" i="4"/>
  <c r="M6" i="4" s="1"/>
  <c r="N6" i="4" s="1"/>
  <c r="D6" i="4"/>
  <c r="P6" i="4" s="1"/>
  <c r="A6" i="4"/>
  <c r="L5" i="4"/>
  <c r="K5" i="4"/>
  <c r="M5" i="4" s="1"/>
  <c r="N5" i="4" s="1"/>
  <c r="D5" i="4"/>
  <c r="P5" i="4" s="1"/>
  <c r="A5" i="4"/>
  <c r="L4" i="4"/>
  <c r="K4" i="4"/>
  <c r="M4" i="4" s="1"/>
  <c r="N4" i="4" s="1"/>
  <c r="H34" i="4"/>
  <c r="D4" i="4"/>
  <c r="A4" i="4"/>
  <c r="D34" i="4" l="1"/>
  <c r="P4" i="4"/>
  <c r="P34" i="4"/>
</calcChain>
</file>

<file path=xl/sharedStrings.xml><?xml version="1.0" encoding="utf-8"?>
<sst xmlns="http://schemas.openxmlformats.org/spreadsheetml/2006/main" count="92" uniqueCount="45">
  <si>
    <t>Date</t>
  </si>
  <si>
    <t>Products</t>
  </si>
  <si>
    <t xml:space="preserve">Quantity </t>
  </si>
  <si>
    <t>Price</t>
  </si>
  <si>
    <t>Date2</t>
  </si>
  <si>
    <t>Prince</t>
  </si>
  <si>
    <t>Sr.No.</t>
  </si>
  <si>
    <t xml:space="preserve">Products </t>
  </si>
  <si>
    <t xml:space="preserve">Purchase </t>
  </si>
  <si>
    <t>Sales</t>
  </si>
  <si>
    <t>Stock</t>
  </si>
  <si>
    <t>Remarks</t>
  </si>
  <si>
    <t>Profit</t>
  </si>
  <si>
    <t>Bananas</t>
  </si>
  <si>
    <t>Bell Peppers</t>
  </si>
  <si>
    <t>/</t>
  </si>
  <si>
    <t>Blueberries</t>
  </si>
  <si>
    <t>Broccoli</t>
  </si>
  <si>
    <t>Carrots</t>
  </si>
  <si>
    <t>Cauliflower</t>
  </si>
  <si>
    <t>Cheese</t>
  </si>
  <si>
    <t>Chicken Breast</t>
  </si>
  <si>
    <t>Cucumbers</t>
  </si>
  <si>
    <t>Eggs</t>
  </si>
  <si>
    <t>Grapes</t>
  </si>
  <si>
    <t>Ground Beef</t>
  </si>
  <si>
    <t>Lemons</t>
  </si>
  <si>
    <t>Lettuce</t>
  </si>
  <si>
    <t>Limes</t>
  </si>
  <si>
    <t>Mangoes</t>
  </si>
  <si>
    <t>Milk</t>
  </si>
  <si>
    <t>Onions</t>
  </si>
  <si>
    <t>Oranges</t>
  </si>
  <si>
    <t>Pen</t>
  </si>
  <si>
    <t xml:space="preserve">Pencil </t>
  </si>
  <si>
    <t>Pineapples</t>
  </si>
  <si>
    <t>Pork Chops</t>
  </si>
  <si>
    <t>Potatoes</t>
  </si>
  <si>
    <t>Salmon Fillets</t>
  </si>
  <si>
    <t>Shrimp</t>
  </si>
  <si>
    <t>Spinach</t>
  </si>
  <si>
    <t>Strawberries</t>
  </si>
  <si>
    <t>Tomatoes</t>
  </si>
  <si>
    <t>Yogurt</t>
  </si>
  <si>
    <t xml:space="preserve">TOTAL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</si>
</sst>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/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/>
    <xf numFmtId="0" fontId="0" fillId="0" borderId="12" xfId="0" applyBorder="1" applyAlignment="1">
      <alignment horizontal="center"/>
    </xf>
  </cellXfs>
  <cellStyles count="1">
    <cellStyle name="Normal" xfId="0" builtinId="0"/>
  </cellStyles>
  <dxfs count="9"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4</xdr:col>
      <xdr:colOff>0</xdr:colOff>
      <xdr:row>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E68063-8BB9-4983-B5D5-5DE2FC070DED}"/>
            </a:ext>
          </a:extLst>
        </xdr:cNvPr>
        <xdr:cNvSpPr txBox="1"/>
      </xdr:nvSpPr>
      <xdr:spPr>
        <a:xfrm>
          <a:off x="0" y="9525"/>
          <a:ext cx="3171825" cy="37147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 w="9525" cmpd="sng">
          <a:solidFill>
            <a:srgbClr val="0070BF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0" i="0" u="none" strike="noStrike">
              <a:solidFill>
                <a:schemeClr val="bg1"/>
              </a:solidFill>
              <a:latin typeface="Aptos Display" panose="020B0004020202020204" pitchFamily="34" charset="0"/>
            </a:rPr>
            <a:t>                        </a:t>
          </a:r>
          <a:r>
            <a:rPr lang="en-US" sz="1800" b="0" i="0" u="none" strike="noStrike">
              <a:solidFill>
                <a:schemeClr val="bg1"/>
              </a:solidFill>
              <a:latin typeface="+mj-lt"/>
              <a:ea typeface="+mj-lt"/>
              <a:cs typeface="+mj-lt"/>
            </a:rPr>
            <a:t>Purchase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8</xdr:col>
      <xdr:colOff>9525</xdr:colOff>
      <xdr:row>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B970CC-1F87-4E0C-9691-CD2A301CB417}"/>
            </a:ext>
            <a:ext uri="{147F2762-F138-4A5C-976F-8EAC2B608ADB}">
              <a16:predDERef xmlns:a16="http://schemas.microsoft.com/office/drawing/2014/main" pred="{05E68063-8BB9-4983-B5D5-5DE2FC070DED}"/>
            </a:ext>
          </a:extLst>
        </xdr:cNvPr>
        <xdr:cNvSpPr txBox="1"/>
      </xdr:nvSpPr>
      <xdr:spPr>
        <a:xfrm>
          <a:off x="3171825" y="0"/>
          <a:ext cx="2971800" cy="3810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0" i="0" u="none" strike="noStrike">
              <a:solidFill>
                <a:schemeClr val="bg1"/>
              </a:solidFill>
              <a:latin typeface="Aptos Display" panose="020B0004020202020204" pitchFamily="34" charset="0"/>
            </a:rPr>
            <a:t>                       </a:t>
          </a:r>
          <a:r>
            <a:rPr lang="en-US" sz="1800" b="0" i="0" u="none" strike="noStrike">
              <a:solidFill>
                <a:schemeClr val="bg1"/>
              </a:solidFill>
              <a:latin typeface="+mj-lt"/>
              <a:ea typeface="+mj-lt"/>
              <a:cs typeface="+mj-lt"/>
            </a:rPr>
            <a:t>Sales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14</xdr:col>
      <xdr:colOff>9525</xdr:colOff>
      <xdr:row>2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3ED8474-4BAA-42E5-B17A-9FDF68637290}"/>
            </a:ext>
            <a:ext uri="{147F2762-F138-4A5C-976F-8EAC2B608ADB}">
              <a16:predDERef xmlns:a16="http://schemas.microsoft.com/office/drawing/2014/main" pred="{31B970CC-1F87-4E0C-9691-CD2A301CB417}"/>
            </a:ext>
          </a:extLst>
        </xdr:cNvPr>
        <xdr:cNvSpPr txBox="1"/>
      </xdr:nvSpPr>
      <xdr:spPr>
        <a:xfrm>
          <a:off x="6134100" y="0"/>
          <a:ext cx="5105400" cy="39052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0" i="0" u="none" strike="noStrike">
              <a:solidFill>
                <a:schemeClr val="bg1"/>
              </a:solidFill>
              <a:latin typeface="Aptos Display" panose="020B0004020202020204" pitchFamily="34" charset="0"/>
            </a:rPr>
            <a:t>                                               </a:t>
          </a:r>
          <a:r>
            <a:rPr lang="en-US" sz="1800" b="0" i="0" u="none" strike="noStrike">
              <a:solidFill>
                <a:schemeClr val="bg1"/>
              </a:solidFill>
              <a:latin typeface="+mj-lt"/>
              <a:ea typeface="+mj-lt"/>
              <a:cs typeface="+mj-lt"/>
            </a:rPr>
            <a:t>Stock</a:t>
          </a:r>
        </a:p>
      </xdr:txBody>
    </xdr:sp>
    <xdr:clientData/>
  </xdr:twoCellAnchor>
  <xdr:twoCellAnchor>
    <xdr:from>
      <xdr:col>13</xdr:col>
      <xdr:colOff>1228725</xdr:colOff>
      <xdr:row>0</xdr:row>
      <xdr:rowOff>0</xdr:rowOff>
    </xdr:from>
    <xdr:to>
      <xdr:col>17</xdr:col>
      <xdr:colOff>9525</xdr:colOff>
      <xdr:row>2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8B224D6-3B3F-4375-8E12-40A02ACD5BDC}"/>
            </a:ext>
            <a:ext uri="{147F2762-F138-4A5C-976F-8EAC2B608ADB}">
              <a16:predDERef xmlns:a16="http://schemas.microsoft.com/office/drawing/2014/main" pred="{43ED8474-4BAA-42E5-B17A-9FDF68637290}"/>
            </a:ext>
          </a:extLst>
        </xdr:cNvPr>
        <xdr:cNvSpPr txBox="1"/>
      </xdr:nvSpPr>
      <xdr:spPr>
        <a:xfrm>
          <a:off x="11153775" y="0"/>
          <a:ext cx="2343150" cy="390525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0" i="0" u="none" strike="noStrike">
              <a:solidFill>
                <a:schemeClr val="bg1"/>
              </a:solidFill>
              <a:latin typeface="+mj-lt"/>
              <a:ea typeface="+mj-lt"/>
              <a:cs typeface="+mj-lt"/>
            </a:rPr>
            <a:t>Profit</a:t>
          </a:r>
          <a:r>
            <a:rPr lang="en-US" sz="1800" b="0" i="0" u="none" strike="noStrike">
              <a:solidFill>
                <a:schemeClr val="bg1"/>
              </a:solidFill>
              <a:latin typeface="Aptos Display" panose="020B0004020202020204" pitchFamily="34" charset="0"/>
            </a:rPr>
            <a:t> Calculate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E1B461-F722-4248-A28E-7AB1E77ACC17}" name="Table1345" displayName="Table1345" ref="A3:E14" totalsRowShown="0" headerRowDxfId="8" headerRowBorderDxfId="6" tableBorderDxfId="7" totalsRowBorderDxfId="5">
  <autoFilter ref="A3:E14" xr:uid="{64E1B461-F722-4248-A28E-7AB1E77ACC17}"/>
  <sortState xmlns:xlrd2="http://schemas.microsoft.com/office/spreadsheetml/2017/richdata2" ref="A4:E14">
    <sortCondition ref="B3:B14"/>
  </sortState>
  <tableColumns count="5">
    <tableColumn id="1" xr3:uid="{810E237B-7A0B-446B-B276-29464511199D}" name="Date" dataDxfId="4">
      <calculatedColumnFormula>TODAY()</calculatedColumnFormula>
    </tableColumn>
    <tableColumn id="2" xr3:uid="{3D1B5BBD-2EE3-4D1F-85C1-368D68B3470A}" name="Products" dataDxfId="3"/>
    <tableColumn id="3" xr3:uid="{A1783674-335B-4FAB-87DB-6D7300574AF0}" name="Quantity " dataDxfId="2"/>
    <tableColumn id="5" xr3:uid="{863F3EE3-2DE6-403C-B983-B89031385B75}" name="Price" dataDxfId="1">
      <calculatedColumnFormula>(Table1345[[#This Row],[Quantity ]]*70)</calculatedColumnFormula>
    </tableColumn>
    <tableColumn id="4" xr3:uid="{E705CF1A-06F8-406F-8698-DD63CD7D7CAF}" name="Date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392E-A849-4BDE-AA4C-C07744244144}">
  <dimension ref="A1:R35"/>
  <sheetViews>
    <sheetView tabSelected="1" workbookViewId="0">
      <selection activeCell="P13" sqref="P13"/>
    </sheetView>
  </sheetViews>
  <sheetFormatPr defaultRowHeight="15"/>
  <cols>
    <col min="1" max="1" width="12.85546875" customWidth="1"/>
    <col min="2" max="2" width="12.5703125" customWidth="1"/>
    <col min="5" max="5" width="12.85546875" customWidth="1"/>
    <col min="6" max="6" width="13.140625" customWidth="1"/>
    <col min="10" max="10" width="18.7109375" customWidth="1"/>
    <col min="14" max="14" width="19.85546875" customWidth="1"/>
    <col min="15" max="15" width="16.140625" customWidth="1"/>
  </cols>
  <sheetData>
    <row r="1" spans="1: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4"/>
      <c r="O1" s="1"/>
      <c r="P1" s="16"/>
      <c r="Q1" s="16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4"/>
      <c r="O2" s="1"/>
      <c r="P2" s="16"/>
      <c r="Q2" s="16"/>
    </row>
    <row r="3" spans="1:18">
      <c r="A3" s="8" t="s">
        <v>0</v>
      </c>
      <c r="B3" s="9" t="s">
        <v>1</v>
      </c>
      <c r="C3" s="9" t="s">
        <v>2</v>
      </c>
      <c r="D3" s="10" t="s">
        <v>3</v>
      </c>
      <c r="E3" s="10" t="s">
        <v>4</v>
      </c>
      <c r="F3" s="4" t="s">
        <v>1</v>
      </c>
      <c r="G3" s="4" t="s">
        <v>2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18" t="s">
        <v>11</v>
      </c>
      <c r="O3" s="17" t="s">
        <v>7</v>
      </c>
      <c r="P3" s="17" t="s">
        <v>12</v>
      </c>
      <c r="Q3" s="16"/>
    </row>
    <row r="4" spans="1:18" ht="15.75">
      <c r="A4" s="6">
        <f ca="1">TODAY()</f>
        <v>45441</v>
      </c>
      <c r="B4" s="1" t="s">
        <v>13</v>
      </c>
      <c r="C4" s="1">
        <v>150</v>
      </c>
      <c r="D4" s="14">
        <f>(Table1345[[#This Row],[Quantity ]]*70)</f>
        <v>10500</v>
      </c>
      <c r="E4" s="7"/>
      <c r="F4" s="1" t="s">
        <v>13</v>
      </c>
      <c r="G4" s="1">
        <v>145</v>
      </c>
      <c r="H4" s="1">
        <f>(G4*100)</f>
        <v>14500</v>
      </c>
      <c r="I4" s="21">
        <v>1</v>
      </c>
      <c r="J4" s="3" t="s">
        <v>13</v>
      </c>
      <c r="K4" s="1">
        <f>SUMIF($B$4:$B$33,J4,$C$4:$C$33)</f>
        <v>150</v>
      </c>
      <c r="L4" s="1">
        <f>SUMIF($F$4:$F$33,J4,$G$4:$G$33)</f>
        <v>145</v>
      </c>
      <c r="M4" s="1">
        <f>K4-L4</f>
        <v>5</v>
      </c>
      <c r="N4" s="14" t="str">
        <f>IF(M4&lt;=5,"Please Update Stock","")</f>
        <v>Please Update Stock</v>
      </c>
      <c r="O4" s="1" t="s">
        <v>13</v>
      </c>
      <c r="P4" s="1">
        <f>(H4-Table1345[[#This Row],[Price]])</f>
        <v>4000</v>
      </c>
      <c r="Q4" s="16"/>
    </row>
    <row r="5" spans="1:18" ht="15.75">
      <c r="A5" s="6">
        <f ca="1">TODAY()</f>
        <v>45441</v>
      </c>
      <c r="B5" s="1" t="s">
        <v>14</v>
      </c>
      <c r="C5" s="1">
        <v>20</v>
      </c>
      <c r="D5" s="14">
        <f>(Table1345[[#This Row],[Quantity ]]*70)</f>
        <v>1400</v>
      </c>
      <c r="E5" s="7">
        <v>45442</v>
      </c>
      <c r="F5" s="1" t="s">
        <v>14</v>
      </c>
      <c r="G5" s="1">
        <v>17</v>
      </c>
      <c r="H5" s="1">
        <f>(G5*90)</f>
        <v>1530</v>
      </c>
      <c r="I5" s="21">
        <v>2</v>
      </c>
      <c r="J5" s="3" t="s">
        <v>14</v>
      </c>
      <c r="K5" s="1">
        <f>SUMIF($B$4:$B$33,J5,$C$4:$C$33)</f>
        <v>20</v>
      </c>
      <c r="L5" s="1">
        <f>SUMIF($F$4:$F$33,J5,$G$4:$G$33)</f>
        <v>17</v>
      </c>
      <c r="M5" s="1">
        <f>K5-L5</f>
        <v>3</v>
      </c>
      <c r="N5" s="14" t="str">
        <f>IF(M5&lt;=5,"Please Update Stock","")</f>
        <v>Please Update Stock</v>
      </c>
      <c r="O5" s="1" t="s">
        <v>14</v>
      </c>
      <c r="P5" s="1">
        <f>(H5-Table1345[[#This Row],[Price]])</f>
        <v>130</v>
      </c>
      <c r="Q5" s="16"/>
      <c r="R5" t="s">
        <v>15</v>
      </c>
    </row>
    <row r="6" spans="1:18" ht="15.75">
      <c r="A6" s="6">
        <f ca="1">TODAY()</f>
        <v>45441</v>
      </c>
      <c r="B6" s="1" t="s">
        <v>16</v>
      </c>
      <c r="C6" s="1"/>
      <c r="D6" s="14">
        <f>(Table1345[[#This Row],[Quantity ]]*70)</f>
        <v>0</v>
      </c>
      <c r="E6" s="7">
        <v>45439</v>
      </c>
      <c r="F6" s="1" t="s">
        <v>16</v>
      </c>
      <c r="G6" s="1"/>
      <c r="H6" s="1"/>
      <c r="I6" s="21">
        <v>3</v>
      </c>
      <c r="J6" s="3" t="s">
        <v>16</v>
      </c>
      <c r="K6" s="1">
        <f>SUMIF($B$4:$B$33,J6,$C$4:$C$33)</f>
        <v>0</v>
      </c>
      <c r="L6" s="1">
        <f>SUMIF($F$4:$F$33,J6,$G$4:$G$33)</f>
        <v>0</v>
      </c>
      <c r="M6" s="1">
        <f>K6-L6</f>
        <v>0</v>
      </c>
      <c r="N6" s="14" t="str">
        <f>IF(M6&lt;=5,"Please Update Stock","")</f>
        <v>Please Update Stock</v>
      </c>
      <c r="O6" s="1" t="s">
        <v>16</v>
      </c>
      <c r="P6" s="1">
        <f>(H6-Table1345[[#This Row],[Price]])</f>
        <v>0</v>
      </c>
      <c r="Q6" s="16"/>
    </row>
    <row r="7" spans="1:18" ht="15.75">
      <c r="A7" s="6">
        <f ca="1">TODAY()</f>
        <v>45441</v>
      </c>
      <c r="B7" s="1" t="s">
        <v>17</v>
      </c>
      <c r="C7" s="1">
        <v>50</v>
      </c>
      <c r="D7" s="14">
        <f>(Table1345[[#This Row],[Quantity ]]*70)</f>
        <v>3500</v>
      </c>
      <c r="E7" s="7">
        <v>45440</v>
      </c>
      <c r="F7" s="1" t="s">
        <v>17</v>
      </c>
      <c r="G7" s="1">
        <v>44</v>
      </c>
      <c r="H7" s="1">
        <f>(G7*90)</f>
        <v>3960</v>
      </c>
      <c r="I7" s="21">
        <v>4</v>
      </c>
      <c r="J7" s="3" t="s">
        <v>17</v>
      </c>
      <c r="K7" s="1">
        <f>SUMIF($B$4:$B$33,J7,$C$4:$C$33)</f>
        <v>50</v>
      </c>
      <c r="L7" s="1">
        <f>SUMIF($F$4:$F$33,J7,$G$4:$G$33)</f>
        <v>44</v>
      </c>
      <c r="M7" s="1">
        <f>K7-L7</f>
        <v>6</v>
      </c>
      <c r="N7" s="14" t="str">
        <f>IF(M7&lt;=5,"Please Update Stock","")</f>
        <v/>
      </c>
      <c r="O7" s="1" t="s">
        <v>17</v>
      </c>
      <c r="P7" s="1">
        <f>(H7-Table1345[[#This Row],[Price]])</f>
        <v>460</v>
      </c>
      <c r="Q7" s="16"/>
    </row>
    <row r="8" spans="1:18" ht="15.75">
      <c r="A8" s="6">
        <f ca="1">TODAY()</f>
        <v>45441</v>
      </c>
      <c r="B8" s="1" t="s">
        <v>18</v>
      </c>
      <c r="C8" s="1">
        <v>70</v>
      </c>
      <c r="D8" s="14">
        <f>(Table1345[[#This Row],[Quantity ]]*70)</f>
        <v>4900</v>
      </c>
      <c r="E8" s="7">
        <v>45437</v>
      </c>
      <c r="F8" s="1" t="s">
        <v>18</v>
      </c>
      <c r="G8" s="1">
        <v>64</v>
      </c>
      <c r="H8" s="1">
        <f>(G8*100)</f>
        <v>6400</v>
      </c>
      <c r="I8" s="21">
        <v>5</v>
      </c>
      <c r="J8" s="3" t="s">
        <v>18</v>
      </c>
      <c r="K8" s="1">
        <f>SUMIF($B$4:$B$33,J8,$C$4:$C$33)</f>
        <v>70</v>
      </c>
      <c r="L8" s="1">
        <f>SUMIF($F$4:$F$33,J8,$G$4:$G$33)</f>
        <v>64</v>
      </c>
      <c r="M8" s="1">
        <f>K8-L8</f>
        <v>6</v>
      </c>
      <c r="N8" s="14" t="str">
        <f>IF(M8&lt;=5,"Please Update Stock","")</f>
        <v/>
      </c>
      <c r="O8" s="1" t="s">
        <v>18</v>
      </c>
      <c r="P8" s="1">
        <f>(H8-Table1345[[#This Row],[Price]])</f>
        <v>1500</v>
      </c>
      <c r="Q8" s="16"/>
    </row>
    <row r="9" spans="1:18" ht="15.75">
      <c r="A9" s="6">
        <f ca="1">TODAY()</f>
        <v>45441</v>
      </c>
      <c r="B9" s="1" t="s">
        <v>19</v>
      </c>
      <c r="C9" s="1">
        <v>10</v>
      </c>
      <c r="D9" s="14">
        <f>(Table1345[[#This Row],[Quantity ]]*70)</f>
        <v>700</v>
      </c>
      <c r="E9" s="7">
        <v>45438</v>
      </c>
      <c r="F9" s="1" t="s">
        <v>19</v>
      </c>
      <c r="G9" s="1">
        <v>8</v>
      </c>
      <c r="H9" s="1">
        <f>(G9*100)</f>
        <v>800</v>
      </c>
      <c r="I9" s="21">
        <v>6</v>
      </c>
      <c r="J9" s="3" t="s">
        <v>19</v>
      </c>
      <c r="K9" s="1">
        <f>SUMIF($B$4:$B$33,J9,$C$4:$C$33)</f>
        <v>10</v>
      </c>
      <c r="L9" s="1">
        <f>SUMIF($F$4:$F$33,J9,$G$4:$G$33)</f>
        <v>8</v>
      </c>
      <c r="M9" s="1">
        <f>K9-L9</f>
        <v>2</v>
      </c>
      <c r="N9" s="14" t="str">
        <f>IF(M9&lt;=5,"Please Update Stock","")</f>
        <v>Please Update Stock</v>
      </c>
      <c r="O9" s="1" t="s">
        <v>19</v>
      </c>
      <c r="P9" s="1">
        <f>(H9-Table1345[[#This Row],[Price]])</f>
        <v>100</v>
      </c>
      <c r="Q9" s="16"/>
    </row>
    <row r="10" spans="1:18" ht="15.75">
      <c r="A10" s="6">
        <f ca="1">TODAY()</f>
        <v>45441</v>
      </c>
      <c r="B10" s="1" t="s">
        <v>20</v>
      </c>
      <c r="C10" s="1"/>
      <c r="D10" s="14">
        <f>(Table1345[[#This Row],[Quantity ]]*70)</f>
        <v>0</v>
      </c>
      <c r="E10" s="7">
        <v>45441</v>
      </c>
      <c r="F10" s="1" t="s">
        <v>13</v>
      </c>
      <c r="G10" s="1"/>
      <c r="H10" s="1"/>
      <c r="I10" s="21">
        <v>7</v>
      </c>
      <c r="J10" s="3" t="s">
        <v>20</v>
      </c>
      <c r="K10" s="1">
        <f>SUMIF($B$4:$B$33,J10,$C$4:$C$33)</f>
        <v>0</v>
      </c>
      <c r="L10" s="1">
        <f>SUMIF($F$4:$F$33,J10,$G$4:$G$33)</f>
        <v>0</v>
      </c>
      <c r="M10" s="1">
        <f>K10-L10</f>
        <v>0</v>
      </c>
      <c r="N10" s="14" t="str">
        <f>IF(M10&lt;=5,"Please Update Stock","")</f>
        <v>Please Update Stock</v>
      </c>
      <c r="O10" s="1" t="s">
        <v>20</v>
      </c>
      <c r="P10" s="1">
        <f>(H10-Table1345[[#This Row],[Price]])</f>
        <v>0</v>
      </c>
      <c r="Q10" s="16"/>
    </row>
    <row r="11" spans="1:18" ht="15.75">
      <c r="A11" s="6">
        <f ca="1">TODAY()</f>
        <v>45441</v>
      </c>
      <c r="B11" s="1" t="s">
        <v>21</v>
      </c>
      <c r="C11" s="1"/>
      <c r="D11" s="14">
        <f>(Table1345[[#This Row],[Quantity ]]*70)</f>
        <v>0</v>
      </c>
      <c r="E11" s="7">
        <v>45443</v>
      </c>
      <c r="F11" s="1" t="s">
        <v>21</v>
      </c>
      <c r="G11" s="1"/>
      <c r="H11" s="1"/>
      <c r="I11" s="21">
        <v>8</v>
      </c>
      <c r="J11" s="3" t="s">
        <v>21</v>
      </c>
      <c r="K11" s="1">
        <f>SUMIF($B$4:$B$33,J11,$C$4:$C$33)</f>
        <v>0</v>
      </c>
      <c r="L11" s="1">
        <f>SUMIF($F$4:$F$33,J11,$G$4:$G$33)</f>
        <v>0</v>
      </c>
      <c r="M11" s="1">
        <f>K11-L11</f>
        <v>0</v>
      </c>
      <c r="N11" s="14" t="str">
        <f>IF(M11&lt;=5,"Please Update Stock","")</f>
        <v>Please Update Stock</v>
      </c>
      <c r="O11" s="1" t="s">
        <v>21</v>
      </c>
      <c r="P11" s="1"/>
      <c r="Q11" s="16"/>
    </row>
    <row r="12" spans="1:18" ht="15.75">
      <c r="A12" s="6">
        <f ca="1">TODAY()</f>
        <v>45441</v>
      </c>
      <c r="B12" s="1" t="s">
        <v>22</v>
      </c>
      <c r="C12" s="1"/>
      <c r="D12" s="14">
        <f>(Table1345[[#This Row],[Quantity ]]*70)</f>
        <v>0</v>
      </c>
      <c r="E12" s="7">
        <v>45444</v>
      </c>
      <c r="F12" s="1" t="s">
        <v>22</v>
      </c>
      <c r="G12" s="1"/>
      <c r="H12" s="1"/>
      <c r="I12" s="21">
        <v>9</v>
      </c>
      <c r="J12" s="3" t="s">
        <v>22</v>
      </c>
      <c r="K12" s="1">
        <f>SUMIF($B$4:$B$33,J12,$C$4:$C$33)</f>
        <v>0</v>
      </c>
      <c r="L12" s="1">
        <f>SUMIF($F$4:$F$33,J12,$G$4:$G$33)</f>
        <v>0</v>
      </c>
      <c r="M12" s="1">
        <f>K12-L12</f>
        <v>0</v>
      </c>
      <c r="N12" s="14" t="str">
        <f>IF(M12&lt;=5,"Please Update Stock","")</f>
        <v>Please Update Stock</v>
      </c>
      <c r="O12" s="1" t="s">
        <v>22</v>
      </c>
      <c r="P12" s="1"/>
      <c r="Q12" s="16"/>
    </row>
    <row r="13" spans="1:18" ht="15.75">
      <c r="A13" s="6">
        <f ca="1">TODAY()</f>
        <v>45441</v>
      </c>
      <c r="B13" s="1" t="s">
        <v>23</v>
      </c>
      <c r="C13" s="1"/>
      <c r="D13" s="14">
        <f>(Table1345[[#This Row],[Quantity ]]*70)</f>
        <v>0</v>
      </c>
      <c r="E13" s="7">
        <v>45445</v>
      </c>
      <c r="F13" s="1" t="s">
        <v>23</v>
      </c>
      <c r="G13" s="1"/>
      <c r="H13" s="1"/>
      <c r="I13" s="21">
        <v>10</v>
      </c>
      <c r="J13" s="3" t="s">
        <v>23</v>
      </c>
      <c r="K13" s="1">
        <f>SUMIF($B$4:$B$33,J13,$C$4:$C$33)</f>
        <v>0</v>
      </c>
      <c r="L13" s="1">
        <f>SUMIF($F$4:$F$33,J13,$G$4:$G$33)</f>
        <v>0</v>
      </c>
      <c r="M13" s="1">
        <f>K13-L13</f>
        <v>0</v>
      </c>
      <c r="N13" s="14" t="str">
        <f>IF(M13&lt;=5,"Please Update Stock","")</f>
        <v>Please Update Stock</v>
      </c>
      <c r="O13" s="1" t="s">
        <v>23</v>
      </c>
      <c r="P13" s="1"/>
      <c r="Q13" s="16"/>
    </row>
    <row r="14" spans="1:18" ht="15.75">
      <c r="A14" s="11"/>
      <c r="B14" s="12" t="s">
        <v>24</v>
      </c>
      <c r="C14" s="12"/>
      <c r="D14" s="15">
        <f>(Table1345[[#This Row],[Quantity ]]*70)</f>
        <v>0</v>
      </c>
      <c r="E14" s="13">
        <v>45446</v>
      </c>
      <c r="F14" s="1" t="s">
        <v>24</v>
      </c>
      <c r="G14" s="1"/>
      <c r="H14" s="1"/>
      <c r="I14" s="21">
        <v>11</v>
      </c>
      <c r="J14" s="3" t="s">
        <v>24</v>
      </c>
      <c r="K14" s="1">
        <f>SUMIF($B$4:$B$33,J14,$C$4:$C$33)</f>
        <v>0</v>
      </c>
      <c r="L14" s="1">
        <f>SUMIF($F$4:$F$33,J14,$G$4:$G$33)</f>
        <v>0</v>
      </c>
      <c r="M14" s="1">
        <f>K14-L14</f>
        <v>0</v>
      </c>
      <c r="N14" s="14" t="str">
        <f>IF(M14&lt;=5,"Please Update Stock","")</f>
        <v>Please Update Stock</v>
      </c>
      <c r="O14" s="1" t="s">
        <v>24</v>
      </c>
      <c r="P14" s="1"/>
      <c r="Q14" s="16"/>
    </row>
    <row r="15" spans="1:18" ht="15.75">
      <c r="A15" s="1"/>
      <c r="B15" s="1" t="s">
        <v>25</v>
      </c>
      <c r="C15" s="1"/>
      <c r="D15" s="1"/>
      <c r="E15" s="1"/>
      <c r="F15" s="1" t="s">
        <v>25</v>
      </c>
      <c r="G15" s="1"/>
      <c r="H15" s="1"/>
      <c r="I15" s="21">
        <v>12</v>
      </c>
      <c r="J15" s="3" t="s">
        <v>25</v>
      </c>
      <c r="K15" s="1">
        <f>SUMIF($B$4:$B$33,J15,$C$4:$C$33)</f>
        <v>0</v>
      </c>
      <c r="L15" s="1">
        <f>SUMIF($F$4:$F$33,J15,$G$4:$G$33)</f>
        <v>0</v>
      </c>
      <c r="M15" s="1">
        <f>K15-L15</f>
        <v>0</v>
      </c>
      <c r="N15" s="14" t="str">
        <f>IF(M15&lt;=5,"Please Update Stock","")</f>
        <v>Please Update Stock</v>
      </c>
      <c r="O15" s="1" t="s">
        <v>25</v>
      </c>
      <c r="P15" s="1"/>
      <c r="Q15" s="16"/>
    </row>
    <row r="16" spans="1:18" ht="15.75">
      <c r="A16" s="1"/>
      <c r="B16" s="1" t="s">
        <v>26</v>
      </c>
      <c r="C16" s="1"/>
      <c r="D16" s="1"/>
      <c r="E16" s="1"/>
      <c r="F16" s="1" t="s">
        <v>26</v>
      </c>
      <c r="G16" s="1"/>
      <c r="H16" s="1"/>
      <c r="I16" s="21">
        <v>13</v>
      </c>
      <c r="J16" s="3" t="s">
        <v>26</v>
      </c>
      <c r="K16" s="1">
        <f>SUMIF($B$4:$B$33,J16,$C$4:$C$33)</f>
        <v>0</v>
      </c>
      <c r="L16" s="1">
        <f>SUMIF($F$4:$F$33,J16,$G$4:$G$33)</f>
        <v>0</v>
      </c>
      <c r="M16" s="1">
        <f>K16-L16</f>
        <v>0</v>
      </c>
      <c r="N16" s="14" t="str">
        <f>IF(M16&lt;=5,"Please Update Stock","")</f>
        <v>Please Update Stock</v>
      </c>
      <c r="O16" s="1" t="s">
        <v>26</v>
      </c>
      <c r="P16" s="1"/>
      <c r="Q16" s="16"/>
    </row>
    <row r="17" spans="1:17" ht="15.75">
      <c r="A17" s="1"/>
      <c r="B17" s="1" t="s">
        <v>27</v>
      </c>
      <c r="C17" s="1"/>
      <c r="D17" s="1"/>
      <c r="E17" s="1"/>
      <c r="F17" s="1" t="s">
        <v>27</v>
      </c>
      <c r="G17" s="1"/>
      <c r="H17" s="1"/>
      <c r="I17" s="21">
        <v>14</v>
      </c>
      <c r="J17" s="3" t="s">
        <v>27</v>
      </c>
      <c r="K17" s="1">
        <f>SUMIF($B$4:$B$33,J17,$C$4:$C$33)</f>
        <v>0</v>
      </c>
      <c r="L17" s="1">
        <f>SUMIF($F$4:$F$33,J17,$G$4:$G$33)</f>
        <v>0</v>
      </c>
      <c r="M17" s="1">
        <f>K17-L17</f>
        <v>0</v>
      </c>
      <c r="N17" s="14" t="str">
        <f>IF(M17&lt;=5,"Please Update Stock","")</f>
        <v>Please Update Stock</v>
      </c>
      <c r="O17" s="1" t="s">
        <v>27</v>
      </c>
      <c r="P17" s="1"/>
      <c r="Q17" s="16"/>
    </row>
    <row r="18" spans="1:17" ht="15.75">
      <c r="A18" s="1"/>
      <c r="B18" s="1"/>
      <c r="C18" s="1"/>
      <c r="D18" s="1"/>
      <c r="E18" s="1"/>
      <c r="F18" s="1"/>
      <c r="G18" s="1"/>
      <c r="H18" s="1"/>
      <c r="I18" s="21">
        <v>15</v>
      </c>
      <c r="J18" s="3" t="s">
        <v>28</v>
      </c>
      <c r="K18" s="1">
        <f>SUMIF($B$4:$B$33,J18,$C$4:$C$33)</f>
        <v>0</v>
      </c>
      <c r="L18" s="1">
        <f>SUMIF($F$4:$F$33,J18,$G$4:$G$33)</f>
        <v>0</v>
      </c>
      <c r="M18" s="1">
        <f>K18-L18</f>
        <v>0</v>
      </c>
      <c r="N18" s="14" t="str">
        <f>IF(M18&lt;=5,"Please Update Stock","")</f>
        <v>Please Update Stock</v>
      </c>
      <c r="O18" s="1" t="s">
        <v>28</v>
      </c>
      <c r="P18" s="1"/>
      <c r="Q18" s="16"/>
    </row>
    <row r="19" spans="1:17" ht="15.75">
      <c r="A19" s="1"/>
      <c r="B19" s="1"/>
      <c r="C19" s="1"/>
      <c r="D19" s="1"/>
      <c r="E19" s="1"/>
      <c r="F19" s="1"/>
      <c r="G19" s="1"/>
      <c r="H19" s="1"/>
      <c r="I19" s="21">
        <v>16</v>
      </c>
      <c r="J19" s="3" t="s">
        <v>29</v>
      </c>
      <c r="K19" s="1">
        <f>SUMIF($B$4:$B$33,J19,$C$4:$C$33)</f>
        <v>0</v>
      </c>
      <c r="L19" s="1">
        <f>SUMIF($F$4:$F$33,J19,$G$4:$G$33)</f>
        <v>0</v>
      </c>
      <c r="M19" s="1">
        <f>K19-L19</f>
        <v>0</v>
      </c>
      <c r="N19" s="14" t="str">
        <f>IF(M19&lt;=5,"Please Update Stock","")</f>
        <v>Please Update Stock</v>
      </c>
      <c r="O19" s="1" t="s">
        <v>29</v>
      </c>
      <c r="P19" s="1"/>
      <c r="Q19" s="16"/>
    </row>
    <row r="20" spans="1:17" ht="15.75">
      <c r="A20" s="1"/>
      <c r="B20" s="1"/>
      <c r="C20" s="1"/>
      <c r="D20" s="1"/>
      <c r="E20" s="1"/>
      <c r="F20" s="1"/>
      <c r="G20" s="1"/>
      <c r="H20" s="1"/>
      <c r="I20" s="21">
        <v>17</v>
      </c>
      <c r="J20" s="3" t="s">
        <v>30</v>
      </c>
      <c r="K20" s="1">
        <f>SUMIF($B$4:$B$33,J20,$C$4:$C$33)</f>
        <v>0</v>
      </c>
      <c r="L20" s="1">
        <f>SUMIF($F$4:$F$33,J20,$G$4:$G$33)</f>
        <v>0</v>
      </c>
      <c r="M20" s="1">
        <f>K20-L20</f>
        <v>0</v>
      </c>
      <c r="N20" s="14" t="str">
        <f>IF(M20&lt;=5,"Please Update Stock","")</f>
        <v>Please Update Stock</v>
      </c>
      <c r="O20" s="1"/>
      <c r="P20" s="1"/>
      <c r="Q20" s="16"/>
    </row>
    <row r="21" spans="1:17" ht="15.75">
      <c r="A21" s="1"/>
      <c r="B21" s="1"/>
      <c r="C21" s="1"/>
      <c r="D21" s="1"/>
      <c r="E21" s="1"/>
      <c r="F21" s="1"/>
      <c r="G21" s="1"/>
      <c r="H21" s="1"/>
      <c r="I21" s="21">
        <v>18</v>
      </c>
      <c r="J21" s="3" t="s">
        <v>31</v>
      </c>
      <c r="K21" s="1">
        <f>SUMIF($B$4:$B$33,J21,$C$4:$C$33)</f>
        <v>0</v>
      </c>
      <c r="L21" s="1">
        <f>SUMIF($F$4:$F$33,J21,$G$4:$G$33)</f>
        <v>0</v>
      </c>
      <c r="M21" s="1">
        <f>K21-L21</f>
        <v>0</v>
      </c>
      <c r="N21" s="14" t="str">
        <f>IF(M21&lt;=5,"Please Update Stock","")</f>
        <v>Please Update Stock</v>
      </c>
      <c r="O21" s="1"/>
      <c r="P21" s="1"/>
      <c r="Q21" s="16"/>
    </row>
    <row r="22" spans="1:17" ht="15.75">
      <c r="A22" s="1"/>
      <c r="B22" s="1"/>
      <c r="C22" s="1"/>
      <c r="D22" s="1"/>
      <c r="E22" s="1"/>
      <c r="F22" s="1"/>
      <c r="G22" s="1"/>
      <c r="H22" s="1"/>
      <c r="I22" s="21">
        <v>19</v>
      </c>
      <c r="J22" s="3" t="s">
        <v>32</v>
      </c>
      <c r="K22" s="1">
        <f>SUMIF($B$4:$B$33,J22,$C$4:$C$33)</f>
        <v>0</v>
      </c>
      <c r="L22" s="1">
        <f>SUMIF($F$4:$F$33,J22,$G$4:$G$33)</f>
        <v>0</v>
      </c>
      <c r="M22" s="1">
        <f>K22-L22</f>
        <v>0</v>
      </c>
      <c r="N22" s="14" t="str">
        <f>IF(M22&lt;=5,"Please Update Stock","")</f>
        <v>Please Update Stock</v>
      </c>
      <c r="O22" s="1"/>
      <c r="P22" s="1"/>
      <c r="Q22" s="16"/>
    </row>
    <row r="23" spans="1:17">
      <c r="A23" s="1"/>
      <c r="B23" s="1"/>
      <c r="C23" s="1"/>
      <c r="D23" s="1"/>
      <c r="E23" s="1"/>
      <c r="F23" s="1"/>
      <c r="G23" s="1">
        <v>20</v>
      </c>
      <c r="H23" s="1"/>
      <c r="I23" s="21">
        <v>20</v>
      </c>
      <c r="J23" s="2" t="s">
        <v>33</v>
      </c>
      <c r="K23" s="1">
        <f>SUMIF($B$4:$B$33,J23,$C$4:$C$33)</f>
        <v>0</v>
      </c>
      <c r="L23" s="1">
        <f>SUMIF($F$4:$F$33,J23,$G$4:$G$33)</f>
        <v>0</v>
      </c>
      <c r="M23" s="1">
        <f>K23-L23</f>
        <v>0</v>
      </c>
      <c r="N23" s="14" t="str">
        <f>IF(M23&lt;=5,"Please Update Stock","")</f>
        <v>Please Update Stock</v>
      </c>
      <c r="O23" s="1"/>
      <c r="P23" s="1"/>
      <c r="Q23" s="16"/>
    </row>
    <row r="24" spans="1:17" ht="15.75">
      <c r="A24" s="1"/>
      <c r="B24" s="1"/>
      <c r="C24" s="1"/>
      <c r="D24" s="1"/>
      <c r="E24" s="1"/>
      <c r="F24" s="1"/>
      <c r="G24" s="1"/>
      <c r="H24" s="1"/>
      <c r="I24" s="21">
        <v>21</v>
      </c>
      <c r="J24" s="3" t="s">
        <v>34</v>
      </c>
      <c r="K24" s="1">
        <f>SUMIF($B$4:$B$33,J24,$C$4:$C$33)</f>
        <v>0</v>
      </c>
      <c r="L24" s="1">
        <f>SUMIF($F$4:$F$33,J24,$G$4:$G$33)</f>
        <v>0</v>
      </c>
      <c r="M24" s="1">
        <f>K24-L24</f>
        <v>0</v>
      </c>
      <c r="N24" s="14" t="str">
        <f>IF(M24&lt;=5,"Please Update Stock","")</f>
        <v>Please Update Stock</v>
      </c>
      <c r="O24" s="1"/>
      <c r="P24" s="1"/>
      <c r="Q24" s="16"/>
    </row>
    <row r="25" spans="1:17" ht="15.75">
      <c r="A25" s="1"/>
      <c r="B25" s="1"/>
      <c r="C25" s="1"/>
      <c r="D25" s="1"/>
      <c r="E25" s="1"/>
      <c r="F25" s="1"/>
      <c r="G25" s="1"/>
      <c r="H25" s="1"/>
      <c r="I25" s="21">
        <v>22</v>
      </c>
      <c r="J25" s="3" t="s">
        <v>35</v>
      </c>
      <c r="K25" s="1">
        <f>SUMIF($B$4:$B$33,J25,$C$4:$C$33)</f>
        <v>0</v>
      </c>
      <c r="L25" s="1">
        <f>SUMIF($F$4:$F$33,J25,$G$4:$G$33)</f>
        <v>0</v>
      </c>
      <c r="M25" s="1">
        <f>K25-L25</f>
        <v>0</v>
      </c>
      <c r="N25" s="14" t="str">
        <f>IF(M25&lt;=5,"Please Update Stock","")</f>
        <v>Please Update Stock</v>
      </c>
      <c r="O25" s="1"/>
      <c r="P25" s="1"/>
      <c r="Q25" s="16"/>
    </row>
    <row r="26" spans="1:17" ht="15.75">
      <c r="A26" s="1"/>
      <c r="B26" s="1"/>
      <c r="C26" s="1"/>
      <c r="D26" s="1"/>
      <c r="E26" s="1"/>
      <c r="F26" s="1"/>
      <c r="G26" s="1"/>
      <c r="H26" s="1"/>
      <c r="I26" s="21">
        <v>23</v>
      </c>
      <c r="J26" s="3" t="s">
        <v>36</v>
      </c>
      <c r="K26" s="1">
        <f>SUMIF($B$4:$B$33,J26,$C$4:$C$33)</f>
        <v>0</v>
      </c>
      <c r="L26" s="1">
        <f>SUMIF($F$4:$F$33,J26,$G$4:$G$33)</f>
        <v>0</v>
      </c>
      <c r="M26" s="1">
        <f>K26-L26</f>
        <v>0</v>
      </c>
      <c r="N26" s="14" t="str">
        <f>IF(M26&lt;=5,"Please Update Stock","")</f>
        <v>Please Update Stock</v>
      </c>
      <c r="O26" s="1"/>
      <c r="P26" s="1"/>
      <c r="Q26" s="16"/>
    </row>
    <row r="27" spans="1:17" ht="15.75">
      <c r="A27" s="1"/>
      <c r="B27" s="1"/>
      <c r="C27" s="1"/>
      <c r="D27" s="1"/>
      <c r="E27" s="1"/>
      <c r="F27" s="1"/>
      <c r="G27" s="1"/>
      <c r="H27" s="1"/>
      <c r="I27" s="21">
        <v>24</v>
      </c>
      <c r="J27" s="3" t="s">
        <v>37</v>
      </c>
      <c r="K27" s="1">
        <f>SUMIF($B$4:$B$33,J27,$C$4:$C$33)</f>
        <v>0</v>
      </c>
      <c r="L27" s="1">
        <f>SUMIF($F$4:$F$33,J27,$G$4:$G$33)</f>
        <v>0</v>
      </c>
      <c r="M27" s="1">
        <f>K27-L27</f>
        <v>0</v>
      </c>
      <c r="N27" s="14" t="str">
        <f>IF(M27&lt;=5,"Please Update Stock","")</f>
        <v>Please Update Stock</v>
      </c>
      <c r="O27" s="1"/>
      <c r="P27" s="1"/>
      <c r="Q27" s="16"/>
    </row>
    <row r="28" spans="1:17" ht="15.75">
      <c r="A28" s="1"/>
      <c r="B28" s="1"/>
      <c r="C28" s="1"/>
      <c r="D28" s="1"/>
      <c r="E28" s="1"/>
      <c r="F28" s="1"/>
      <c r="G28" s="1"/>
      <c r="H28" s="1"/>
      <c r="I28" s="21">
        <v>25</v>
      </c>
      <c r="J28" s="3" t="s">
        <v>38</v>
      </c>
      <c r="K28" s="1">
        <f>SUMIF($B$4:$B$33,J28,$C$4:$C$33)</f>
        <v>0</v>
      </c>
      <c r="L28" s="1">
        <f>SUMIF($F$4:$F$33,J28,$G$4:$G$33)</f>
        <v>0</v>
      </c>
      <c r="M28" s="1">
        <f>K28-L28</f>
        <v>0</v>
      </c>
      <c r="N28" s="14" t="str">
        <f>IF(M28&lt;=5,"Please Update Stock","")</f>
        <v>Please Update Stock</v>
      </c>
      <c r="O28" s="1"/>
      <c r="P28" s="1"/>
      <c r="Q28" s="16"/>
    </row>
    <row r="29" spans="1:17" ht="15.75">
      <c r="A29" s="1"/>
      <c r="B29" s="1"/>
      <c r="C29" s="1"/>
      <c r="D29" s="1"/>
      <c r="E29" s="1"/>
      <c r="F29" s="1"/>
      <c r="G29" s="1"/>
      <c r="H29" s="1"/>
      <c r="I29" s="21">
        <v>26</v>
      </c>
      <c r="J29" s="3" t="s">
        <v>39</v>
      </c>
      <c r="K29" s="1">
        <f>SUMIF($B$4:$B$33,J29,$C$4:$C$33)</f>
        <v>0</v>
      </c>
      <c r="L29" s="1">
        <f>SUMIF($F$4:$F$33,J29,$G$4:$G$33)</f>
        <v>0</v>
      </c>
      <c r="M29" s="1">
        <f>K29-L29</f>
        <v>0</v>
      </c>
      <c r="N29" s="14" t="str">
        <f>IF(M29&lt;=5,"Please Update Stock","")</f>
        <v>Please Update Stock</v>
      </c>
      <c r="O29" s="1"/>
      <c r="P29" s="1"/>
      <c r="Q29" s="16"/>
    </row>
    <row r="30" spans="1:17" ht="15.75">
      <c r="A30" s="1"/>
      <c r="B30" s="1"/>
      <c r="C30" s="1"/>
      <c r="D30" s="1"/>
      <c r="E30" s="1"/>
      <c r="F30" s="1"/>
      <c r="G30" s="1"/>
      <c r="H30" s="1"/>
      <c r="I30" s="21">
        <v>27</v>
      </c>
      <c r="J30" s="3" t="s">
        <v>40</v>
      </c>
      <c r="K30" s="1">
        <f>SUMIF($B$4:$B$33,J30,$C$4:$C$33)</f>
        <v>0</v>
      </c>
      <c r="L30" s="1">
        <f>SUMIF($F$4:$F$33,J30,$G$4:$G$33)</f>
        <v>0</v>
      </c>
      <c r="M30" s="1">
        <f>K30-L30</f>
        <v>0</v>
      </c>
      <c r="N30" s="14" t="str">
        <f>IF(M30&lt;=5,"Please Update Stock","")</f>
        <v>Please Update Stock</v>
      </c>
      <c r="O30" s="1"/>
      <c r="P30" s="1"/>
      <c r="Q30" s="16"/>
    </row>
    <row r="31" spans="1:17" ht="15.75">
      <c r="A31" s="1"/>
      <c r="B31" s="1"/>
      <c r="C31" s="1"/>
      <c r="D31" s="1"/>
      <c r="E31" s="1"/>
      <c r="F31" s="1"/>
      <c r="G31" s="1"/>
      <c r="H31" s="1"/>
      <c r="I31" s="21">
        <v>28</v>
      </c>
      <c r="J31" s="3" t="s">
        <v>41</v>
      </c>
      <c r="K31" s="1">
        <f>SUMIF($B$4:$B$33,J31,$C$4:$C$33)</f>
        <v>0</v>
      </c>
      <c r="L31" s="1">
        <f>SUMIF($F$4:$F$33,J31,$G$4:$G$33)</f>
        <v>0</v>
      </c>
      <c r="M31" s="1">
        <f>K31-L31</f>
        <v>0</v>
      </c>
      <c r="N31" s="14" t="str">
        <f>IF(M31&lt;=5,"Please Update Stock","")</f>
        <v>Please Update Stock</v>
      </c>
      <c r="O31" s="1"/>
      <c r="P31" s="1"/>
      <c r="Q31" s="16"/>
    </row>
    <row r="32" spans="1:17" ht="15.75">
      <c r="A32" s="12"/>
      <c r="B32" s="12"/>
      <c r="C32" s="12"/>
      <c r="D32" s="12"/>
      <c r="E32" s="12"/>
      <c r="F32" s="12"/>
      <c r="G32" s="12"/>
      <c r="H32" s="12"/>
      <c r="I32" s="21">
        <v>29</v>
      </c>
      <c r="J32" s="19" t="s">
        <v>42</v>
      </c>
      <c r="K32" s="12">
        <f>SUMIF($B$4:$B$33,J32,$C$4:$C$33)</f>
        <v>0</v>
      </c>
      <c r="L32" s="12">
        <f>SUMIF($F$4:$F$33,J32,$G$4:$G$33)</f>
        <v>0</v>
      </c>
      <c r="M32" s="12">
        <f>K32-L32</f>
        <v>0</v>
      </c>
      <c r="N32" s="15" t="str">
        <f>IF(M32&lt;=5,"Please Update Stock","")</f>
        <v>Please Update Stock</v>
      </c>
      <c r="O32" s="12"/>
      <c r="P32" s="12"/>
      <c r="Q32" s="20"/>
    </row>
    <row r="33" spans="1:17" ht="15.75">
      <c r="A33" s="12"/>
      <c r="B33" s="12"/>
      <c r="C33" s="12"/>
      <c r="D33" s="12"/>
      <c r="E33" s="12"/>
      <c r="F33" s="12"/>
      <c r="G33" s="12"/>
      <c r="H33" s="12"/>
      <c r="I33" s="22">
        <v>30</v>
      </c>
      <c r="J33" s="19" t="s">
        <v>43</v>
      </c>
      <c r="K33" s="12">
        <f>SUMIF($B$4:$B$33,J33,$C$4:$C$33)</f>
        <v>0</v>
      </c>
      <c r="L33" s="12">
        <f>SUMIF($F$4:$F$33,J33,$G$4:$G$33)</f>
        <v>0</v>
      </c>
      <c r="M33" s="12">
        <f>K33-L33</f>
        <v>0</v>
      </c>
      <c r="N33" s="15" t="str">
        <f>IF(M33&lt;=5,"Please Update Stock","")</f>
        <v>Please Update Stock</v>
      </c>
      <c r="O33" s="12"/>
      <c r="P33" s="12"/>
      <c r="Q33" s="20"/>
    </row>
    <row r="34" spans="1:17">
      <c r="A34" s="23" t="s">
        <v>44</v>
      </c>
      <c r="B34" s="24"/>
      <c r="C34" s="24"/>
      <c r="D34" s="24">
        <f>SUM(D4:D33)</f>
        <v>21000</v>
      </c>
      <c r="E34" s="24"/>
      <c r="F34" s="24"/>
      <c r="G34" s="24"/>
      <c r="H34" s="24">
        <f>SUM(H4:H33)</f>
        <v>27190</v>
      </c>
      <c r="I34" s="24"/>
      <c r="J34" s="24"/>
      <c r="K34" s="24"/>
      <c r="L34" s="24"/>
      <c r="M34" s="24"/>
      <c r="N34" s="24"/>
      <c r="O34" s="24"/>
      <c r="P34" s="26">
        <f>(H34-D34)</f>
        <v>6190</v>
      </c>
      <c r="Q34" s="25"/>
    </row>
    <row r="35" spans="1:1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</sheetData>
  <dataValidations count="1">
    <dataValidation type="list" allowBlank="1" showInputMessage="1" showErrorMessage="1" sqref="B4:B33 F4:F33 O4:O33" xr:uid="{1CD18E0B-6413-44AF-BAF2-8AA1969EE2A9}">
      <formula1>$J$4:$J$33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Mack Oberio</cp:lastModifiedBy>
  <cp:revision/>
  <dcterms:created xsi:type="dcterms:W3CDTF">2024-05-25T10:21:58Z</dcterms:created>
  <dcterms:modified xsi:type="dcterms:W3CDTF">2024-05-29T03:10:14Z</dcterms:modified>
  <cp:category/>
  <cp:contentStatus/>
</cp:coreProperties>
</file>