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Peter\tanitas\FM 405\Slides\03-04 Chapter - Interest rate derivatives\"/>
    </mc:Choice>
  </mc:AlternateContent>
  <bookViews>
    <workbookView xWindow="0" yWindow="0" windowWidth="30720" windowHeight="12830"/>
  </bookViews>
  <sheets>
    <sheet name="Sheet1" sheetId="1" r:id="rId1"/>
  </sheets>
  <externalReferences>
    <externalReference r:id="rId2"/>
  </externalReferences>
  <definedNames>
    <definedName name="h">[1]IRTree!$I$4</definedName>
    <definedName name="S0">[1]IRTree!$C$8</definedName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97.8925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6" i="1" s="1"/>
  <c r="C6" i="1" s="1"/>
  <c r="D6" i="1" s="1"/>
  <c r="D10" i="1" s="1"/>
  <c r="C16" i="1" l="1"/>
  <c r="C7" i="1"/>
  <c r="G6" i="1"/>
  <c r="H7" i="1" s="1"/>
  <c r="D7" i="1"/>
  <c r="D11" i="1" s="1"/>
  <c r="D8" i="1" l="1"/>
  <c r="D12" i="1" s="1"/>
  <c r="C11" i="1" s="1"/>
  <c r="C17" i="1"/>
  <c r="B16" i="1" s="1"/>
  <c r="H6" i="1"/>
  <c r="H16" i="1" s="1"/>
  <c r="I8" i="1"/>
  <c r="I12" i="1" s="1"/>
  <c r="H17" i="1"/>
  <c r="C10" i="1"/>
  <c r="B10" i="1" l="1"/>
  <c r="I6" i="1"/>
  <c r="I10" i="1" s="1"/>
  <c r="G16" i="1"/>
  <c r="I7" i="1"/>
  <c r="I11" i="1" s="1"/>
  <c r="H10" i="1" s="1"/>
  <c r="H11" i="1"/>
  <c r="G10" i="1" l="1"/>
</calcChain>
</file>

<file path=xl/sharedStrings.xml><?xml version="1.0" encoding="utf-8"?>
<sst xmlns="http://schemas.openxmlformats.org/spreadsheetml/2006/main" count="41" uniqueCount="13">
  <si>
    <t>TABLE 11.1: Example of matching the term structure</t>
  </si>
  <si>
    <t>Interest Rate Tree</t>
  </si>
  <si>
    <t/>
  </si>
  <si>
    <t>Zero Coupon Bond Price</t>
  </si>
  <si>
    <t>Interest Rate Assumptions</t>
  </si>
  <si>
    <t>sigma</t>
  </si>
  <si>
    <t>r0</t>
  </si>
  <si>
    <t>theta</t>
  </si>
  <si>
    <t>Zero Coupon Bond Price Maturity 3</t>
  </si>
  <si>
    <t>Zero Coupon Bond Price Maturity 2</t>
  </si>
  <si>
    <t>Bond Prices to Match</t>
  </si>
  <si>
    <t>P_0(2)</t>
  </si>
  <si>
    <t>P_0(3)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</si>
</sst>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ill="1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11_HoLee_BinomialTr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Tree"/>
      <sheetName val="BondPrice"/>
      <sheetName val="StructuredBond"/>
      <sheetName val="TABLE_11.1"/>
    </sheetNames>
    <sheetDataSet>
      <sheetData sheetId="0">
        <row r="4">
          <cell r="I4">
            <v>0.5</v>
          </cell>
        </row>
        <row r="8">
          <cell r="C8">
            <v>99.13377354877926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topLeftCell="A4" workbookViewId="0">
      <selection activeCell="B5" sqref="B5"/>
    </sheetView>
  </sheetViews>
  <sheetFormatPr defaultRowHeight="14.5" x14ac:dyDescent="0.35"/>
  <cols>
    <col min="3" max="3" width="12.54296875" customWidth="1"/>
    <col min="4" max="4" width="13.08984375" customWidth="1"/>
  </cols>
  <sheetData>
    <row r="2" spans="1:10" x14ac:dyDescent="0.35">
      <c r="A2" s="1" t="s">
        <v>0</v>
      </c>
    </row>
    <row r="3" spans="1:10" x14ac:dyDescent="0.35">
      <c r="C3" s="2"/>
      <c r="H3" s="3"/>
      <c r="I3" s="4"/>
    </row>
    <row r="4" spans="1:10" x14ac:dyDescent="0.35">
      <c r="B4" t="s">
        <v>1</v>
      </c>
      <c r="G4" t="s">
        <v>1</v>
      </c>
    </row>
    <row r="5" spans="1:10" x14ac:dyDescent="0.35">
      <c r="A5" t="s">
        <v>7</v>
      </c>
      <c r="B5">
        <v>0</v>
      </c>
      <c r="C5">
        <v>0</v>
      </c>
      <c r="G5">
        <v>1.5676094351203436E-2</v>
      </c>
      <c r="H5">
        <v>2.1823302142856597E-2</v>
      </c>
    </row>
    <row r="6" spans="1:10" x14ac:dyDescent="0.35">
      <c r="B6" s="5">
        <f>C23</f>
        <v>1.7400000000000013E-2</v>
      </c>
      <c r="C6" s="5">
        <f>B$6+B$5*0.5+$C$22*SQRT(0.5)</f>
        <v>2.9632947314527286E-2</v>
      </c>
      <c r="D6" s="5">
        <f>C$6+C$5*0.5+$C$22*SQRT(0.5)</f>
        <v>4.1865894629054559E-2</v>
      </c>
      <c r="G6" s="5">
        <f>C23</f>
        <v>1.7400000000000013E-2</v>
      </c>
      <c r="H6" s="5">
        <f>G$6+G$5*0.5+$C$22*SQRT(0.5)</f>
        <v>3.7470994490129E-2</v>
      </c>
      <c r="I6" s="5">
        <f>H$6+H$5*0.5+$C$22*SQRT(0.5)</f>
        <v>6.0615592876084576E-2</v>
      </c>
    </row>
    <row r="7" spans="1:10" x14ac:dyDescent="0.35">
      <c r="B7" s="5" t="s">
        <v>2</v>
      </c>
      <c r="C7" s="5">
        <f>B$6+B$5*0.5-$C$22*SQRT(0.5)</f>
        <v>5.1670526854727394E-3</v>
      </c>
      <c r="D7" s="5">
        <f>C$6+C$5*0.5-$C$22*SQRT(0.5)</f>
        <v>1.7400000000000013E-2</v>
      </c>
      <c r="G7" s="5" t="s">
        <v>2</v>
      </c>
      <c r="H7" s="5">
        <f>G$6+G$5*0.5-$C$22*SQRT(0.5)</f>
        <v>1.3005099861074457E-2</v>
      </c>
      <c r="I7" s="5">
        <f>H$6+H$5*0.5-$C$22*SQRT(0.5)</f>
        <v>3.6149698247030029E-2</v>
      </c>
    </row>
    <row r="8" spans="1:10" x14ac:dyDescent="0.35">
      <c r="B8" s="5" t="s">
        <v>2</v>
      </c>
      <c r="C8" s="5" t="s">
        <v>2</v>
      </c>
      <c r="D8" s="5">
        <f>C$7+C$5*0.5-$C$22*SQRT(0.5)</f>
        <v>-7.0658946290545338E-3</v>
      </c>
      <c r="G8" s="5" t="s">
        <v>2</v>
      </c>
      <c r="H8" s="5" t="s">
        <v>2</v>
      </c>
      <c r="I8" s="5">
        <f>H$7+H$5*0.5-$C$22*SQRT(0.5)</f>
        <v>1.1683803617975483E-2</v>
      </c>
    </row>
    <row r="9" spans="1:10" x14ac:dyDescent="0.35">
      <c r="B9" t="s">
        <v>8</v>
      </c>
      <c r="G9" t="s">
        <v>3</v>
      </c>
    </row>
    <row r="10" spans="1:10" x14ac:dyDescent="0.35">
      <c r="B10" s="6">
        <f>EXP(-B6*0.5)*(C10+C11)/2</f>
        <v>97.432878192245099</v>
      </c>
      <c r="C10" s="6">
        <f>EXP(-C6*0.5)*(D10+D11)/2</f>
        <v>97.081996307973697</v>
      </c>
      <c r="D10" s="6">
        <f>EXP(-D6*0.5)*(E10+E11)/2</f>
        <v>97.928462603206384</v>
      </c>
      <c r="E10">
        <v>100</v>
      </c>
      <c r="G10" s="6">
        <f>EXP(-G6*0.5)*(H10+H11)/2</f>
        <v>96.146189399512352</v>
      </c>
      <c r="H10" s="6">
        <f>EXP(-H6*0.5)*(I10+I11)/2</f>
        <v>95.799941226124176</v>
      </c>
      <c r="I10" s="6">
        <f>EXP(-I6*0.5)*(J10+J11)/2</f>
        <v>97.01468798346005</v>
      </c>
      <c r="J10">
        <v>100</v>
      </c>
    </row>
    <row r="11" spans="1:10" x14ac:dyDescent="0.35">
      <c r="B11" s="6" t="s">
        <v>2</v>
      </c>
      <c r="C11" s="6">
        <f>EXP(-C7*0.5)*(D11+D12)/2</f>
        <v>99.486488284823096</v>
      </c>
      <c r="D11" s="6">
        <f t="shared" ref="D11:D12" si="0">EXP(-D7*0.5)*(E11+E12)/2</f>
        <v>99.13377354877926</v>
      </c>
      <c r="E11">
        <v>100</v>
      </c>
      <c r="G11" s="6" t="s">
        <v>2</v>
      </c>
      <c r="H11" s="6">
        <f>EXP(-H7*0.5)*(I11+I12)/2</f>
        <v>98.172679723693989</v>
      </c>
      <c r="I11" s="6">
        <f t="shared" ref="I11:I12" si="1">EXP(-I7*0.5)*(J11+J12)/2</f>
        <v>98.208752121703469</v>
      </c>
      <c r="J11">
        <v>100</v>
      </c>
    </row>
    <row r="12" spans="1:10" x14ac:dyDescent="0.35">
      <c r="B12" s="6" t="s">
        <v>2</v>
      </c>
      <c r="C12" s="6" t="s">
        <v>2</v>
      </c>
      <c r="D12" s="6">
        <f t="shared" si="0"/>
        <v>100.35391955289282</v>
      </c>
      <c r="E12">
        <v>100</v>
      </c>
      <c r="G12" s="6" t="s">
        <v>2</v>
      </c>
      <c r="H12" s="6" t="s">
        <v>2</v>
      </c>
      <c r="I12" s="6">
        <f t="shared" si="1"/>
        <v>99.417512891929888</v>
      </c>
      <c r="J12">
        <v>100</v>
      </c>
    </row>
    <row r="13" spans="1:10" x14ac:dyDescent="0.35">
      <c r="B13" t="s">
        <v>2</v>
      </c>
      <c r="C13" t="s">
        <v>2</v>
      </c>
      <c r="D13" t="s">
        <v>2</v>
      </c>
      <c r="E13">
        <v>100</v>
      </c>
      <c r="G13" t="s">
        <v>2</v>
      </c>
      <c r="H13" t="s">
        <v>2</v>
      </c>
      <c r="I13" t="s">
        <v>2</v>
      </c>
      <c r="J13">
        <v>100</v>
      </c>
    </row>
    <row r="15" spans="1:10" x14ac:dyDescent="0.35">
      <c r="B15" t="s">
        <v>9</v>
      </c>
      <c r="G15" t="s">
        <v>9</v>
      </c>
    </row>
    <row r="16" spans="1:10" x14ac:dyDescent="0.35">
      <c r="B16" s="6">
        <f>EXP(-B6*0.5)*(C16+C17)/2</f>
        <v>98.276888882180558</v>
      </c>
      <c r="C16" s="6">
        <f>EXP(-C6*0.5)*(D16+D17)/2</f>
        <v>98.529275018576897</v>
      </c>
      <c r="D16" s="6">
        <v>100</v>
      </c>
      <c r="G16" s="6">
        <f>EXP(-G6*0.5)*(H16+H17)/2</f>
        <v>97.892493156459921</v>
      </c>
      <c r="H16" s="6">
        <f>EXP(-H6*0.5)*(I16+I17)/2</f>
        <v>98.143892121272316</v>
      </c>
      <c r="I16" s="6">
        <v>100</v>
      </c>
    </row>
    <row r="17" spans="1:9" x14ac:dyDescent="0.35">
      <c r="A17" s="1"/>
      <c r="B17" s="6" t="s">
        <v>2</v>
      </c>
      <c r="C17" s="6">
        <f>EXP(-C7*0.5)*(D17+D18)/2</f>
        <v>99.741980808929625</v>
      </c>
      <c r="D17" s="6">
        <v>100</v>
      </c>
      <c r="G17" s="6" t="s">
        <v>2</v>
      </c>
      <c r="H17" s="6">
        <f>EXP(-H7*0.5)*(I17+I18)/2</f>
        <v>99.351854589693829</v>
      </c>
      <c r="I17" s="6">
        <v>100</v>
      </c>
    </row>
    <row r="18" spans="1:9" x14ac:dyDescent="0.35">
      <c r="B18" s="6" t="s">
        <v>2</v>
      </c>
      <c r="C18" s="6" t="s">
        <v>2</v>
      </c>
      <c r="D18" s="6">
        <v>100</v>
      </c>
      <c r="G18" s="6" t="s">
        <v>2</v>
      </c>
      <c r="H18" s="6" t="s">
        <v>2</v>
      </c>
      <c r="I18" s="6">
        <v>100</v>
      </c>
    </row>
    <row r="19" spans="1:9" x14ac:dyDescent="0.35">
      <c r="B19" t="s">
        <v>2</v>
      </c>
      <c r="C19" t="s">
        <v>2</v>
      </c>
      <c r="D19" t="s">
        <v>2</v>
      </c>
    </row>
    <row r="21" spans="1:9" x14ac:dyDescent="0.35">
      <c r="B21" s="7" t="s">
        <v>4</v>
      </c>
      <c r="E21" t="s">
        <v>10</v>
      </c>
    </row>
    <row r="22" spans="1:9" x14ac:dyDescent="0.35">
      <c r="B22" s="8" t="s">
        <v>5</v>
      </c>
      <c r="C22" s="9">
        <v>1.7299999999999999E-2</v>
      </c>
      <c r="E22" t="s">
        <v>11</v>
      </c>
      <c r="F22">
        <v>97.892499999999998</v>
      </c>
    </row>
    <row r="23" spans="1:9" x14ac:dyDescent="0.35">
      <c r="B23" s="8" t="s">
        <v>6</v>
      </c>
      <c r="C23" s="10">
        <f>-LN(S0/100)/h</f>
        <v>1.7400000000000013E-2</v>
      </c>
      <c r="E23" t="s">
        <v>12</v>
      </c>
      <c r="F23">
        <v>96.146199999999993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kondor</dc:creator>
  <cp:lastModifiedBy>peter kondor</cp:lastModifiedBy>
  <dcterms:created xsi:type="dcterms:W3CDTF">2017-01-19T11:04:35Z</dcterms:created>
  <dcterms:modified xsi:type="dcterms:W3CDTF">2017-01-23T09:59:08Z</dcterms:modified>
</cp:coreProperties>
</file>