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66925"/>
  <mc:AlternateContent xmlns:mc="http://schemas.openxmlformats.org/markup-compatibility/2006">
    <mc:Choice Requires="x15">
      <x15ac:absPath xmlns:x15ac="http://schemas.microsoft.com/office/spreadsheetml/2010/11/ac" url="C:\Users\Dao\OneDrive\Documents\BG THÁNG 12 2025\BG KHÁCH\"/>
    </mc:Choice>
  </mc:AlternateContent>
  <xr:revisionPtr revIDLastSave="0" documentId="13_ncr:1_{B1229F9D-D461-43DB-B585-179174ADEE5C}" xr6:coauthVersionLast="47" xr6:coauthVersionMax="47" xr10:uidLastSave="{00000000-0000-0000-0000-000000000000}"/>
  <bookViews>
    <workbookView xWindow="-108" yWindow="-108" windowWidth="23256" windowHeight="12456" xr2:uid="{00000000-000D-0000-FFFF-FFFF00000000}"/>
  </bookViews>
  <sheets>
    <sheet name="BG NHÔM TDA" sheetId="10" r:id="rId1"/>
  </sheets>
  <definedNames>
    <definedName name="_xlnm.Print_Area" localSheetId="0">'BG NHÔM TDA'!$B$1:$M$22</definedName>
  </definedNames>
  <calcPr calcId="191029" refMode="R1C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N19" i="10" l="1"/>
  <c r="L15" i="10"/>
  <c r="L13" i="10"/>
  <c r="L16" i="10"/>
  <c r="L17" i="10"/>
  <c r="L20" i="10" l="1"/>
  <c r="I19" i="10"/>
  <c r="L19" i="10" s="1"/>
  <c r="I15" i="10"/>
  <c r="I18" i="10"/>
  <c r="L18" i="10" s="1"/>
  <c r="I13" i="10"/>
</calcChain>
</file>

<file path=xl/sharedStrings.xml><?xml version="1.0" encoding="utf-8"?>
<sst xmlns="http://schemas.openxmlformats.org/spreadsheetml/2006/main" count="46" uniqueCount="40">
  <si>
    <t>Hạng mục thi công</t>
  </si>
  <si>
    <t>ĐVT</t>
  </si>
  <si>
    <t>Quy cách</t>
  </si>
  <si>
    <t>Số lượng</t>
  </si>
  <si>
    <t>Đơn giá
(VNĐ/ĐVT)</t>
  </si>
  <si>
    <t>STT</t>
  </si>
  <si>
    <t>Ngang
(m)</t>
  </si>
  <si>
    <t>Cao
(m)</t>
  </si>
  <si>
    <t>Diện tích (m2)</t>
  </si>
  <si>
    <t>Bộ phụ kiện (VNĐ/SL)</t>
  </si>
  <si>
    <t>Thành tiền:
(VNĐ)</t>
  </si>
  <si>
    <t>bộ</t>
  </si>
  <si>
    <t>m2</t>
  </si>
  <si>
    <t xml:space="preserve">
Công Ty TNHH Nhôm Kính Phúc Đạt
1. Trụ sở: 480/3 Tân Kỳ Tân Quý, P.Sơn Kỳ, Q.Tân Phú, TpHCM
2. Showroom &amp; Xưởng SX nhôm: 165/4 Bờ Bao Tân Thắng, P.Tân Quý, Q.Tân Phú, TpHCM
http://phucdatdoor.vn
Hotline:0901.116.118
</t>
  </si>
  <si>
    <t xml:space="preserve">        BÁO GIÁ KHỐI LƯỢNG CÔNG TRÌNH</t>
  </si>
  <si>
    <t>Công ty TNHH Nhôm Kính Phúc Đạt xin chân thành cảm ơn quý khách đã quan tâm đến dịch vụ và sản phẩm của công ty. 
Phúc Đạt xin gửi đến quý khách bảng báo giá khối lượng công trình như sau:</t>
  </si>
  <si>
    <t>Hình ảnh minh hoạ</t>
  </si>
  <si>
    <t>chưa bao gồm thuế vat
(nếu có)</t>
  </si>
  <si>
    <r>
      <rPr>
        <b/>
        <sz val="14"/>
        <color theme="1"/>
        <rFont val="Times New Roman"/>
        <family val="1"/>
      </rPr>
      <t>***GHI CHÚ:</t>
    </r>
    <r>
      <rPr>
        <sz val="14"/>
        <color theme="1"/>
        <rFont val="Times New Roman"/>
        <family val="1"/>
      </rPr>
      <t xml:space="preserve">
- Quy chuẩn cửa đi 4 cánh ≥ 7,2 m2; 2 cánh ≥ 3,6 m2; 1 cánh ≥ 1,8 m2 giá thành tính theo m2. Kích thước nhỏ hơn sẽ tính theo bộ. (quy về kích thước tiêu chuẩn)
- Quy chuẩn cửa sổ 4 cánh ≥ 3,6 m2; 2 cánh ≥ 1,8 m2; 1 cánh ≥ 1 m2 giá thành tính theo m2. Kích thước nhỏ hơn sẽ tính theo bộ. (quy về kích thước tiêu chuẩn)
Fix theo cửa sẽ tính giá với cửa; Diện tích tính sẽ quy về hình vuông hoặc hình chữ nhật nếu đó không phải hình vuông hoặc hình chữ nhật.
Kích thước fix dưới 1m2 sẽ quy về 1m2.
Khối lượng nghiệm thu sẽ tính theo thực tế tại công trình.
</t>
    </r>
    <r>
      <rPr>
        <b/>
        <sz val="14"/>
        <color theme="1"/>
        <rFont val="Times New Roman"/>
        <family val="1"/>
      </rPr>
      <t>***QUY TRÌNH TIẾP NHẬN ĐƠN HÀNG:</t>
    </r>
    <r>
      <rPr>
        <sz val="14"/>
        <color theme="1"/>
        <rFont val="Times New Roman"/>
        <family val="1"/>
      </rPr>
      <t xml:space="preserve">
1 Tiếp nhận đơn hàng
2 Hợp đồng và ứng cọc đợt1/ đợt 2…
3 Đo đạc và lên bảng vẽ thiết kế
4 Xác nhận bản vẽ với khách hàng đồng ý sản xuất
5 Sản xuất và xác nhận ngày lắp đặt
6 Thi công lắp đặt hoàn thiện
7 Nghiệm thu bàn giao và thanh toán.</t>
    </r>
  </si>
  <si>
    <t>TỔNG CỘNG HẠNG MỤC CỬA NHÔM</t>
  </si>
  <si>
    <t>HẠNG MỤC NHÔM XINGFA TDA (TIẾN ĐẠT)</t>
  </si>
  <si>
    <t>VỊ TRÍ: SÂN THƯỢNG</t>
  </si>
  <si>
    <t>Cửa sổ trước - sau</t>
  </si>
  <si>
    <t>VỊ TRÍ: lầu 1+2</t>
  </si>
  <si>
    <t>cửa sổ giếng trời</t>
  </si>
  <si>
    <t>cửa bancol</t>
  </si>
  <si>
    <r>
      <t xml:space="preserve">Cửa sổ 2 cánh mở quay quay
</t>
    </r>
    <r>
      <rPr>
        <sz val="12"/>
        <rFont val="Times New Roman"/>
        <family val="1"/>
      </rPr>
      <t xml:space="preserve">Nhôm Xingfa TDA hệ 55
</t>
    </r>
    <r>
      <rPr>
        <sz val="12"/>
        <color rgb="FFFF0000"/>
        <rFont val="Times New Roman"/>
        <family val="1"/>
      </rPr>
      <t>Xuất sứ: Việt Nam</t>
    </r>
    <r>
      <rPr>
        <sz val="12"/>
        <rFont val="Times New Roman"/>
        <family val="1"/>
      </rPr>
      <t xml:space="preserve">
Màu sắc: xám, nâu, trắng, đen (vân gỗ)
Độ dày: 1,4ly (cánh - khung)
Kính trong 8ly cường lực
Phụ kiện: Kinlong chính hãng</t>
    </r>
    <r>
      <rPr>
        <b/>
        <sz val="12"/>
        <rFont val="Times New Roman"/>
        <family val="1"/>
      </rPr>
      <t xml:space="preserve">
</t>
    </r>
    <r>
      <rPr>
        <sz val="12"/>
        <rFont val="Times New Roman"/>
        <family val="1"/>
      </rPr>
      <t xml:space="preserve">04 bản lễ chữ A
02 bộ chốt cánh phụ
01 bộ tay gạt đa điểm
</t>
    </r>
  </si>
  <si>
    <t>BẢO HÀNH NHÔM TDA HỆ 55: BẢO HÀNH 2 NĂM
'BẢO HÀNH NHÔM GUANGDONG HỆ 55: BẢO HÀNH 5 NĂM
BẢO HÀNH PHỤ KIỆN: 2 NĂM</t>
  </si>
  <si>
    <t>Khách hàng: ANH TRUNG</t>
  </si>
  <si>
    <t>Địa chỉ: TÂN PHÚ</t>
  </si>
  <si>
    <t>ÁP DỤNG ĐẾN: 29/07/2025</t>
  </si>
  <si>
    <t>NGÀY BÁO GIÁ: 08/11/2025</t>
  </si>
  <si>
    <t>cửa bancol
LẦU 2</t>
  </si>
  <si>
    <r>
      <t xml:space="preserve">Ô fixde bên hong
</t>
    </r>
    <r>
      <rPr>
        <sz val="12"/>
        <rFont val="Times New Roman"/>
        <family val="1"/>
      </rPr>
      <t xml:space="preserve">Nhôm Xingfa </t>
    </r>
    <r>
      <rPr>
        <sz val="12"/>
        <color rgb="FFFF0000"/>
        <rFont val="Times New Roman"/>
        <family val="1"/>
      </rPr>
      <t>GuangDong</t>
    </r>
    <r>
      <rPr>
        <sz val="12"/>
        <rFont val="Times New Roman"/>
        <family val="1"/>
      </rPr>
      <t xml:space="preserve"> nhập khẩu hệ 55
</t>
    </r>
    <r>
      <rPr>
        <sz val="12"/>
        <color rgb="FFFF0000"/>
        <rFont val="Times New Roman"/>
        <family val="1"/>
      </rPr>
      <t>Xuất sứ: Trung Quốc</t>
    </r>
    <r>
      <rPr>
        <sz val="12"/>
        <rFont val="Times New Roman"/>
        <family val="1"/>
      </rPr>
      <t xml:space="preserve">
Màu sắc: xám, nâu, trắng, đen (vân gỗ)
Độ dày: 1,4ly (cánh - khung)
Kính trong 8ly cường lực</t>
    </r>
  </si>
  <si>
    <r>
      <t xml:space="preserve">Cửa sổ 3 cánh mở quay
</t>
    </r>
    <r>
      <rPr>
        <sz val="12"/>
        <rFont val="Times New Roman"/>
        <family val="1"/>
      </rPr>
      <t xml:space="preserve">Nhôm Xingfa </t>
    </r>
    <r>
      <rPr>
        <sz val="12"/>
        <color rgb="FFFF0000"/>
        <rFont val="Times New Roman"/>
        <family val="1"/>
      </rPr>
      <t>GuangDong</t>
    </r>
    <r>
      <rPr>
        <sz val="12"/>
        <rFont val="Times New Roman"/>
        <family val="1"/>
      </rPr>
      <t xml:space="preserve"> nhập khẩu hệ 55
</t>
    </r>
    <r>
      <rPr>
        <sz val="12"/>
        <color rgb="FFFF0000"/>
        <rFont val="Times New Roman"/>
        <family val="1"/>
      </rPr>
      <t>Xuất sứ: Trung Quốc</t>
    </r>
    <r>
      <rPr>
        <sz val="12"/>
        <rFont val="Times New Roman"/>
        <family val="1"/>
      </rPr>
      <t xml:space="preserve">
Màu sắc: xám, nâu, trắng, đen (vân gỗ)
Độ dày: 1,4ly (cánh - khung)
Kính trong 8ly cường lực
Phụ kiện: Kinlong chính hãng</t>
    </r>
    <r>
      <rPr>
        <b/>
        <sz val="12"/>
        <rFont val="Times New Roman"/>
        <family val="1"/>
      </rPr>
      <t xml:space="preserve">
</t>
    </r>
    <r>
      <rPr>
        <sz val="12"/>
        <rFont val="Times New Roman"/>
        <family val="1"/>
      </rPr>
      <t>04 bản lễ chữ A
02 bộ chốt cánh phụ 
01 bộ tay gạt đa điểm</t>
    </r>
  </si>
  <si>
    <t>cửa bancol
LẦU 1</t>
  </si>
  <si>
    <r>
      <t xml:space="preserve">Cửa sổ 2 cánh mở quay quay
</t>
    </r>
    <r>
      <rPr>
        <sz val="12"/>
        <rFont val="Times New Roman"/>
        <family val="1"/>
      </rPr>
      <t>Nhôm Xingfa TDA hệ 55
Xuất sứ: Việt Nam
Màu sắc: xám, nâu, trắng, đen (vân gỗ)
Độ dày: 1,4ly (cánh - khung)
Kính trong 8ly cường lực
Phụ kiện: Kinlong chính hãng
04 bản lễ chữ A
02 bộ chốt cánh phụ
01 bộ tay gạt đa điểm</t>
    </r>
  </si>
  <si>
    <r>
      <t xml:space="preserve">Cửa đi 2 cánh mở quay 
</t>
    </r>
    <r>
      <rPr>
        <sz val="12"/>
        <rFont val="Times New Roman"/>
        <family val="1"/>
      </rPr>
      <t xml:space="preserve">Nhôm Xingfa </t>
    </r>
    <r>
      <rPr>
        <sz val="12"/>
        <color rgb="FFFF0000"/>
        <rFont val="Times New Roman"/>
        <family val="1"/>
      </rPr>
      <t>GuangDong</t>
    </r>
    <r>
      <rPr>
        <sz val="12"/>
        <rFont val="Times New Roman"/>
        <family val="1"/>
      </rPr>
      <t xml:space="preserve"> nhập khẩu hệ 55
</t>
    </r>
    <r>
      <rPr>
        <sz val="12"/>
        <color rgb="FFFF0000"/>
        <rFont val="Times New Roman"/>
        <family val="1"/>
      </rPr>
      <t>Xuất sứ: Trung Quốc</t>
    </r>
    <r>
      <rPr>
        <sz val="12"/>
        <rFont val="Times New Roman"/>
        <family val="1"/>
      </rPr>
      <t xml:space="preserve">
Màu sắc: xám, nâu, trắng, đen (vân gỗ)
Độ dày: 2,0ly (cánh - khung)
Kính trong 8ly cường lực
Phụ kiện: Kinlong chính hãng</t>
    </r>
    <r>
      <rPr>
        <b/>
        <sz val="12"/>
        <rFont val="Times New Roman"/>
        <family val="1"/>
      </rPr>
      <t xml:space="preserve">
</t>
    </r>
    <r>
      <rPr>
        <sz val="12"/>
        <rFont val="Times New Roman"/>
        <family val="1"/>
      </rPr>
      <t xml:space="preserve">06 bản lễ 4D
02 bộ chốt cánh phụ 
01 bộ tay gạt đa điểm
</t>
    </r>
  </si>
  <si>
    <t>Người phụ trách: Trần Hoàng Quân</t>
  </si>
  <si>
    <t>SĐT: 0934559522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</si>
</sst>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
  </numFmts>
  <fonts count="20">
    <font>
      <sz val="11"/>
      <color theme="1"/>
      <name val="Calibri"/>
      <family val="2"/>
      <scheme val="minor"/>
    </font>
    <font>
      <sz val="11"/>
      <color theme="1"/>
      <name val="Calibri"/>
      <family val="2"/>
      <scheme val="minor"/>
    </font>
    <font>
      <sz val="11"/>
      <color theme="1"/>
      <name val="Times New Roman"/>
      <family val="1"/>
    </font>
    <font>
      <sz val="13"/>
      <color theme="1"/>
      <name val="Times New Roman"/>
      <family val="1"/>
    </font>
    <font>
      <sz val="12"/>
      <name val="宋体"/>
      <charset val="134"/>
    </font>
    <font>
      <u/>
      <sz val="11"/>
      <color theme="10"/>
      <name val="Calibri"/>
      <family val="2"/>
      <scheme val="minor"/>
    </font>
    <font>
      <u/>
      <sz val="11"/>
      <color theme="11"/>
      <name val="Calibri"/>
      <family val="2"/>
      <scheme val="minor"/>
    </font>
    <font>
      <b/>
      <sz val="11"/>
      <color theme="1"/>
      <name val="Times New Roman"/>
      <family val="1"/>
    </font>
    <font>
      <sz val="12"/>
      <color theme="1"/>
      <name val="Times New Roman"/>
      <family val="1"/>
    </font>
    <font>
      <sz val="12"/>
      <color rgb="FFFF0000"/>
      <name val="Times New Roman"/>
      <family val="1"/>
    </font>
    <font>
      <b/>
      <sz val="12"/>
      <name val="Times New Roman"/>
      <family val="1"/>
    </font>
    <font>
      <sz val="12"/>
      <name val="Times New Roman"/>
      <family val="1"/>
    </font>
    <font>
      <b/>
      <sz val="12"/>
      <color theme="1"/>
      <name val="Times New Roman"/>
      <family val="1"/>
    </font>
    <font>
      <b/>
      <sz val="18"/>
      <color theme="1"/>
      <name val="Times New Roman"/>
      <family val="1"/>
    </font>
    <font>
      <sz val="18"/>
      <color theme="1"/>
      <name val="Times New Roman"/>
      <family val="1"/>
    </font>
    <font>
      <b/>
      <sz val="13"/>
      <name val="Times New Roman"/>
      <family val="1"/>
    </font>
    <font>
      <sz val="14"/>
      <color theme="1"/>
      <name val="Times New Roman"/>
      <family val="1"/>
    </font>
    <font>
      <b/>
      <sz val="14"/>
      <color theme="1"/>
      <name val="Times New Roman"/>
      <family val="1"/>
    </font>
    <font>
      <sz val="13"/>
      <color rgb="FFFF0000"/>
      <name val="Times New Roman"/>
      <family val="1"/>
    </font>
    <font>
      <sz val="13"/>
      <name val="Times New Roman"/>
      <family val="1"/>
    </font>
  </fonts>
  <fills count="8">
    <fill>
      <patternFill patternType="none"/>
    </fill>
    <fill>
      <patternFill patternType="gray125"/>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s>
  <cellStyleXfs count="17">
    <xf numFmtId="0" fontId="0" fillId="0" borderId="0"/>
    <xf numFmtId="43" fontId="1" fillId="0" borderId="0" applyFont="0" applyFill="0" applyBorder="0" applyAlignment="0" applyProtection="0"/>
    <xf numFmtId="0" fontId="4" fillId="0" borderId="0">
      <alignment vertical="center"/>
    </xf>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 fillId="0" borderId="0"/>
    <xf numFmtId="43" fontId="1" fillId="0" borderId="0" applyFont="0" applyFill="0" applyBorder="0" applyAlignment="0" applyProtection="0"/>
  </cellStyleXfs>
  <cellXfs count="66">
    <xf numFmtId="0" fontId="0" fillId="0" borderId="0" xfId="0"/>
    <xf numFmtId="0" fontId="2" fillId="0" borderId="0" xfId="0" applyFont="1" applyAlignment="1">
      <alignment wrapText="1"/>
    </xf>
    <xf numFmtId="0" fontId="2" fillId="0" borderId="0" xfId="0" applyFont="1" applyAlignment="1">
      <alignment horizontal="center" vertical="center" wrapText="1"/>
    </xf>
    <xf numFmtId="164" fontId="2" fillId="0" borderId="0" xfId="1" applyNumberFormat="1" applyFont="1" applyAlignment="1">
      <alignment wrapText="1"/>
    </xf>
    <xf numFmtId="0" fontId="2" fillId="0" borderId="0" xfId="0" applyFont="1" applyAlignment="1">
      <alignment horizontal="right" vertical="top" wrapText="1"/>
    </xf>
    <xf numFmtId="0" fontId="9" fillId="0" borderId="5" xfId="0" applyFont="1" applyBorder="1" applyAlignment="1">
      <alignment horizontal="center" vertical="center" wrapText="1"/>
    </xf>
    <xf numFmtId="0" fontId="10" fillId="0" borderId="1" xfId="0" applyFont="1" applyBorder="1" applyAlignment="1">
      <alignment vertical="center" wrapText="1"/>
    </xf>
    <xf numFmtId="0" fontId="8" fillId="0" borderId="1" xfId="0" applyFont="1" applyBorder="1" applyAlignment="1">
      <alignment horizontal="center" vertical="center" wrapText="1"/>
    </xf>
    <xf numFmtId="165" fontId="11"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43" fontId="8" fillId="0" borderId="1" xfId="1" applyFont="1" applyBorder="1" applyAlignment="1">
      <alignment horizontal="center" vertical="center" wrapText="1"/>
    </xf>
    <xf numFmtId="3" fontId="8" fillId="0" borderId="1" xfId="0" applyNumberFormat="1" applyFont="1" applyBorder="1" applyAlignment="1">
      <alignment horizontal="center" vertical="center" wrapText="1"/>
    </xf>
    <xf numFmtId="3" fontId="12"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3" fillId="0" borderId="0" xfId="0" applyFont="1" applyAlignment="1">
      <alignment wrapText="1"/>
    </xf>
    <xf numFmtId="0" fontId="2" fillId="0" borderId="0" xfId="0" applyFont="1" applyAlignment="1">
      <alignment horizontal="center" wrapText="1"/>
    </xf>
    <xf numFmtId="164" fontId="10" fillId="2" borderId="1" xfId="1" applyNumberFormat="1" applyFont="1" applyFill="1" applyBorder="1" applyAlignment="1">
      <alignment horizontal="center" vertical="center" wrapText="1"/>
    </xf>
    <xf numFmtId="43" fontId="2" fillId="0" borderId="0" xfId="0" applyNumberFormat="1" applyFont="1" applyAlignment="1">
      <alignment wrapText="1"/>
    </xf>
    <xf numFmtId="164" fontId="2" fillId="0" borderId="0" xfId="1" applyNumberFormat="1" applyFont="1" applyFill="1" applyAlignment="1">
      <alignment wrapText="1"/>
    </xf>
    <xf numFmtId="0" fontId="2" fillId="0" borderId="1" xfId="0" applyFont="1" applyBorder="1" applyAlignment="1">
      <alignment horizontal="center" vertical="center" wrapText="1"/>
    </xf>
    <xf numFmtId="0" fontId="11" fillId="4" borderId="1" xfId="0" applyFont="1" applyFill="1" applyBorder="1" applyAlignment="1">
      <alignment horizontal="center" vertical="center" wrapText="1"/>
    </xf>
    <xf numFmtId="43" fontId="11" fillId="4" borderId="1" xfId="0" applyNumberFormat="1" applyFont="1" applyFill="1" applyBorder="1" applyAlignment="1">
      <alignment horizontal="center" vertical="center" wrapText="1"/>
    </xf>
    <xf numFmtId="3" fontId="8" fillId="4" borderId="1" xfId="0" applyNumberFormat="1" applyFont="1" applyFill="1" applyBorder="1" applyAlignment="1">
      <alignment horizontal="center" vertical="center" wrapText="1"/>
    </xf>
    <xf numFmtId="3" fontId="12" fillId="4" borderId="1" xfId="0" applyNumberFormat="1" applyFont="1" applyFill="1" applyBorder="1" applyAlignment="1">
      <alignment horizontal="center" vertical="center" wrapText="1"/>
    </xf>
    <xf numFmtId="0" fontId="9" fillId="4" borderId="5" xfId="0" applyFont="1" applyFill="1" applyBorder="1" applyAlignment="1">
      <alignment horizontal="center" vertical="center" wrapText="1"/>
    </xf>
    <xf numFmtId="0" fontId="18" fillId="5" borderId="1" xfId="2" applyFont="1" applyFill="1" applyBorder="1" applyAlignment="1">
      <alignment horizontal="center" vertical="center" wrapText="1"/>
    </xf>
    <xf numFmtId="0" fontId="19" fillId="5" borderId="8" xfId="2" applyFont="1" applyFill="1" applyBorder="1" applyAlignment="1">
      <alignment horizontal="center" vertical="center" wrapText="1"/>
    </xf>
    <xf numFmtId="0" fontId="3" fillId="0" borderId="7" xfId="0" applyFont="1" applyBorder="1" applyAlignment="1">
      <alignment vertical="center" wrapText="1"/>
    </xf>
    <xf numFmtId="43" fontId="9" fillId="0" borderId="1" xfId="1" applyFont="1" applyBorder="1" applyAlignment="1">
      <alignment horizontal="center" vertical="center" wrapText="1"/>
    </xf>
    <xf numFmtId="0" fontId="7" fillId="6" borderId="2" xfId="0" quotePrefix="1" applyFont="1" applyFill="1" applyBorder="1" applyAlignment="1">
      <alignment horizontal="center" vertical="center" wrapText="1"/>
    </xf>
    <xf numFmtId="0" fontId="7" fillId="6" borderId="3" xfId="0" quotePrefix="1" applyFont="1" applyFill="1" applyBorder="1" applyAlignment="1">
      <alignment horizontal="center" vertical="center" wrapText="1"/>
    </xf>
    <xf numFmtId="0" fontId="7" fillId="6" borderId="4" xfId="0" quotePrefix="1" applyFont="1" applyFill="1" applyBorder="1" applyAlignment="1">
      <alignment horizontal="center" vertical="center" wrapText="1"/>
    </xf>
    <xf numFmtId="0" fontId="15" fillId="7" borderId="2" xfId="2" applyFont="1" applyFill="1" applyBorder="1" applyAlignment="1">
      <alignment horizontal="center" vertical="center" wrapText="1"/>
    </xf>
    <xf numFmtId="0" fontId="15" fillId="7" borderId="3" xfId="2" applyFont="1" applyFill="1" applyBorder="1" applyAlignment="1">
      <alignment horizontal="center" vertical="center" wrapText="1"/>
    </xf>
    <xf numFmtId="0" fontId="15" fillId="7" borderId="4" xfId="2" applyFont="1" applyFill="1" applyBorder="1" applyAlignment="1">
      <alignment horizontal="center" vertical="center" wrapText="1"/>
    </xf>
    <xf numFmtId="14" fontId="2" fillId="0" borderId="0" xfId="0" applyNumberFormat="1" applyFont="1" applyAlignment="1">
      <alignment horizontal="center" wrapText="1"/>
    </xf>
    <xf numFmtId="0" fontId="2" fillId="0" borderId="0" xfId="0" applyFont="1" applyAlignment="1">
      <alignment horizontal="center" wrapText="1"/>
    </xf>
    <xf numFmtId="0" fontId="3" fillId="0" borderId="7" xfId="0" applyFont="1" applyBorder="1" applyAlignment="1">
      <alignment horizontal="center" vertical="center" wrapText="1"/>
    </xf>
    <xf numFmtId="0" fontId="2" fillId="0" borderId="7" xfId="0" applyFont="1" applyBorder="1" applyAlignment="1">
      <alignment horizontal="right" vertical="center" wrapText="1"/>
    </xf>
    <xf numFmtId="0" fontId="16" fillId="0" borderId="9" xfId="0" applyFont="1" applyBorder="1" applyAlignment="1">
      <alignment horizontal="center" vertical="center" wrapText="1"/>
    </xf>
    <xf numFmtId="43" fontId="10" fillId="2" borderId="1" xfId="1" applyFont="1" applyFill="1" applyBorder="1" applyAlignment="1">
      <alignment horizontal="center" vertical="center" wrapText="1"/>
    </xf>
    <xf numFmtId="164" fontId="10" fillId="2" borderId="1" xfId="1" applyNumberFormat="1"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164" fontId="10" fillId="2" borderId="6" xfId="1" applyNumberFormat="1" applyFont="1" applyFill="1" applyBorder="1" applyAlignment="1">
      <alignment horizontal="center" vertical="center" wrapText="1"/>
    </xf>
    <xf numFmtId="164" fontId="10" fillId="2" borderId="1" xfId="2"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5" fillId="3" borderId="2" xfId="2" applyFont="1" applyFill="1" applyBorder="1" applyAlignment="1">
      <alignment horizontal="center" vertical="center" wrapText="1"/>
    </xf>
    <xf numFmtId="0" fontId="15" fillId="3" borderId="3" xfId="2" applyFont="1" applyFill="1" applyBorder="1" applyAlignment="1">
      <alignment horizontal="center" vertical="center" wrapText="1"/>
    </xf>
    <xf numFmtId="0" fontId="15" fillId="3" borderId="4" xfId="2"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2" borderId="1" xfId="2" applyFont="1" applyFill="1" applyBorder="1" applyAlignment="1">
      <alignment horizontal="left" vertical="center" wrapText="1"/>
    </xf>
    <xf numFmtId="0" fontId="10" fillId="2" borderId="1" xfId="2" applyFont="1" applyFill="1" applyBorder="1" applyAlignment="1">
      <alignment horizontal="center" vertical="center" wrapText="1"/>
    </xf>
    <xf numFmtId="0" fontId="18" fillId="5" borderId="5" xfId="2" applyFont="1" applyFill="1" applyBorder="1" applyAlignment="1">
      <alignment horizontal="center" vertical="center" wrapText="1"/>
    </xf>
    <xf numFmtId="0" fontId="18" fillId="5" borderId="6" xfId="2" applyFont="1" applyFill="1" applyBorder="1" applyAlignment="1">
      <alignment horizontal="center" vertical="center" wrapText="1"/>
    </xf>
    <xf numFmtId="0" fontId="19" fillId="5" borderId="5" xfId="2" applyFont="1" applyFill="1" applyBorder="1" applyAlignment="1">
      <alignment horizontal="center" vertical="center" wrapText="1"/>
    </xf>
    <xf numFmtId="0" fontId="19" fillId="5" borderId="6" xfId="2"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2" fillId="0" borderId="0" xfId="0" applyFont="1" applyAlignment="1">
      <alignment horizontal="right" vertical="top" wrapText="1"/>
    </xf>
    <xf numFmtId="14" fontId="2" fillId="0" borderId="0" xfId="0" applyNumberFormat="1" applyFont="1" applyAlignment="1">
      <alignment horizontal="center" vertical="top" wrapText="1"/>
    </xf>
    <xf numFmtId="0" fontId="2"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wrapText="1"/>
    </xf>
    <xf numFmtId="0" fontId="3" fillId="0" borderId="0" xfId="0" applyFont="1" applyAlignment="1">
      <alignment horizontal="center" vertical="center" wrapText="1"/>
    </xf>
    <xf numFmtId="0" fontId="2" fillId="0" borderId="0" xfId="0" applyFont="1" applyAlignment="1">
      <alignment horizontal="right" wrapText="1"/>
    </xf>
  </cellXfs>
  <cellStyles count="17">
    <cellStyle name="Comma" xfId="1" builtinId="3"/>
    <cellStyle name="Comma 4" xfId="16" xr:uid="{00000000-0005-0000-0000-000001000000}"/>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 name="Normal 2" xfId="2" xr:uid="{00000000-0005-0000-0000-00000F000000}"/>
    <cellStyle name="Normal 5" xfId="15"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804566</xdr:colOff>
      <xdr:row>0</xdr:row>
      <xdr:rowOff>76200</xdr:rowOff>
    </xdr:from>
    <xdr:to>
      <xdr:col>2</xdr:col>
      <xdr:colOff>720109</xdr:colOff>
      <xdr:row>2</xdr:row>
      <xdr:rowOff>317500</xdr:rowOff>
    </xdr:to>
    <xdr:pic>
      <xdr:nvPicPr>
        <xdr:cNvPr id="2" name="Picture 1">
          <a:extLst>
            <a:ext uri="{FF2B5EF4-FFF2-40B4-BE49-F238E27FC236}">
              <a16:creationId xmlns:a16="http://schemas.microsoft.com/office/drawing/2014/main" id="{88BE2F8B-1ADB-D843-BD09-7D77C7EE62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4566" y="76200"/>
          <a:ext cx="1566543" cy="1765300"/>
        </a:xfrm>
        <a:prstGeom prst="rect">
          <a:avLst/>
        </a:prstGeom>
      </xdr:spPr>
    </xdr:pic>
    <xdr:clientData/>
  </xdr:twoCellAnchor>
  <xdr:oneCellAnchor>
    <xdr:from>
      <xdr:col>12</xdr:col>
      <xdr:colOff>266700</xdr:colOff>
      <xdr:row>14</xdr:row>
      <xdr:rowOff>25400</xdr:rowOff>
    </xdr:from>
    <xdr:ext cx="2362200" cy="2514600"/>
    <xdr:pic>
      <xdr:nvPicPr>
        <xdr:cNvPr id="29" name="Picture 28">
          <a:extLst>
            <a:ext uri="{FF2B5EF4-FFF2-40B4-BE49-F238E27FC236}">
              <a16:creationId xmlns:a16="http://schemas.microsoft.com/office/drawing/2014/main" id="{B0CFB7D3-52C6-1044-872C-A44E4ED4121F}"/>
            </a:ext>
          </a:extLst>
        </xdr:cNvPr>
        <xdr:cNvPicPr>
          <a:picLocks noChangeAspect="1"/>
        </xdr:cNvPicPr>
      </xdr:nvPicPr>
      <xdr:blipFill>
        <a:blip xmlns:r="http://schemas.openxmlformats.org/officeDocument/2006/relationships" r:embed="rId2"/>
        <a:stretch>
          <a:fillRect/>
        </a:stretch>
      </xdr:blipFill>
      <xdr:spPr>
        <a:xfrm>
          <a:off x="12242800" y="23647400"/>
          <a:ext cx="2362200" cy="2514600"/>
        </a:xfrm>
        <a:prstGeom prst="rect">
          <a:avLst/>
        </a:prstGeom>
      </xdr:spPr>
    </xdr:pic>
    <xdr:clientData/>
  </xdr:oneCellAnchor>
  <xdr:twoCellAnchor editAs="oneCell">
    <xdr:from>
      <xdr:col>12</xdr:col>
      <xdr:colOff>50800</xdr:colOff>
      <xdr:row>17</xdr:row>
      <xdr:rowOff>635000</xdr:rowOff>
    </xdr:from>
    <xdr:to>
      <xdr:col>13</xdr:col>
      <xdr:colOff>2140</xdr:colOff>
      <xdr:row>18</xdr:row>
      <xdr:rowOff>825500</xdr:rowOff>
    </xdr:to>
    <xdr:pic>
      <xdr:nvPicPr>
        <xdr:cNvPr id="32" name="Picture 31">
          <a:extLst>
            <a:ext uri="{FF2B5EF4-FFF2-40B4-BE49-F238E27FC236}">
              <a16:creationId xmlns:a16="http://schemas.microsoft.com/office/drawing/2014/main" id="{874E3971-859F-DDDE-082A-864D37CCE826}"/>
            </a:ext>
          </a:extLst>
        </xdr:cNvPr>
        <xdr:cNvPicPr>
          <a:picLocks noChangeAspect="1"/>
        </xdr:cNvPicPr>
      </xdr:nvPicPr>
      <xdr:blipFill>
        <a:blip xmlns:r="http://schemas.openxmlformats.org/officeDocument/2006/relationships" r:embed="rId3"/>
        <a:stretch>
          <a:fillRect/>
        </a:stretch>
      </xdr:blipFill>
      <xdr:spPr>
        <a:xfrm>
          <a:off x="12026900" y="18021300"/>
          <a:ext cx="2778360" cy="2349500"/>
        </a:xfrm>
        <a:prstGeom prst="rect">
          <a:avLst/>
        </a:prstGeom>
      </xdr:spPr>
    </xdr:pic>
    <xdr:clientData/>
  </xdr:twoCellAnchor>
  <xdr:oneCellAnchor>
    <xdr:from>
      <xdr:col>12</xdr:col>
      <xdr:colOff>251460</xdr:colOff>
      <xdr:row>12</xdr:row>
      <xdr:rowOff>25401</xdr:rowOff>
    </xdr:from>
    <xdr:ext cx="2212340" cy="2355072"/>
    <xdr:pic>
      <xdr:nvPicPr>
        <xdr:cNvPr id="3" name="Picture 2">
          <a:extLst>
            <a:ext uri="{FF2B5EF4-FFF2-40B4-BE49-F238E27FC236}">
              <a16:creationId xmlns:a16="http://schemas.microsoft.com/office/drawing/2014/main" id="{DF98CA99-7010-A449-ACB5-E20BCB1C354B}"/>
            </a:ext>
          </a:extLst>
        </xdr:cNvPr>
        <xdr:cNvPicPr>
          <a:picLocks noChangeAspect="1"/>
        </xdr:cNvPicPr>
      </xdr:nvPicPr>
      <xdr:blipFill>
        <a:blip xmlns:r="http://schemas.openxmlformats.org/officeDocument/2006/relationships" r:embed="rId2"/>
        <a:stretch>
          <a:fillRect/>
        </a:stretch>
      </xdr:blipFill>
      <xdr:spPr>
        <a:xfrm>
          <a:off x="11574780" y="4376421"/>
          <a:ext cx="2212340" cy="235507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1AA35-7668-134D-95CA-8F41076067EE}">
  <dimension ref="A1:R22"/>
  <sheetViews>
    <sheetView tabSelected="1" topLeftCell="A18" zoomScale="86" zoomScaleNormal="86" workbookViewId="0">
      <selection activeCell="J19" sqref="J19"/>
    </sheetView>
  </sheetViews>
  <sheetFormatPr defaultColWidth="11.5546875" defaultRowHeight="14.4"/>
  <cols>
    <col min="4" max="4" width="38" customWidth="1"/>
    <col min="13" max="13" width="37.44140625" customWidth="1"/>
    <col min="15" max="15" width="12.6640625" bestFit="1" customWidth="1"/>
  </cols>
  <sheetData>
    <row r="1" spans="1:18" s="1" customFormat="1" ht="99.75" customHeight="1">
      <c r="A1" s="2"/>
      <c r="B1" s="2"/>
      <c r="C1" s="59" t="s">
        <v>13</v>
      </c>
      <c r="D1" s="59"/>
      <c r="E1" s="59"/>
      <c r="F1" s="59"/>
      <c r="G1" s="59"/>
      <c r="H1" s="59"/>
      <c r="I1" s="59"/>
      <c r="J1" s="59"/>
      <c r="K1" s="59"/>
      <c r="L1" s="59"/>
      <c r="M1" s="59"/>
      <c r="P1" s="3"/>
      <c r="R1" s="3"/>
    </row>
    <row r="2" spans="1:18" s="1" customFormat="1" ht="21" customHeight="1">
      <c r="A2" s="2"/>
      <c r="B2" s="2"/>
      <c r="C2" s="4"/>
      <c r="D2" s="4"/>
      <c r="E2" s="60"/>
      <c r="F2" s="61"/>
      <c r="G2" s="61"/>
      <c r="H2" s="61"/>
      <c r="I2" s="61"/>
      <c r="J2" s="61"/>
      <c r="K2" s="61"/>
      <c r="L2" s="61"/>
      <c r="M2" s="4"/>
      <c r="P2" s="3"/>
      <c r="R2" s="3"/>
    </row>
    <row r="3" spans="1:18" s="1" customFormat="1" ht="27" customHeight="1">
      <c r="A3" s="2"/>
      <c r="B3" s="2"/>
      <c r="C3" s="62" t="s">
        <v>14</v>
      </c>
      <c r="D3" s="63"/>
      <c r="E3" s="63"/>
      <c r="F3" s="63"/>
      <c r="G3" s="63"/>
      <c r="H3" s="63"/>
      <c r="I3" s="63"/>
      <c r="J3" s="63"/>
      <c r="K3" s="63"/>
      <c r="L3" s="63"/>
      <c r="M3" s="63"/>
      <c r="P3" s="3"/>
      <c r="R3" s="3"/>
    </row>
    <row r="4" spans="1:18" s="1" customFormat="1" ht="13.95" customHeight="1">
      <c r="A4" s="2"/>
      <c r="B4" s="2"/>
      <c r="C4" s="64" t="s">
        <v>15</v>
      </c>
      <c r="D4" s="64"/>
      <c r="E4" s="64"/>
      <c r="F4" s="64"/>
      <c r="G4" s="64"/>
      <c r="H4" s="64"/>
      <c r="I4" s="64"/>
      <c r="J4" s="64"/>
      <c r="K4" s="64"/>
      <c r="L4" s="64"/>
      <c r="M4" s="64"/>
      <c r="P4" s="3"/>
      <c r="R4" s="3"/>
    </row>
    <row r="5" spans="1:18" s="1" customFormat="1" ht="13.95" customHeight="1">
      <c r="A5" s="2"/>
      <c r="B5" s="2"/>
      <c r="C5" s="64"/>
      <c r="D5" s="64"/>
      <c r="E5" s="64"/>
      <c r="F5" s="64"/>
      <c r="G5" s="64"/>
      <c r="H5" s="64"/>
      <c r="I5" s="64"/>
      <c r="J5" s="64"/>
      <c r="K5" s="64"/>
      <c r="L5" s="64"/>
      <c r="M5" s="64"/>
      <c r="P5" s="3"/>
      <c r="R5" s="3"/>
    </row>
    <row r="6" spans="1:18" s="1" customFormat="1" ht="13.95" customHeight="1">
      <c r="A6" s="2"/>
      <c r="B6" s="2"/>
      <c r="C6" s="64"/>
      <c r="D6" s="64"/>
      <c r="E6" s="64"/>
      <c r="F6" s="64"/>
      <c r="G6" s="64"/>
      <c r="H6" s="64"/>
      <c r="I6" s="64"/>
      <c r="J6" s="64"/>
      <c r="K6" s="64"/>
      <c r="L6" s="64"/>
      <c r="M6" s="64"/>
      <c r="P6" s="3"/>
      <c r="R6" s="3"/>
    </row>
    <row r="7" spans="1:18" s="1" customFormat="1" ht="16.8">
      <c r="A7" s="2"/>
      <c r="B7" s="2"/>
      <c r="C7" s="2"/>
      <c r="D7" s="14" t="s">
        <v>28</v>
      </c>
      <c r="F7" s="35" t="s">
        <v>31</v>
      </c>
      <c r="G7" s="36"/>
      <c r="H7" s="36"/>
      <c r="I7" s="36"/>
      <c r="J7" s="15"/>
      <c r="K7" s="65" t="s">
        <v>38</v>
      </c>
      <c r="L7" s="65"/>
      <c r="M7" s="65"/>
      <c r="P7" s="3"/>
      <c r="R7" s="3"/>
    </row>
    <row r="8" spans="1:18" s="1" customFormat="1" ht="18" customHeight="1">
      <c r="A8" s="2"/>
      <c r="B8" s="2"/>
      <c r="C8" s="2"/>
      <c r="D8" s="27" t="s">
        <v>29</v>
      </c>
      <c r="E8" s="27"/>
      <c r="F8" s="37" t="s">
        <v>30</v>
      </c>
      <c r="G8" s="37"/>
      <c r="H8" s="37"/>
      <c r="I8" s="37"/>
      <c r="J8" s="15"/>
      <c r="K8" s="38" t="s">
        <v>39</v>
      </c>
      <c r="L8" s="38"/>
      <c r="M8" s="38"/>
      <c r="P8" s="3"/>
      <c r="R8" s="3"/>
    </row>
    <row r="9" spans="1:18" s="1" customFormat="1" ht="15.6">
      <c r="A9" s="2"/>
      <c r="B9" s="49" t="s">
        <v>5</v>
      </c>
      <c r="C9" s="49" t="s">
        <v>5</v>
      </c>
      <c r="D9" s="50" t="s">
        <v>0</v>
      </c>
      <c r="E9" s="51" t="s">
        <v>1</v>
      </c>
      <c r="F9" s="41" t="s">
        <v>2</v>
      </c>
      <c r="G9" s="41"/>
      <c r="H9" s="41" t="s">
        <v>3</v>
      </c>
      <c r="I9" s="40" t="s">
        <v>8</v>
      </c>
      <c r="J9" s="41" t="s">
        <v>4</v>
      </c>
      <c r="K9" s="42" t="s">
        <v>9</v>
      </c>
      <c r="L9" s="44" t="s">
        <v>10</v>
      </c>
      <c r="M9" s="45" t="s">
        <v>16</v>
      </c>
      <c r="P9" s="3"/>
      <c r="R9" s="3"/>
    </row>
    <row r="10" spans="1:18" s="1" customFormat="1" ht="31.2">
      <c r="A10" s="2"/>
      <c r="B10" s="49"/>
      <c r="C10" s="49"/>
      <c r="D10" s="50"/>
      <c r="E10" s="51"/>
      <c r="F10" s="16" t="s">
        <v>6</v>
      </c>
      <c r="G10" s="16" t="s">
        <v>7</v>
      </c>
      <c r="H10" s="41"/>
      <c r="I10" s="40"/>
      <c r="J10" s="41"/>
      <c r="K10" s="43"/>
      <c r="L10" s="44"/>
      <c r="M10" s="45"/>
      <c r="P10" s="3"/>
      <c r="R10" s="3"/>
    </row>
    <row r="11" spans="1:18" s="1" customFormat="1" ht="36" customHeight="1">
      <c r="A11" s="2"/>
      <c r="B11" s="46" t="s">
        <v>20</v>
      </c>
      <c r="C11" s="47"/>
      <c r="D11" s="47"/>
      <c r="E11" s="47"/>
      <c r="F11" s="47"/>
      <c r="G11" s="47"/>
      <c r="H11" s="47"/>
      <c r="I11" s="47"/>
      <c r="J11" s="47"/>
      <c r="K11" s="47"/>
      <c r="L11" s="47"/>
      <c r="M11" s="48"/>
      <c r="P11" s="3"/>
      <c r="R11" s="3"/>
    </row>
    <row r="12" spans="1:18" s="1" customFormat="1" ht="36" customHeight="1">
      <c r="A12" s="2"/>
      <c r="B12" s="32" t="s">
        <v>21</v>
      </c>
      <c r="C12" s="33"/>
      <c r="D12" s="33"/>
      <c r="E12" s="33"/>
      <c r="F12" s="33"/>
      <c r="G12" s="33"/>
      <c r="H12" s="33"/>
      <c r="I12" s="33"/>
      <c r="J12" s="33"/>
      <c r="K12" s="33"/>
      <c r="L12" s="33"/>
      <c r="M12" s="34"/>
      <c r="P12" s="3"/>
      <c r="R12" s="3"/>
    </row>
    <row r="13" spans="1:18" s="1" customFormat="1" ht="187.05" customHeight="1">
      <c r="A13" s="2"/>
      <c r="B13" s="26">
        <v>1</v>
      </c>
      <c r="C13" s="25" t="s">
        <v>22</v>
      </c>
      <c r="D13" s="6" t="s">
        <v>36</v>
      </c>
      <c r="E13" s="13" t="s">
        <v>11</v>
      </c>
      <c r="F13" s="8">
        <v>0.85499999999999998</v>
      </c>
      <c r="G13" s="8">
        <v>0.90600000000000003</v>
      </c>
      <c r="H13" s="9">
        <v>2</v>
      </c>
      <c r="I13" s="10">
        <f t="shared" ref="I13" si="0">ROUND(PRODUCT(F13:H13),2)</f>
        <v>1.55</v>
      </c>
      <c r="J13" s="11">
        <v>4100000</v>
      </c>
      <c r="K13" s="11"/>
      <c r="L13" s="12">
        <f>H13*J13</f>
        <v>8200000</v>
      </c>
      <c r="M13" s="5"/>
      <c r="N13" s="17"/>
      <c r="O13" s="17"/>
      <c r="P13" s="18"/>
      <c r="R13" s="18"/>
    </row>
    <row r="14" spans="1:18" s="1" customFormat="1" ht="36" customHeight="1">
      <c r="A14" s="2"/>
      <c r="B14" s="32" t="s">
        <v>23</v>
      </c>
      <c r="C14" s="33"/>
      <c r="D14" s="33"/>
      <c r="E14" s="33"/>
      <c r="F14" s="33"/>
      <c r="G14" s="33"/>
      <c r="H14" s="33"/>
      <c r="I14" s="33"/>
      <c r="J14" s="33"/>
      <c r="K14" s="33"/>
      <c r="L14" s="33"/>
      <c r="M14" s="34"/>
      <c r="P14" s="3"/>
      <c r="R14" s="3"/>
    </row>
    <row r="15" spans="1:18" s="1" customFormat="1" ht="202.95" customHeight="1">
      <c r="A15" s="2"/>
      <c r="B15" s="26">
        <v>2</v>
      </c>
      <c r="C15" s="25" t="s">
        <v>24</v>
      </c>
      <c r="D15" s="6" t="s">
        <v>26</v>
      </c>
      <c r="E15" s="13" t="s">
        <v>11</v>
      </c>
      <c r="F15" s="8">
        <v>0.84</v>
      </c>
      <c r="G15" s="8">
        <v>1.4350000000000001</v>
      </c>
      <c r="H15" s="9">
        <v>2</v>
      </c>
      <c r="I15" s="10">
        <f>ROUND(PRODUCT(F15:H15),2)</f>
        <v>2.41</v>
      </c>
      <c r="J15" s="11">
        <v>4100000</v>
      </c>
      <c r="K15" s="11"/>
      <c r="L15" s="12">
        <f>H15*J15</f>
        <v>8200000</v>
      </c>
      <c r="M15" s="5"/>
      <c r="N15" s="17"/>
      <c r="O15" s="17"/>
      <c r="P15" s="18"/>
      <c r="R15" s="18"/>
    </row>
    <row r="16" spans="1:18" s="1" customFormat="1" ht="187.2">
      <c r="A16" s="2"/>
      <c r="B16" s="26">
        <v>3</v>
      </c>
      <c r="C16" s="25" t="s">
        <v>32</v>
      </c>
      <c r="D16" s="6" t="s">
        <v>37</v>
      </c>
      <c r="E16" s="13" t="s">
        <v>11</v>
      </c>
      <c r="F16" s="8">
        <v>1.1950000000000001</v>
      </c>
      <c r="G16" s="8">
        <v>2.468</v>
      </c>
      <c r="H16" s="9">
        <v>1</v>
      </c>
      <c r="I16" s="28">
        <v>3.6</v>
      </c>
      <c r="J16" s="11">
        <v>2600000</v>
      </c>
      <c r="K16" s="11"/>
      <c r="L16" s="12">
        <f>PRODUCT(I16*J16)</f>
        <v>9360000</v>
      </c>
      <c r="M16" s="5"/>
      <c r="N16" s="17"/>
      <c r="O16" s="17"/>
      <c r="P16" s="18"/>
      <c r="R16" s="18"/>
    </row>
    <row r="17" spans="1:18" s="1" customFormat="1" ht="187.2">
      <c r="A17" s="2"/>
      <c r="B17" s="26">
        <v>4</v>
      </c>
      <c r="C17" s="25" t="s">
        <v>35</v>
      </c>
      <c r="D17" s="6" t="s">
        <v>37</v>
      </c>
      <c r="E17" s="13" t="s">
        <v>11</v>
      </c>
      <c r="F17" s="8">
        <v>1.194</v>
      </c>
      <c r="G17" s="8">
        <v>2.46</v>
      </c>
      <c r="H17" s="9">
        <v>1</v>
      </c>
      <c r="I17" s="28">
        <v>3.6</v>
      </c>
      <c r="J17" s="11">
        <v>2600000</v>
      </c>
      <c r="K17" s="11"/>
      <c r="L17" s="12">
        <f>PRODUCT(I17*J17)</f>
        <v>9360000</v>
      </c>
      <c r="M17" s="5"/>
      <c r="N17" s="17"/>
      <c r="O17" s="17"/>
      <c r="P17" s="18"/>
      <c r="R17" s="18"/>
    </row>
    <row r="18" spans="1:18" s="1" customFormat="1" ht="171.6">
      <c r="A18" s="2"/>
      <c r="B18" s="54">
        <v>5</v>
      </c>
      <c r="C18" s="52" t="s">
        <v>25</v>
      </c>
      <c r="D18" s="6" t="s">
        <v>34</v>
      </c>
      <c r="E18" s="7" t="s">
        <v>12</v>
      </c>
      <c r="F18" s="8">
        <v>1.8</v>
      </c>
      <c r="G18" s="8">
        <v>1.45</v>
      </c>
      <c r="H18" s="9">
        <v>2</v>
      </c>
      <c r="I18" s="10">
        <f>ROUND(PRODUCT(F18:H18),2)</f>
        <v>5.22</v>
      </c>
      <c r="J18" s="11">
        <v>2550000</v>
      </c>
      <c r="K18" s="11"/>
      <c r="L18" s="12">
        <f>PRODUCT(I18*J18)</f>
        <v>13311000</v>
      </c>
      <c r="M18" s="5"/>
      <c r="N18" s="17"/>
      <c r="O18" s="17"/>
      <c r="P18" s="18"/>
      <c r="R18" s="18"/>
    </row>
    <row r="19" spans="1:18" s="1" customFormat="1" ht="109.2">
      <c r="A19" s="2"/>
      <c r="B19" s="55"/>
      <c r="C19" s="53"/>
      <c r="D19" s="6" t="s">
        <v>33</v>
      </c>
      <c r="E19" s="7" t="s">
        <v>12</v>
      </c>
      <c r="F19" s="8">
        <v>0.375</v>
      </c>
      <c r="G19" s="8">
        <v>1.45</v>
      </c>
      <c r="H19" s="9">
        <v>2</v>
      </c>
      <c r="I19" s="10">
        <f>ROUND(PRODUCT(F19:H19),2)</f>
        <v>1.0900000000000001</v>
      </c>
      <c r="J19" s="11">
        <v>1350000</v>
      </c>
      <c r="K19" s="11"/>
      <c r="L19" s="12">
        <f>PRODUCT(I19*J19)</f>
        <v>1471500</v>
      </c>
      <c r="M19" s="5"/>
      <c r="N19" s="17">
        <f>SUM(I13:I19)</f>
        <v>17.47</v>
      </c>
      <c r="O19" s="17"/>
      <c r="P19" s="18"/>
      <c r="R19" s="18"/>
    </row>
    <row r="20" spans="1:18" s="1" customFormat="1" ht="52.05" customHeight="1">
      <c r="A20" s="2"/>
      <c r="B20" s="19"/>
      <c r="C20" s="56" t="s">
        <v>19</v>
      </c>
      <c r="D20" s="57"/>
      <c r="E20" s="57"/>
      <c r="F20" s="57"/>
      <c r="G20" s="58"/>
      <c r="H20" s="20"/>
      <c r="I20" s="21"/>
      <c r="J20" s="22"/>
      <c r="K20" s="22"/>
      <c r="L20" s="23">
        <f>SUM(L13:L19)</f>
        <v>49902500</v>
      </c>
      <c r="M20" s="24" t="s">
        <v>17</v>
      </c>
      <c r="P20" s="18"/>
      <c r="R20" s="18"/>
    </row>
    <row r="21" spans="1:18" s="1" customFormat="1" ht="51" customHeight="1">
      <c r="A21" s="2"/>
      <c r="B21" s="19"/>
      <c r="C21" s="29" t="s">
        <v>27</v>
      </c>
      <c r="D21" s="30"/>
      <c r="E21" s="30"/>
      <c r="F21" s="30"/>
      <c r="G21" s="30"/>
      <c r="H21" s="30"/>
      <c r="I21" s="30"/>
      <c r="J21" s="30"/>
      <c r="K21" s="30"/>
      <c r="L21" s="30"/>
      <c r="M21" s="31"/>
      <c r="N21" s="17"/>
      <c r="P21" s="3"/>
      <c r="R21" s="3"/>
    </row>
    <row r="22" spans="1:18" s="1" customFormat="1" ht="388.05" customHeight="1">
      <c r="A22" s="2"/>
      <c r="B22" s="2"/>
      <c r="C22" s="39" t="s">
        <v>18</v>
      </c>
      <c r="D22" s="39"/>
      <c r="E22" s="39"/>
      <c r="F22" s="39"/>
      <c r="G22" s="39"/>
      <c r="H22" s="39"/>
      <c r="I22" s="39"/>
      <c r="J22" s="39"/>
      <c r="K22" s="39"/>
      <c r="L22" s="39"/>
      <c r="M22" s="39"/>
      <c r="O22" s="3"/>
      <c r="Q22" s="3"/>
    </row>
  </sheetData>
  <mergeCells count="27">
    <mergeCell ref="C1:M1"/>
    <mergeCell ref="E2:L2"/>
    <mergeCell ref="C3:M3"/>
    <mergeCell ref="C4:M6"/>
    <mergeCell ref="K7:M7"/>
    <mergeCell ref="C22:M22"/>
    <mergeCell ref="I9:I10"/>
    <mergeCell ref="J9:J10"/>
    <mergeCell ref="K9:K10"/>
    <mergeCell ref="L9:L10"/>
    <mergeCell ref="M9:M10"/>
    <mergeCell ref="B11:M11"/>
    <mergeCell ref="B9:B10"/>
    <mergeCell ref="C9:C10"/>
    <mergeCell ref="D9:D10"/>
    <mergeCell ref="E9:E10"/>
    <mergeCell ref="F9:G9"/>
    <mergeCell ref="H9:H10"/>
    <mergeCell ref="C18:C19"/>
    <mergeCell ref="B18:B19"/>
    <mergeCell ref="C20:G20"/>
    <mergeCell ref="C21:M21"/>
    <mergeCell ref="B12:M12"/>
    <mergeCell ref="B14:M14"/>
    <mergeCell ref="F7:I7"/>
    <mergeCell ref="F8:I8"/>
    <mergeCell ref="K8:M8"/>
  </mergeCells>
  <pageMargins left="0.7" right="0.7" top="0.75" bottom="0.75" header="0.3" footer="0.3"/>
  <pageSetup paperSize="9" scale="42"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BG NHÔM TDA</vt:lpstr>
      <vt:lpstr>'BG NHÔM TDA'!Print_Area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KHANHMQ</dc:creator>
  <cp:lastModifiedBy>Hoang Quan</cp:lastModifiedBy>
  <cp:lastPrinted>2025-12-06T01:29:22Z</cp:lastPrinted>
  <dcterms:created xsi:type="dcterms:W3CDTF">2020-02-07T13:33:45Z</dcterms:created>
  <dcterms:modified xsi:type="dcterms:W3CDTF">2025-12-06T06:06:19Z</dcterms:modified>
</cp:coreProperties>
</file>