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8915" windowHeight="11700"/>
  </bookViews>
  <sheets>
    <sheet name="Sand-1-W" sheetId="1" r:id="rId1"/>
    <sheet name="Sand-2-W" sheetId="2" r:id="rId2"/>
    <sheet name="Sand-3-D" sheetId="3" r:id="rId3"/>
    <sheet name="Sand-4-D" sheetId="4" r:id="rId4"/>
    <sheet name="Soil-1-W" sheetId="5" r:id="rId5"/>
    <sheet name="Soil-2-W" sheetId="6" r:id="rId6"/>
    <sheet name="Soil-3-D" sheetId="7" r:id="rId7"/>
    <sheet name="Soil-4-D" sheetId="8" r:id="rId8"/>
  </sheets>
  <calcPr calcId="145621"/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7" i="1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17" i="2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17" i="3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17" i="4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17" i="5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17" i="6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17" i="7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17" i="8"/>
  <c r="G54" i="7" l="1"/>
  <c r="F54" i="7"/>
  <c r="G53" i="6"/>
  <c r="F53" i="6"/>
  <c r="G53" i="4"/>
  <c r="F53" i="4"/>
  <c r="F53" i="2"/>
  <c r="G53" i="2"/>
  <c r="G53" i="7" l="1"/>
  <c r="F53" i="7"/>
  <c r="G52" i="7"/>
  <c r="F52" i="7"/>
  <c r="G52" i="6"/>
  <c r="F52" i="6"/>
  <c r="G51" i="6"/>
  <c r="F51" i="6"/>
  <c r="G52" i="4"/>
  <c r="F52" i="4"/>
  <c r="G51" i="4"/>
  <c r="F51" i="4"/>
  <c r="F52" i="2"/>
  <c r="G52" i="2"/>
  <c r="F51" i="2"/>
  <c r="G51" i="2"/>
  <c r="G51" i="7" l="1"/>
  <c r="F51" i="7"/>
  <c r="G50" i="7"/>
  <c r="F50" i="7"/>
  <c r="G50" i="6"/>
  <c r="F50" i="6"/>
  <c r="G49" i="6"/>
  <c r="F49" i="6"/>
  <c r="G50" i="4"/>
  <c r="F50" i="4"/>
  <c r="G49" i="4"/>
  <c r="F49" i="4"/>
  <c r="F50" i="2"/>
  <c r="G50" i="2"/>
  <c r="F49" i="2"/>
  <c r="G49" i="2"/>
  <c r="F52" i="8" l="1"/>
  <c r="G52" i="8"/>
  <c r="F52" i="5"/>
  <c r="G52" i="5"/>
  <c r="F49" i="3"/>
  <c r="G49" i="3"/>
  <c r="F51" i="8"/>
  <c r="G51" i="8"/>
  <c r="G50" i="8"/>
  <c r="F50" i="8"/>
  <c r="G49" i="7"/>
  <c r="F49" i="7"/>
  <c r="G48" i="6"/>
  <c r="F48" i="6"/>
  <c r="F51" i="5"/>
  <c r="G51" i="5"/>
  <c r="G50" i="5"/>
  <c r="F50" i="5"/>
  <c r="G48" i="4"/>
  <c r="F48" i="4"/>
  <c r="F48" i="3"/>
  <c r="G48" i="3"/>
  <c r="G47" i="3"/>
  <c r="F47" i="3"/>
  <c r="F48" i="2"/>
  <c r="G48" i="2"/>
  <c r="F50" i="1"/>
  <c r="G50" i="1"/>
  <c r="F49" i="1"/>
  <c r="G49" i="1"/>
  <c r="F49" i="8" l="1"/>
  <c r="G49" i="8"/>
  <c r="G48" i="8" l="1"/>
  <c r="F48" i="8"/>
  <c r="G47" i="8"/>
  <c r="F47" i="8"/>
  <c r="G48" i="7"/>
  <c r="F48" i="7"/>
  <c r="G47" i="7"/>
  <c r="F47" i="7"/>
  <c r="G46" i="7"/>
  <c r="F46" i="7"/>
  <c r="G47" i="6"/>
  <c r="F47" i="6"/>
  <c r="G46" i="6"/>
  <c r="F46" i="6"/>
  <c r="G45" i="6"/>
  <c r="F45" i="6"/>
  <c r="G49" i="5"/>
  <c r="F49" i="5"/>
  <c r="G48" i="5"/>
  <c r="F48" i="5"/>
  <c r="G47" i="5"/>
  <c r="F47" i="5"/>
  <c r="G47" i="4"/>
  <c r="F47" i="4"/>
  <c r="G46" i="4"/>
  <c r="F46" i="4"/>
  <c r="G45" i="4"/>
  <c r="F45" i="4"/>
  <c r="G46" i="3"/>
  <c r="F46" i="3"/>
  <c r="G45" i="3"/>
  <c r="F45" i="3"/>
  <c r="G47" i="2"/>
  <c r="F47" i="2"/>
  <c r="G46" i="2"/>
  <c r="F46" i="2"/>
  <c r="G45" i="2"/>
  <c r="F45" i="2"/>
  <c r="F47" i="1"/>
  <c r="G47" i="1"/>
  <c r="F46" i="1"/>
  <c r="G46" i="1"/>
  <c r="F48" i="1"/>
  <c r="G48" i="1"/>
  <c r="G17" i="8" l="1"/>
  <c r="G45" i="7" l="1"/>
  <c r="F45" i="7"/>
  <c r="G44" i="6"/>
  <c r="F44" i="6"/>
  <c r="G46" i="5"/>
  <c r="F46" i="5"/>
  <c r="G44" i="4"/>
  <c r="F44" i="4"/>
  <c r="G44" i="3"/>
  <c r="F44" i="3"/>
  <c r="G44" i="2"/>
  <c r="F44" i="2"/>
  <c r="F45" i="1"/>
  <c r="G45" i="1"/>
  <c r="F46" i="8"/>
  <c r="G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D11" i="8"/>
  <c r="B13" i="8" s="1"/>
  <c r="D9" i="8"/>
  <c r="F25" i="7" l="1"/>
  <c r="G2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D11" i="7"/>
  <c r="B13" i="7" s="1"/>
  <c r="D9" i="7"/>
  <c r="F25" i="6"/>
  <c r="G25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D11" i="6"/>
  <c r="B13" i="6" s="1"/>
  <c r="D9" i="6"/>
  <c r="F45" i="5"/>
  <c r="G45" i="5"/>
  <c r="F44" i="5"/>
  <c r="G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D11" i="5"/>
  <c r="B13" i="5" s="1"/>
  <c r="D9" i="5"/>
  <c r="F25" i="4"/>
  <c r="G25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D11" i="4"/>
  <c r="B13" i="4" s="1"/>
  <c r="D9" i="4"/>
  <c r="F43" i="3"/>
  <c r="G43" i="3"/>
  <c r="F18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G17" i="3"/>
  <c r="D11" i="3"/>
  <c r="B13" i="3" s="1"/>
  <c r="D9" i="3"/>
  <c r="F25" i="2"/>
  <c r="G25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D11" i="2"/>
  <c r="B13" i="2" s="1"/>
  <c r="D9" i="2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18" i="1"/>
  <c r="D9" i="1"/>
  <c r="D11" i="1"/>
  <c r="B13" i="1" s="1"/>
</calcChain>
</file>

<file path=xl/sharedStrings.xml><?xml version="1.0" encoding="utf-8"?>
<sst xmlns="http://schemas.openxmlformats.org/spreadsheetml/2006/main" count="516" uniqueCount="89">
  <si>
    <t>tube number</t>
  </si>
  <si>
    <t>date</t>
  </si>
  <si>
    <t>time</t>
  </si>
  <si>
    <t>weight column empty and dry</t>
  </si>
  <si>
    <t>weight (g)</t>
  </si>
  <si>
    <t>batch number</t>
  </si>
  <si>
    <t>weight column full dry + marker!</t>
  </si>
  <si>
    <t>DAP</t>
  </si>
  <si>
    <t>comments, treatments, MRT measurements</t>
  </si>
  <si>
    <t>water loss</t>
  </si>
  <si>
    <t>I</t>
  </si>
  <si>
    <t>Sand-1-W</t>
  </si>
  <si>
    <t>units in cm, g</t>
  </si>
  <si>
    <t>bulk density, dry</t>
  </si>
  <si>
    <t>Volume</t>
  </si>
  <si>
    <t>water content</t>
  </si>
  <si>
    <t>filling height, from sand surface</t>
  </si>
  <si>
    <t>weight column full wet, w/o gravel</t>
  </si>
  <si>
    <t>water content (g/g)</t>
  </si>
  <si>
    <t>29.05.</t>
  </si>
  <si>
    <t>plus gravel, water spray</t>
  </si>
  <si>
    <t>31.05.</t>
  </si>
  <si>
    <t>seedling looks good, light on</t>
  </si>
  <si>
    <t>02.06.</t>
  </si>
  <si>
    <t>irrigation from top</t>
  </si>
  <si>
    <t>plus marker liquid</t>
  </si>
  <si>
    <t>05.06.</t>
  </si>
  <si>
    <t>irrigation</t>
  </si>
  <si>
    <t>06.06.</t>
  </si>
  <si>
    <t>07.07.</t>
  </si>
  <si>
    <t>08.06.</t>
  </si>
  <si>
    <t>MRT</t>
  </si>
  <si>
    <t>12.06.</t>
  </si>
  <si>
    <t>13.06.</t>
  </si>
  <si>
    <t>14.06.</t>
  </si>
  <si>
    <t>16.06.</t>
  </si>
  <si>
    <t>18.06.</t>
  </si>
  <si>
    <t>19.06.</t>
  </si>
  <si>
    <t>20.06.</t>
  </si>
  <si>
    <t>21.06.</t>
  </si>
  <si>
    <t>Sand-2-W</t>
  </si>
  <si>
    <t>seedling not well developed</t>
  </si>
  <si>
    <t>marker removed</t>
  </si>
  <si>
    <t>Sand-3-D</t>
  </si>
  <si>
    <t>seedling looks good, light on,MRT</t>
  </si>
  <si>
    <t>too much irrigation!</t>
  </si>
  <si>
    <t>Sand-4-D</t>
  </si>
  <si>
    <t>Soil-1-W</t>
  </si>
  <si>
    <t>Soil-2-W</t>
  </si>
  <si>
    <t>seedling about to start growing</t>
  </si>
  <si>
    <t>irrigation, seedling could still develop</t>
  </si>
  <si>
    <t>irrigation, seedling not developed</t>
  </si>
  <si>
    <t>Soil-3-D</t>
  </si>
  <si>
    <t>seedling not well developed, spray</t>
  </si>
  <si>
    <t>irrigation 100%, seedling not developed</t>
  </si>
  <si>
    <t>Soil-4-D</t>
  </si>
  <si>
    <t>22.06.</t>
  </si>
  <si>
    <t>starts wilting</t>
  </si>
  <si>
    <t>???</t>
  </si>
  <si>
    <t>26.06.</t>
  </si>
  <si>
    <t>23.06.</t>
  </si>
  <si>
    <t>no irrigation</t>
  </si>
  <si>
    <t>irrigation, starts wilting</t>
  </si>
  <si>
    <t>27.06.</t>
  </si>
  <si>
    <t>MRT, completely wilted</t>
  </si>
  <si>
    <t>harvest</t>
  </si>
  <si>
    <t>Harvest</t>
  </si>
  <si>
    <t>incl. marker</t>
  </si>
  <si>
    <t>w/o marker</t>
  </si>
  <si>
    <t>w/o shoot</t>
  </si>
  <si>
    <t>shoot FW</t>
  </si>
  <si>
    <t>shoot DW</t>
  </si>
  <si>
    <t>completely wilted</t>
  </si>
  <si>
    <t>slowly wilting</t>
  </si>
  <si>
    <t>28.06.</t>
  </si>
  <si>
    <t>29.06.</t>
  </si>
  <si>
    <t>30.06.</t>
  </si>
  <si>
    <t>04.07.</t>
  </si>
  <si>
    <t>06.07.</t>
  </si>
  <si>
    <t>LA total</t>
  </si>
  <si>
    <t>LA stem</t>
  </si>
  <si>
    <t>stem FW</t>
  </si>
  <si>
    <t>number of leaves</t>
  </si>
  <si>
    <t>root FW</t>
  </si>
  <si>
    <t>18.09.</t>
  </si>
  <si>
    <t>root DW</t>
  </si>
  <si>
    <t>11.07.</t>
  </si>
  <si>
    <t>volume</t>
  </si>
  <si>
    <t xml:space="preserve">water content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</si>
</sst>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Border="1"/>
    <xf numFmtId="20" fontId="1" fillId="0" borderId="0" xfId="0" applyNumberFormat="1" applyFont="1" applyBorder="1"/>
    <xf numFmtId="164" fontId="1" fillId="0" borderId="0" xfId="0" applyNumberFormat="1" applyFont="1" applyBorder="1"/>
    <xf numFmtId="20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tabSelected="1" workbookViewId="0">
      <selection activeCell="J17" sqref="J17"/>
    </sheetView>
  </sheetViews>
  <sheetFormatPr defaultColWidth="11.42578125" defaultRowHeight="15.75" x14ac:dyDescent="0.25"/>
  <cols>
    <col min="1" max="1" width="33.7109375" style="1" bestFit="1" customWidth="1"/>
    <col min="2" max="2" width="13.42578125" style="1" customWidth="1"/>
    <col min="3" max="3" width="19.140625" style="1" bestFit="1" customWidth="1"/>
    <col min="4" max="4" width="15.85546875" style="1" customWidth="1"/>
    <col min="5" max="5" width="42.42578125" style="1" bestFit="1" customWidth="1"/>
    <col min="6" max="6" width="15.5703125" style="1" customWidth="1"/>
    <col min="7" max="7" width="13.85546875" style="1" bestFit="1" customWidth="1"/>
    <col min="8" max="16384" width="11.42578125" style="1"/>
  </cols>
  <sheetData>
    <row r="1" spans="1:8" x14ac:dyDescent="0.25">
      <c r="A1" s="1" t="s">
        <v>5</v>
      </c>
      <c r="B1" s="1" t="s">
        <v>10</v>
      </c>
      <c r="E1" s="1" t="s">
        <v>12</v>
      </c>
    </row>
    <row r="3" spans="1:8" x14ac:dyDescent="0.25">
      <c r="A3" s="1" t="s">
        <v>0</v>
      </c>
      <c r="B3" s="1" t="s">
        <v>11</v>
      </c>
    </row>
    <row r="5" spans="1:8" x14ac:dyDescent="0.25">
      <c r="A5" s="1" t="s">
        <v>3</v>
      </c>
      <c r="B5" s="1">
        <v>217.197</v>
      </c>
    </row>
    <row r="7" spans="1:8" x14ac:dyDescent="0.25">
      <c r="A7" s="1" t="s">
        <v>6</v>
      </c>
      <c r="B7" s="1">
        <v>912.50099999999998</v>
      </c>
    </row>
    <row r="9" spans="1:8" x14ac:dyDescent="0.25">
      <c r="A9" s="1" t="s">
        <v>17</v>
      </c>
      <c r="B9" s="1">
        <v>1092.4870000000001</v>
      </c>
      <c r="C9" s="1" t="s">
        <v>18</v>
      </c>
      <c r="D9" s="2">
        <f>(B9-B7)/(B7-B5)</f>
        <v>0.25885943414679063</v>
      </c>
    </row>
    <row r="11" spans="1:8" x14ac:dyDescent="0.25">
      <c r="A11" s="1" t="s">
        <v>16</v>
      </c>
      <c r="B11" s="1">
        <v>1.5</v>
      </c>
      <c r="C11" s="1" t="s">
        <v>14</v>
      </c>
      <c r="D11" s="2">
        <f>(20.5-B11)*2.8*2.8*3.1415926</f>
        <v>467.97163369599997</v>
      </c>
    </row>
    <row r="13" spans="1:8" x14ac:dyDescent="0.25">
      <c r="A13" s="1" t="s">
        <v>13</v>
      </c>
      <c r="B13" s="3">
        <f>(B7-B5)/D11</f>
        <v>1.485782363577357</v>
      </c>
    </row>
    <row r="15" spans="1:8" x14ac:dyDescent="0.25">
      <c r="H15" t="s">
        <v>87</v>
      </c>
    </row>
    <row r="16" spans="1:8" x14ac:dyDescent="0.25">
      <c r="A16" s="1" t="s">
        <v>1</v>
      </c>
      <c r="B16" s="1" t="s">
        <v>2</v>
      </c>
      <c r="C16" s="1" t="s">
        <v>7</v>
      </c>
      <c r="D16" s="1" t="s">
        <v>4</v>
      </c>
      <c r="E16" s="1" t="s">
        <v>8</v>
      </c>
      <c r="F16" s="1" t="s">
        <v>9</v>
      </c>
      <c r="G16" s="1" t="s">
        <v>15</v>
      </c>
      <c r="H16" s="1" t="s">
        <v>88</v>
      </c>
    </row>
    <row r="17" spans="1:8" s="4" customFormat="1" x14ac:dyDescent="0.25">
      <c r="A17" s="4" t="s">
        <v>19</v>
      </c>
      <c r="B17" s="5">
        <v>0.38541666666666669</v>
      </c>
      <c r="C17" s="4">
        <v>3</v>
      </c>
      <c r="D17" s="4">
        <v>1109.759</v>
      </c>
      <c r="E17" s="4" t="s">
        <v>20</v>
      </c>
      <c r="F17" s="4">
        <v>0</v>
      </c>
      <c r="G17" s="6">
        <f>(D17-$B$7)/($B$7-$B$5)</f>
        <v>0.28370036703370044</v>
      </c>
      <c r="H17" s="8">
        <f>(D17-$B$7)/$D$11</f>
        <v>0.42151700187909513</v>
      </c>
    </row>
    <row r="18" spans="1:8" s="4" customFormat="1" x14ac:dyDescent="0.25">
      <c r="A18" s="4" t="s">
        <v>21</v>
      </c>
      <c r="B18" s="5">
        <v>0.30208333333333331</v>
      </c>
      <c r="C18" s="4">
        <v>5</v>
      </c>
      <c r="D18" s="4">
        <v>1107.653</v>
      </c>
      <c r="E18" s="4" t="s">
        <v>22</v>
      </c>
      <c r="F18" s="4">
        <f>$D$17-D18</f>
        <v>2.1059999999999945</v>
      </c>
      <c r="G18" s="6">
        <f t="shared" ref="G18:G47" si="0">(D18-$B$7)/($B$7-$B$5)</f>
        <v>0.28067147607377502</v>
      </c>
      <c r="H18" s="8">
        <f t="shared" ref="H18:H50" si="1">(D18-$B$7)/$D$11</f>
        <v>0.41701672910963905</v>
      </c>
    </row>
    <row r="19" spans="1:8" s="4" customFormat="1" x14ac:dyDescent="0.25">
      <c r="A19" s="4" t="s">
        <v>23</v>
      </c>
      <c r="B19" s="5">
        <v>0.30208333333333331</v>
      </c>
      <c r="C19" s="4">
        <v>7</v>
      </c>
      <c r="D19" s="4">
        <v>1099.7380000000001</v>
      </c>
      <c r="E19" s="4" t="s">
        <v>24</v>
      </c>
      <c r="F19" s="4">
        <f t="shared" ref="F19:F47" si="2">$D$17-D19</f>
        <v>10.020999999999958</v>
      </c>
      <c r="G19" s="6">
        <f t="shared" si="0"/>
        <v>0.2692879661270467</v>
      </c>
      <c r="H19" s="8">
        <f t="shared" si="1"/>
        <v>0.40010331079518274</v>
      </c>
    </row>
    <row r="20" spans="1:8" s="4" customFormat="1" x14ac:dyDescent="0.25">
      <c r="D20" s="4">
        <v>1107.5740000000001</v>
      </c>
      <c r="F20" s="4">
        <f t="shared" si="2"/>
        <v>2.1849999999999454</v>
      </c>
      <c r="G20" s="6">
        <f t="shared" si="0"/>
        <v>0.28055785670728212</v>
      </c>
      <c r="H20" s="8">
        <f t="shared" si="1"/>
        <v>0.41684791545874311</v>
      </c>
    </row>
    <row r="21" spans="1:8" s="4" customFormat="1" x14ac:dyDescent="0.25">
      <c r="B21" s="5">
        <v>0.62847222222222221</v>
      </c>
      <c r="D21" s="4">
        <v>1108.0550000000001</v>
      </c>
      <c r="E21" s="4" t="s">
        <v>25</v>
      </c>
      <c r="F21" s="4">
        <f t="shared" si="2"/>
        <v>1.7039999999999509</v>
      </c>
      <c r="G21" s="6">
        <f t="shared" si="0"/>
        <v>0.28124964044504286</v>
      </c>
      <c r="H21" s="8">
        <f t="shared" si="1"/>
        <v>0.41787575553571765</v>
      </c>
    </row>
    <row r="22" spans="1:8" s="4" customFormat="1" x14ac:dyDescent="0.25">
      <c r="A22" s="4" t="s">
        <v>26</v>
      </c>
      <c r="B22" s="5">
        <v>0.2986111111111111</v>
      </c>
      <c r="C22" s="4">
        <v>10</v>
      </c>
      <c r="D22" s="4">
        <v>1089.8430000000001</v>
      </c>
      <c r="E22" s="4" t="s">
        <v>27</v>
      </c>
      <c r="F22" s="4">
        <f t="shared" si="2"/>
        <v>19.91599999999994</v>
      </c>
      <c r="G22" s="6">
        <f t="shared" si="0"/>
        <v>0.25505678091885003</v>
      </c>
      <c r="H22" s="8">
        <f t="shared" si="1"/>
        <v>0.37895886680004115</v>
      </c>
    </row>
    <row r="23" spans="1:8" s="4" customFormat="1" x14ac:dyDescent="0.25">
      <c r="D23" s="4">
        <v>1108.1320000000001</v>
      </c>
      <c r="F23" s="4">
        <f t="shared" si="2"/>
        <v>1.6269999999999527</v>
      </c>
      <c r="G23" s="6">
        <f t="shared" si="0"/>
        <v>0.28136038337187774</v>
      </c>
      <c r="H23" s="8">
        <f t="shared" si="1"/>
        <v>0.41804029542329985</v>
      </c>
    </row>
    <row r="24" spans="1:8" s="4" customFormat="1" x14ac:dyDescent="0.25">
      <c r="A24" s="4" t="s">
        <v>28</v>
      </c>
      <c r="B24" s="5">
        <v>0.2986111111111111</v>
      </c>
      <c r="C24" s="4">
        <v>11</v>
      </c>
      <c r="D24" s="4">
        <v>1098.114</v>
      </c>
      <c r="F24" s="4">
        <f t="shared" si="2"/>
        <v>11.644999999999982</v>
      </c>
      <c r="G24" s="6">
        <f t="shared" si="0"/>
        <v>0.26695229712471102</v>
      </c>
      <c r="H24" s="8">
        <f t="shared" si="1"/>
        <v>0.39663301498435799</v>
      </c>
    </row>
    <row r="25" spans="1:8" s="4" customFormat="1" x14ac:dyDescent="0.25">
      <c r="A25" s="4" t="s">
        <v>29</v>
      </c>
      <c r="B25" s="5">
        <v>0.4375</v>
      </c>
      <c r="C25" s="4">
        <v>12</v>
      </c>
      <c r="D25" s="4">
        <v>1085.076</v>
      </c>
      <c r="F25" s="4">
        <f t="shared" si="2"/>
        <v>24.682999999999993</v>
      </c>
      <c r="G25" s="6">
        <f t="shared" si="0"/>
        <v>0.2482007869938905</v>
      </c>
      <c r="H25" s="8">
        <f t="shared" si="1"/>
        <v>0.36877235194154279</v>
      </c>
    </row>
    <row r="26" spans="1:8" s="4" customFormat="1" x14ac:dyDescent="0.25">
      <c r="B26" s="5">
        <v>0.70833333333333337</v>
      </c>
      <c r="D26" s="4">
        <v>1079.06</v>
      </c>
      <c r="E26" s="4" t="s">
        <v>27</v>
      </c>
      <c r="F26" s="4">
        <f t="shared" si="2"/>
        <v>30.699000000000069</v>
      </c>
      <c r="G26" s="6">
        <f t="shared" si="0"/>
        <v>0.23954845650247947</v>
      </c>
      <c r="H26" s="8">
        <f t="shared" si="1"/>
        <v>0.35591687189356164</v>
      </c>
    </row>
    <row r="27" spans="1:8" s="4" customFormat="1" x14ac:dyDescent="0.25">
      <c r="D27" s="4">
        <v>1108.1579999999999</v>
      </c>
      <c r="F27" s="4">
        <f t="shared" si="2"/>
        <v>1.6010000000001128</v>
      </c>
      <c r="G27" s="6">
        <f t="shared" si="0"/>
        <v>0.28139777708743219</v>
      </c>
      <c r="H27" s="8">
        <f t="shared" si="1"/>
        <v>0.41809585434637919</v>
      </c>
    </row>
    <row r="28" spans="1:8" s="4" customFormat="1" x14ac:dyDescent="0.25">
      <c r="A28" s="4" t="s">
        <v>30</v>
      </c>
      <c r="B28" s="5">
        <v>0.28125</v>
      </c>
      <c r="C28" s="4">
        <v>13</v>
      </c>
      <c r="D28" s="4">
        <v>1102.337</v>
      </c>
      <c r="E28" s="4" t="s">
        <v>31</v>
      </c>
      <c r="F28" s="4">
        <f t="shared" si="2"/>
        <v>7.4220000000000255</v>
      </c>
      <c r="G28" s="6">
        <f t="shared" si="0"/>
        <v>0.27302589946268108</v>
      </c>
      <c r="H28" s="8">
        <f t="shared" si="1"/>
        <v>0.40565706622149617</v>
      </c>
    </row>
    <row r="29" spans="1:8" s="4" customFormat="1" x14ac:dyDescent="0.25">
      <c r="B29" s="5">
        <v>0.71180555555555547</v>
      </c>
      <c r="D29" s="4">
        <v>1094.902</v>
      </c>
      <c r="E29" s="4" t="s">
        <v>27</v>
      </c>
      <c r="F29" s="4">
        <f t="shared" si="2"/>
        <v>14.856999999999971</v>
      </c>
      <c r="G29" s="6">
        <f t="shared" si="0"/>
        <v>0.26233273503388455</v>
      </c>
      <c r="H29" s="8">
        <f t="shared" si="1"/>
        <v>0.38976935110235755</v>
      </c>
    </row>
    <row r="30" spans="1:8" s="4" customFormat="1" x14ac:dyDescent="0.25">
      <c r="D30" s="4">
        <v>1108.019</v>
      </c>
      <c r="F30" s="4">
        <f t="shared" si="2"/>
        <v>1.7400000000000091</v>
      </c>
      <c r="G30" s="6">
        <f t="shared" si="0"/>
        <v>0.28119786453119794</v>
      </c>
      <c r="H30" s="8">
        <f t="shared" si="1"/>
        <v>0.41779882779606869</v>
      </c>
    </row>
    <row r="31" spans="1:8" s="4" customFormat="1" x14ac:dyDescent="0.25">
      <c r="A31" s="4" t="s">
        <v>32</v>
      </c>
      <c r="B31" s="5">
        <v>0.3125</v>
      </c>
      <c r="C31" s="4">
        <v>17</v>
      </c>
      <c r="D31" s="4">
        <v>1050.4829999999999</v>
      </c>
      <c r="E31" s="4" t="s">
        <v>27</v>
      </c>
      <c r="F31" s="4">
        <f t="shared" si="2"/>
        <v>59.276000000000067</v>
      </c>
      <c r="G31" s="6">
        <f t="shared" si="0"/>
        <v>0.19844844844844842</v>
      </c>
      <c r="H31" s="8">
        <f t="shared" si="1"/>
        <v>0.29485120478399496</v>
      </c>
    </row>
    <row r="32" spans="1:8" s="4" customFormat="1" x14ac:dyDescent="0.25">
      <c r="D32" s="4">
        <v>1097.0219999999999</v>
      </c>
      <c r="F32" s="4">
        <f t="shared" si="2"/>
        <v>12.73700000000008</v>
      </c>
      <c r="G32" s="6">
        <f t="shared" si="0"/>
        <v>0.2653817610714162</v>
      </c>
      <c r="H32" s="8">
        <f t="shared" si="1"/>
        <v>0.39429954021501018</v>
      </c>
    </row>
    <row r="33" spans="1:8" s="4" customFormat="1" x14ac:dyDescent="0.25">
      <c r="A33" s="4" t="s">
        <v>33</v>
      </c>
      <c r="B33" s="5">
        <v>0.28472222222222221</v>
      </c>
      <c r="C33" s="4">
        <v>18</v>
      </c>
      <c r="D33" s="4">
        <v>1077.298</v>
      </c>
      <c r="E33" s="4" t="s">
        <v>31</v>
      </c>
      <c r="F33" s="4">
        <f t="shared" si="2"/>
        <v>32.461000000000013</v>
      </c>
      <c r="G33" s="6">
        <f t="shared" si="0"/>
        <v>0.2370143131637385</v>
      </c>
      <c r="H33" s="8">
        <f t="shared" si="1"/>
        <v>0.35215168641408329</v>
      </c>
    </row>
    <row r="34" spans="1:8" s="4" customFormat="1" x14ac:dyDescent="0.25">
      <c r="A34" s="4" t="s">
        <v>34</v>
      </c>
      <c r="B34" s="5">
        <v>0.30555555555555552</v>
      </c>
      <c r="C34" s="4">
        <v>19</v>
      </c>
      <c r="D34" s="4">
        <v>1060.97</v>
      </c>
      <c r="F34" s="4">
        <f t="shared" si="2"/>
        <v>48.788999999999987</v>
      </c>
      <c r="G34" s="6">
        <f t="shared" si="0"/>
        <v>0.21353105979542769</v>
      </c>
      <c r="H34" s="8">
        <f t="shared" si="1"/>
        <v>0.3172606827200285</v>
      </c>
    </row>
    <row r="35" spans="1:8" s="4" customFormat="1" x14ac:dyDescent="0.25">
      <c r="B35" s="5">
        <v>0.53472222222222221</v>
      </c>
      <c r="D35" s="4">
        <v>1053.896</v>
      </c>
      <c r="E35" s="4" t="s">
        <v>27</v>
      </c>
      <c r="F35" s="4">
        <f t="shared" si="2"/>
        <v>55.863000000000056</v>
      </c>
      <c r="G35" s="6">
        <f t="shared" si="0"/>
        <v>0.20335709272490879</v>
      </c>
      <c r="H35" s="8">
        <f t="shared" si="1"/>
        <v>0.30214438187903475</v>
      </c>
    </row>
    <row r="36" spans="1:8" s="4" customFormat="1" x14ac:dyDescent="0.25">
      <c r="D36" s="4">
        <v>1096.6469999999999</v>
      </c>
      <c r="F36" s="4">
        <f t="shared" si="2"/>
        <v>13.11200000000008</v>
      </c>
      <c r="G36" s="6">
        <f t="shared" si="0"/>
        <v>0.26484242863553203</v>
      </c>
      <c r="H36" s="8">
        <f t="shared" si="1"/>
        <v>0.39349820959366827</v>
      </c>
    </row>
    <row r="37" spans="1:8" s="4" customFormat="1" x14ac:dyDescent="0.25">
      <c r="A37" s="4" t="s">
        <v>35</v>
      </c>
      <c r="B37" s="5">
        <v>0.43055555555555558</v>
      </c>
      <c r="C37" s="4">
        <v>21</v>
      </c>
      <c r="D37" s="4">
        <v>1057.2809999999999</v>
      </c>
      <c r="F37" s="4">
        <f t="shared" si="2"/>
        <v>52.478000000000065</v>
      </c>
      <c r="G37" s="6">
        <f t="shared" si="0"/>
        <v>0.20822546684615648</v>
      </c>
      <c r="H37" s="8">
        <f t="shared" si="1"/>
        <v>0.30937772628768095</v>
      </c>
    </row>
    <row r="38" spans="1:8" s="4" customFormat="1" x14ac:dyDescent="0.25">
      <c r="A38" s="4" t="s">
        <v>36</v>
      </c>
      <c r="B38" s="5">
        <v>0.40972222222222227</v>
      </c>
      <c r="C38" s="4">
        <v>23</v>
      </c>
      <c r="D38" s="4">
        <v>1023.8579999999999</v>
      </c>
      <c r="E38" s="4" t="s">
        <v>27</v>
      </c>
      <c r="F38" s="4">
        <f t="shared" si="2"/>
        <v>85.901000000000067</v>
      </c>
      <c r="G38" s="6">
        <f t="shared" si="0"/>
        <v>0.16015584550067305</v>
      </c>
      <c r="H38" s="8">
        <f t="shared" si="1"/>
        <v>0.23795673066872003</v>
      </c>
    </row>
    <row r="39" spans="1:8" s="4" customFormat="1" x14ac:dyDescent="0.25">
      <c r="D39" s="4">
        <v>1094.3879999999999</v>
      </c>
      <c r="F39" s="4">
        <f t="shared" si="2"/>
        <v>15.371000000000095</v>
      </c>
      <c r="G39" s="6">
        <f t="shared" si="0"/>
        <v>0.26159349004176585</v>
      </c>
      <c r="H39" s="8">
        <f t="shared" si="1"/>
        <v>0.38867099393070464</v>
      </c>
    </row>
    <row r="40" spans="1:8" s="4" customFormat="1" x14ac:dyDescent="0.25">
      <c r="A40" s="4" t="s">
        <v>37</v>
      </c>
      <c r="B40" s="5">
        <v>0.35416666666666669</v>
      </c>
      <c r="C40" s="4">
        <v>24</v>
      </c>
      <c r="D40" s="4">
        <v>1079.671</v>
      </c>
      <c r="F40" s="4">
        <f t="shared" si="2"/>
        <v>30.087999999999965</v>
      </c>
      <c r="G40" s="6">
        <f t="shared" si="0"/>
        <v>0.24042720881801352</v>
      </c>
      <c r="H40" s="8">
        <f t="shared" si="1"/>
        <v>0.35722250658593491</v>
      </c>
    </row>
    <row r="41" spans="1:8" s="4" customFormat="1" x14ac:dyDescent="0.25">
      <c r="A41" s="4" t="s">
        <v>38</v>
      </c>
      <c r="B41" s="5">
        <v>0.30902777777777779</v>
      </c>
      <c r="C41" s="4">
        <v>25</v>
      </c>
      <c r="D41" s="4">
        <v>1061.1759999999999</v>
      </c>
      <c r="E41" s="4" t="s">
        <v>31</v>
      </c>
      <c r="F41" s="4">
        <f t="shared" si="2"/>
        <v>48.583000000000084</v>
      </c>
      <c r="G41" s="6">
        <f t="shared" si="0"/>
        <v>0.2138273330802066</v>
      </c>
      <c r="H41" s="8">
        <f t="shared" si="1"/>
        <v>0.31770088034135213</v>
      </c>
    </row>
    <row r="42" spans="1:8" s="4" customFormat="1" x14ac:dyDescent="0.25">
      <c r="B42" s="5">
        <v>0.48958333333333331</v>
      </c>
      <c r="D42" s="4">
        <v>1060.633</v>
      </c>
      <c r="F42" s="4">
        <f t="shared" si="2"/>
        <v>49.125999999999976</v>
      </c>
      <c r="G42" s="6">
        <f t="shared" si="0"/>
        <v>0.21304637971304646</v>
      </c>
      <c r="H42" s="8">
        <f t="shared" si="1"/>
        <v>0.31654055360164929</v>
      </c>
    </row>
    <row r="43" spans="1:8" s="4" customFormat="1" x14ac:dyDescent="0.25">
      <c r="A43" s="4" t="s">
        <v>39</v>
      </c>
      <c r="B43" s="5">
        <v>0.4375</v>
      </c>
      <c r="C43" s="4">
        <v>26</v>
      </c>
      <c r="D43" s="4">
        <v>1047.1400000000001</v>
      </c>
      <c r="E43" s="4" t="s">
        <v>27</v>
      </c>
      <c r="F43" s="4">
        <f t="shared" si="2"/>
        <v>62.618999999999915</v>
      </c>
      <c r="G43" s="6">
        <f t="shared" si="0"/>
        <v>0.19364047956001998</v>
      </c>
      <c r="H43" s="8">
        <f t="shared" si="1"/>
        <v>0.28770760940493939</v>
      </c>
    </row>
    <row r="44" spans="1:8" s="4" customFormat="1" x14ac:dyDescent="0.25">
      <c r="D44" s="4">
        <v>1093.258</v>
      </c>
      <c r="F44" s="4">
        <f t="shared" si="2"/>
        <v>16.500999999999976</v>
      </c>
      <c r="G44" s="6">
        <f t="shared" si="0"/>
        <v>0.25996830163496842</v>
      </c>
      <c r="H44" s="8">
        <f t="shared" si="1"/>
        <v>0.38625631765839463</v>
      </c>
    </row>
    <row r="45" spans="1:8" s="4" customFormat="1" x14ac:dyDescent="0.25">
      <c r="A45" s="4" t="s">
        <v>56</v>
      </c>
      <c r="B45" s="5">
        <v>0.2951388888888889</v>
      </c>
      <c r="C45" s="4">
        <v>27</v>
      </c>
      <c r="D45" s="4">
        <v>1083.049</v>
      </c>
      <c r="E45" s="4" t="s">
        <v>57</v>
      </c>
      <c r="F45" s="4">
        <f t="shared" si="2"/>
        <v>26.710000000000036</v>
      </c>
      <c r="G45" s="6">
        <f t="shared" si="0"/>
        <v>0.24528551540045795</v>
      </c>
      <c r="H45" s="8">
        <f t="shared" si="1"/>
        <v>0.36444089282298259</v>
      </c>
    </row>
    <row r="46" spans="1:8" x14ac:dyDescent="0.25">
      <c r="A46" s="1" t="s">
        <v>60</v>
      </c>
      <c r="B46" s="7">
        <v>0.3923611111111111</v>
      </c>
      <c r="C46" s="1">
        <v>28</v>
      </c>
      <c r="D46" s="1">
        <v>1071.778</v>
      </c>
      <c r="E46" s="1" t="s">
        <v>27</v>
      </c>
      <c r="F46" s="1">
        <f t="shared" si="2"/>
        <v>37.980999999999995</v>
      </c>
      <c r="G46" s="2">
        <f t="shared" si="0"/>
        <v>0.2290753397075237</v>
      </c>
      <c r="H46" s="8">
        <f t="shared" si="1"/>
        <v>0.34035609966793051</v>
      </c>
    </row>
    <row r="47" spans="1:8" x14ac:dyDescent="0.25">
      <c r="B47" s="7">
        <v>0.5</v>
      </c>
      <c r="D47" s="1">
        <v>1090.8330000000001</v>
      </c>
      <c r="F47" s="1">
        <f t="shared" si="2"/>
        <v>18.925999999999931</v>
      </c>
      <c r="G47" s="2">
        <f t="shared" si="0"/>
        <v>0.25648061854958421</v>
      </c>
      <c r="H47" s="8">
        <f t="shared" si="1"/>
        <v>0.38107437964038376</v>
      </c>
    </row>
    <row r="48" spans="1:8" s="4" customFormat="1" x14ac:dyDescent="0.25">
      <c r="A48" s="4" t="s">
        <v>59</v>
      </c>
      <c r="B48" s="5">
        <v>0.3125</v>
      </c>
      <c r="C48" s="4">
        <v>31</v>
      </c>
      <c r="D48" s="4">
        <v>1069.3499999999999</v>
      </c>
      <c r="F48" s="4">
        <f>$D$17-D48</f>
        <v>40.409000000000106</v>
      </c>
      <c r="G48" s="6">
        <f>(D48-$B$7)/($B$7-$B$5)</f>
        <v>0.22558334196265223</v>
      </c>
      <c r="H48" s="8">
        <f t="shared" si="1"/>
        <v>0.33516775100494861</v>
      </c>
    </row>
    <row r="49" spans="1:8" s="4" customFormat="1" x14ac:dyDescent="0.25">
      <c r="A49" s="4" t="s">
        <v>63</v>
      </c>
      <c r="B49" s="5">
        <v>0.28125</v>
      </c>
      <c r="C49" s="4">
        <v>32</v>
      </c>
      <c r="D49" s="4">
        <v>1063.2919999999999</v>
      </c>
      <c r="E49" s="4" t="s">
        <v>64</v>
      </c>
      <c r="F49" s="4">
        <f>$D$17-D49</f>
        <v>46.467000000000098</v>
      </c>
      <c r="G49" s="6">
        <f>(D49-$B$7)/($B$7-$B$5)</f>
        <v>0.21687060623842225</v>
      </c>
      <c r="H49" s="8">
        <f t="shared" si="1"/>
        <v>0.32222252192737733</v>
      </c>
    </row>
    <row r="50" spans="1:8" s="4" customFormat="1" x14ac:dyDescent="0.25">
      <c r="B50" s="5">
        <v>0.40972222222222227</v>
      </c>
      <c r="D50" s="4">
        <v>1063.0139999999999</v>
      </c>
      <c r="E50" s="4" t="s">
        <v>65</v>
      </c>
      <c r="F50" s="4">
        <f>$D$17-D50</f>
        <v>46.745000000000118</v>
      </c>
      <c r="G50" s="6">
        <f>(D50-$B$7)/($B$7-$B$5)</f>
        <v>0.21647078112595344</v>
      </c>
      <c r="H50" s="8">
        <f t="shared" si="1"/>
        <v>0.32162846882675583</v>
      </c>
    </row>
    <row r="51" spans="1:8" s="4" customFormat="1" x14ac:dyDescent="0.25"/>
    <row r="52" spans="1:8" s="4" customFormat="1" x14ac:dyDescent="0.25"/>
    <row r="53" spans="1:8" s="4" customFormat="1" x14ac:dyDescent="0.25">
      <c r="E53" s="4" t="s">
        <v>66</v>
      </c>
    </row>
    <row r="54" spans="1:8" s="4" customFormat="1" x14ac:dyDescent="0.25">
      <c r="D54" s="4">
        <v>1063.0139999999999</v>
      </c>
      <c r="E54" s="4" t="s">
        <v>67</v>
      </c>
    </row>
    <row r="55" spans="1:8" s="4" customFormat="1" x14ac:dyDescent="0.25">
      <c r="D55" s="4">
        <v>1058.4839999999999</v>
      </c>
      <c r="E55" s="4" t="s">
        <v>68</v>
      </c>
    </row>
    <row r="56" spans="1:8" s="4" customFormat="1" x14ac:dyDescent="0.25">
      <c r="D56" s="4">
        <v>1056.451</v>
      </c>
      <c r="E56" s="4" t="s">
        <v>69</v>
      </c>
    </row>
    <row r="57" spans="1:8" s="4" customFormat="1" x14ac:dyDescent="0.25"/>
    <row r="58" spans="1:8" s="4" customFormat="1" x14ac:dyDescent="0.25">
      <c r="D58" s="4">
        <v>2.0139999999999998</v>
      </c>
      <c r="E58" s="4" t="s">
        <v>70</v>
      </c>
    </row>
    <row r="59" spans="1:8" x14ac:dyDescent="0.25">
      <c r="D59" s="1">
        <v>1.069</v>
      </c>
      <c r="E59" s="1" t="s">
        <v>81</v>
      </c>
    </row>
    <row r="60" spans="1:8" x14ac:dyDescent="0.25">
      <c r="D60" s="1">
        <v>8</v>
      </c>
      <c r="E60" s="1" t="s">
        <v>82</v>
      </c>
    </row>
    <row r="61" spans="1:8" x14ac:dyDescent="0.25">
      <c r="D61" s="1">
        <v>0.82399999999999995</v>
      </c>
      <c r="E61" s="1" t="s">
        <v>71</v>
      </c>
    </row>
    <row r="63" spans="1:8" x14ac:dyDescent="0.25">
      <c r="D63" s="1">
        <v>43.457999999999998</v>
      </c>
      <c r="E63" s="1" t="s">
        <v>79</v>
      </c>
    </row>
    <row r="64" spans="1:8" x14ac:dyDescent="0.25">
      <c r="D64" s="1">
        <v>7.7489999999999997</v>
      </c>
      <c r="E64" s="1" t="s">
        <v>80</v>
      </c>
    </row>
    <row r="66" spans="1:5" x14ac:dyDescent="0.25">
      <c r="A66" s="1" t="s">
        <v>86</v>
      </c>
      <c r="D66" s="1">
        <v>1.18</v>
      </c>
      <c r="E66" s="1" t="s">
        <v>83</v>
      </c>
    </row>
    <row r="67" spans="1:5" x14ac:dyDescent="0.25">
      <c r="A67" s="1" t="s">
        <v>84</v>
      </c>
      <c r="B67" s="7"/>
      <c r="D67" s="1">
        <v>9.5000000000000001E-2</v>
      </c>
      <c r="E67" s="1" t="s">
        <v>85</v>
      </c>
    </row>
  </sheetData>
  <pageMargins left="0.7" right="0.7" top="0.78740157499999996" bottom="0.78740157499999996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7" workbookViewId="0">
      <selection activeCell="H17" sqref="H15:H17"/>
    </sheetView>
  </sheetViews>
  <sheetFormatPr defaultColWidth="11.42578125" defaultRowHeight="15.75" x14ac:dyDescent="0.25"/>
  <cols>
    <col min="1" max="1" width="33.7109375" style="1" bestFit="1" customWidth="1"/>
    <col min="2" max="2" width="13.42578125" style="1" customWidth="1"/>
    <col min="3" max="3" width="19.140625" style="1" bestFit="1" customWidth="1"/>
    <col min="4" max="4" width="15.85546875" style="1" customWidth="1"/>
    <col min="5" max="5" width="42.42578125" style="1" bestFit="1" customWidth="1"/>
    <col min="6" max="6" width="15.5703125" style="1" customWidth="1"/>
    <col min="7" max="7" width="13.85546875" style="1" bestFit="1" customWidth="1"/>
    <col min="8" max="16384" width="11.42578125" style="1"/>
  </cols>
  <sheetData>
    <row r="1" spans="1:8" x14ac:dyDescent="0.25">
      <c r="A1" s="1" t="s">
        <v>5</v>
      </c>
      <c r="B1" s="1" t="s">
        <v>10</v>
      </c>
      <c r="E1" s="1" t="s">
        <v>12</v>
      </c>
    </row>
    <row r="3" spans="1:8" x14ac:dyDescent="0.25">
      <c r="A3" s="1" t="s">
        <v>0</v>
      </c>
      <c r="B3" s="1" t="s">
        <v>40</v>
      </c>
    </row>
    <row r="5" spans="1:8" x14ac:dyDescent="0.25">
      <c r="A5" s="1" t="s">
        <v>3</v>
      </c>
      <c r="B5" s="1">
        <v>217.19300000000001</v>
      </c>
    </row>
    <row r="7" spans="1:8" x14ac:dyDescent="0.25">
      <c r="A7" s="1" t="s">
        <v>6</v>
      </c>
      <c r="B7" s="1">
        <v>894.24400000000003</v>
      </c>
    </row>
    <row r="9" spans="1:8" x14ac:dyDescent="0.25">
      <c r="A9" s="1" t="s">
        <v>17</v>
      </c>
      <c r="B9" s="1">
        <v>1068.999</v>
      </c>
      <c r="C9" s="1" t="s">
        <v>18</v>
      </c>
      <c r="D9" s="2">
        <f>(B9-B7)/(B7-B5)</f>
        <v>0.25811201814929746</v>
      </c>
    </row>
    <row r="11" spans="1:8" x14ac:dyDescent="0.25">
      <c r="A11" s="1" t="s">
        <v>16</v>
      </c>
      <c r="B11" s="1">
        <v>2</v>
      </c>
      <c r="C11" s="1" t="s">
        <v>14</v>
      </c>
      <c r="D11" s="2">
        <f>(20.5-B11)*2.8*2.8*3.1415926</f>
        <v>455.656590704</v>
      </c>
    </row>
    <row r="13" spans="1:8" x14ac:dyDescent="0.25">
      <c r="A13" s="1" t="s">
        <v>13</v>
      </c>
      <c r="B13" s="3">
        <f>(B7-B5)/D11</f>
        <v>1.4858799670908756</v>
      </c>
    </row>
    <row r="15" spans="1:8" x14ac:dyDescent="0.25">
      <c r="H15" t="s">
        <v>87</v>
      </c>
    </row>
    <row r="16" spans="1:8" x14ac:dyDescent="0.25">
      <c r="A16" s="1" t="s">
        <v>1</v>
      </c>
      <c r="B16" s="1" t="s">
        <v>2</v>
      </c>
      <c r="C16" s="1" t="s">
        <v>7</v>
      </c>
      <c r="D16" s="1" t="s">
        <v>4</v>
      </c>
      <c r="E16" s="1" t="s">
        <v>8</v>
      </c>
      <c r="F16" s="1" t="s">
        <v>9</v>
      </c>
      <c r="G16" s="1" t="s">
        <v>15</v>
      </c>
      <c r="H16" s="1" t="s">
        <v>88</v>
      </c>
    </row>
    <row r="17" spans="1:8" s="4" customFormat="1" x14ac:dyDescent="0.25">
      <c r="A17" s="4" t="s">
        <v>19</v>
      </c>
      <c r="B17" s="5">
        <v>0.38541666666666669</v>
      </c>
      <c r="C17" s="4">
        <v>3</v>
      </c>
      <c r="D17" s="4">
        <v>1078.298</v>
      </c>
      <c r="E17" s="4" t="s">
        <v>20</v>
      </c>
      <c r="F17" s="4">
        <v>0</v>
      </c>
      <c r="G17" s="6">
        <f>(D17-$B$7)/($B$7-$B$5)</f>
        <v>0.27184658171984083</v>
      </c>
      <c r="H17" s="8">
        <f>(D17-$B$7)/$D$11</f>
        <v>0.40393138989964411</v>
      </c>
    </row>
    <row r="18" spans="1:8" s="4" customFormat="1" x14ac:dyDescent="0.25">
      <c r="A18" s="4" t="s">
        <v>21</v>
      </c>
      <c r="B18" s="5">
        <v>0.30208333333333331</v>
      </c>
      <c r="C18" s="4">
        <v>5</v>
      </c>
      <c r="D18" s="4">
        <v>1078.77</v>
      </c>
      <c r="E18" s="4" t="s">
        <v>41</v>
      </c>
      <c r="F18" s="4">
        <f>$D$17-D18</f>
        <v>-0.47199999999997999</v>
      </c>
      <c r="G18" s="6">
        <f t="shared" ref="G18:G46" si="0">(D18-$B$7)/($B$7-$B$5)</f>
        <v>0.27254372270331179</v>
      </c>
      <c r="H18" s="8">
        <f t="shared" ref="H18:H53" si="1">(D18-$B$7)/$D$11</f>
        <v>0.40496725772122161</v>
      </c>
    </row>
    <row r="19" spans="1:8" s="4" customFormat="1" x14ac:dyDescent="0.25">
      <c r="A19" s="4" t="s">
        <v>23</v>
      </c>
      <c r="B19" s="5">
        <v>0.30208333333333331</v>
      </c>
      <c r="C19" s="4">
        <v>7</v>
      </c>
      <c r="D19" s="4">
        <v>1070.54</v>
      </c>
      <c r="E19" s="4" t="s">
        <v>24</v>
      </c>
      <c r="F19" s="4">
        <f t="shared" ref="F19:F46" si="2">$D$17-D19</f>
        <v>7.7580000000000382</v>
      </c>
      <c r="G19" s="6">
        <f t="shared" si="0"/>
        <v>0.26038806530084135</v>
      </c>
      <c r="H19" s="8">
        <f t="shared" si="1"/>
        <v>0.38690540990007088</v>
      </c>
    </row>
    <row r="20" spans="1:8" s="4" customFormat="1" x14ac:dyDescent="0.25">
      <c r="D20" s="4">
        <v>1078.6579999999999</v>
      </c>
      <c r="F20" s="4">
        <f t="shared" si="2"/>
        <v>-0.35999999999989996</v>
      </c>
      <c r="G20" s="6">
        <f t="shared" si="0"/>
        <v>0.27237829941909819</v>
      </c>
      <c r="H20" s="8">
        <f t="shared" si="1"/>
        <v>0.40472145857711828</v>
      </c>
    </row>
    <row r="21" spans="1:8" s="4" customFormat="1" x14ac:dyDescent="0.25">
      <c r="A21" s="4" t="s">
        <v>26</v>
      </c>
      <c r="B21" s="5">
        <v>0.2986111111111111</v>
      </c>
      <c r="C21" s="4">
        <v>10</v>
      </c>
      <c r="D21" s="4">
        <v>1065.575</v>
      </c>
      <c r="E21" s="4" t="s">
        <v>27</v>
      </c>
      <c r="F21" s="4">
        <f t="shared" si="2"/>
        <v>12.722999999999956</v>
      </c>
      <c r="G21" s="6">
        <f t="shared" si="0"/>
        <v>0.25305479203191489</v>
      </c>
      <c r="H21" s="8">
        <f t="shared" si="1"/>
        <v>0.37600904605657004</v>
      </c>
    </row>
    <row r="22" spans="1:8" s="4" customFormat="1" x14ac:dyDescent="0.25">
      <c r="D22" s="4">
        <v>1078.337</v>
      </c>
      <c r="F22" s="4">
        <f t="shared" si="2"/>
        <v>-3.8999999999987267E-2</v>
      </c>
      <c r="G22" s="6">
        <f t="shared" si="0"/>
        <v>0.27190418447059372</v>
      </c>
      <c r="H22" s="8">
        <f t="shared" si="1"/>
        <v>0.40401698067303715</v>
      </c>
    </row>
    <row r="23" spans="1:8" s="4" customFormat="1" x14ac:dyDescent="0.25">
      <c r="A23" s="4" t="s">
        <v>28</v>
      </c>
      <c r="B23" s="5">
        <v>0.2986111111111111</v>
      </c>
      <c r="C23" s="4">
        <v>11</v>
      </c>
      <c r="D23" s="4">
        <v>1071.203</v>
      </c>
      <c r="F23" s="4">
        <f t="shared" si="2"/>
        <v>7.0950000000000273</v>
      </c>
      <c r="G23" s="6">
        <f t="shared" si="0"/>
        <v>0.26136731206364061</v>
      </c>
      <c r="H23" s="8">
        <f t="shared" si="1"/>
        <v>0.38836045304775291</v>
      </c>
    </row>
    <row r="24" spans="1:8" s="4" customFormat="1" x14ac:dyDescent="0.25">
      <c r="A24" s="4" t="s">
        <v>29</v>
      </c>
      <c r="B24" s="5">
        <v>0.4375</v>
      </c>
      <c r="C24" s="4">
        <v>12</v>
      </c>
      <c r="D24" s="4">
        <v>1066.1579999999999</v>
      </c>
      <c r="F24" s="4">
        <f t="shared" si="2"/>
        <v>12.1400000000001</v>
      </c>
      <c r="G24" s="6">
        <f t="shared" si="0"/>
        <v>0.25391587930599002</v>
      </c>
      <c r="H24" s="8">
        <f t="shared" si="1"/>
        <v>0.3772885183870352</v>
      </c>
    </row>
    <row r="25" spans="1:8" s="4" customFormat="1" x14ac:dyDescent="0.25">
      <c r="B25" s="5"/>
      <c r="D25" s="4">
        <v>1063.991</v>
      </c>
      <c r="E25" s="4" t="s">
        <v>42</v>
      </c>
      <c r="F25" s="4">
        <f t="shared" si="2"/>
        <v>14.307000000000016</v>
      </c>
      <c r="G25" s="6">
        <f t="shared" si="0"/>
        <v>0.25071523415518171</v>
      </c>
      <c r="H25" s="8">
        <f t="shared" si="1"/>
        <v>0.37253274387568258</v>
      </c>
    </row>
    <row r="26" spans="1:8" s="4" customFormat="1" x14ac:dyDescent="0.25">
      <c r="B26" s="5">
        <v>0.70833333333333337</v>
      </c>
      <c r="D26" s="4">
        <v>1062.354</v>
      </c>
      <c r="E26" s="4" t="s">
        <v>27</v>
      </c>
      <c r="F26" s="4">
        <f t="shared" si="2"/>
        <v>15.94399999999996</v>
      </c>
      <c r="G26" s="6">
        <f t="shared" si="0"/>
        <v>0.24829739561716918</v>
      </c>
      <c r="H26" s="8">
        <f t="shared" si="1"/>
        <v>0.36894012602838944</v>
      </c>
    </row>
    <row r="27" spans="1:8" s="4" customFormat="1" x14ac:dyDescent="0.25">
      <c r="D27" s="4">
        <v>1078.287</v>
      </c>
      <c r="F27" s="4">
        <f t="shared" si="2"/>
        <v>1.0999999999967258E-2</v>
      </c>
      <c r="G27" s="6">
        <f t="shared" si="0"/>
        <v>0.27183033479014135</v>
      </c>
      <c r="H27" s="8">
        <f t="shared" si="1"/>
        <v>0.40390724891227692</v>
      </c>
    </row>
    <row r="28" spans="1:8" s="4" customFormat="1" x14ac:dyDescent="0.25">
      <c r="A28" s="4" t="s">
        <v>30</v>
      </c>
      <c r="B28" s="5">
        <v>0.28125</v>
      </c>
      <c r="C28" s="4">
        <v>13</v>
      </c>
      <c r="D28" s="4">
        <v>1071.28</v>
      </c>
      <c r="F28" s="4">
        <f t="shared" si="2"/>
        <v>7.0180000000000291</v>
      </c>
      <c r="G28" s="6">
        <f t="shared" si="0"/>
        <v>0.26148104057153737</v>
      </c>
      <c r="H28" s="8">
        <f t="shared" si="1"/>
        <v>0.38852943995932382</v>
      </c>
    </row>
    <row r="29" spans="1:8" s="4" customFormat="1" x14ac:dyDescent="0.25">
      <c r="B29" s="5">
        <v>0.71180555555555547</v>
      </c>
      <c r="D29" s="4">
        <v>1069.164</v>
      </c>
      <c r="E29" s="4" t="s">
        <v>27</v>
      </c>
      <c r="F29" s="4">
        <f t="shared" si="2"/>
        <v>9.1340000000000146</v>
      </c>
      <c r="G29" s="6">
        <f t="shared" si="0"/>
        <v>0.25835572209479041</v>
      </c>
      <c r="H29" s="8">
        <f t="shared" si="1"/>
        <v>0.38388559184394655</v>
      </c>
    </row>
    <row r="30" spans="1:8" s="4" customFormat="1" x14ac:dyDescent="0.25">
      <c r="D30" s="4">
        <v>1078.0530000000001</v>
      </c>
      <c r="F30" s="4">
        <f t="shared" si="2"/>
        <v>0.24499999999989086</v>
      </c>
      <c r="G30" s="6">
        <f t="shared" si="0"/>
        <v>0.27148471828562409</v>
      </c>
      <c r="H30" s="8">
        <f t="shared" si="1"/>
        <v>0.40339370427191873</v>
      </c>
    </row>
    <row r="31" spans="1:8" s="4" customFormat="1" x14ac:dyDescent="0.25">
      <c r="A31" s="4" t="s">
        <v>32</v>
      </c>
      <c r="B31" s="5">
        <v>0.3125</v>
      </c>
      <c r="C31" s="4">
        <v>17</v>
      </c>
      <c r="D31" s="4">
        <v>1059.8989999999999</v>
      </c>
      <c r="E31" s="4" t="s">
        <v>27</v>
      </c>
      <c r="F31" s="4">
        <f t="shared" si="2"/>
        <v>18.399000000000115</v>
      </c>
      <c r="G31" s="6">
        <f t="shared" si="0"/>
        <v>0.24467137630695449</v>
      </c>
      <c r="H31" s="8">
        <f t="shared" si="1"/>
        <v>0.36355229657505678</v>
      </c>
    </row>
    <row r="32" spans="1:8" s="4" customFormat="1" x14ac:dyDescent="0.25">
      <c r="D32" s="4">
        <v>1076.5930000000001</v>
      </c>
      <c r="F32" s="4">
        <f t="shared" si="2"/>
        <v>1.7049999999999272</v>
      </c>
      <c r="G32" s="6">
        <f t="shared" si="0"/>
        <v>0.26932830761641302</v>
      </c>
      <c r="H32" s="8">
        <f t="shared" si="1"/>
        <v>0.40018953685771691</v>
      </c>
    </row>
    <row r="33" spans="1:8" s="4" customFormat="1" x14ac:dyDescent="0.25">
      <c r="A33" s="4" t="s">
        <v>33</v>
      </c>
      <c r="B33" s="5">
        <v>0.30208333333333331</v>
      </c>
      <c r="C33" s="4">
        <v>18</v>
      </c>
      <c r="D33" s="4">
        <v>1069.5550000000001</v>
      </c>
      <c r="F33" s="4">
        <f t="shared" si="2"/>
        <v>8.7429999999999382</v>
      </c>
      <c r="G33" s="6">
        <f t="shared" si="0"/>
        <v>0.25893322659592855</v>
      </c>
      <c r="H33" s="8">
        <f t="shared" si="1"/>
        <v>0.38474369421309251</v>
      </c>
    </row>
    <row r="34" spans="1:8" s="4" customFormat="1" x14ac:dyDescent="0.25">
      <c r="A34" s="4" t="s">
        <v>34</v>
      </c>
      <c r="B34" s="5">
        <v>0.30555555555555552</v>
      </c>
      <c r="C34" s="4">
        <v>19</v>
      </c>
      <c r="D34" s="4">
        <v>1065.3399999999999</v>
      </c>
      <c r="F34" s="4">
        <f t="shared" si="2"/>
        <v>12.958000000000084</v>
      </c>
      <c r="G34" s="6">
        <f t="shared" si="0"/>
        <v>0.25270769853378827</v>
      </c>
      <c r="H34" s="8">
        <f t="shared" si="1"/>
        <v>0.37549330678099618</v>
      </c>
    </row>
    <row r="35" spans="1:8" s="4" customFormat="1" x14ac:dyDescent="0.25">
      <c r="B35" s="5">
        <v>0.53472222222222221</v>
      </c>
      <c r="D35" s="4">
        <v>1064.268</v>
      </c>
      <c r="E35" s="4" t="s">
        <v>27</v>
      </c>
      <c r="F35" s="4">
        <f t="shared" si="2"/>
        <v>14.029999999999973</v>
      </c>
      <c r="G35" s="6">
        <f t="shared" si="0"/>
        <v>0.25112436138488825</v>
      </c>
      <c r="H35" s="8">
        <f t="shared" si="1"/>
        <v>0.37314065783029493</v>
      </c>
    </row>
    <row r="36" spans="1:8" s="4" customFormat="1" x14ac:dyDescent="0.25">
      <c r="D36" s="4">
        <v>1075.999</v>
      </c>
      <c r="F36" s="4">
        <f t="shared" si="2"/>
        <v>2.2989999999999782</v>
      </c>
      <c r="G36" s="6">
        <f t="shared" si="0"/>
        <v>0.26845097341263802</v>
      </c>
      <c r="H36" s="8">
        <f t="shared" si="1"/>
        <v>0.39888592353988406</v>
      </c>
    </row>
    <row r="37" spans="1:8" s="4" customFormat="1" x14ac:dyDescent="0.25">
      <c r="A37" s="4" t="s">
        <v>35</v>
      </c>
      <c r="B37" s="5">
        <v>0.43055555555555558</v>
      </c>
      <c r="C37" s="4">
        <v>21</v>
      </c>
      <c r="D37" s="4">
        <v>1065.933</v>
      </c>
      <c r="F37" s="4">
        <f t="shared" si="2"/>
        <v>12.365000000000009</v>
      </c>
      <c r="G37" s="6">
        <f t="shared" si="0"/>
        <v>0.25358355574395425</v>
      </c>
      <c r="H37" s="8">
        <f t="shared" si="1"/>
        <v>0.37679472546361392</v>
      </c>
    </row>
    <row r="38" spans="1:8" s="4" customFormat="1" x14ac:dyDescent="0.25">
      <c r="A38" s="4" t="s">
        <v>36</v>
      </c>
      <c r="B38" s="5">
        <v>0.40972222222222227</v>
      </c>
      <c r="C38" s="4">
        <v>23</v>
      </c>
      <c r="D38" s="4">
        <v>1058.5440000000001</v>
      </c>
      <c r="E38" s="4" t="s">
        <v>27</v>
      </c>
      <c r="F38" s="4">
        <f t="shared" si="2"/>
        <v>19.753999999999905</v>
      </c>
      <c r="G38" s="6">
        <f t="shared" si="0"/>
        <v>0.24267004996669389</v>
      </c>
      <c r="H38" s="8">
        <f t="shared" si="1"/>
        <v>0.36057856585845222</v>
      </c>
    </row>
    <row r="39" spans="1:8" s="4" customFormat="1" x14ac:dyDescent="0.25">
      <c r="D39" s="4">
        <v>1075.9860000000001</v>
      </c>
      <c r="F39" s="4">
        <f t="shared" si="2"/>
        <v>2.3119999999998981</v>
      </c>
      <c r="G39" s="6">
        <f t="shared" si="0"/>
        <v>0.26843177249572048</v>
      </c>
      <c r="H39" s="8">
        <f t="shared" si="1"/>
        <v>0.39885739328208658</v>
      </c>
    </row>
    <row r="40" spans="1:8" s="4" customFormat="1" x14ac:dyDescent="0.25">
      <c r="A40" s="4" t="s">
        <v>37</v>
      </c>
      <c r="B40" s="5">
        <v>0.35416666666666669</v>
      </c>
      <c r="C40" s="4">
        <v>24</v>
      </c>
      <c r="D40" s="4">
        <v>1070.1320000000001</v>
      </c>
      <c r="F40" s="4">
        <f t="shared" si="2"/>
        <v>8.16599999999994</v>
      </c>
      <c r="G40" s="6">
        <f t="shared" si="0"/>
        <v>0.25978545190834962</v>
      </c>
      <c r="H40" s="8">
        <f t="shared" si="1"/>
        <v>0.38600999873226677</v>
      </c>
    </row>
    <row r="41" spans="1:8" s="4" customFormat="1" x14ac:dyDescent="0.25">
      <c r="A41" s="4" t="s">
        <v>38</v>
      </c>
      <c r="B41" s="5">
        <v>0.30902777777777779</v>
      </c>
      <c r="C41" s="4">
        <v>25</v>
      </c>
      <c r="D41" s="4">
        <v>1066.296</v>
      </c>
      <c r="F41" s="4">
        <f t="shared" si="2"/>
        <v>12.001999999999953</v>
      </c>
      <c r="G41" s="6">
        <f t="shared" si="0"/>
        <v>0.25411970442403897</v>
      </c>
      <c r="H41" s="8">
        <f t="shared" si="1"/>
        <v>0.37759137804673404</v>
      </c>
    </row>
    <row r="42" spans="1:8" s="4" customFormat="1" x14ac:dyDescent="0.25">
      <c r="A42" s="4" t="s">
        <v>39</v>
      </c>
      <c r="B42" s="5">
        <v>0.4375</v>
      </c>
      <c r="C42" s="4">
        <v>26</v>
      </c>
      <c r="D42" s="4">
        <v>1061.5409999999999</v>
      </c>
      <c r="E42" s="4" t="s">
        <v>27</v>
      </c>
      <c r="F42" s="4">
        <f t="shared" si="2"/>
        <v>16.757000000000062</v>
      </c>
      <c r="G42" s="6">
        <f t="shared" si="0"/>
        <v>0.24709659981301246</v>
      </c>
      <c r="H42" s="8">
        <f t="shared" si="1"/>
        <v>0.36715588759842621</v>
      </c>
    </row>
    <row r="43" spans="1:8" s="4" customFormat="1" x14ac:dyDescent="0.25">
      <c r="D43" s="4">
        <v>1070.865</v>
      </c>
      <c r="F43" s="4">
        <f t="shared" si="2"/>
        <v>7.4329999999999927</v>
      </c>
      <c r="G43" s="6">
        <f t="shared" si="0"/>
        <v>0.26086808822378221</v>
      </c>
      <c r="H43" s="8">
        <f t="shared" si="1"/>
        <v>0.38761866634501313</v>
      </c>
    </row>
    <row r="44" spans="1:8" s="4" customFormat="1" x14ac:dyDescent="0.25">
      <c r="A44" s="4" t="s">
        <v>56</v>
      </c>
      <c r="B44" s="5">
        <v>0.2951388888888889</v>
      </c>
      <c r="C44" s="4">
        <v>27</v>
      </c>
      <c r="D44" s="4">
        <v>1069.7739999999999</v>
      </c>
      <c r="F44" s="4">
        <f t="shared" si="2"/>
        <v>8.5240000000001146</v>
      </c>
      <c r="G44" s="6">
        <f t="shared" si="0"/>
        <v>0.25925668819630993</v>
      </c>
      <c r="H44" s="8">
        <f t="shared" si="1"/>
        <v>0.38522431932522239</v>
      </c>
    </row>
    <row r="45" spans="1:8" x14ac:dyDescent="0.25">
      <c r="A45" s="1" t="s">
        <v>60</v>
      </c>
      <c r="B45" s="7">
        <v>0.3923611111111111</v>
      </c>
      <c r="C45" s="1">
        <v>28</v>
      </c>
      <c r="D45" s="1">
        <v>1063.48</v>
      </c>
      <c r="E45" s="1" t="s">
        <v>27</v>
      </c>
      <c r="F45" s="1">
        <f t="shared" si="2"/>
        <v>14.817999999999984</v>
      </c>
      <c r="G45" s="2">
        <f t="shared" si="0"/>
        <v>0.24996049042095791</v>
      </c>
      <c r="H45" s="8">
        <f t="shared" si="1"/>
        <v>0.37141128528071204</v>
      </c>
    </row>
    <row r="46" spans="1:8" x14ac:dyDescent="0.25">
      <c r="B46" s="7">
        <v>0.5</v>
      </c>
      <c r="D46" s="1">
        <v>1070.2139999999999</v>
      </c>
      <c r="F46" s="1">
        <f t="shared" si="2"/>
        <v>8.08400000000006</v>
      </c>
      <c r="G46" s="2">
        <f t="shared" si="0"/>
        <v>0.25990656538429141</v>
      </c>
      <c r="H46" s="8">
        <f t="shared" si="1"/>
        <v>0.38618995881991347</v>
      </c>
    </row>
    <row r="47" spans="1:8" s="4" customFormat="1" x14ac:dyDescent="0.25">
      <c r="A47" s="4" t="s">
        <v>59</v>
      </c>
      <c r="B47" s="5">
        <v>0.3125</v>
      </c>
      <c r="C47" s="4">
        <v>31</v>
      </c>
      <c r="D47" s="4">
        <v>1055.9110000000001</v>
      </c>
      <c r="F47" s="4">
        <f t="shared" ref="F47:F53" si="3">$D$17-D47</f>
        <v>22.386999999999944</v>
      </c>
      <c r="G47" s="6">
        <f t="shared" ref="G47:G53" si="4">(D47-$B$7)/($B$7-$B$5)</f>
        <v>0.23878112579406871</v>
      </c>
      <c r="H47" s="8">
        <f t="shared" si="1"/>
        <v>0.35480009133681301</v>
      </c>
    </row>
    <row r="48" spans="1:8" s="4" customFormat="1" x14ac:dyDescent="0.25">
      <c r="A48" s="4" t="s">
        <v>63</v>
      </c>
      <c r="B48" s="5">
        <v>0.31944444444444448</v>
      </c>
      <c r="C48" s="4">
        <v>32</v>
      </c>
      <c r="D48" s="4">
        <v>1051.9939999999999</v>
      </c>
      <c r="F48" s="4">
        <f t="shared" si="3"/>
        <v>26.304000000000087</v>
      </c>
      <c r="G48" s="6">
        <f t="shared" si="4"/>
        <v>0.23299574182742494</v>
      </c>
      <c r="H48" s="8">
        <f t="shared" si="1"/>
        <v>0.3462037051988483</v>
      </c>
    </row>
    <row r="49" spans="1:8" s="4" customFormat="1" x14ac:dyDescent="0.25">
      <c r="A49" s="4" t="s">
        <v>74</v>
      </c>
      <c r="B49" s="5">
        <v>0.38541666666666669</v>
      </c>
      <c r="C49" s="4">
        <v>33</v>
      </c>
      <c r="D49" s="4">
        <v>1047.338</v>
      </c>
      <c r="F49" s="4">
        <f t="shared" si="3"/>
        <v>30.960000000000036</v>
      </c>
      <c r="G49" s="6">
        <f t="shared" si="4"/>
        <v>0.22611885958369449</v>
      </c>
      <c r="H49" s="8">
        <f t="shared" si="1"/>
        <v>0.33598548363684627</v>
      </c>
    </row>
    <row r="50" spans="1:8" s="4" customFormat="1" x14ac:dyDescent="0.25">
      <c r="A50" s="4" t="s">
        <v>75</v>
      </c>
      <c r="B50" s="5">
        <v>0.3298611111111111</v>
      </c>
      <c r="C50" s="4">
        <v>34</v>
      </c>
      <c r="D50" s="4">
        <v>1044.4190000000001</v>
      </c>
      <c r="F50" s="4">
        <f t="shared" si="3"/>
        <v>33.878999999999905</v>
      </c>
      <c r="G50" s="6">
        <f t="shared" si="4"/>
        <v>0.22180751523888165</v>
      </c>
      <c r="H50" s="8">
        <f t="shared" si="1"/>
        <v>0.32957934344365836</v>
      </c>
    </row>
    <row r="51" spans="1:8" s="4" customFormat="1" x14ac:dyDescent="0.25">
      <c r="A51" s="4" t="s">
        <v>76</v>
      </c>
      <c r="B51" s="5">
        <v>0.2986111111111111</v>
      </c>
      <c r="C51" s="4">
        <v>35</v>
      </c>
      <c r="D51" s="4">
        <v>1040.7139999999999</v>
      </c>
      <c r="F51" s="4">
        <f t="shared" si="3"/>
        <v>37.58400000000006</v>
      </c>
      <c r="G51" s="6">
        <f t="shared" si="4"/>
        <v>0.21633525391735617</v>
      </c>
      <c r="H51" s="8">
        <f t="shared" si="1"/>
        <v>0.32144821997131734</v>
      </c>
    </row>
    <row r="52" spans="1:8" s="4" customFormat="1" x14ac:dyDescent="0.25">
      <c r="A52" s="4" t="s">
        <v>77</v>
      </c>
      <c r="B52" s="5">
        <v>0.32291666666666669</v>
      </c>
      <c r="C52" s="4">
        <v>39</v>
      </c>
      <c r="D52" s="4">
        <v>1026.7650000000001</v>
      </c>
      <c r="F52" s="4">
        <f t="shared" si="3"/>
        <v>51.532999999999902</v>
      </c>
      <c r="G52" s="6">
        <f t="shared" si="4"/>
        <v>0.19573267006473671</v>
      </c>
      <c r="H52" s="8">
        <f t="shared" si="1"/>
        <v>0.29083525335440019</v>
      </c>
    </row>
    <row r="53" spans="1:8" s="4" customFormat="1" x14ac:dyDescent="0.25">
      <c r="A53" s="4" t="s">
        <v>78</v>
      </c>
      <c r="B53" s="5">
        <v>0.29166666666666669</v>
      </c>
      <c r="C53" s="4">
        <v>41</v>
      </c>
      <c r="D53" s="4">
        <v>1020.745</v>
      </c>
      <c r="F53" s="4">
        <f t="shared" si="3"/>
        <v>57.552999999999997</v>
      </c>
      <c r="G53" s="6">
        <f t="shared" si="4"/>
        <v>0.18684116853826369</v>
      </c>
      <c r="H53" s="8">
        <f t="shared" si="1"/>
        <v>0.27762354935885597</v>
      </c>
    </row>
    <row r="54" spans="1:8" s="4" customFormat="1" x14ac:dyDescent="0.25"/>
    <row r="55" spans="1:8" s="4" customFormat="1" x14ac:dyDescent="0.25"/>
    <row r="56" spans="1:8" s="4" customFormat="1" x14ac:dyDescent="0.25"/>
    <row r="57" spans="1:8" s="4" customFormat="1" x14ac:dyDescent="0.25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H17" sqref="H15:H17"/>
    </sheetView>
  </sheetViews>
  <sheetFormatPr defaultColWidth="11.42578125" defaultRowHeight="15.75" x14ac:dyDescent="0.25"/>
  <cols>
    <col min="1" max="1" width="33.7109375" style="1" bestFit="1" customWidth="1"/>
    <col min="2" max="2" width="13.42578125" style="1" customWidth="1"/>
    <col min="3" max="3" width="19.140625" style="1" bestFit="1" customWidth="1"/>
    <col min="4" max="4" width="15.85546875" style="1" customWidth="1"/>
    <col min="5" max="5" width="42.42578125" style="1" bestFit="1" customWidth="1"/>
    <col min="6" max="6" width="15.5703125" style="1" customWidth="1"/>
    <col min="7" max="7" width="13.85546875" style="1" bestFit="1" customWidth="1"/>
    <col min="8" max="16384" width="11.42578125" style="1"/>
  </cols>
  <sheetData>
    <row r="1" spans="1:8" x14ac:dyDescent="0.25">
      <c r="A1" s="1" t="s">
        <v>5</v>
      </c>
      <c r="B1" s="1" t="s">
        <v>10</v>
      </c>
      <c r="E1" s="1" t="s">
        <v>12</v>
      </c>
    </row>
    <row r="3" spans="1:8" x14ac:dyDescent="0.25">
      <c r="A3" s="1" t="s">
        <v>0</v>
      </c>
      <c r="B3" s="1" t="s">
        <v>43</v>
      </c>
    </row>
    <row r="5" spans="1:8" x14ac:dyDescent="0.25">
      <c r="A5" s="1" t="s">
        <v>3</v>
      </c>
      <c r="B5" s="1">
        <v>218.845</v>
      </c>
    </row>
    <row r="7" spans="1:8" x14ac:dyDescent="0.25">
      <c r="A7" s="1" t="s">
        <v>6</v>
      </c>
      <c r="B7" s="1">
        <v>905.23099999999999</v>
      </c>
    </row>
    <row r="9" spans="1:8" x14ac:dyDescent="0.25">
      <c r="A9" s="1" t="s">
        <v>17</v>
      </c>
      <c r="B9" s="1">
        <v>1081.854</v>
      </c>
      <c r="C9" s="1" t="s">
        <v>18</v>
      </c>
      <c r="D9" s="2">
        <f>(B9-B7)/(B7-B5)</f>
        <v>0.25732313887521024</v>
      </c>
    </row>
    <row r="11" spans="1:8" x14ac:dyDescent="0.25">
      <c r="A11" s="1" t="s">
        <v>16</v>
      </c>
      <c r="B11" s="1">
        <v>1.7</v>
      </c>
      <c r="C11" s="1" t="s">
        <v>14</v>
      </c>
      <c r="D11" s="2">
        <f>(20.5-B11)*2.8*2.8*3.1415926</f>
        <v>463.04561649919998</v>
      </c>
    </row>
    <row r="13" spans="1:8" x14ac:dyDescent="0.25">
      <c r="A13" s="1" t="s">
        <v>13</v>
      </c>
      <c r="B13" s="3">
        <f>(B7-B5)/D11</f>
        <v>1.4823291173542203</v>
      </c>
    </row>
    <row r="15" spans="1:8" x14ac:dyDescent="0.25">
      <c r="H15" t="s">
        <v>87</v>
      </c>
    </row>
    <row r="16" spans="1:8" x14ac:dyDescent="0.25">
      <c r="A16" s="1" t="s">
        <v>1</v>
      </c>
      <c r="B16" s="1" t="s">
        <v>2</v>
      </c>
      <c r="C16" s="1" t="s">
        <v>7</v>
      </c>
      <c r="D16" s="1" t="s">
        <v>4</v>
      </c>
      <c r="E16" s="1" t="s">
        <v>8</v>
      </c>
      <c r="F16" s="1" t="s">
        <v>9</v>
      </c>
      <c r="G16" s="1" t="s">
        <v>15</v>
      </c>
      <c r="H16" s="1" t="s">
        <v>88</v>
      </c>
    </row>
    <row r="17" spans="1:8" s="4" customFormat="1" x14ac:dyDescent="0.25">
      <c r="A17" s="4" t="s">
        <v>19</v>
      </c>
      <c r="B17" s="5">
        <v>0.38541666666666669</v>
      </c>
      <c r="C17" s="4">
        <v>3</v>
      </c>
      <c r="D17" s="4">
        <v>1094.182</v>
      </c>
      <c r="E17" s="4" t="s">
        <v>20</v>
      </c>
      <c r="F17" s="4">
        <v>0</v>
      </c>
      <c r="G17" s="6">
        <f>(D17-$B$7)/($B$7-$B$5)</f>
        <v>0.2752838781676783</v>
      </c>
      <c r="H17" s="8">
        <f>(D17-$B$7)/$D$11</f>
        <v>0.40806130814614133</v>
      </c>
    </row>
    <row r="18" spans="1:8" s="4" customFormat="1" x14ac:dyDescent="0.25">
      <c r="A18" s="4" t="s">
        <v>21</v>
      </c>
      <c r="B18" s="5">
        <v>0.30208333333333331</v>
      </c>
      <c r="C18" s="4">
        <v>5</v>
      </c>
      <c r="D18" s="4">
        <v>1090.972</v>
      </c>
      <c r="E18" s="4" t="s">
        <v>44</v>
      </c>
      <c r="F18" s="4">
        <f>$D$17-D18</f>
        <v>3.2100000000000364</v>
      </c>
      <c r="G18" s="6">
        <f t="shared" ref="G18:G45" si="0">(D18-$B$7)/($B$7-$B$5)</f>
        <v>0.27060720935450316</v>
      </c>
      <c r="H18" s="8">
        <f t="shared" ref="H18:H49" si="1">(D18-$B$7)/$D$11</f>
        <v>0.40112894579214942</v>
      </c>
    </row>
    <row r="19" spans="1:8" s="4" customFormat="1" x14ac:dyDescent="0.25">
      <c r="A19" s="4" t="s">
        <v>23</v>
      </c>
      <c r="B19" s="5">
        <v>0.30208333333333331</v>
      </c>
      <c r="C19" s="4">
        <v>7</v>
      </c>
      <c r="D19" s="4">
        <v>1082.625</v>
      </c>
      <c r="E19" s="4" t="s">
        <v>24</v>
      </c>
      <c r="F19" s="4">
        <f t="shared" ref="F19:F45" si="2">$D$17-D19</f>
        <v>11.557000000000016</v>
      </c>
      <c r="G19" s="6">
        <f t="shared" si="0"/>
        <v>0.2584464135340756</v>
      </c>
      <c r="H19" s="8">
        <f t="shared" si="1"/>
        <v>0.38310264405733013</v>
      </c>
    </row>
    <row r="20" spans="1:8" s="4" customFormat="1" x14ac:dyDescent="0.25">
      <c r="D20" s="4">
        <v>1086.4670000000001</v>
      </c>
      <c r="F20" s="4">
        <f t="shared" si="2"/>
        <v>7.7149999999999181</v>
      </c>
      <c r="G20" s="6">
        <f t="shared" si="0"/>
        <v>0.26404384704816258</v>
      </c>
      <c r="H20" s="8">
        <f t="shared" si="1"/>
        <v>0.39139988273771559</v>
      </c>
    </row>
    <row r="21" spans="1:8" s="4" customFormat="1" x14ac:dyDescent="0.25">
      <c r="A21" s="4" t="s">
        <v>26</v>
      </c>
      <c r="B21" s="5">
        <v>0.2986111111111111</v>
      </c>
      <c r="C21" s="4">
        <v>10</v>
      </c>
      <c r="D21" s="4">
        <v>1060.1469999999999</v>
      </c>
      <c r="E21" s="4" t="s">
        <v>27</v>
      </c>
      <c r="F21" s="4">
        <f t="shared" si="2"/>
        <v>34.035000000000082</v>
      </c>
      <c r="G21" s="6">
        <f t="shared" si="0"/>
        <v>0.22569807659247121</v>
      </c>
      <c r="H21" s="8">
        <f t="shared" si="1"/>
        <v>0.3345588306638631</v>
      </c>
    </row>
    <row r="22" spans="1:8" s="4" customFormat="1" x14ac:dyDescent="0.25">
      <c r="D22" s="4">
        <v>1073.309</v>
      </c>
      <c r="F22" s="4">
        <f t="shared" si="2"/>
        <v>20.873000000000047</v>
      </c>
      <c r="G22" s="6">
        <f t="shared" si="0"/>
        <v>0.24487387563266147</v>
      </c>
      <c r="H22" s="8">
        <f t="shared" si="1"/>
        <v>0.36298367592967024</v>
      </c>
    </row>
    <row r="23" spans="1:8" s="4" customFormat="1" x14ac:dyDescent="0.25">
      <c r="A23" s="4" t="s">
        <v>28</v>
      </c>
      <c r="B23" s="5">
        <v>0.2986111111111111</v>
      </c>
      <c r="C23" s="4">
        <v>11</v>
      </c>
      <c r="D23" s="4">
        <v>1060.2729999999999</v>
      </c>
      <c r="F23" s="4">
        <f t="shared" si="2"/>
        <v>33.909000000000106</v>
      </c>
      <c r="G23" s="6">
        <f t="shared" si="0"/>
        <v>0.2258816467701846</v>
      </c>
      <c r="H23" s="8">
        <f t="shared" si="1"/>
        <v>0.33483094208336556</v>
      </c>
    </row>
    <row r="24" spans="1:8" s="4" customFormat="1" x14ac:dyDescent="0.25">
      <c r="A24" s="4" t="s">
        <v>29</v>
      </c>
      <c r="B24" s="5">
        <v>0.4375</v>
      </c>
      <c r="C24" s="4">
        <v>12</v>
      </c>
      <c r="D24" s="4">
        <v>1043.7860000000001</v>
      </c>
      <c r="F24" s="4">
        <f t="shared" si="2"/>
        <v>50.395999999999958</v>
      </c>
      <c r="G24" s="6">
        <f t="shared" si="0"/>
        <v>0.20186163470700169</v>
      </c>
      <c r="H24" s="8">
        <f t="shared" si="1"/>
        <v>0.29922537880290989</v>
      </c>
    </row>
    <row r="25" spans="1:8" s="4" customFormat="1" x14ac:dyDescent="0.25">
      <c r="B25" s="5">
        <v>0.70833333333333337</v>
      </c>
      <c r="D25" s="4">
        <v>1035.9870000000001</v>
      </c>
      <c r="E25" s="4" t="s">
        <v>27</v>
      </c>
      <c r="F25" s="4">
        <f t="shared" si="2"/>
        <v>58.194999999999936</v>
      </c>
      <c r="G25" s="6">
        <f t="shared" si="0"/>
        <v>0.19049922346901027</v>
      </c>
      <c r="H25" s="8">
        <f t="shared" si="1"/>
        <v>0.28238254578148242</v>
      </c>
    </row>
    <row r="26" spans="1:8" s="4" customFormat="1" x14ac:dyDescent="0.25">
      <c r="D26" s="4">
        <v>1054.6479999999999</v>
      </c>
      <c r="F26" s="4">
        <f t="shared" si="2"/>
        <v>39.534000000000106</v>
      </c>
      <c r="G26" s="6">
        <f t="shared" si="0"/>
        <v>0.21768654955083572</v>
      </c>
      <c r="H26" s="8">
        <f t="shared" si="1"/>
        <v>0.32268311085557611</v>
      </c>
    </row>
    <row r="27" spans="1:8" s="4" customFormat="1" x14ac:dyDescent="0.25">
      <c r="A27" s="4" t="s">
        <v>30</v>
      </c>
      <c r="B27" s="5">
        <v>0.28125</v>
      </c>
      <c r="C27" s="4">
        <v>13</v>
      </c>
      <c r="D27" s="4">
        <v>1049.2249999999999</v>
      </c>
      <c r="E27" s="4" t="s">
        <v>31</v>
      </c>
      <c r="F27" s="4">
        <f t="shared" si="2"/>
        <v>44.957000000000107</v>
      </c>
      <c r="G27" s="6">
        <f t="shared" si="0"/>
        <v>0.20978574737829722</v>
      </c>
      <c r="H27" s="8">
        <f t="shared" si="1"/>
        <v>0.31097152174476678</v>
      </c>
    </row>
    <row r="28" spans="1:8" s="4" customFormat="1" x14ac:dyDescent="0.25">
      <c r="B28" s="5">
        <v>0.71180555555555547</v>
      </c>
      <c r="D28" s="4">
        <v>1043.0609999999999</v>
      </c>
      <c r="E28" s="4" t="s">
        <v>27</v>
      </c>
      <c r="F28" s="4">
        <f t="shared" si="2"/>
        <v>51.121000000000095</v>
      </c>
      <c r="G28" s="6">
        <f t="shared" si="0"/>
        <v>0.20080537773206319</v>
      </c>
      <c r="H28" s="8">
        <f t="shared" si="1"/>
        <v>0.29765965833355007</v>
      </c>
    </row>
    <row r="29" spans="1:8" s="4" customFormat="1" x14ac:dyDescent="0.25">
      <c r="D29" s="4">
        <v>1048.405</v>
      </c>
      <c r="F29" s="4">
        <f t="shared" si="2"/>
        <v>45.777000000000044</v>
      </c>
      <c r="G29" s="6">
        <f t="shared" si="0"/>
        <v>0.20859108431698781</v>
      </c>
      <c r="H29" s="8">
        <f t="shared" si="1"/>
        <v>0.30920063790356028</v>
      </c>
    </row>
    <row r="30" spans="1:8" s="4" customFormat="1" x14ac:dyDescent="0.25">
      <c r="A30" s="4" t="s">
        <v>32</v>
      </c>
      <c r="B30" s="5">
        <v>0.3125</v>
      </c>
      <c r="C30" s="4">
        <v>17</v>
      </c>
      <c r="D30" s="4">
        <v>993.54</v>
      </c>
      <c r="E30" s="4" t="s">
        <v>27</v>
      </c>
      <c r="F30" s="4">
        <f t="shared" si="2"/>
        <v>100.64200000000005</v>
      </c>
      <c r="G30" s="6">
        <f t="shared" si="0"/>
        <v>0.12865792717217422</v>
      </c>
      <c r="H30" s="8">
        <f t="shared" si="1"/>
        <v>0.1907133916257526</v>
      </c>
    </row>
    <row r="31" spans="1:8" s="4" customFormat="1" x14ac:dyDescent="0.25">
      <c r="D31" s="4">
        <v>1021.0069999999999</v>
      </c>
      <c r="F31" s="4">
        <f t="shared" si="2"/>
        <v>73.175000000000068</v>
      </c>
      <c r="G31" s="6">
        <f t="shared" si="0"/>
        <v>0.16867476900752632</v>
      </c>
      <c r="H31" s="8">
        <f t="shared" si="1"/>
        <v>0.25003152146285351</v>
      </c>
    </row>
    <row r="32" spans="1:8" s="4" customFormat="1" x14ac:dyDescent="0.25">
      <c r="A32" s="4" t="s">
        <v>33</v>
      </c>
      <c r="B32" s="5">
        <v>0.28472222222222221</v>
      </c>
      <c r="C32" s="4">
        <v>18</v>
      </c>
      <c r="D32" s="4">
        <v>1000.82</v>
      </c>
      <c r="F32" s="4">
        <f t="shared" si="2"/>
        <v>93.361999999999966</v>
      </c>
      <c r="G32" s="6">
        <f t="shared" si="0"/>
        <v>0.13926420410672721</v>
      </c>
      <c r="H32" s="8">
        <f t="shared" si="1"/>
        <v>0.20643538475256296</v>
      </c>
    </row>
    <row r="33" spans="1:8" s="4" customFormat="1" x14ac:dyDescent="0.25">
      <c r="A33" s="4" t="s">
        <v>34</v>
      </c>
      <c r="B33" s="5">
        <v>0.30555555555555552</v>
      </c>
      <c r="C33" s="4">
        <v>19</v>
      </c>
      <c r="D33" s="4">
        <v>983.73900000000003</v>
      </c>
      <c r="F33" s="4">
        <f t="shared" si="2"/>
        <v>110.44299999999998</v>
      </c>
      <c r="G33" s="6">
        <f t="shared" si="0"/>
        <v>0.11437878977718083</v>
      </c>
      <c r="H33" s="8">
        <f t="shared" si="1"/>
        <v>0.16954701049445239</v>
      </c>
    </row>
    <row r="34" spans="1:8" s="4" customFormat="1" x14ac:dyDescent="0.25">
      <c r="B34" s="5">
        <v>0.53472222222222221</v>
      </c>
      <c r="D34" s="4">
        <v>979.96199999999999</v>
      </c>
      <c r="E34" s="4" t="s">
        <v>27</v>
      </c>
      <c r="F34" s="4">
        <f t="shared" si="2"/>
        <v>114.22000000000003</v>
      </c>
      <c r="G34" s="6">
        <f t="shared" si="0"/>
        <v>0.10887605516429531</v>
      </c>
      <c r="H34" s="8">
        <f t="shared" si="1"/>
        <v>0.16139014675269928</v>
      </c>
    </row>
    <row r="35" spans="1:8" s="4" customFormat="1" x14ac:dyDescent="0.25">
      <c r="D35" s="4">
        <v>1000.074</v>
      </c>
      <c r="F35" s="4">
        <f t="shared" si="2"/>
        <v>94.108000000000061</v>
      </c>
      <c r="G35" s="6">
        <f t="shared" si="0"/>
        <v>0.13817735210216986</v>
      </c>
      <c r="H35" s="8">
        <f t="shared" si="1"/>
        <v>0.2048243123799528</v>
      </c>
    </row>
    <row r="36" spans="1:8" s="4" customFormat="1" x14ac:dyDescent="0.25">
      <c r="A36" s="4" t="s">
        <v>35</v>
      </c>
      <c r="B36" s="5">
        <v>0.43055555555555558</v>
      </c>
      <c r="C36" s="4">
        <v>21</v>
      </c>
      <c r="D36" s="4">
        <v>969.54700000000003</v>
      </c>
      <c r="F36" s="4">
        <f t="shared" si="2"/>
        <v>124.63499999999999</v>
      </c>
      <c r="G36" s="6">
        <f t="shared" si="0"/>
        <v>9.3702377379492052E-2</v>
      </c>
      <c r="H36" s="8">
        <f t="shared" si="1"/>
        <v>0.13889776235493453</v>
      </c>
    </row>
    <row r="37" spans="1:8" s="4" customFormat="1" x14ac:dyDescent="0.25">
      <c r="A37" s="4" t="s">
        <v>36</v>
      </c>
      <c r="B37" s="5">
        <v>0.40972222222222227</v>
      </c>
      <c r="C37" s="4">
        <v>23</v>
      </c>
      <c r="D37" s="4">
        <v>944.673</v>
      </c>
      <c r="E37" s="4" t="s">
        <v>27</v>
      </c>
      <c r="F37" s="4">
        <f t="shared" si="2"/>
        <v>149.50900000000001</v>
      </c>
      <c r="G37" s="6">
        <f t="shared" si="0"/>
        <v>5.746329324898819E-2</v>
      </c>
      <c r="H37" s="8">
        <f t="shared" si="1"/>
        <v>8.5179512762039403E-2</v>
      </c>
    </row>
    <row r="38" spans="1:8" s="4" customFormat="1" x14ac:dyDescent="0.25">
      <c r="D38" s="4">
        <v>972.47699999999998</v>
      </c>
      <c r="F38" s="4">
        <f t="shared" si="2"/>
        <v>121.70500000000004</v>
      </c>
      <c r="G38" s="6">
        <f t="shared" si="0"/>
        <v>9.7971112464415047E-2</v>
      </c>
      <c r="H38" s="8">
        <f t="shared" si="1"/>
        <v>0.14522543266558741</v>
      </c>
    </row>
    <row r="39" spans="1:8" s="4" customFormat="1" x14ac:dyDescent="0.25">
      <c r="A39" s="4" t="s">
        <v>37</v>
      </c>
      <c r="B39" s="5">
        <v>0.35416666666666669</v>
      </c>
      <c r="C39" s="4">
        <v>24</v>
      </c>
      <c r="D39" s="4">
        <v>963.29200000000003</v>
      </c>
      <c r="F39" s="4">
        <f t="shared" si="2"/>
        <v>130.88999999999999</v>
      </c>
      <c r="G39" s="6">
        <f t="shared" si="0"/>
        <v>8.4589429271576103E-2</v>
      </c>
      <c r="H39" s="8">
        <f t="shared" si="1"/>
        <v>0.12538937402963268</v>
      </c>
    </row>
    <row r="40" spans="1:8" s="4" customFormat="1" x14ac:dyDescent="0.25">
      <c r="A40" s="4" t="s">
        <v>38</v>
      </c>
      <c r="B40" s="5">
        <v>0.30902777777777779</v>
      </c>
      <c r="C40" s="4">
        <v>25</v>
      </c>
      <c r="D40" s="4">
        <v>953.11300000000006</v>
      </c>
      <c r="E40" s="4" t="s">
        <v>31</v>
      </c>
      <c r="F40" s="4">
        <f t="shared" si="2"/>
        <v>141.06899999999996</v>
      </c>
      <c r="G40" s="6">
        <f t="shared" si="0"/>
        <v>6.9759581343442414E-2</v>
      </c>
      <c r="H40" s="8">
        <f t="shared" si="1"/>
        <v>0.10340665863982494</v>
      </c>
    </row>
    <row r="41" spans="1:8" s="4" customFormat="1" x14ac:dyDescent="0.25">
      <c r="A41" s="4" t="s">
        <v>39</v>
      </c>
      <c r="B41" s="5">
        <v>0.28125</v>
      </c>
      <c r="C41" s="4">
        <v>26</v>
      </c>
      <c r="D41" s="4">
        <v>946.25400000000002</v>
      </c>
      <c r="E41" s="4" t="s">
        <v>31</v>
      </c>
      <c r="F41" s="4">
        <f t="shared" si="2"/>
        <v>147.928</v>
      </c>
      <c r="G41" s="6">
        <f t="shared" si="0"/>
        <v>5.9766661907439879E-2</v>
      </c>
      <c r="H41" s="8">
        <f t="shared" si="1"/>
        <v>8.8593863192463457E-2</v>
      </c>
    </row>
    <row r="42" spans="1:8" s="4" customFormat="1" x14ac:dyDescent="0.25">
      <c r="B42" s="5">
        <v>0.40972222222222227</v>
      </c>
      <c r="D42" s="4">
        <v>946.11</v>
      </c>
      <c r="E42" s="4" t="s">
        <v>27</v>
      </c>
      <c r="F42" s="4">
        <f t="shared" si="2"/>
        <v>148.072</v>
      </c>
      <c r="G42" s="6">
        <f t="shared" si="0"/>
        <v>5.9556867418624537E-2</v>
      </c>
      <c r="H42" s="8">
        <f t="shared" si="1"/>
        <v>8.8282878713032045E-2</v>
      </c>
    </row>
    <row r="43" spans="1:8" s="4" customFormat="1" x14ac:dyDescent="0.25">
      <c r="D43" s="4">
        <v>1058.8789999999999</v>
      </c>
      <c r="E43" s="4" t="s">
        <v>45</v>
      </c>
      <c r="F43" s="4">
        <f t="shared" si="2"/>
        <v>35.303000000000111</v>
      </c>
      <c r="G43" s="6">
        <f t="shared" si="0"/>
        <v>0.22385071956595839</v>
      </c>
      <c r="H43" s="8">
        <f t="shared" si="1"/>
        <v>0.33182043955331425</v>
      </c>
    </row>
    <row r="44" spans="1:8" s="4" customFormat="1" x14ac:dyDescent="0.25">
      <c r="A44" s="4" t="s">
        <v>56</v>
      </c>
      <c r="B44" s="5">
        <v>0.2951388888888889</v>
      </c>
      <c r="C44" s="4">
        <v>27</v>
      </c>
      <c r="D44" s="4">
        <v>1051.7460000000001</v>
      </c>
      <c r="E44" s="4" t="s">
        <v>57</v>
      </c>
      <c r="F44" s="4">
        <f t="shared" si="2"/>
        <v>42.435999999999922</v>
      </c>
      <c r="G44" s="6">
        <f t="shared" si="0"/>
        <v>0.21345860783873813</v>
      </c>
      <c r="H44" s="8">
        <f t="shared" si="1"/>
        <v>0.31641590974925737</v>
      </c>
    </row>
    <row r="45" spans="1:8" x14ac:dyDescent="0.25">
      <c r="A45" s="1" t="s">
        <v>60</v>
      </c>
      <c r="B45" s="7">
        <v>0.3923611111111111</v>
      </c>
      <c r="C45" s="1">
        <v>28</v>
      </c>
      <c r="D45" s="1">
        <v>1040.287</v>
      </c>
      <c r="E45" s="1" t="s">
        <v>61</v>
      </c>
      <c r="F45" s="1">
        <f t="shared" si="2"/>
        <v>53.894999999999982</v>
      </c>
      <c r="G45" s="2">
        <f t="shared" si="0"/>
        <v>0.19676392001002357</v>
      </c>
      <c r="H45" s="8">
        <f t="shared" si="1"/>
        <v>0.29166888787561468</v>
      </c>
    </row>
    <row r="46" spans="1:8" s="4" customFormat="1" x14ac:dyDescent="0.25">
      <c r="A46" s="4" t="s">
        <v>59</v>
      </c>
      <c r="B46" s="5">
        <v>0.3125</v>
      </c>
      <c r="C46" s="4">
        <v>31</v>
      </c>
      <c r="D46" s="4">
        <v>1017.627</v>
      </c>
      <c r="F46" s="4">
        <f>$D$17-D46</f>
        <v>76.555000000000064</v>
      </c>
      <c r="G46" s="6">
        <f>(D46-$B$7)/($B$7-$B$5)</f>
        <v>0.16375042614505536</v>
      </c>
      <c r="H46" s="8">
        <f t="shared" si="1"/>
        <v>0.24273202465397736</v>
      </c>
    </row>
    <row r="47" spans="1:8" s="4" customFormat="1" x14ac:dyDescent="0.25">
      <c r="A47" s="4" t="s">
        <v>63</v>
      </c>
      <c r="B47" s="5">
        <v>0.31944444444444448</v>
      </c>
      <c r="C47" s="4">
        <v>32</v>
      </c>
      <c r="D47" s="4">
        <v>1012.279</v>
      </c>
      <c r="E47" s="4" t="s">
        <v>72</v>
      </c>
      <c r="F47" s="4">
        <f>$D$17-D47</f>
        <v>81.90300000000002</v>
      </c>
      <c r="G47" s="6">
        <f>(D47-$B$7)/($B$7-$B$5)</f>
        <v>0.15595889193544157</v>
      </c>
      <c r="H47" s="8">
        <f t="shared" si="1"/>
        <v>0.23118240662620537</v>
      </c>
    </row>
    <row r="48" spans="1:8" s="4" customFormat="1" x14ac:dyDescent="0.25">
      <c r="B48" s="5">
        <v>0.375</v>
      </c>
      <c r="D48" s="4">
        <v>1012.022</v>
      </c>
      <c r="E48" s="4" t="s">
        <v>31</v>
      </c>
      <c r="F48" s="4">
        <f>$D$17-D48</f>
        <v>82.159999999999968</v>
      </c>
      <c r="G48" s="6">
        <f>(D48-$B$7)/($B$7-$B$5)</f>
        <v>0.15558446704915319</v>
      </c>
      <c r="H48" s="8">
        <f t="shared" si="1"/>
        <v>0.23062738571499805</v>
      </c>
    </row>
    <row r="49" spans="2:8" s="4" customFormat="1" x14ac:dyDescent="0.25">
      <c r="B49" s="5">
        <v>0.52430555555555558</v>
      </c>
      <c r="D49" s="4">
        <v>1011.735</v>
      </c>
      <c r="E49" s="4" t="s">
        <v>66</v>
      </c>
      <c r="F49" s="4">
        <f>$D$17-D49</f>
        <v>82.447000000000003</v>
      </c>
      <c r="G49" s="6">
        <f>(D49-$B$7)/($B$7-$B$5)</f>
        <v>0.1551663349776948</v>
      </c>
      <c r="H49" s="8">
        <f t="shared" si="1"/>
        <v>0.23000757637057564</v>
      </c>
    </row>
    <row r="50" spans="2:8" s="4" customFormat="1" x14ac:dyDescent="0.25"/>
    <row r="51" spans="2:8" s="4" customFormat="1" x14ac:dyDescent="0.25"/>
    <row r="52" spans="2:8" s="4" customFormat="1" x14ac:dyDescent="0.25">
      <c r="E52" s="4" t="s">
        <v>66</v>
      </c>
    </row>
    <row r="53" spans="2:8" s="4" customFormat="1" x14ac:dyDescent="0.25">
      <c r="D53" s="4">
        <v>1011.735</v>
      </c>
      <c r="E53" s="4" t="s">
        <v>67</v>
      </c>
    </row>
    <row r="54" spans="2:8" s="4" customFormat="1" x14ac:dyDescent="0.25">
      <c r="D54" s="4">
        <v>1007.127</v>
      </c>
      <c r="E54" s="4" t="s">
        <v>68</v>
      </c>
    </row>
    <row r="55" spans="2:8" s="4" customFormat="1" x14ac:dyDescent="0.25">
      <c r="D55" s="4">
        <v>1005.213</v>
      </c>
      <c r="E55" s="4" t="s">
        <v>69</v>
      </c>
    </row>
    <row r="56" spans="2:8" x14ac:dyDescent="0.25">
      <c r="D56" s="4"/>
      <c r="E56" s="4"/>
    </row>
    <row r="57" spans="2:8" x14ac:dyDescent="0.25">
      <c r="D57" s="4">
        <v>1.8480000000000001</v>
      </c>
      <c r="E57" s="4" t="s">
        <v>70</v>
      </c>
    </row>
    <row r="58" spans="2:8" x14ac:dyDescent="0.25">
      <c r="D58" s="1">
        <v>1.01</v>
      </c>
      <c r="E58" s="1" t="s">
        <v>81</v>
      </c>
    </row>
    <row r="59" spans="2:8" x14ac:dyDescent="0.25">
      <c r="D59" s="1">
        <v>8</v>
      </c>
      <c r="E59" s="1" t="s">
        <v>82</v>
      </c>
    </row>
    <row r="60" spans="2:8" x14ac:dyDescent="0.25">
      <c r="D60" s="1">
        <v>0.8</v>
      </c>
      <c r="E60" s="1" t="s">
        <v>71</v>
      </c>
    </row>
    <row r="62" spans="2:8" x14ac:dyDescent="0.25">
      <c r="D62" s="1">
        <v>50.375999999999998</v>
      </c>
      <c r="E62" s="1" t="s">
        <v>79</v>
      </c>
    </row>
    <row r="63" spans="2:8" x14ac:dyDescent="0.25">
      <c r="D63" s="1">
        <v>7.069</v>
      </c>
      <c r="E63" s="1" t="s">
        <v>80</v>
      </c>
    </row>
    <row r="65" spans="1:5" x14ac:dyDescent="0.25">
      <c r="E65" s="1" t="s">
        <v>83</v>
      </c>
    </row>
    <row r="66" spans="1:5" x14ac:dyDescent="0.25">
      <c r="A66" s="1" t="s">
        <v>84</v>
      </c>
      <c r="D66" s="1">
        <v>0.14099999999999999</v>
      </c>
      <c r="E66" s="1" t="s">
        <v>85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6" workbookViewId="0">
      <selection activeCell="H17" sqref="H15:H17"/>
    </sheetView>
  </sheetViews>
  <sheetFormatPr defaultColWidth="11.42578125" defaultRowHeight="15.75" x14ac:dyDescent="0.25"/>
  <cols>
    <col min="1" max="1" width="33.7109375" style="1" bestFit="1" customWidth="1"/>
    <col min="2" max="2" width="13.42578125" style="1" customWidth="1"/>
    <col min="3" max="3" width="19.140625" style="1" bestFit="1" customWidth="1"/>
    <col min="4" max="4" width="15.85546875" style="1" customWidth="1"/>
    <col min="5" max="5" width="42.42578125" style="1" bestFit="1" customWidth="1"/>
    <col min="6" max="6" width="15.5703125" style="1" customWidth="1"/>
    <col min="7" max="7" width="13.85546875" style="1" bestFit="1" customWidth="1"/>
    <col min="8" max="16384" width="11.42578125" style="1"/>
  </cols>
  <sheetData>
    <row r="1" spans="1:8" x14ac:dyDescent="0.25">
      <c r="A1" s="1" t="s">
        <v>5</v>
      </c>
      <c r="B1" s="1" t="s">
        <v>10</v>
      </c>
      <c r="E1" s="1" t="s">
        <v>12</v>
      </c>
    </row>
    <row r="3" spans="1:8" x14ac:dyDescent="0.25">
      <c r="A3" s="1" t="s">
        <v>0</v>
      </c>
      <c r="B3" s="1" t="s">
        <v>46</v>
      </c>
    </row>
    <row r="5" spans="1:8" x14ac:dyDescent="0.25">
      <c r="A5" s="1" t="s">
        <v>3</v>
      </c>
      <c r="B5" s="1">
        <v>217.17099999999999</v>
      </c>
    </row>
    <row r="7" spans="1:8" x14ac:dyDescent="0.25">
      <c r="A7" s="1" t="s">
        <v>6</v>
      </c>
      <c r="B7" s="1">
        <v>900.20799999999997</v>
      </c>
    </row>
    <row r="9" spans="1:8" x14ac:dyDescent="0.25">
      <c r="A9" s="1" t="s">
        <v>17</v>
      </c>
      <c r="B9" s="1">
        <v>1072.8420000000001</v>
      </c>
      <c r="C9" s="1" t="s">
        <v>18</v>
      </c>
      <c r="D9" s="2">
        <f>(B9-B7)/(B7-B5)</f>
        <v>0.25274472685959931</v>
      </c>
    </row>
    <row r="11" spans="1:8" x14ac:dyDescent="0.25">
      <c r="A11" s="1" t="s">
        <v>16</v>
      </c>
      <c r="B11" s="1">
        <v>2</v>
      </c>
      <c r="C11" s="1" t="s">
        <v>14</v>
      </c>
      <c r="D11" s="2">
        <f>(20.5-B11)*2.8*2.8*3.1415926</f>
        <v>455.656590704</v>
      </c>
    </row>
    <row r="13" spans="1:8" x14ac:dyDescent="0.25">
      <c r="A13" s="1" t="s">
        <v>13</v>
      </c>
      <c r="B13" s="3">
        <f>(B7-B5)/D11</f>
        <v>1.4990170534891025</v>
      </c>
    </row>
    <row r="15" spans="1:8" x14ac:dyDescent="0.25">
      <c r="H15" t="s">
        <v>87</v>
      </c>
    </row>
    <row r="16" spans="1:8" x14ac:dyDescent="0.25">
      <c r="A16" s="1" t="s">
        <v>1</v>
      </c>
      <c r="B16" s="1" t="s">
        <v>2</v>
      </c>
      <c r="C16" s="1" t="s">
        <v>7</v>
      </c>
      <c r="D16" s="1" t="s">
        <v>4</v>
      </c>
      <c r="E16" s="1" t="s">
        <v>8</v>
      </c>
      <c r="F16" s="1" t="s">
        <v>9</v>
      </c>
      <c r="G16" s="1" t="s">
        <v>15</v>
      </c>
      <c r="H16" s="1" t="s">
        <v>88</v>
      </c>
    </row>
    <row r="17" spans="1:8" s="4" customFormat="1" x14ac:dyDescent="0.25">
      <c r="A17" s="4" t="s">
        <v>19</v>
      </c>
      <c r="B17" s="5">
        <v>0.38541666666666669</v>
      </c>
      <c r="C17" s="4">
        <v>3</v>
      </c>
      <c r="D17" s="4">
        <v>1084.356</v>
      </c>
      <c r="E17" s="4" t="s">
        <v>20</v>
      </c>
      <c r="F17" s="4">
        <v>0</v>
      </c>
      <c r="G17" s="6">
        <f>(D17-$B$7)/($B$7-$B$5)</f>
        <v>0.26960179316786648</v>
      </c>
      <c r="H17" s="8">
        <f>(D17-$B$7)/$D$11</f>
        <v>0.40413768560987362</v>
      </c>
    </row>
    <row r="18" spans="1:8" s="4" customFormat="1" x14ac:dyDescent="0.25">
      <c r="A18" s="4" t="s">
        <v>21</v>
      </c>
      <c r="B18" s="5">
        <v>0.30208333333333331</v>
      </c>
      <c r="C18" s="4">
        <v>5</v>
      </c>
      <c r="D18" s="4">
        <v>1084.5229999999999</v>
      </c>
      <c r="E18" s="4" t="s">
        <v>41</v>
      </c>
      <c r="F18" s="4">
        <f>$D$17-D18</f>
        <v>-0.16699999999991633</v>
      </c>
      <c r="G18" s="6">
        <f t="shared" ref="G18:G46" si="0">(D18-$B$7)/($B$7-$B$5)</f>
        <v>0.26984628943966421</v>
      </c>
      <c r="H18" s="8">
        <f t="shared" ref="H18:H53" si="1">(D18-$B$7)/$D$11</f>
        <v>0.40450418969081298</v>
      </c>
    </row>
    <row r="19" spans="1:8" s="4" customFormat="1" x14ac:dyDescent="0.25">
      <c r="A19" s="4" t="s">
        <v>23</v>
      </c>
      <c r="B19" s="5">
        <v>0.30208333333333331</v>
      </c>
      <c r="C19" s="4">
        <v>7</v>
      </c>
      <c r="D19" s="4">
        <v>1075.684</v>
      </c>
      <c r="E19" s="4" t="s">
        <v>24</v>
      </c>
      <c r="F19" s="4">
        <f t="shared" ref="F19:F46" si="2">$D$17-D19</f>
        <v>8.6720000000000255</v>
      </c>
      <c r="G19" s="6">
        <f t="shared" si="0"/>
        <v>0.256905555628758</v>
      </c>
      <c r="H19" s="8">
        <f t="shared" si="1"/>
        <v>0.38510580902360153</v>
      </c>
    </row>
    <row r="20" spans="1:8" s="4" customFormat="1" x14ac:dyDescent="0.25">
      <c r="D20" s="4">
        <v>1080.0530000000001</v>
      </c>
      <c r="F20" s="4">
        <f t="shared" si="2"/>
        <v>4.3029999999998836</v>
      </c>
      <c r="G20" s="6">
        <f t="shared" si="0"/>
        <v>0.26330198803285931</v>
      </c>
      <c r="H20" s="8">
        <f t="shared" si="1"/>
        <v>0.39469417027883968</v>
      </c>
    </row>
    <row r="21" spans="1:8" s="4" customFormat="1" x14ac:dyDescent="0.25">
      <c r="A21" s="4" t="s">
        <v>26</v>
      </c>
      <c r="B21" s="5">
        <v>0.2986111111111111</v>
      </c>
      <c r="C21" s="4">
        <v>10</v>
      </c>
      <c r="D21" s="4">
        <v>1065.44</v>
      </c>
      <c r="E21" s="4" t="s">
        <v>27</v>
      </c>
      <c r="F21" s="4">
        <f t="shared" si="2"/>
        <v>18.91599999999994</v>
      </c>
      <c r="G21" s="6">
        <f t="shared" si="0"/>
        <v>0.24190783222577997</v>
      </c>
      <c r="H21" s="8">
        <f t="shared" si="1"/>
        <v>0.36262396587902485</v>
      </c>
    </row>
    <row r="22" spans="1:8" s="4" customFormat="1" x14ac:dyDescent="0.25">
      <c r="D22" s="4">
        <v>1072.1300000000001</v>
      </c>
      <c r="F22" s="4">
        <f t="shared" si="2"/>
        <v>12.225999999999885</v>
      </c>
      <c r="G22" s="6">
        <f t="shared" si="0"/>
        <v>0.25170232359301198</v>
      </c>
      <c r="H22" s="8">
        <f t="shared" si="1"/>
        <v>0.37730607546875744</v>
      </c>
    </row>
    <row r="23" spans="1:8" s="4" customFormat="1" x14ac:dyDescent="0.25">
      <c r="A23" s="4" t="s">
        <v>28</v>
      </c>
      <c r="B23" s="5">
        <v>0.2986111111111111</v>
      </c>
      <c r="C23" s="4">
        <v>11</v>
      </c>
      <c r="D23" s="4">
        <v>1067.2139999999999</v>
      </c>
      <c r="F23" s="4">
        <f t="shared" si="2"/>
        <v>17.142000000000053</v>
      </c>
      <c r="G23" s="6">
        <f t="shared" si="0"/>
        <v>0.24450505609505777</v>
      </c>
      <c r="H23" s="8">
        <f t="shared" si="1"/>
        <v>0.36651724875080122</v>
      </c>
    </row>
    <row r="24" spans="1:8" s="4" customFormat="1" x14ac:dyDescent="0.25">
      <c r="A24" s="4" t="s">
        <v>29</v>
      </c>
      <c r="B24" s="5">
        <v>0.4375</v>
      </c>
      <c r="C24" s="4">
        <v>12</v>
      </c>
      <c r="D24" s="4">
        <v>1062.1859999999999</v>
      </c>
      <c r="F24" s="4">
        <f t="shared" si="2"/>
        <v>22.170000000000073</v>
      </c>
      <c r="G24" s="6">
        <f t="shared" si="0"/>
        <v>0.23714381504955068</v>
      </c>
      <c r="H24" s="8">
        <f t="shared" si="1"/>
        <v>0.35548262288874211</v>
      </c>
    </row>
    <row r="25" spans="1:8" s="4" customFormat="1" x14ac:dyDescent="0.25">
      <c r="B25" s="5"/>
      <c r="D25" s="4">
        <v>1059.8789999999999</v>
      </c>
      <c r="E25" s="4" t="s">
        <v>42</v>
      </c>
      <c r="F25" s="4">
        <f t="shared" si="2"/>
        <v>24.477000000000089</v>
      </c>
      <c r="G25" s="6">
        <f t="shared" si="0"/>
        <v>0.23376625277986393</v>
      </c>
      <c r="H25" s="8">
        <f t="shared" si="1"/>
        <v>0.35041959944726037</v>
      </c>
    </row>
    <row r="26" spans="1:8" s="4" customFormat="1" x14ac:dyDescent="0.25">
      <c r="B26" s="5">
        <v>0.70833333333333337</v>
      </c>
      <c r="D26" s="4">
        <v>1058.0309999999999</v>
      </c>
      <c r="E26" s="4" t="s">
        <v>27</v>
      </c>
      <c r="F26" s="4">
        <f t="shared" si="2"/>
        <v>26.325000000000045</v>
      </c>
      <c r="G26" s="6">
        <f t="shared" si="0"/>
        <v>0.23106068924523851</v>
      </c>
      <c r="H26" s="8">
        <f t="shared" si="1"/>
        <v>0.34636391356955859</v>
      </c>
    </row>
    <row r="27" spans="1:8" s="4" customFormat="1" x14ac:dyDescent="0.25">
      <c r="D27" s="4">
        <v>1065.223</v>
      </c>
      <c r="F27" s="4">
        <f t="shared" si="2"/>
        <v>19.133000000000038</v>
      </c>
      <c r="G27" s="6">
        <f t="shared" si="0"/>
        <v>0.24159013347739577</v>
      </c>
      <c r="H27" s="8">
        <f t="shared" si="1"/>
        <v>0.36214773003732481</v>
      </c>
    </row>
    <row r="28" spans="1:8" s="4" customFormat="1" x14ac:dyDescent="0.25">
      <c r="A28" s="4" t="s">
        <v>30</v>
      </c>
      <c r="B28" s="5">
        <v>0.28125</v>
      </c>
      <c r="C28" s="4">
        <v>13</v>
      </c>
      <c r="D28" s="4">
        <v>1062.646</v>
      </c>
      <c r="F28" s="4">
        <f t="shared" si="2"/>
        <v>21.710000000000036</v>
      </c>
      <c r="G28" s="6">
        <f t="shared" si="0"/>
        <v>0.23781727783414366</v>
      </c>
      <c r="H28" s="8">
        <f t="shared" si="1"/>
        <v>0.35649215508773724</v>
      </c>
    </row>
    <row r="29" spans="1:8" s="4" customFormat="1" x14ac:dyDescent="0.25">
      <c r="B29" s="5">
        <v>0.71180555555555547</v>
      </c>
      <c r="D29" s="4">
        <v>1060.3309999999999</v>
      </c>
      <c r="E29" s="4" t="s">
        <v>27</v>
      </c>
      <c r="F29" s="4">
        <f t="shared" si="2"/>
        <v>24.025000000000091</v>
      </c>
      <c r="G29" s="6">
        <f t="shared" si="0"/>
        <v>0.23442800316820309</v>
      </c>
      <c r="H29" s="8">
        <f t="shared" si="1"/>
        <v>0.35141157456453376</v>
      </c>
    </row>
    <row r="30" spans="1:8" s="4" customFormat="1" x14ac:dyDescent="0.25">
      <c r="D30" s="4">
        <v>1062.827</v>
      </c>
      <c r="F30" s="4">
        <f t="shared" si="2"/>
        <v>21.528999999999996</v>
      </c>
      <c r="G30" s="6">
        <f t="shared" si="0"/>
        <v>0.23808227079938571</v>
      </c>
      <c r="H30" s="8">
        <f t="shared" si="1"/>
        <v>0.35688938406168974</v>
      </c>
    </row>
    <row r="31" spans="1:8" s="4" customFormat="1" x14ac:dyDescent="0.25">
      <c r="A31" s="4" t="s">
        <v>32</v>
      </c>
      <c r="B31" s="5">
        <v>0.3125</v>
      </c>
      <c r="C31" s="4">
        <v>17</v>
      </c>
      <c r="D31" s="4">
        <v>1046.4860000000001</v>
      </c>
      <c r="E31" s="4" t="s">
        <v>27</v>
      </c>
      <c r="F31" s="4">
        <f t="shared" si="2"/>
        <v>37.869999999999891</v>
      </c>
      <c r="G31" s="6">
        <f t="shared" si="0"/>
        <v>0.21415823740148796</v>
      </c>
      <c r="H31" s="8">
        <f t="shared" si="1"/>
        <v>0.32102685000999814</v>
      </c>
    </row>
    <row r="32" spans="1:8" s="4" customFormat="1" x14ac:dyDescent="0.25">
      <c r="D32" s="4">
        <v>1054.259</v>
      </c>
      <c r="F32" s="4">
        <f t="shared" si="2"/>
        <v>30.09699999999998</v>
      </c>
      <c r="G32" s="6">
        <f t="shared" si="0"/>
        <v>0.22553829441157658</v>
      </c>
      <c r="H32" s="8">
        <f t="shared" si="1"/>
        <v>0.33808574953779924</v>
      </c>
    </row>
    <row r="33" spans="1:8" s="4" customFormat="1" x14ac:dyDescent="0.25">
      <c r="A33" s="4" t="s">
        <v>33</v>
      </c>
      <c r="B33" s="5">
        <v>0.28472222222222221</v>
      </c>
      <c r="C33" s="4">
        <v>18</v>
      </c>
      <c r="D33" s="4">
        <v>1049.8140000000001</v>
      </c>
      <c r="E33" s="4" t="s">
        <v>31</v>
      </c>
      <c r="F33" s="4">
        <f t="shared" si="2"/>
        <v>34.541999999999916</v>
      </c>
      <c r="G33" s="6">
        <f t="shared" si="0"/>
        <v>0.21903059424306459</v>
      </c>
      <c r="H33" s="8">
        <f t="shared" si="1"/>
        <v>0.32833059600620584</v>
      </c>
    </row>
    <row r="34" spans="1:8" s="4" customFormat="1" x14ac:dyDescent="0.25">
      <c r="A34" s="4" t="s">
        <v>34</v>
      </c>
      <c r="B34" s="5">
        <v>0.30555555555555552</v>
      </c>
      <c r="C34" s="4">
        <v>19</v>
      </c>
      <c r="D34" s="4">
        <v>1045.31</v>
      </c>
      <c r="F34" s="4">
        <f t="shared" si="2"/>
        <v>39.046000000000049</v>
      </c>
      <c r="G34" s="6">
        <f t="shared" si="0"/>
        <v>0.21243651515218059</v>
      </c>
      <c r="H34" s="8">
        <f t="shared" si="1"/>
        <v>0.3184459589969148</v>
      </c>
    </row>
    <row r="35" spans="1:8" s="4" customFormat="1" x14ac:dyDescent="0.25">
      <c r="B35" s="5">
        <v>0.53472222222222221</v>
      </c>
      <c r="D35" s="4">
        <v>1044.299</v>
      </c>
      <c r="E35" s="4" t="s">
        <v>27</v>
      </c>
      <c r="F35" s="4">
        <f t="shared" si="2"/>
        <v>40.057000000000016</v>
      </c>
      <c r="G35" s="6">
        <f t="shared" si="0"/>
        <v>0.21095636107560792</v>
      </c>
      <c r="H35" s="8">
        <f t="shared" si="1"/>
        <v>0.31622718279434098</v>
      </c>
    </row>
    <row r="36" spans="1:8" s="4" customFormat="1" x14ac:dyDescent="0.25">
      <c r="D36" s="4">
        <v>1049.279</v>
      </c>
      <c r="F36" s="4">
        <f t="shared" si="2"/>
        <v>35.076999999999998</v>
      </c>
      <c r="G36" s="6">
        <f t="shared" si="0"/>
        <v>0.21824732774359226</v>
      </c>
      <c r="H36" s="8">
        <f t="shared" si="1"/>
        <v>0.32715646616607008</v>
      </c>
    </row>
    <row r="37" spans="1:8" s="4" customFormat="1" x14ac:dyDescent="0.25">
      <c r="A37" s="4" t="s">
        <v>35</v>
      </c>
      <c r="B37" s="5">
        <v>0.43055555555555558</v>
      </c>
      <c r="C37" s="4">
        <v>21</v>
      </c>
      <c r="D37" s="4">
        <v>1041.5250000000001</v>
      </c>
      <c r="F37" s="4">
        <f t="shared" si="2"/>
        <v>42.830999999999904</v>
      </c>
      <c r="G37" s="6">
        <f t="shared" si="0"/>
        <v>0.20689508767460638</v>
      </c>
      <c r="H37" s="8">
        <f t="shared" si="1"/>
        <v>0.31013926470735798</v>
      </c>
    </row>
    <row r="38" spans="1:8" s="4" customFormat="1" x14ac:dyDescent="0.25">
      <c r="A38" s="4" t="s">
        <v>36</v>
      </c>
      <c r="B38" s="5">
        <v>0.40972222222222227</v>
      </c>
      <c r="C38" s="4">
        <v>23</v>
      </c>
      <c r="D38" s="4">
        <v>1035.203</v>
      </c>
      <c r="E38" s="4" t="s">
        <v>27</v>
      </c>
      <c r="F38" s="4">
        <f t="shared" si="2"/>
        <v>49.15300000000002</v>
      </c>
      <c r="G38" s="6">
        <f t="shared" si="0"/>
        <v>0.1976393665350486</v>
      </c>
      <c r="H38" s="8">
        <f t="shared" si="1"/>
        <v>0.29626478087682129</v>
      </c>
    </row>
    <row r="39" spans="1:8" s="4" customFormat="1" x14ac:dyDescent="0.25">
      <c r="D39" s="4">
        <v>1042.21</v>
      </c>
      <c r="F39" s="4">
        <f t="shared" si="2"/>
        <v>42.145999999999958</v>
      </c>
      <c r="G39" s="6">
        <f t="shared" si="0"/>
        <v>0.20789796160383706</v>
      </c>
      <c r="H39" s="8">
        <f t="shared" si="1"/>
        <v>0.31164258982977439</v>
      </c>
    </row>
    <row r="40" spans="1:8" s="4" customFormat="1" x14ac:dyDescent="0.25">
      <c r="A40" s="4" t="s">
        <v>37</v>
      </c>
      <c r="B40" s="5">
        <v>0.35416666666666669</v>
      </c>
      <c r="C40" s="4">
        <v>24</v>
      </c>
      <c r="D40" s="4">
        <v>1039.683</v>
      </c>
      <c r="F40" s="4">
        <f t="shared" si="2"/>
        <v>44.673000000000002</v>
      </c>
      <c r="G40" s="6">
        <f t="shared" si="0"/>
        <v>0.20419830843717107</v>
      </c>
      <c r="H40" s="8">
        <f t="shared" si="1"/>
        <v>0.3060967466409471</v>
      </c>
    </row>
    <row r="41" spans="1:8" s="4" customFormat="1" x14ac:dyDescent="0.25">
      <c r="A41" s="4" t="s">
        <v>38</v>
      </c>
      <c r="B41" s="5">
        <v>0.30902777777777779</v>
      </c>
      <c r="C41" s="4">
        <v>25</v>
      </c>
      <c r="D41" s="4">
        <v>1035.924</v>
      </c>
      <c r="F41" s="4">
        <f t="shared" si="2"/>
        <v>48.432000000000016</v>
      </c>
      <c r="G41" s="6">
        <f t="shared" si="0"/>
        <v>0.19869494624742146</v>
      </c>
      <c r="H41" s="8">
        <f t="shared" si="1"/>
        <v>0.29784711286698529</v>
      </c>
    </row>
    <row r="42" spans="1:8" s="4" customFormat="1" x14ac:dyDescent="0.25">
      <c r="A42" s="4" t="s">
        <v>39</v>
      </c>
      <c r="B42" s="5">
        <v>0.4375</v>
      </c>
      <c r="C42" s="4">
        <v>26</v>
      </c>
      <c r="D42" s="4">
        <v>1031.269</v>
      </c>
      <c r="E42" s="4" t="s">
        <v>27</v>
      </c>
      <c r="F42" s="4">
        <f t="shared" si="2"/>
        <v>53.086999999999989</v>
      </c>
      <c r="G42" s="6">
        <f t="shared" si="0"/>
        <v>0.19187979567724739</v>
      </c>
      <c r="H42" s="8">
        <f t="shared" si="1"/>
        <v>0.28763108594019843</v>
      </c>
    </row>
    <row r="43" spans="1:8" s="4" customFormat="1" x14ac:dyDescent="0.25">
      <c r="D43" s="4">
        <v>1035.0039999999999</v>
      </c>
      <c r="F43" s="4">
        <f t="shared" si="2"/>
        <v>49.352000000000089</v>
      </c>
      <c r="G43" s="6">
        <f t="shared" si="0"/>
        <v>0.19734802067823548</v>
      </c>
      <c r="H43" s="8">
        <f t="shared" si="1"/>
        <v>0.29582804846899502</v>
      </c>
    </row>
    <row r="44" spans="1:8" s="4" customFormat="1" x14ac:dyDescent="0.25">
      <c r="A44" s="4" t="s">
        <v>56</v>
      </c>
      <c r="B44" s="5">
        <v>0.2951388888888889</v>
      </c>
      <c r="C44" s="4">
        <v>27</v>
      </c>
      <c r="D44" s="4">
        <v>1032.241</v>
      </c>
      <c r="E44" s="4" t="s">
        <v>57</v>
      </c>
      <c r="F44" s="4">
        <f t="shared" si="2"/>
        <v>52.115000000000009</v>
      </c>
      <c r="G44" s="6">
        <f t="shared" si="0"/>
        <v>0.19330285182208284</v>
      </c>
      <c r="H44" s="8">
        <f t="shared" si="1"/>
        <v>0.28976427136937921</v>
      </c>
    </row>
    <row r="45" spans="1:8" x14ac:dyDescent="0.25">
      <c r="A45" s="1" t="s">
        <v>60</v>
      </c>
      <c r="B45" s="7">
        <v>0.3923611111111111</v>
      </c>
      <c r="C45" s="1">
        <v>28</v>
      </c>
      <c r="D45" s="1">
        <v>1026.905</v>
      </c>
      <c r="E45" s="1" t="s">
        <v>27</v>
      </c>
      <c r="F45" s="1">
        <f t="shared" si="2"/>
        <v>57.451000000000022</v>
      </c>
      <c r="G45" s="2">
        <f t="shared" si="0"/>
        <v>0.18549068352080486</v>
      </c>
      <c r="H45" s="8">
        <f t="shared" si="1"/>
        <v>0.27805369786103651</v>
      </c>
    </row>
    <row r="46" spans="1:8" x14ac:dyDescent="0.25">
      <c r="B46" s="7">
        <v>0.5</v>
      </c>
      <c r="D46" s="1">
        <v>1031.4680000000001</v>
      </c>
      <c r="F46" s="1">
        <f t="shared" si="2"/>
        <v>52.88799999999992</v>
      </c>
      <c r="G46" s="2">
        <f t="shared" si="0"/>
        <v>0.19217114153406054</v>
      </c>
      <c r="H46" s="8">
        <f t="shared" si="1"/>
        <v>0.2880678183480247</v>
      </c>
    </row>
    <row r="47" spans="1:8" s="4" customFormat="1" x14ac:dyDescent="0.25">
      <c r="A47" s="4" t="s">
        <v>59</v>
      </c>
      <c r="B47" s="5">
        <v>0.3125</v>
      </c>
      <c r="C47" s="4">
        <v>31</v>
      </c>
      <c r="D47" s="4">
        <v>1019.287</v>
      </c>
      <c r="F47" s="4">
        <f t="shared" ref="F47:F53" si="3">$D$17-D47</f>
        <v>65.06899999999996</v>
      </c>
      <c r="G47" s="6">
        <f t="shared" ref="G47:G53" si="4">(D47-$B$7)/($B$7-$B$5)</f>
        <v>0.17433755418813338</v>
      </c>
      <c r="H47" s="8">
        <f t="shared" si="1"/>
        <v>0.26133496679159246</v>
      </c>
    </row>
    <row r="48" spans="1:8" s="4" customFormat="1" x14ac:dyDescent="0.25">
      <c r="A48" s="4" t="s">
        <v>63</v>
      </c>
      <c r="B48" s="5">
        <v>0.31944444444444448</v>
      </c>
      <c r="C48" s="4">
        <v>32</v>
      </c>
      <c r="D48" s="4">
        <v>1014.831</v>
      </c>
      <c r="F48" s="4">
        <f t="shared" si="3"/>
        <v>69.524999999999977</v>
      </c>
      <c r="G48" s="6">
        <f t="shared" si="4"/>
        <v>0.16781374947477229</v>
      </c>
      <c r="H48" s="8">
        <f t="shared" si="1"/>
        <v>0.25155567227263159</v>
      </c>
    </row>
    <row r="49" spans="1:8" s="4" customFormat="1" x14ac:dyDescent="0.25">
      <c r="A49" s="4" t="s">
        <v>74</v>
      </c>
      <c r="B49" s="5">
        <v>0.38541666666666669</v>
      </c>
      <c r="C49" s="4">
        <v>33</v>
      </c>
      <c r="D49" s="4">
        <v>1011.402</v>
      </c>
      <c r="F49" s="4">
        <f t="shared" si="3"/>
        <v>72.953999999999951</v>
      </c>
      <c r="G49" s="6">
        <f t="shared" si="4"/>
        <v>0.16279352363049157</v>
      </c>
      <c r="H49" s="8">
        <f t="shared" si="1"/>
        <v>0.24403026811968803</v>
      </c>
    </row>
    <row r="50" spans="1:8" s="4" customFormat="1" x14ac:dyDescent="0.25">
      <c r="A50" s="4" t="s">
        <v>75</v>
      </c>
      <c r="B50" s="5">
        <v>0.3298611111111111</v>
      </c>
      <c r="C50" s="4">
        <v>34</v>
      </c>
      <c r="D50" s="4">
        <v>1008.774</v>
      </c>
      <c r="F50" s="4">
        <f t="shared" si="3"/>
        <v>75.581999999999994</v>
      </c>
      <c r="G50" s="6">
        <f t="shared" si="4"/>
        <v>0.15894600146112148</v>
      </c>
      <c r="H50" s="8">
        <f t="shared" si="1"/>
        <v>0.23826276677412489</v>
      </c>
    </row>
    <row r="51" spans="1:8" s="4" customFormat="1" x14ac:dyDescent="0.25">
      <c r="A51" s="4" t="s">
        <v>76</v>
      </c>
      <c r="B51" s="5">
        <v>0.2986111111111111</v>
      </c>
      <c r="C51" s="4">
        <v>35</v>
      </c>
      <c r="D51" s="4">
        <v>1005.491</v>
      </c>
      <c r="F51" s="4">
        <f t="shared" si="3"/>
        <v>78.865000000000009</v>
      </c>
      <c r="G51" s="6">
        <f t="shared" si="4"/>
        <v>0.15413952684847235</v>
      </c>
      <c r="H51" s="8">
        <f t="shared" si="1"/>
        <v>0.23105777936260144</v>
      </c>
    </row>
    <row r="52" spans="1:8" s="4" customFormat="1" x14ac:dyDescent="0.25">
      <c r="A52" s="4" t="s">
        <v>77</v>
      </c>
      <c r="B52" s="5">
        <v>0.32291666666666669</v>
      </c>
      <c r="C52" s="4">
        <v>39</v>
      </c>
      <c r="D52" s="4">
        <v>992.44600000000003</v>
      </c>
      <c r="F52" s="4">
        <f t="shared" si="3"/>
        <v>91.909999999999968</v>
      </c>
      <c r="G52" s="6">
        <f t="shared" si="4"/>
        <v>0.13504100070713601</v>
      </c>
      <c r="H52" s="8">
        <f t="shared" si="1"/>
        <v>0.2024287629802308</v>
      </c>
    </row>
    <row r="53" spans="1:8" s="4" customFormat="1" x14ac:dyDescent="0.25">
      <c r="A53" s="4" t="s">
        <v>78</v>
      </c>
      <c r="B53" s="5">
        <v>0.29166666666666669</v>
      </c>
      <c r="C53" s="4">
        <v>41</v>
      </c>
      <c r="D53" s="4">
        <v>986.37</v>
      </c>
      <c r="F53" s="4">
        <f t="shared" si="3"/>
        <v>97.98599999999999</v>
      </c>
      <c r="G53" s="6">
        <f t="shared" si="4"/>
        <v>0.12614543575238241</v>
      </c>
      <c r="H53" s="8">
        <f t="shared" si="1"/>
        <v>0.18909415941263519</v>
      </c>
    </row>
    <row r="54" spans="1:8" s="4" customFormat="1" x14ac:dyDescent="0.25"/>
    <row r="55" spans="1:8" s="4" customFormat="1" x14ac:dyDescent="0.25"/>
    <row r="56" spans="1:8" s="4" customFormat="1" x14ac:dyDescent="0.25"/>
    <row r="57" spans="1:8" s="4" customFormat="1" x14ac:dyDescent="0.2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H17" sqref="H15:H17"/>
    </sheetView>
  </sheetViews>
  <sheetFormatPr defaultColWidth="11.42578125" defaultRowHeight="15.75" x14ac:dyDescent="0.25"/>
  <cols>
    <col min="1" max="1" width="33.7109375" style="1" bestFit="1" customWidth="1"/>
    <col min="2" max="2" width="13.42578125" style="1" customWidth="1"/>
    <col min="3" max="3" width="19.140625" style="1" bestFit="1" customWidth="1"/>
    <col min="4" max="4" width="15.85546875" style="1" customWidth="1"/>
    <col min="5" max="5" width="42.42578125" style="1" bestFit="1" customWidth="1"/>
    <col min="6" max="6" width="15.5703125" style="1" customWidth="1"/>
    <col min="7" max="7" width="13.85546875" style="1" bestFit="1" customWidth="1"/>
    <col min="8" max="16384" width="11.42578125" style="1"/>
  </cols>
  <sheetData>
    <row r="1" spans="1:8" x14ac:dyDescent="0.25">
      <c r="A1" s="1" t="s">
        <v>5</v>
      </c>
      <c r="B1" s="1" t="s">
        <v>10</v>
      </c>
      <c r="E1" s="1" t="s">
        <v>12</v>
      </c>
    </row>
    <row r="3" spans="1:8" x14ac:dyDescent="0.25">
      <c r="A3" s="1" t="s">
        <v>0</v>
      </c>
      <c r="B3" s="1" t="s">
        <v>47</v>
      </c>
    </row>
    <row r="5" spans="1:8" x14ac:dyDescent="0.25">
      <c r="A5" s="1" t="s">
        <v>3</v>
      </c>
      <c r="B5" s="1">
        <v>217.34100000000001</v>
      </c>
    </row>
    <row r="7" spans="1:8" x14ac:dyDescent="0.25">
      <c r="A7" s="1" t="s">
        <v>6</v>
      </c>
      <c r="B7" s="1">
        <v>862.16600000000005</v>
      </c>
    </row>
    <row r="9" spans="1:8" x14ac:dyDescent="0.25">
      <c r="A9" s="1" t="s">
        <v>17</v>
      </c>
      <c r="B9" s="1">
        <v>1017.412</v>
      </c>
      <c r="C9" s="1" t="s">
        <v>18</v>
      </c>
      <c r="D9" s="2">
        <f>(B9-B7)/(B7-B5)</f>
        <v>0.24075679447912218</v>
      </c>
    </row>
    <row r="11" spans="1:8" x14ac:dyDescent="0.25">
      <c r="A11" s="1" t="s">
        <v>16</v>
      </c>
      <c r="B11" s="1">
        <v>2</v>
      </c>
      <c r="C11" s="1" t="s">
        <v>14</v>
      </c>
      <c r="D11" s="2">
        <f>(20.5-B11)*2.8*2.8*3.1415926</f>
        <v>455.656590704</v>
      </c>
    </row>
    <row r="13" spans="1:8" x14ac:dyDescent="0.25">
      <c r="A13" s="1" t="s">
        <v>13</v>
      </c>
      <c r="B13" s="3">
        <f>(B7-B5)/D11</f>
        <v>1.4151556526456261</v>
      </c>
    </row>
    <row r="15" spans="1:8" x14ac:dyDescent="0.25">
      <c r="H15" t="s">
        <v>87</v>
      </c>
    </row>
    <row r="16" spans="1:8" x14ac:dyDescent="0.25">
      <c r="A16" s="1" t="s">
        <v>1</v>
      </c>
      <c r="B16" s="1" t="s">
        <v>2</v>
      </c>
      <c r="C16" s="1" t="s">
        <v>7</v>
      </c>
      <c r="D16" s="1" t="s">
        <v>4</v>
      </c>
      <c r="E16" s="1" t="s">
        <v>8</v>
      </c>
      <c r="F16" s="1" t="s">
        <v>9</v>
      </c>
      <c r="G16" s="1" t="s">
        <v>15</v>
      </c>
      <c r="H16" s="1" t="s">
        <v>88</v>
      </c>
    </row>
    <row r="17" spans="1:8" s="4" customFormat="1" x14ac:dyDescent="0.25">
      <c r="A17" s="4" t="s">
        <v>19</v>
      </c>
      <c r="B17" s="5">
        <v>0.38541666666666669</v>
      </c>
      <c r="C17" s="4">
        <v>3</v>
      </c>
      <c r="D17" s="4">
        <v>1026.9269999999999</v>
      </c>
      <c r="E17" s="4" t="s">
        <v>20</v>
      </c>
      <c r="F17" s="4">
        <v>0</v>
      </c>
      <c r="G17" s="6">
        <f>(D17-$B$7)/($B$7-$B$5)</f>
        <v>0.25551273601364688</v>
      </c>
      <c r="H17" s="8">
        <f>(D17-$B$7)/$D$11</f>
        <v>0.36159029269266202</v>
      </c>
    </row>
    <row r="18" spans="1:8" s="4" customFormat="1" x14ac:dyDescent="0.25">
      <c r="A18" s="4" t="s">
        <v>21</v>
      </c>
      <c r="B18" s="5">
        <v>0.30208333333333331</v>
      </c>
      <c r="C18" s="4">
        <v>5</v>
      </c>
      <c r="D18" s="4">
        <v>1025.6990000000001</v>
      </c>
      <c r="E18" s="4" t="s">
        <v>22</v>
      </c>
      <c r="F18" s="4">
        <f>$D$17-D18</f>
        <v>1.2279999999998381</v>
      </c>
      <c r="G18" s="6">
        <f t="shared" ref="G18:G48" si="0">(D18-$B$7)/($B$7-$B$5)</f>
        <v>0.25360834334897064</v>
      </c>
      <c r="H18" s="8">
        <f t="shared" ref="H18:H52" si="1">(D18-$B$7)/$D$11</f>
        <v>0.3588952806483886</v>
      </c>
    </row>
    <row r="19" spans="1:8" s="4" customFormat="1" x14ac:dyDescent="0.25">
      <c r="A19" s="4" t="s">
        <v>23</v>
      </c>
      <c r="B19" s="5">
        <v>0.30208333333333331</v>
      </c>
      <c r="C19" s="4">
        <v>7</v>
      </c>
      <c r="D19" s="4">
        <v>1018.883</v>
      </c>
      <c r="E19" s="4" t="s">
        <v>24</v>
      </c>
      <c r="F19" s="4">
        <f t="shared" ref="F19:F48" si="2">$D$17-D19</f>
        <v>8.043999999999869</v>
      </c>
      <c r="G19" s="6">
        <f t="shared" si="0"/>
        <v>0.24303803357500092</v>
      </c>
      <c r="H19" s="8">
        <f t="shared" si="1"/>
        <v>0.34393664702154003</v>
      </c>
    </row>
    <row r="20" spans="1:8" s="4" customFormat="1" x14ac:dyDescent="0.25">
      <c r="D20" s="4">
        <v>1025.348</v>
      </c>
      <c r="F20" s="4">
        <f t="shared" si="2"/>
        <v>1.5789999999999509</v>
      </c>
      <c r="G20" s="6">
        <f t="shared" si="0"/>
        <v>0.25306400961501163</v>
      </c>
      <c r="H20" s="8">
        <f t="shared" si="1"/>
        <v>0.35812496368785079</v>
      </c>
    </row>
    <row r="21" spans="1:8" s="4" customFormat="1" x14ac:dyDescent="0.25">
      <c r="B21" s="5">
        <v>0.70833333333333337</v>
      </c>
      <c r="D21" s="4">
        <v>1025.258</v>
      </c>
      <c r="E21" s="4" t="s">
        <v>25</v>
      </c>
      <c r="F21" s="4">
        <f t="shared" si="2"/>
        <v>1.668999999999869</v>
      </c>
      <c r="G21" s="6">
        <f t="shared" si="0"/>
        <v>0.25292443686271465</v>
      </c>
      <c r="H21" s="8">
        <f t="shared" si="1"/>
        <v>0.35792744651848241</v>
      </c>
    </row>
    <row r="22" spans="1:8" s="4" customFormat="1" x14ac:dyDescent="0.25">
      <c r="A22" s="4" t="s">
        <v>26</v>
      </c>
      <c r="B22" s="5">
        <v>0.2986111111111111</v>
      </c>
      <c r="C22" s="4">
        <v>10</v>
      </c>
      <c r="D22" s="4">
        <v>1009.947</v>
      </c>
      <c r="E22" s="4" t="s">
        <v>27</v>
      </c>
      <c r="F22" s="4">
        <f t="shared" si="2"/>
        <v>16.979999999999905</v>
      </c>
      <c r="G22" s="6">
        <f t="shared" si="0"/>
        <v>0.22918001008025424</v>
      </c>
      <c r="H22" s="8">
        <f t="shared" si="1"/>
        <v>0.32432538673845335</v>
      </c>
    </row>
    <row r="23" spans="1:8" s="4" customFormat="1" x14ac:dyDescent="0.25">
      <c r="D23" s="4">
        <v>1025.1130000000001</v>
      </c>
      <c r="F23" s="4">
        <f t="shared" si="2"/>
        <v>1.8139999999998508</v>
      </c>
      <c r="G23" s="6">
        <f t="shared" si="0"/>
        <v>0.25269956965068041</v>
      </c>
      <c r="H23" s="8">
        <f t="shared" si="1"/>
        <v>0.35760922441227749</v>
      </c>
    </row>
    <row r="24" spans="1:8" s="4" customFormat="1" x14ac:dyDescent="0.25">
      <c r="A24" s="4" t="s">
        <v>28</v>
      </c>
      <c r="B24" s="5">
        <v>0.2986111111111111</v>
      </c>
      <c r="C24" s="4">
        <v>11</v>
      </c>
      <c r="D24" s="4">
        <v>1016.5839999999999</v>
      </c>
      <c r="F24" s="4">
        <f t="shared" si="2"/>
        <v>10.342999999999961</v>
      </c>
      <c r="G24" s="6">
        <f t="shared" si="0"/>
        <v>0.23947272515798843</v>
      </c>
      <c r="H24" s="8">
        <f t="shared" si="1"/>
        <v>0.33889118066177976</v>
      </c>
    </row>
    <row r="25" spans="1:8" s="4" customFormat="1" x14ac:dyDescent="0.25">
      <c r="A25" s="4" t="s">
        <v>29</v>
      </c>
      <c r="B25" s="5">
        <v>0.4375</v>
      </c>
      <c r="C25" s="4">
        <v>12</v>
      </c>
      <c r="D25" s="4">
        <v>1005.79</v>
      </c>
      <c r="F25" s="4">
        <f t="shared" si="2"/>
        <v>21.136999999999944</v>
      </c>
      <c r="G25" s="6">
        <f t="shared" si="0"/>
        <v>0.2227332997324854</v>
      </c>
      <c r="H25" s="8">
        <f t="shared" si="1"/>
        <v>0.31520228814883922</v>
      </c>
    </row>
    <row r="26" spans="1:8" s="4" customFormat="1" x14ac:dyDescent="0.25">
      <c r="B26" s="5">
        <v>0.71875</v>
      </c>
      <c r="D26" s="4">
        <v>1000.894</v>
      </c>
      <c r="E26" s="4" t="s">
        <v>27</v>
      </c>
      <c r="F26" s="4">
        <f t="shared" si="2"/>
        <v>26.032999999999902</v>
      </c>
      <c r="G26" s="6">
        <f t="shared" si="0"/>
        <v>0.21514054200752133</v>
      </c>
      <c r="H26" s="8">
        <f t="shared" si="1"/>
        <v>0.3044573541351876</v>
      </c>
    </row>
    <row r="27" spans="1:8" s="4" customFormat="1" x14ac:dyDescent="0.25">
      <c r="D27" s="4">
        <v>1025.087</v>
      </c>
      <c r="F27" s="4">
        <f t="shared" si="2"/>
        <v>1.8399999999999181</v>
      </c>
      <c r="G27" s="6">
        <f t="shared" si="0"/>
        <v>0.25265924863335004</v>
      </c>
      <c r="H27" s="8">
        <f t="shared" si="1"/>
        <v>0.35755216389668198</v>
      </c>
    </row>
    <row r="28" spans="1:8" s="4" customFormat="1" x14ac:dyDescent="0.25">
      <c r="A28" s="4" t="s">
        <v>30</v>
      </c>
      <c r="B28" s="5">
        <v>0.28125</v>
      </c>
      <c r="C28" s="4">
        <v>13</v>
      </c>
      <c r="D28" s="4">
        <v>1020.881</v>
      </c>
      <c r="F28" s="4">
        <f t="shared" si="2"/>
        <v>6.0459999999999354</v>
      </c>
      <c r="G28" s="6">
        <f t="shared" si="0"/>
        <v>0.24613654867599721</v>
      </c>
      <c r="H28" s="8">
        <f t="shared" si="1"/>
        <v>0.34832152818152279</v>
      </c>
    </row>
    <row r="29" spans="1:8" s="4" customFormat="1" x14ac:dyDescent="0.25">
      <c r="B29" s="5">
        <v>0.71180555555555547</v>
      </c>
      <c r="D29" s="4">
        <v>1015.679</v>
      </c>
      <c r="E29" s="4" t="s">
        <v>27</v>
      </c>
      <c r="F29" s="4">
        <f t="shared" si="2"/>
        <v>11.247999999999934</v>
      </c>
      <c r="G29" s="6">
        <f t="shared" si="0"/>
        <v>0.23806924359322282</v>
      </c>
      <c r="H29" s="8">
        <f t="shared" si="1"/>
        <v>0.3369050357920178</v>
      </c>
    </row>
    <row r="30" spans="1:8" s="4" customFormat="1" x14ac:dyDescent="0.25">
      <c r="D30" s="4">
        <v>1025.232</v>
      </c>
      <c r="F30" s="4">
        <f t="shared" si="2"/>
        <v>1.6949999999999363</v>
      </c>
      <c r="G30" s="6">
        <f t="shared" si="0"/>
        <v>0.25288411584538428</v>
      </c>
      <c r="H30" s="8">
        <f t="shared" si="1"/>
        <v>0.3578703860028869</v>
      </c>
    </row>
    <row r="31" spans="1:8" s="4" customFormat="1" x14ac:dyDescent="0.25">
      <c r="A31" s="4" t="s">
        <v>32</v>
      </c>
      <c r="B31" s="5">
        <v>0.3298611111111111</v>
      </c>
      <c r="C31" s="4">
        <v>17</v>
      </c>
      <c r="D31" s="4">
        <v>980.125</v>
      </c>
      <c r="E31" s="4" t="s">
        <v>27</v>
      </c>
      <c r="F31" s="4">
        <f t="shared" si="2"/>
        <v>46.801999999999907</v>
      </c>
      <c r="G31" s="6">
        <f t="shared" si="0"/>
        <v>0.18293180320241917</v>
      </c>
      <c r="H31" s="8">
        <f t="shared" si="1"/>
        <v>0.25887697535056076</v>
      </c>
    </row>
    <row r="32" spans="1:8" s="4" customFormat="1" x14ac:dyDescent="0.25">
      <c r="D32" s="4">
        <v>1024.2249999999999</v>
      </c>
      <c r="F32" s="4">
        <f t="shared" si="2"/>
        <v>2.7019999999999982</v>
      </c>
      <c r="G32" s="6">
        <f t="shared" si="0"/>
        <v>0.2513224518280151</v>
      </c>
      <c r="H32" s="8">
        <f t="shared" si="1"/>
        <v>0.35566038834117364</v>
      </c>
    </row>
    <row r="33" spans="1:8" s="4" customFormat="1" x14ac:dyDescent="0.25">
      <c r="A33" s="4" t="s">
        <v>33</v>
      </c>
      <c r="B33" s="5">
        <v>0.28472222222222221</v>
      </c>
      <c r="C33" s="4">
        <v>18</v>
      </c>
      <c r="D33" s="4">
        <v>1006.875</v>
      </c>
      <c r="F33" s="4">
        <f t="shared" si="2"/>
        <v>20.051999999999907</v>
      </c>
      <c r="G33" s="6">
        <f t="shared" si="0"/>
        <v>0.22441592680184536</v>
      </c>
      <c r="H33" s="8">
        <f t="shared" si="1"/>
        <v>0.31758346735733856</v>
      </c>
    </row>
    <row r="34" spans="1:8" s="4" customFormat="1" x14ac:dyDescent="0.25">
      <c r="A34" s="4" t="s">
        <v>34</v>
      </c>
      <c r="B34" s="5">
        <v>0.30555555555555552</v>
      </c>
      <c r="C34" s="4">
        <v>19</v>
      </c>
      <c r="D34" s="4">
        <v>987.73800000000006</v>
      </c>
      <c r="F34" s="4">
        <f t="shared" si="2"/>
        <v>39.188999999999851</v>
      </c>
      <c r="G34" s="6">
        <f t="shared" si="0"/>
        <v>0.19473810723839802</v>
      </c>
      <c r="H34" s="8">
        <f t="shared" si="1"/>
        <v>0.27558473324392907</v>
      </c>
    </row>
    <row r="35" spans="1:8" s="4" customFormat="1" x14ac:dyDescent="0.25">
      <c r="B35" s="5">
        <v>0.53472222222222221</v>
      </c>
      <c r="D35" s="4">
        <v>984.58399999999995</v>
      </c>
      <c r="E35" s="4" t="s">
        <v>27</v>
      </c>
      <c r="F35" s="4">
        <f t="shared" si="2"/>
        <v>42.342999999999961</v>
      </c>
      <c r="G35" s="6">
        <f t="shared" si="0"/>
        <v>0.18984685767456269</v>
      </c>
      <c r="H35" s="8">
        <f t="shared" si="1"/>
        <v>0.26866285377516708</v>
      </c>
    </row>
    <row r="36" spans="1:8" s="4" customFormat="1" x14ac:dyDescent="0.25">
      <c r="D36" s="4">
        <v>1022.184</v>
      </c>
      <c r="F36" s="4">
        <f t="shared" si="2"/>
        <v>4.7429999999999382</v>
      </c>
      <c r="G36" s="6">
        <f t="shared" si="0"/>
        <v>0.24815725196758795</v>
      </c>
      <c r="H36" s="8">
        <f t="shared" si="1"/>
        <v>0.351181137866937</v>
      </c>
    </row>
    <row r="37" spans="1:8" s="4" customFormat="1" x14ac:dyDescent="0.25">
      <c r="A37" s="4" t="s">
        <v>35</v>
      </c>
      <c r="B37" s="5">
        <v>0.43055555555555558</v>
      </c>
      <c r="C37" s="4">
        <v>21</v>
      </c>
      <c r="D37" s="4">
        <v>981.85400000000004</v>
      </c>
      <c r="F37" s="4">
        <f t="shared" si="2"/>
        <v>45.072999999999865</v>
      </c>
      <c r="G37" s="6">
        <f t="shared" si="0"/>
        <v>0.18561315085488309</v>
      </c>
      <c r="H37" s="8">
        <f t="shared" si="1"/>
        <v>0.26267149963765313</v>
      </c>
    </row>
    <row r="38" spans="1:8" s="4" customFormat="1" x14ac:dyDescent="0.25">
      <c r="A38" s="4" t="s">
        <v>36</v>
      </c>
      <c r="B38" s="5">
        <v>0.40972222222222227</v>
      </c>
      <c r="C38" s="4">
        <v>23</v>
      </c>
      <c r="D38" s="4">
        <v>932.71299999999997</v>
      </c>
      <c r="E38" s="4" t="s">
        <v>27</v>
      </c>
      <c r="F38" s="4">
        <f t="shared" si="2"/>
        <v>94.213999999999942</v>
      </c>
      <c r="G38" s="6">
        <f t="shared" si="0"/>
        <v>0.10940487729228845</v>
      </c>
      <c r="H38" s="8">
        <f t="shared" si="1"/>
        <v>0.15482493052718313</v>
      </c>
    </row>
    <row r="39" spans="1:8" s="4" customFormat="1" x14ac:dyDescent="0.25">
      <c r="D39" s="4">
        <v>1025.8699999999999</v>
      </c>
      <c r="F39" s="4">
        <f t="shared" si="2"/>
        <v>1.0570000000000164</v>
      </c>
      <c r="G39" s="6">
        <f t="shared" si="0"/>
        <v>0.25387353157833492</v>
      </c>
      <c r="H39" s="8">
        <f t="shared" si="1"/>
        <v>0.35927056327018853</v>
      </c>
    </row>
    <row r="40" spans="1:8" s="4" customFormat="1" x14ac:dyDescent="0.25">
      <c r="A40" s="4" t="s">
        <v>37</v>
      </c>
      <c r="B40" s="5">
        <v>0.35416666666666669</v>
      </c>
      <c r="C40" s="4">
        <v>24</v>
      </c>
      <c r="D40" s="4">
        <v>1002.413</v>
      </c>
      <c r="F40" s="4">
        <f t="shared" si="2"/>
        <v>24.513999999999896</v>
      </c>
      <c r="G40" s="6">
        <f t="shared" si="0"/>
        <v>0.2174962199046252</v>
      </c>
      <c r="H40" s="8">
        <f t="shared" si="1"/>
        <v>0.30779100502708651</v>
      </c>
    </row>
    <row r="41" spans="1:8" s="4" customFormat="1" x14ac:dyDescent="0.25">
      <c r="A41" s="4" t="s">
        <v>38</v>
      </c>
      <c r="B41" s="5">
        <v>0.30902777777777779</v>
      </c>
      <c r="C41" s="4">
        <v>25</v>
      </c>
      <c r="D41" s="4">
        <v>969.69799999999998</v>
      </c>
      <c r="F41" s="4">
        <f t="shared" si="2"/>
        <v>57.228999999999928</v>
      </c>
      <c r="G41" s="6">
        <f t="shared" si="0"/>
        <v>0.16676152444461662</v>
      </c>
      <c r="H41" s="8">
        <f t="shared" si="1"/>
        <v>0.23599351396160098</v>
      </c>
    </row>
    <row r="42" spans="1:8" s="4" customFormat="1" x14ac:dyDescent="0.25">
      <c r="A42" s="4" t="s">
        <v>39</v>
      </c>
      <c r="B42" s="5">
        <v>0.4375</v>
      </c>
      <c r="C42" s="4">
        <v>26</v>
      </c>
      <c r="D42" s="4">
        <v>924.38400000000001</v>
      </c>
      <c r="F42" s="4">
        <f t="shared" si="2"/>
        <v>102.54299999999989</v>
      </c>
      <c r="G42" s="6">
        <f t="shared" si="0"/>
        <v>9.6488194471368138E-2</v>
      </c>
      <c r="H42" s="8">
        <f t="shared" si="1"/>
        <v>0.13654581381972705</v>
      </c>
    </row>
    <row r="43" spans="1:8" s="4" customFormat="1" x14ac:dyDescent="0.25">
      <c r="B43" s="5">
        <v>0.45833333333333331</v>
      </c>
      <c r="D43" s="4">
        <v>923.09900000000005</v>
      </c>
      <c r="E43" s="4" t="s">
        <v>31</v>
      </c>
      <c r="F43" s="4">
        <f t="shared" si="2"/>
        <v>103.82799999999986</v>
      </c>
      <c r="G43" s="6">
        <f t="shared" si="0"/>
        <v>9.4495405730236862E-2</v>
      </c>
      <c r="H43" s="8">
        <f t="shared" si="1"/>
        <v>0.13372570756818658</v>
      </c>
    </row>
    <row r="44" spans="1:8" s="4" customFormat="1" x14ac:dyDescent="0.25">
      <c r="D44" s="4">
        <v>921.08600000000001</v>
      </c>
      <c r="E44" s="4" t="s">
        <v>27</v>
      </c>
      <c r="F44" s="4">
        <f t="shared" si="2"/>
        <v>105.84099999999989</v>
      </c>
      <c r="G44" s="6">
        <f t="shared" si="0"/>
        <v>9.1373628503857565E-2</v>
      </c>
      <c r="H44" s="8">
        <f t="shared" si="1"/>
        <v>0.12930790687997554</v>
      </c>
    </row>
    <row r="45" spans="1:8" s="4" customFormat="1" x14ac:dyDescent="0.25">
      <c r="D45" s="4">
        <v>1025.1320000000001</v>
      </c>
      <c r="F45" s="4">
        <f t="shared" si="2"/>
        <v>1.7949999999998454</v>
      </c>
      <c r="G45" s="6">
        <f t="shared" si="0"/>
        <v>0.25272903500949867</v>
      </c>
      <c r="H45" s="8">
        <f t="shared" si="1"/>
        <v>0.35765092248136643</v>
      </c>
    </row>
    <row r="46" spans="1:8" s="4" customFormat="1" x14ac:dyDescent="0.25">
      <c r="A46" s="4" t="s">
        <v>56</v>
      </c>
      <c r="B46" s="5">
        <v>0.2951388888888889</v>
      </c>
      <c r="C46" s="4">
        <v>27</v>
      </c>
      <c r="D46" s="4">
        <v>1006.996</v>
      </c>
      <c r="F46" s="4">
        <f t="shared" si="2"/>
        <v>19.930999999999926</v>
      </c>
      <c r="G46" s="6">
        <f t="shared" si="0"/>
        <v>0.22460357461326705</v>
      </c>
      <c r="H46" s="8">
        <f t="shared" si="1"/>
        <v>0.31784901821837852</v>
      </c>
    </row>
    <row r="47" spans="1:8" x14ac:dyDescent="0.25">
      <c r="A47" s="1" t="s">
        <v>60</v>
      </c>
      <c r="B47" s="7">
        <v>0.3923611111111111</v>
      </c>
      <c r="C47" s="1">
        <v>28</v>
      </c>
      <c r="D47" s="1">
        <v>955.697</v>
      </c>
      <c r="E47" s="1" t="s">
        <v>27</v>
      </c>
      <c r="F47" s="1">
        <f t="shared" si="2"/>
        <v>71.229999999999905</v>
      </c>
      <c r="G47" s="2">
        <f t="shared" si="0"/>
        <v>0.14504865661225905</v>
      </c>
      <c r="H47" s="8">
        <f t="shared" si="1"/>
        <v>0.20526642631349276</v>
      </c>
    </row>
    <row r="48" spans="1:8" x14ac:dyDescent="0.25">
      <c r="B48" s="7">
        <v>0.5</v>
      </c>
      <c r="D48" s="1">
        <v>1025.3800000000001</v>
      </c>
      <c r="F48" s="1">
        <f t="shared" si="2"/>
        <v>1.5469999999997981</v>
      </c>
      <c r="G48" s="2">
        <f t="shared" si="0"/>
        <v>0.25311363548249532</v>
      </c>
      <c r="H48" s="8">
        <f t="shared" si="1"/>
        <v>0.35819519201473776</v>
      </c>
    </row>
    <row r="49" spans="1:8" s="4" customFormat="1" x14ac:dyDescent="0.25">
      <c r="A49" s="4" t="s">
        <v>59</v>
      </c>
      <c r="B49" s="5">
        <v>0.3125</v>
      </c>
      <c r="C49" s="4">
        <v>31</v>
      </c>
      <c r="D49" s="4">
        <v>907.56899999999996</v>
      </c>
      <c r="E49" s="4" t="s">
        <v>27</v>
      </c>
      <c r="F49" s="4">
        <f>$D$17-D49</f>
        <v>119.35799999999995</v>
      </c>
      <c r="G49" s="6">
        <f>(D49-$B$7)/($B$7-$B$5)</f>
        <v>7.0411351917186685E-2</v>
      </c>
      <c r="H49" s="8">
        <f t="shared" si="1"/>
        <v>9.9643022676027176E-2</v>
      </c>
    </row>
    <row r="50" spans="1:8" s="4" customFormat="1" x14ac:dyDescent="0.25">
      <c r="A50" s="4" t="s">
        <v>63</v>
      </c>
      <c r="B50" s="5">
        <v>0.31944444444444448</v>
      </c>
      <c r="C50" s="4">
        <v>32</v>
      </c>
      <c r="D50" s="4">
        <v>995.64800000000002</v>
      </c>
      <c r="F50" s="4">
        <f>$D$17-D50</f>
        <v>31.278999999999883</v>
      </c>
      <c r="G50" s="6">
        <f>(D50-$B$7)/($B$7-$B$5)</f>
        <v>0.20700500135695726</v>
      </c>
      <c r="H50" s="8">
        <f t="shared" si="1"/>
        <v>0.29294429779621356</v>
      </c>
    </row>
    <row r="51" spans="1:8" s="4" customFormat="1" x14ac:dyDescent="0.25">
      <c r="B51" s="5">
        <v>0.45833333333333331</v>
      </c>
      <c r="D51" s="4">
        <v>987.74</v>
      </c>
      <c r="E51" s="4" t="s">
        <v>31</v>
      </c>
      <c r="F51" s="4">
        <f>$D$17-D51</f>
        <v>39.186999999999898</v>
      </c>
      <c r="G51" s="6">
        <f>(D51-$B$7)/($B$7-$B$5)</f>
        <v>0.19474120885511564</v>
      </c>
      <c r="H51" s="8">
        <f t="shared" si="1"/>
        <v>0.27558912251435935</v>
      </c>
    </row>
    <row r="52" spans="1:8" s="4" customFormat="1" x14ac:dyDescent="0.25">
      <c r="B52" s="5">
        <v>0.625</v>
      </c>
      <c r="D52" s="4">
        <v>986.25800000000004</v>
      </c>
      <c r="E52" s="4" t="s">
        <v>65</v>
      </c>
      <c r="F52" s="4">
        <f>$D$17-D52</f>
        <v>40.668999999999869</v>
      </c>
      <c r="G52" s="6">
        <f>(D52-$B$7)/($B$7-$B$5)</f>
        <v>0.19244291086728954</v>
      </c>
      <c r="H52" s="8">
        <f t="shared" si="1"/>
        <v>0.2723366731254232</v>
      </c>
    </row>
    <row r="53" spans="1:8" s="4" customFormat="1" x14ac:dyDescent="0.25"/>
    <row r="54" spans="1:8" s="4" customFormat="1" x14ac:dyDescent="0.25"/>
    <row r="55" spans="1:8" s="4" customFormat="1" x14ac:dyDescent="0.25">
      <c r="E55" s="4" t="s">
        <v>66</v>
      </c>
    </row>
    <row r="56" spans="1:8" s="4" customFormat="1" x14ac:dyDescent="0.25">
      <c r="D56" s="4">
        <v>986.25800000000004</v>
      </c>
      <c r="E56" s="4" t="s">
        <v>67</v>
      </c>
    </row>
    <row r="57" spans="1:8" s="4" customFormat="1" x14ac:dyDescent="0.25">
      <c r="D57" s="4">
        <v>981.82500000000005</v>
      </c>
      <c r="E57" s="4" t="s">
        <v>68</v>
      </c>
    </row>
    <row r="58" spans="1:8" x14ac:dyDescent="0.25">
      <c r="D58" s="4">
        <v>973.00300000000004</v>
      </c>
      <c r="E58" s="4" t="s">
        <v>69</v>
      </c>
    </row>
    <row r="59" spans="1:8" x14ac:dyDescent="0.25">
      <c r="D59" s="4"/>
      <c r="E59" s="4"/>
    </row>
    <row r="60" spans="1:8" x14ac:dyDescent="0.25">
      <c r="D60" s="4">
        <v>8.7880000000000003</v>
      </c>
      <c r="E60" s="4" t="s">
        <v>70</v>
      </c>
    </row>
    <row r="61" spans="1:8" x14ac:dyDescent="0.25">
      <c r="D61" s="1">
        <v>2.2549999999999999</v>
      </c>
      <c r="E61" s="1" t="s">
        <v>81</v>
      </c>
    </row>
    <row r="62" spans="1:8" x14ac:dyDescent="0.25">
      <c r="D62" s="1">
        <v>11</v>
      </c>
      <c r="E62" s="1" t="s">
        <v>82</v>
      </c>
    </row>
    <row r="63" spans="1:8" x14ac:dyDescent="0.25">
      <c r="D63" s="1">
        <v>1.0169999999999999</v>
      </c>
      <c r="E63" s="1" t="s">
        <v>71</v>
      </c>
    </row>
    <row r="65" spans="1:5" x14ac:dyDescent="0.25">
      <c r="D65" s="1">
        <v>249.72499999999999</v>
      </c>
      <c r="E65" s="1" t="s">
        <v>79</v>
      </c>
    </row>
    <row r="66" spans="1:5" x14ac:dyDescent="0.25">
      <c r="D66" s="1">
        <v>12.497999999999999</v>
      </c>
      <c r="E66" s="1" t="s">
        <v>80</v>
      </c>
    </row>
    <row r="68" spans="1:5" x14ac:dyDescent="0.25">
      <c r="A68" s="1" t="s">
        <v>86</v>
      </c>
      <c r="D68" s="1">
        <v>6.17</v>
      </c>
      <c r="E68" s="1" t="s">
        <v>83</v>
      </c>
    </row>
    <row r="69" spans="1:5" x14ac:dyDescent="0.25">
      <c r="D69" s="1">
        <v>0.45800000000000002</v>
      </c>
      <c r="E69" s="1" t="s">
        <v>85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4" workbookViewId="0">
      <selection activeCell="H15" sqref="H15:H17"/>
    </sheetView>
  </sheetViews>
  <sheetFormatPr defaultColWidth="11.42578125" defaultRowHeight="15.75" x14ac:dyDescent="0.25"/>
  <cols>
    <col min="1" max="1" width="33.7109375" style="1" bestFit="1" customWidth="1"/>
    <col min="2" max="2" width="13.42578125" style="1" customWidth="1"/>
    <col min="3" max="3" width="19.140625" style="1" bestFit="1" customWidth="1"/>
    <col min="4" max="4" width="15.85546875" style="1" customWidth="1"/>
    <col min="5" max="5" width="42.42578125" style="1" bestFit="1" customWidth="1"/>
    <col min="6" max="6" width="15.5703125" style="1" customWidth="1"/>
    <col min="7" max="7" width="13.85546875" style="1" bestFit="1" customWidth="1"/>
    <col min="8" max="16384" width="11.42578125" style="1"/>
  </cols>
  <sheetData>
    <row r="1" spans="1:8" x14ac:dyDescent="0.25">
      <c r="A1" s="1" t="s">
        <v>5</v>
      </c>
      <c r="B1" s="1" t="s">
        <v>10</v>
      </c>
      <c r="E1" s="1" t="s">
        <v>12</v>
      </c>
    </row>
    <row r="3" spans="1:8" x14ac:dyDescent="0.25">
      <c r="A3" s="1" t="s">
        <v>0</v>
      </c>
      <c r="B3" s="1" t="s">
        <v>48</v>
      </c>
    </row>
    <row r="5" spans="1:8" x14ac:dyDescent="0.25">
      <c r="A5" s="1" t="s">
        <v>3</v>
      </c>
      <c r="B5" s="1">
        <v>217.434</v>
      </c>
    </row>
    <row r="7" spans="1:8" x14ac:dyDescent="0.25">
      <c r="A7" s="1" t="s">
        <v>6</v>
      </c>
      <c r="B7" s="1">
        <v>856.92899999999997</v>
      </c>
    </row>
    <row r="9" spans="1:8" x14ac:dyDescent="0.25">
      <c r="A9" s="1" t="s">
        <v>17</v>
      </c>
      <c r="B9" s="1">
        <v>1016.157</v>
      </c>
      <c r="C9" s="1" t="s">
        <v>18</v>
      </c>
      <c r="D9" s="2">
        <f>(B9-B7)/(B7-B5)</f>
        <v>0.24899021884455713</v>
      </c>
    </row>
    <row r="11" spans="1:8" x14ac:dyDescent="0.25">
      <c r="A11" s="1" t="s">
        <v>16</v>
      </c>
      <c r="B11" s="1">
        <v>2</v>
      </c>
      <c r="C11" s="1" t="s">
        <v>14</v>
      </c>
      <c r="D11" s="2">
        <f>(20.5-B11)*2.8*2.8*3.1415926</f>
        <v>455.656590704</v>
      </c>
    </row>
    <row r="13" spans="1:8" x14ac:dyDescent="0.25">
      <c r="A13" s="1" t="s">
        <v>13</v>
      </c>
      <c r="B13" s="3">
        <f>(B7-B5)/D11</f>
        <v>1.4034582469485746</v>
      </c>
    </row>
    <row r="15" spans="1:8" x14ac:dyDescent="0.25">
      <c r="H15" t="s">
        <v>87</v>
      </c>
    </row>
    <row r="16" spans="1:8" x14ac:dyDescent="0.25">
      <c r="A16" s="1" t="s">
        <v>1</v>
      </c>
      <c r="B16" s="1" t="s">
        <v>2</v>
      </c>
      <c r="C16" s="1" t="s">
        <v>7</v>
      </c>
      <c r="D16" s="1" t="s">
        <v>4</v>
      </c>
      <c r="E16" s="1" t="s">
        <v>8</v>
      </c>
      <c r="F16" s="1" t="s">
        <v>9</v>
      </c>
      <c r="G16" s="1" t="s">
        <v>15</v>
      </c>
      <c r="H16" s="1" t="s">
        <v>88</v>
      </c>
    </row>
    <row r="17" spans="1:8" s="4" customFormat="1" x14ac:dyDescent="0.25">
      <c r="A17" s="4" t="s">
        <v>19</v>
      </c>
      <c r="B17" s="5">
        <v>0.38541666666666669</v>
      </c>
      <c r="C17" s="4">
        <v>3</v>
      </c>
      <c r="D17" s="4">
        <v>1034.258</v>
      </c>
      <c r="E17" s="4" t="s">
        <v>20</v>
      </c>
      <c r="F17" s="4">
        <v>0</v>
      </c>
      <c r="G17" s="6">
        <f>(D17-$B$7)/($B$7-$B$5)</f>
        <v>0.27729536587463555</v>
      </c>
      <c r="H17" s="8">
        <f>(D17-$B$7)/$D$11</f>
        <v>0.3891724680773796</v>
      </c>
    </row>
    <row r="18" spans="1:8" s="4" customFormat="1" x14ac:dyDescent="0.25">
      <c r="A18" s="4" t="s">
        <v>21</v>
      </c>
      <c r="B18" s="5">
        <v>0.30208333333333331</v>
      </c>
      <c r="C18" s="4">
        <v>5</v>
      </c>
      <c r="D18" s="4">
        <v>1035.712</v>
      </c>
      <c r="E18" s="4" t="s">
        <v>49</v>
      </c>
      <c r="F18" s="4">
        <f>$D$17-D18</f>
        <v>-1.4539999999999509</v>
      </c>
      <c r="G18" s="6">
        <f t="shared" ref="G18:G46" si="0">(D18-$B$7)/($B$7-$B$5)</f>
        <v>0.27956903494163365</v>
      </c>
      <c r="H18" s="8">
        <f t="shared" ref="H18:H53" si="1">(D18-$B$7)/$D$11</f>
        <v>0.39236346768028996</v>
      </c>
    </row>
    <row r="19" spans="1:8" s="4" customFormat="1" x14ac:dyDescent="0.25">
      <c r="A19" s="4" t="s">
        <v>23</v>
      </c>
      <c r="B19" s="5">
        <v>0.30208333333333331</v>
      </c>
      <c r="C19" s="4">
        <v>7</v>
      </c>
      <c r="D19" s="4">
        <v>1031.289</v>
      </c>
      <c r="E19" s="4" t="s">
        <v>50</v>
      </c>
      <c r="F19" s="4">
        <f t="shared" ref="F19:F46" si="2">$D$17-D19</f>
        <v>2.9690000000000509</v>
      </c>
      <c r="G19" s="6">
        <f t="shared" si="0"/>
        <v>0.27265263997372929</v>
      </c>
      <c r="H19" s="8">
        <f t="shared" si="1"/>
        <v>0.38265659612343095</v>
      </c>
    </row>
    <row r="20" spans="1:8" s="4" customFormat="1" x14ac:dyDescent="0.25">
      <c r="D20" s="4">
        <v>1035.627</v>
      </c>
      <c r="F20" s="4">
        <f t="shared" si="2"/>
        <v>-1.3689999999999145</v>
      </c>
      <c r="G20" s="6">
        <f t="shared" si="0"/>
        <v>0.27943611756151332</v>
      </c>
      <c r="H20" s="8">
        <f t="shared" si="1"/>
        <v>0.3921769236869973</v>
      </c>
    </row>
    <row r="21" spans="1:8" s="4" customFormat="1" x14ac:dyDescent="0.25">
      <c r="A21" s="4" t="s">
        <v>26</v>
      </c>
      <c r="B21" s="5">
        <v>0.2986111111111111</v>
      </c>
      <c r="C21" s="4">
        <v>10</v>
      </c>
      <c r="D21" s="4">
        <v>1024.1079999999999</v>
      </c>
      <c r="E21" s="4" t="s">
        <v>51</v>
      </c>
      <c r="F21" s="4">
        <f t="shared" si="2"/>
        <v>10.150000000000091</v>
      </c>
      <c r="G21" s="6">
        <f t="shared" si="0"/>
        <v>0.26142346695439367</v>
      </c>
      <c r="H21" s="8">
        <f t="shared" si="1"/>
        <v>0.36689692064303192</v>
      </c>
    </row>
    <row r="22" spans="1:8" s="4" customFormat="1" x14ac:dyDescent="0.25">
      <c r="D22" s="4">
        <v>1035.1569999999999</v>
      </c>
      <c r="F22" s="4">
        <f t="shared" si="2"/>
        <v>-0.89899999999988722</v>
      </c>
      <c r="G22" s="6">
        <f t="shared" si="0"/>
        <v>0.27870116263614253</v>
      </c>
      <c r="H22" s="8">
        <f t="shared" si="1"/>
        <v>0.39114544513585014</v>
      </c>
    </row>
    <row r="23" spans="1:8" s="4" customFormat="1" x14ac:dyDescent="0.25">
      <c r="A23" s="4" t="s">
        <v>28</v>
      </c>
      <c r="B23" s="5">
        <v>0.2986111111111111</v>
      </c>
      <c r="C23" s="4">
        <v>11</v>
      </c>
      <c r="D23" s="4">
        <v>1030.454</v>
      </c>
      <c r="F23" s="4">
        <f t="shared" si="2"/>
        <v>3.8040000000000873</v>
      </c>
      <c r="G23" s="6">
        <f t="shared" si="0"/>
        <v>0.27134692218078321</v>
      </c>
      <c r="H23" s="8">
        <f t="shared" si="1"/>
        <v>0.38082407571873333</v>
      </c>
    </row>
    <row r="24" spans="1:8" s="4" customFormat="1" x14ac:dyDescent="0.25">
      <c r="A24" s="4" t="s">
        <v>29</v>
      </c>
      <c r="B24" s="5">
        <v>0.4375</v>
      </c>
      <c r="C24" s="4">
        <v>12</v>
      </c>
      <c r="D24" s="4">
        <v>1025.576</v>
      </c>
      <c r="F24" s="4">
        <f t="shared" si="2"/>
        <v>8.6820000000000164</v>
      </c>
      <c r="G24" s="6">
        <f t="shared" si="0"/>
        <v>0.26371902829576471</v>
      </c>
      <c r="H24" s="8">
        <f t="shared" si="1"/>
        <v>0.37011864513895548</v>
      </c>
    </row>
    <row r="25" spans="1:8" s="4" customFormat="1" x14ac:dyDescent="0.25">
      <c r="B25" s="5"/>
      <c r="D25" s="4">
        <v>1023.3680000000001</v>
      </c>
      <c r="E25" s="4" t="s">
        <v>42</v>
      </c>
      <c r="F25" s="4">
        <f t="shared" si="2"/>
        <v>10.889999999999986</v>
      </c>
      <c r="G25" s="6">
        <f t="shared" si="0"/>
        <v>0.26026630388040578</v>
      </c>
      <c r="H25" s="8">
        <f t="shared" si="1"/>
        <v>0.36527289058377926</v>
      </c>
    </row>
    <row r="26" spans="1:8" s="4" customFormat="1" x14ac:dyDescent="0.25">
      <c r="B26" s="5">
        <v>0.72083333333333333</v>
      </c>
      <c r="D26" s="4">
        <v>1021.827</v>
      </c>
      <c r="E26" s="4" t="s">
        <v>27</v>
      </c>
      <c r="F26" s="4">
        <f t="shared" si="2"/>
        <v>12.43100000000004</v>
      </c>
      <c r="G26" s="6">
        <f t="shared" si="0"/>
        <v>0.25785658996551969</v>
      </c>
      <c r="H26" s="8">
        <f t="shared" si="1"/>
        <v>0.36189095771714569</v>
      </c>
    </row>
    <row r="27" spans="1:8" s="4" customFormat="1" x14ac:dyDescent="0.25">
      <c r="D27" s="4">
        <v>1035.06</v>
      </c>
      <c r="F27" s="4">
        <f t="shared" si="2"/>
        <v>-0.80199999999990723</v>
      </c>
      <c r="G27" s="6">
        <f t="shared" si="0"/>
        <v>0.27854948044941708</v>
      </c>
      <c r="H27" s="8">
        <f t="shared" si="1"/>
        <v>0.39093256551997513</v>
      </c>
    </row>
    <row r="28" spans="1:8" s="4" customFormat="1" x14ac:dyDescent="0.25">
      <c r="A28" s="4" t="s">
        <v>30</v>
      </c>
      <c r="B28" s="5">
        <v>0.28125</v>
      </c>
      <c r="C28" s="4">
        <v>13</v>
      </c>
      <c r="D28" s="4">
        <v>1032.6389999999999</v>
      </c>
      <c r="F28" s="4">
        <f t="shared" si="2"/>
        <v>1.6190000000001419</v>
      </c>
      <c r="G28" s="6">
        <f t="shared" si="0"/>
        <v>0.27476368071681551</v>
      </c>
      <c r="H28" s="8">
        <f t="shared" si="1"/>
        <v>0.38561935366395972</v>
      </c>
    </row>
    <row r="29" spans="1:8" s="4" customFormat="1" x14ac:dyDescent="0.25">
      <c r="B29" s="5">
        <v>0.71180555555555547</v>
      </c>
      <c r="D29" s="4">
        <v>1030.3699999999999</v>
      </c>
      <c r="E29" s="4" t="s">
        <v>27</v>
      </c>
      <c r="F29" s="4">
        <f t="shared" si="2"/>
        <v>3.8880000000001473</v>
      </c>
      <c r="G29" s="6">
        <f t="shared" si="0"/>
        <v>0.27121556853454665</v>
      </c>
      <c r="H29" s="8">
        <f t="shared" si="1"/>
        <v>0.38063972636065585</v>
      </c>
    </row>
    <row r="30" spans="1:8" s="4" customFormat="1" x14ac:dyDescent="0.25">
      <c r="D30" s="4">
        <v>1035.0329999999999</v>
      </c>
      <c r="F30" s="4">
        <f t="shared" si="2"/>
        <v>-0.77499999999986358</v>
      </c>
      <c r="G30" s="6">
        <f t="shared" si="0"/>
        <v>0.2785072596345553</v>
      </c>
      <c r="H30" s="8">
        <f t="shared" si="1"/>
        <v>0.39087331036916445</v>
      </c>
    </row>
    <row r="31" spans="1:8" s="4" customFormat="1" x14ac:dyDescent="0.25">
      <c r="A31" s="4" t="s">
        <v>32</v>
      </c>
      <c r="B31" s="5">
        <v>0.3298611111111111</v>
      </c>
      <c r="C31" s="4">
        <v>17</v>
      </c>
      <c r="D31" s="4">
        <v>1020.841</v>
      </c>
      <c r="E31" s="4" t="s">
        <v>27</v>
      </c>
      <c r="F31" s="4">
        <f t="shared" si="2"/>
        <v>13.41700000000003</v>
      </c>
      <c r="G31" s="6">
        <f t="shared" si="0"/>
        <v>0.25631474835612483</v>
      </c>
      <c r="H31" s="8">
        <f t="shared" si="1"/>
        <v>0.35972704739495198</v>
      </c>
    </row>
    <row r="32" spans="1:8" s="4" customFormat="1" x14ac:dyDescent="0.25">
      <c r="D32" s="4">
        <v>1034.6179999999999</v>
      </c>
      <c r="F32" s="4">
        <f t="shared" si="2"/>
        <v>-0.35999999999989996</v>
      </c>
      <c r="G32" s="6">
        <f t="shared" si="0"/>
        <v>0.27785831007279177</v>
      </c>
      <c r="H32" s="8">
        <f t="shared" si="1"/>
        <v>0.38996253675485376</v>
      </c>
    </row>
    <row r="33" spans="1:8" s="4" customFormat="1" x14ac:dyDescent="0.25">
      <c r="A33" s="4" t="s">
        <v>33</v>
      </c>
      <c r="B33" s="5">
        <v>0.28472222222222221</v>
      </c>
      <c r="C33" s="4">
        <v>18</v>
      </c>
      <c r="D33" s="4">
        <v>1030.1559999999999</v>
      </c>
      <c r="F33" s="4">
        <f t="shared" si="2"/>
        <v>4.1020000000000891</v>
      </c>
      <c r="G33" s="6">
        <f t="shared" si="0"/>
        <v>0.27088092948342046</v>
      </c>
      <c r="H33" s="8">
        <f t="shared" si="1"/>
        <v>0.38017007442460177</v>
      </c>
    </row>
    <row r="34" spans="1:8" s="4" customFormat="1" x14ac:dyDescent="0.25">
      <c r="A34" s="4" t="s">
        <v>34</v>
      </c>
      <c r="B34" s="5">
        <v>0.30555555555555552</v>
      </c>
      <c r="C34" s="4">
        <v>19</v>
      </c>
      <c r="D34" s="4">
        <v>1026.133</v>
      </c>
      <c r="F34" s="4">
        <f t="shared" si="2"/>
        <v>8.125</v>
      </c>
      <c r="G34" s="6">
        <f t="shared" si="0"/>
        <v>0.26459002806902332</v>
      </c>
      <c r="H34" s="8">
        <f t="shared" si="1"/>
        <v>0.37134105695382558</v>
      </c>
    </row>
    <row r="35" spans="1:8" s="4" customFormat="1" x14ac:dyDescent="0.25">
      <c r="B35" s="5">
        <v>0.53472222222222221</v>
      </c>
      <c r="D35" s="4">
        <v>1025.155</v>
      </c>
      <c r="E35" s="4" t="s">
        <v>27</v>
      </c>
      <c r="F35" s="4">
        <f t="shared" si="2"/>
        <v>9.1030000000000655</v>
      </c>
      <c r="G35" s="6">
        <f t="shared" si="0"/>
        <v>0.26306069633069845</v>
      </c>
      <c r="H35" s="8">
        <f t="shared" si="1"/>
        <v>0.36919470371335333</v>
      </c>
    </row>
    <row r="36" spans="1:8" s="4" customFormat="1" x14ac:dyDescent="0.25">
      <c r="D36" s="4">
        <v>1034.1199999999999</v>
      </c>
      <c r="F36" s="4">
        <f t="shared" si="2"/>
        <v>0.13800000000014734</v>
      </c>
      <c r="G36" s="6">
        <f t="shared" si="0"/>
        <v>0.27707957059867538</v>
      </c>
      <c r="H36" s="8">
        <f t="shared" si="1"/>
        <v>0.38886960841768076</v>
      </c>
    </row>
    <row r="37" spans="1:8" s="4" customFormat="1" x14ac:dyDescent="0.25">
      <c r="A37" s="4" t="s">
        <v>35</v>
      </c>
      <c r="B37" s="5">
        <v>0.43055555555555558</v>
      </c>
      <c r="C37" s="4">
        <v>21</v>
      </c>
      <c r="D37" s="4">
        <v>1026.5239999999999</v>
      </c>
      <c r="F37" s="4">
        <f t="shared" si="2"/>
        <v>7.734000000000151</v>
      </c>
      <c r="G37" s="6">
        <f t="shared" si="0"/>
        <v>0.26520144801757622</v>
      </c>
      <c r="H37" s="8">
        <f t="shared" si="1"/>
        <v>0.3721991593229711</v>
      </c>
    </row>
    <row r="38" spans="1:8" s="4" customFormat="1" x14ac:dyDescent="0.25">
      <c r="A38" s="4" t="s">
        <v>36</v>
      </c>
      <c r="B38" s="5">
        <v>0.40972222222222227</v>
      </c>
      <c r="C38" s="4">
        <v>23</v>
      </c>
      <c r="D38" s="4">
        <v>1019.9640000000001</v>
      </c>
      <c r="E38" s="4" t="s">
        <v>27</v>
      </c>
      <c r="F38" s="4">
        <f t="shared" si="2"/>
        <v>14.293999999999983</v>
      </c>
      <c r="G38" s="6">
        <f t="shared" si="0"/>
        <v>0.25494335374006066</v>
      </c>
      <c r="H38" s="8">
        <f t="shared" si="1"/>
        <v>0.35780235231121582</v>
      </c>
    </row>
    <row r="39" spans="1:8" s="4" customFormat="1" x14ac:dyDescent="0.25">
      <c r="D39" s="4">
        <v>1035.28</v>
      </c>
      <c r="F39" s="4">
        <f t="shared" si="2"/>
        <v>-1.0219999999999345</v>
      </c>
      <c r="G39" s="6">
        <f t="shared" si="0"/>
        <v>0.27889350190384599</v>
      </c>
      <c r="H39" s="8">
        <f t="shared" si="1"/>
        <v>0.39141538526732067</v>
      </c>
    </row>
    <row r="40" spans="1:8" s="4" customFormat="1" x14ac:dyDescent="0.25">
      <c r="A40" s="4" t="s">
        <v>37</v>
      </c>
      <c r="B40" s="5">
        <v>0.35416666666666669</v>
      </c>
      <c r="C40" s="4">
        <v>24</v>
      </c>
      <c r="D40" s="4">
        <v>1031.318</v>
      </c>
      <c r="F40" s="4">
        <f t="shared" si="2"/>
        <v>2.9400000000000546</v>
      </c>
      <c r="G40" s="6">
        <f t="shared" si="0"/>
        <v>0.27269798825635855</v>
      </c>
      <c r="H40" s="8">
        <f t="shared" si="1"/>
        <v>0.38272024054467196</v>
      </c>
    </row>
    <row r="41" spans="1:8" s="4" customFormat="1" x14ac:dyDescent="0.25">
      <c r="A41" s="4" t="s">
        <v>38</v>
      </c>
      <c r="B41" s="5">
        <v>0.30902777777777779</v>
      </c>
      <c r="C41" s="4">
        <v>25</v>
      </c>
      <c r="D41" s="4">
        <v>1027.1759999999999</v>
      </c>
      <c r="F41" s="4">
        <f t="shared" si="2"/>
        <v>7.0820000000001073</v>
      </c>
      <c r="G41" s="6">
        <f t="shared" si="0"/>
        <v>0.2662210025097928</v>
      </c>
      <c r="H41" s="8">
        <f t="shared" si="1"/>
        <v>0.37363006148328592</v>
      </c>
    </row>
    <row r="42" spans="1:8" s="4" customFormat="1" x14ac:dyDescent="0.25">
      <c r="A42" s="4" t="s">
        <v>39</v>
      </c>
      <c r="B42" s="5">
        <v>0.4375</v>
      </c>
      <c r="C42" s="4">
        <v>26</v>
      </c>
      <c r="D42" s="4">
        <v>1022.388</v>
      </c>
      <c r="E42" s="4" t="s">
        <v>27</v>
      </c>
      <c r="F42" s="4">
        <f t="shared" si="2"/>
        <v>11.870000000000005</v>
      </c>
      <c r="G42" s="6">
        <f t="shared" si="0"/>
        <v>0.25873384467431343</v>
      </c>
      <c r="H42" s="8">
        <f t="shared" si="1"/>
        <v>0.36312214807287668</v>
      </c>
    </row>
    <row r="43" spans="1:8" s="4" customFormat="1" x14ac:dyDescent="0.25">
      <c r="B43" s="5">
        <v>0.45833333333333331</v>
      </c>
      <c r="D43" s="4">
        <v>1031.51</v>
      </c>
      <c r="F43" s="4">
        <f t="shared" si="2"/>
        <v>2.7480000000000473</v>
      </c>
      <c r="G43" s="6">
        <f t="shared" si="0"/>
        <v>0.27299822516204197</v>
      </c>
      <c r="H43" s="8">
        <f t="shared" si="1"/>
        <v>0.38314161050599166</v>
      </c>
    </row>
    <row r="44" spans="1:8" s="4" customFormat="1" x14ac:dyDescent="0.25">
      <c r="A44" s="4" t="s">
        <v>56</v>
      </c>
      <c r="B44" s="5">
        <v>0.2951388888888889</v>
      </c>
      <c r="C44" s="4">
        <v>27</v>
      </c>
      <c r="D44" s="4">
        <v>1034.5419999999999</v>
      </c>
      <c r="E44" s="4" t="s">
        <v>58</v>
      </c>
      <c r="F44" s="4">
        <f t="shared" si="2"/>
        <v>-0.28399999999987813</v>
      </c>
      <c r="G44" s="6">
        <f t="shared" si="0"/>
        <v>0.27773946629762536</v>
      </c>
      <c r="H44" s="8">
        <f t="shared" si="1"/>
        <v>0.38979574447849802</v>
      </c>
    </row>
    <row r="45" spans="1:8" x14ac:dyDescent="0.25">
      <c r="A45" s="1" t="s">
        <v>60</v>
      </c>
      <c r="B45" s="7">
        <v>0.3923611111111111</v>
      </c>
      <c r="C45" s="1">
        <v>28</v>
      </c>
      <c r="D45" s="1">
        <v>1028.8009999999999</v>
      </c>
      <c r="E45" s="1" t="s">
        <v>27</v>
      </c>
      <c r="F45" s="1">
        <f t="shared" si="2"/>
        <v>5.4570000000001073</v>
      </c>
      <c r="G45" s="2">
        <f t="shared" si="0"/>
        <v>0.26876207007091524</v>
      </c>
      <c r="H45" s="8">
        <f t="shared" si="1"/>
        <v>0.37719634370799671</v>
      </c>
    </row>
    <row r="46" spans="1:8" x14ac:dyDescent="0.25">
      <c r="B46" s="7">
        <v>0.5</v>
      </c>
      <c r="D46" s="1">
        <v>1032.6089999999999</v>
      </c>
      <c r="F46" s="1">
        <f t="shared" si="2"/>
        <v>1.6490000000001146</v>
      </c>
      <c r="G46" s="2">
        <f t="shared" si="0"/>
        <v>0.27471676870030248</v>
      </c>
      <c r="H46" s="8">
        <f t="shared" si="1"/>
        <v>0.38555351460750359</v>
      </c>
    </row>
    <row r="47" spans="1:8" s="4" customFormat="1" x14ac:dyDescent="0.25">
      <c r="A47" s="4" t="s">
        <v>59</v>
      </c>
      <c r="B47" s="5">
        <v>0.3125</v>
      </c>
      <c r="C47" s="4">
        <v>31</v>
      </c>
      <c r="D47" s="4">
        <v>1020.252</v>
      </c>
      <c r="F47" s="4">
        <f t="shared" ref="F47:F53" si="3">$D$17-D47</f>
        <v>14.006000000000085</v>
      </c>
      <c r="G47" s="6">
        <f t="shared" ref="G47:G53" si="4">(D47-$B$7)/($B$7-$B$5)</f>
        <v>0.25539370909858555</v>
      </c>
      <c r="H47" s="8">
        <f t="shared" si="1"/>
        <v>0.35843440725319514</v>
      </c>
    </row>
    <row r="48" spans="1:8" s="4" customFormat="1" x14ac:dyDescent="0.25">
      <c r="A48" s="4" t="s">
        <v>63</v>
      </c>
      <c r="B48" s="5">
        <v>0.31944444444444448</v>
      </c>
      <c r="C48" s="4">
        <v>32</v>
      </c>
      <c r="D48" s="4">
        <v>1015.641</v>
      </c>
      <c r="F48" s="4">
        <f t="shared" si="3"/>
        <v>18.617000000000075</v>
      </c>
      <c r="G48" s="6">
        <f t="shared" si="4"/>
        <v>0.2481833321605329</v>
      </c>
      <c r="H48" s="8">
        <f t="shared" si="1"/>
        <v>0.34831494427587728</v>
      </c>
    </row>
    <row r="49" spans="1:8" s="4" customFormat="1" x14ac:dyDescent="0.25">
      <c r="A49" s="4" t="s">
        <v>74</v>
      </c>
      <c r="B49" s="5">
        <v>0.38541666666666669</v>
      </c>
      <c r="C49" s="4">
        <v>33</v>
      </c>
      <c r="D49" s="4">
        <v>1011.877</v>
      </c>
      <c r="F49" s="4">
        <f t="shared" si="3"/>
        <v>22.381000000000085</v>
      </c>
      <c r="G49" s="6">
        <f t="shared" si="4"/>
        <v>0.24229743782203142</v>
      </c>
      <c r="H49" s="8">
        <f t="shared" si="1"/>
        <v>0.34005433732583945</v>
      </c>
    </row>
    <row r="50" spans="1:8" s="4" customFormat="1" x14ac:dyDescent="0.25">
      <c r="A50" s="4" t="s">
        <v>75</v>
      </c>
      <c r="B50" s="5">
        <v>0.3298611111111111</v>
      </c>
      <c r="C50" s="4">
        <v>34</v>
      </c>
      <c r="D50" s="4">
        <v>1009.173</v>
      </c>
      <c r="F50" s="4">
        <f t="shared" si="3"/>
        <v>25.085000000000036</v>
      </c>
      <c r="G50" s="6">
        <f t="shared" si="4"/>
        <v>0.23806910140032372</v>
      </c>
      <c r="H50" s="8">
        <f t="shared" si="1"/>
        <v>0.33412004370392079</v>
      </c>
    </row>
    <row r="51" spans="1:8" s="4" customFormat="1" x14ac:dyDescent="0.25">
      <c r="A51" s="4" t="s">
        <v>76</v>
      </c>
      <c r="B51" s="5">
        <v>0.2986111111111111</v>
      </c>
      <c r="C51" s="4">
        <v>35</v>
      </c>
      <c r="D51" s="4">
        <v>1005.994</v>
      </c>
      <c r="F51" s="4">
        <f t="shared" si="3"/>
        <v>28.26400000000001</v>
      </c>
      <c r="G51" s="6">
        <f t="shared" si="4"/>
        <v>0.23309799138382639</v>
      </c>
      <c r="H51" s="8">
        <f t="shared" si="1"/>
        <v>0.3271432983547789</v>
      </c>
    </row>
    <row r="52" spans="1:8" s="4" customFormat="1" x14ac:dyDescent="0.25">
      <c r="A52" s="4" t="s">
        <v>77</v>
      </c>
      <c r="B52" s="5">
        <v>0.32291666666666669</v>
      </c>
      <c r="C52" s="4">
        <v>39</v>
      </c>
      <c r="D52" s="4">
        <v>993.33199999999999</v>
      </c>
      <c r="F52" s="4">
        <f t="shared" si="3"/>
        <v>40.926000000000045</v>
      </c>
      <c r="G52" s="6">
        <f t="shared" si="4"/>
        <v>0.21329799294756022</v>
      </c>
      <c r="H52" s="8">
        <f t="shared" si="1"/>
        <v>0.29935482725983231</v>
      </c>
    </row>
    <row r="53" spans="1:8" s="4" customFormat="1" x14ac:dyDescent="0.25">
      <c r="A53" s="4" t="s">
        <v>78</v>
      </c>
      <c r="B53" s="5">
        <v>0.29166666666666669</v>
      </c>
      <c r="C53" s="4">
        <v>41</v>
      </c>
      <c r="D53" s="4">
        <v>987.59</v>
      </c>
      <c r="F53" s="4">
        <f t="shared" si="3"/>
        <v>46.668000000000006</v>
      </c>
      <c r="G53" s="6">
        <f t="shared" si="4"/>
        <v>0.20431903298696638</v>
      </c>
      <c r="H53" s="8">
        <f t="shared" si="1"/>
        <v>0.28675323185411578</v>
      </c>
    </row>
    <row r="54" spans="1:8" s="4" customFormat="1" x14ac:dyDescent="0.25"/>
    <row r="55" spans="1:8" s="4" customFormat="1" x14ac:dyDescent="0.25"/>
    <row r="56" spans="1:8" s="4" customFormat="1" x14ac:dyDescent="0.25"/>
    <row r="57" spans="1:8" s="4" customFormat="1" x14ac:dyDescent="0.25"/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10" workbookViewId="0">
      <selection activeCell="H15" sqref="H15:H17"/>
    </sheetView>
  </sheetViews>
  <sheetFormatPr defaultColWidth="11.42578125" defaultRowHeight="15.75" x14ac:dyDescent="0.25"/>
  <cols>
    <col min="1" max="1" width="33.7109375" style="1" bestFit="1" customWidth="1"/>
    <col min="2" max="2" width="13.42578125" style="1" customWidth="1"/>
    <col min="3" max="3" width="19.140625" style="1" bestFit="1" customWidth="1"/>
    <col min="4" max="4" width="15.85546875" style="1" customWidth="1"/>
    <col min="5" max="5" width="42.42578125" style="1" bestFit="1" customWidth="1"/>
    <col min="6" max="6" width="15.5703125" style="1" customWidth="1"/>
    <col min="7" max="7" width="13.85546875" style="1" bestFit="1" customWidth="1"/>
    <col min="8" max="16384" width="11.42578125" style="1"/>
  </cols>
  <sheetData>
    <row r="1" spans="1:8" x14ac:dyDescent="0.25">
      <c r="A1" s="1" t="s">
        <v>5</v>
      </c>
      <c r="B1" s="1" t="s">
        <v>10</v>
      </c>
      <c r="E1" s="1" t="s">
        <v>12</v>
      </c>
    </row>
    <row r="3" spans="1:8" x14ac:dyDescent="0.25">
      <c r="A3" s="1" t="s">
        <v>0</v>
      </c>
      <c r="B3" s="1" t="s">
        <v>52</v>
      </c>
    </row>
    <row r="5" spans="1:8" x14ac:dyDescent="0.25">
      <c r="A5" s="1" t="s">
        <v>3</v>
      </c>
      <c r="B5" s="1">
        <v>217.703</v>
      </c>
    </row>
    <row r="7" spans="1:8" x14ac:dyDescent="0.25">
      <c r="A7" s="1" t="s">
        <v>6</v>
      </c>
      <c r="B7" s="1">
        <v>851.83500000000004</v>
      </c>
    </row>
    <row r="9" spans="1:8" x14ac:dyDescent="0.25">
      <c r="A9" s="1" t="s">
        <v>17</v>
      </c>
      <c r="B9" s="1">
        <v>1017.91</v>
      </c>
      <c r="C9" s="1" t="s">
        <v>18</v>
      </c>
      <c r="D9" s="2">
        <f>(B9-B7)/(B7-B5)</f>
        <v>0.26189342282048517</v>
      </c>
    </row>
    <row r="11" spans="1:8" x14ac:dyDescent="0.25">
      <c r="A11" s="1" t="s">
        <v>16</v>
      </c>
      <c r="B11" s="1">
        <v>1.9</v>
      </c>
      <c r="C11" s="1" t="s">
        <v>14</v>
      </c>
      <c r="D11" s="2">
        <f>(20.5-B11)*2.8*2.8*3.1415926</f>
        <v>458.11959930239993</v>
      </c>
    </row>
    <row r="13" spans="1:8" x14ac:dyDescent="0.25">
      <c r="A13" s="1" t="s">
        <v>13</v>
      </c>
      <c r="B13" s="3">
        <f>(B7-B5)/D11</f>
        <v>1.3842062224921667</v>
      </c>
    </row>
    <row r="15" spans="1:8" x14ac:dyDescent="0.25">
      <c r="H15" t="s">
        <v>87</v>
      </c>
    </row>
    <row r="16" spans="1:8" x14ac:dyDescent="0.25">
      <c r="A16" s="1" t="s">
        <v>1</v>
      </c>
      <c r="B16" s="1" t="s">
        <v>2</v>
      </c>
      <c r="C16" s="1" t="s">
        <v>7</v>
      </c>
      <c r="D16" s="1" t="s">
        <v>4</v>
      </c>
      <c r="E16" s="1" t="s">
        <v>8</v>
      </c>
      <c r="F16" s="1" t="s">
        <v>9</v>
      </c>
      <c r="G16" s="1" t="s">
        <v>15</v>
      </c>
      <c r="H16" s="1" t="s">
        <v>88</v>
      </c>
    </row>
    <row r="17" spans="1:8" s="4" customFormat="1" x14ac:dyDescent="0.25">
      <c r="A17" s="4" t="s">
        <v>19</v>
      </c>
      <c r="B17" s="5">
        <v>0.38541666666666669</v>
      </c>
      <c r="C17" s="4">
        <v>3</v>
      </c>
      <c r="D17" s="4">
        <v>1029.2809999999999</v>
      </c>
      <c r="E17" s="4" t="s">
        <v>20</v>
      </c>
      <c r="F17" s="4">
        <v>0</v>
      </c>
      <c r="G17" s="6">
        <f>(D17-$B$7)/($B$7-$B$5)</f>
        <v>0.27982502065815934</v>
      </c>
      <c r="H17" s="8">
        <f>(D17-$B$7)/$D$11</f>
        <v>0.38733553480402322</v>
      </c>
    </row>
    <row r="18" spans="1:8" s="4" customFormat="1" x14ac:dyDescent="0.25">
      <c r="A18" s="4" t="s">
        <v>21</v>
      </c>
      <c r="B18" s="5">
        <v>0.30208333333333331</v>
      </c>
      <c r="C18" s="4">
        <v>5</v>
      </c>
      <c r="D18" s="4">
        <v>1032.4159999999999</v>
      </c>
      <c r="E18" s="4" t="s">
        <v>53</v>
      </c>
      <c r="F18" s="4">
        <f>$D$17-D18</f>
        <v>-3.1349999999999909</v>
      </c>
      <c r="G18" s="6">
        <f t="shared" ref="G18:G47" si="0">(D18-$B$7)/($B$7-$B$5)</f>
        <v>0.28476878630947483</v>
      </c>
      <c r="H18" s="8">
        <f t="shared" ref="H18:H54" si="1">(D18-$B$7)/$D$11</f>
        <v>0.3941787259811172</v>
      </c>
    </row>
    <row r="19" spans="1:8" s="4" customFormat="1" x14ac:dyDescent="0.25">
      <c r="A19" s="4" t="s">
        <v>23</v>
      </c>
      <c r="B19" s="5">
        <v>0.30208333333333331</v>
      </c>
      <c r="C19" s="4">
        <v>7</v>
      </c>
      <c r="D19" s="4">
        <v>1029.413</v>
      </c>
      <c r="E19" s="4" t="s">
        <v>54</v>
      </c>
      <c r="F19" s="4">
        <f t="shared" ref="F19:F47" si="2">$D$17-D19</f>
        <v>-0.13200000000006185</v>
      </c>
      <c r="G19" s="6">
        <f t="shared" si="0"/>
        <v>0.28003317921189902</v>
      </c>
      <c r="H19" s="8">
        <f t="shared" si="1"/>
        <v>0.38762366916937468</v>
      </c>
    </row>
    <row r="20" spans="1:8" s="4" customFormat="1" x14ac:dyDescent="0.25">
      <c r="D20" s="4">
        <v>1032.413</v>
      </c>
      <c r="F20" s="4">
        <f t="shared" si="2"/>
        <v>-3.1320000000000618</v>
      </c>
      <c r="G20" s="6">
        <f t="shared" si="0"/>
        <v>0.28476405543325356</v>
      </c>
      <c r="H20" s="8">
        <f t="shared" si="1"/>
        <v>0.39417217747281391</v>
      </c>
    </row>
    <row r="21" spans="1:8" s="4" customFormat="1" x14ac:dyDescent="0.25">
      <c r="A21" s="4" t="s">
        <v>26</v>
      </c>
      <c r="B21" s="5">
        <v>0.2986111111111111</v>
      </c>
      <c r="C21" s="4">
        <v>10</v>
      </c>
      <c r="D21" s="4">
        <v>1021.521</v>
      </c>
      <c r="E21" s="4" t="s">
        <v>27</v>
      </c>
      <c r="F21" s="4">
        <f t="shared" si="2"/>
        <v>7.7599999999999909</v>
      </c>
      <c r="G21" s="6">
        <f t="shared" si="0"/>
        <v>0.26758782083225557</v>
      </c>
      <c r="H21" s="8">
        <f t="shared" si="1"/>
        <v>0.37039672665912721</v>
      </c>
    </row>
    <row r="22" spans="1:8" s="4" customFormat="1" x14ac:dyDescent="0.25">
      <c r="D22" s="4">
        <v>1026.6320000000001</v>
      </c>
      <c r="F22" s="4">
        <f t="shared" si="2"/>
        <v>2.6489999999998872</v>
      </c>
      <c r="G22" s="6">
        <f t="shared" si="0"/>
        <v>0.27564765695470345</v>
      </c>
      <c r="H22" s="8">
        <f t="shared" si="1"/>
        <v>0.3815532019720867</v>
      </c>
    </row>
    <row r="23" spans="1:8" s="4" customFormat="1" x14ac:dyDescent="0.25">
      <c r="A23" s="4" t="s">
        <v>28</v>
      </c>
      <c r="B23" s="5">
        <v>0.2986111111111111</v>
      </c>
      <c r="C23" s="4">
        <v>11</v>
      </c>
      <c r="D23" s="4">
        <v>1022.612</v>
      </c>
      <c r="F23" s="4">
        <f t="shared" si="2"/>
        <v>6.6689999999999827</v>
      </c>
      <c r="G23" s="6">
        <f t="shared" si="0"/>
        <v>0.26930828281808822</v>
      </c>
      <c r="H23" s="8">
        <f t="shared" si="1"/>
        <v>0.37277820084547797</v>
      </c>
    </row>
    <row r="24" spans="1:8" s="4" customFormat="1" x14ac:dyDescent="0.25">
      <c r="A24" s="4" t="s">
        <v>29</v>
      </c>
      <c r="B24" s="5">
        <v>0.4375</v>
      </c>
      <c r="C24" s="4">
        <v>12</v>
      </c>
      <c r="D24" s="4">
        <v>1018.3150000000001</v>
      </c>
      <c r="F24" s="4">
        <f t="shared" si="2"/>
        <v>10.965999999999894</v>
      </c>
      <c r="G24" s="6">
        <f t="shared" si="0"/>
        <v>0.26253209111036818</v>
      </c>
      <c r="H24" s="8">
        <f t="shared" si="1"/>
        <v>0.36339855411885208</v>
      </c>
    </row>
    <row r="25" spans="1:8" s="4" customFormat="1" x14ac:dyDescent="0.25">
      <c r="B25" s="5"/>
      <c r="D25" s="4">
        <v>1016.112</v>
      </c>
      <c r="E25" s="4" t="s">
        <v>42</v>
      </c>
      <c r="F25" s="4">
        <f t="shared" si="2"/>
        <v>13.168999999999983</v>
      </c>
      <c r="G25" s="6">
        <f t="shared" si="0"/>
        <v>0.25905805100515339</v>
      </c>
      <c r="H25" s="8">
        <f t="shared" si="1"/>
        <v>0.3585897661880264</v>
      </c>
    </row>
    <row r="26" spans="1:8" s="4" customFormat="1" x14ac:dyDescent="0.25">
      <c r="B26" s="5">
        <v>0.71875</v>
      </c>
      <c r="D26" s="4">
        <v>1014.72</v>
      </c>
      <c r="E26" s="4" t="s">
        <v>27</v>
      </c>
      <c r="F26" s="4">
        <f t="shared" si="2"/>
        <v>14.560999999999922</v>
      </c>
      <c r="G26" s="6">
        <f t="shared" si="0"/>
        <v>0.25686292443844494</v>
      </c>
      <c r="H26" s="8">
        <f t="shared" si="1"/>
        <v>0.35555125833523071</v>
      </c>
    </row>
    <row r="27" spans="1:8" s="4" customFormat="1" x14ac:dyDescent="0.25">
      <c r="D27" s="4">
        <v>1020.64</v>
      </c>
      <c r="F27" s="4">
        <f t="shared" si="2"/>
        <v>8.6409999999999627</v>
      </c>
      <c r="G27" s="6">
        <f t="shared" si="0"/>
        <v>0.26619852018191786</v>
      </c>
      <c r="H27" s="8">
        <f t="shared" si="1"/>
        <v>0.36847364805401733</v>
      </c>
    </row>
    <row r="28" spans="1:8" s="4" customFormat="1" x14ac:dyDescent="0.25">
      <c r="A28" s="4" t="s">
        <v>30</v>
      </c>
      <c r="B28" s="5">
        <v>0.28125</v>
      </c>
      <c r="C28" s="4">
        <v>13</v>
      </c>
      <c r="D28" s="4">
        <v>1018.76</v>
      </c>
      <c r="F28" s="4">
        <f t="shared" si="2"/>
        <v>10.520999999999958</v>
      </c>
      <c r="G28" s="6">
        <f t="shared" si="0"/>
        <v>0.26323383774986903</v>
      </c>
      <c r="H28" s="8">
        <f t="shared" si="1"/>
        <v>0.36436991618386211</v>
      </c>
    </row>
    <row r="29" spans="1:8" s="4" customFormat="1" x14ac:dyDescent="0.25">
      <c r="B29" s="5">
        <v>0.71180555555555547</v>
      </c>
      <c r="D29" s="4">
        <v>1016.804</v>
      </c>
      <c r="E29" s="4" t="s">
        <v>27</v>
      </c>
      <c r="F29" s="4">
        <f t="shared" si="2"/>
        <v>12.476999999999975</v>
      </c>
      <c r="G29" s="6">
        <f t="shared" si="0"/>
        <v>0.26014930645354584</v>
      </c>
      <c r="H29" s="8">
        <f t="shared" si="1"/>
        <v>0.36010028877001971</v>
      </c>
    </row>
    <row r="30" spans="1:8" s="4" customFormat="1" x14ac:dyDescent="0.25">
      <c r="D30" s="4">
        <v>1018.602</v>
      </c>
      <c r="F30" s="4">
        <f t="shared" si="2"/>
        <v>10.678999999999974</v>
      </c>
      <c r="G30" s="6">
        <f t="shared" si="0"/>
        <v>0.26298467826887767</v>
      </c>
      <c r="H30" s="8">
        <f t="shared" si="1"/>
        <v>0.36402502807988096</v>
      </c>
    </row>
    <row r="31" spans="1:8" s="4" customFormat="1" x14ac:dyDescent="0.25">
      <c r="A31" s="4" t="s">
        <v>32</v>
      </c>
      <c r="B31" s="5">
        <v>0.3298611111111111</v>
      </c>
      <c r="C31" s="4">
        <v>17</v>
      </c>
      <c r="D31" s="4">
        <v>1006.167</v>
      </c>
      <c r="E31" s="4" t="s">
        <v>27</v>
      </c>
      <c r="F31" s="4">
        <f t="shared" si="2"/>
        <v>23.113999999999919</v>
      </c>
      <c r="G31" s="6">
        <f t="shared" si="0"/>
        <v>0.24337519633136315</v>
      </c>
      <c r="H31" s="8">
        <f t="shared" si="1"/>
        <v>0.33688146116212564</v>
      </c>
    </row>
    <row r="32" spans="1:8" s="4" customFormat="1" x14ac:dyDescent="0.25">
      <c r="D32" s="4">
        <v>1012.57</v>
      </c>
      <c r="F32" s="4">
        <f t="shared" si="2"/>
        <v>16.710999999999899</v>
      </c>
      <c r="G32" s="6">
        <f t="shared" si="0"/>
        <v>0.25347246314647426</v>
      </c>
      <c r="H32" s="8">
        <f t="shared" si="1"/>
        <v>0.35085816071776604</v>
      </c>
    </row>
    <row r="33" spans="1:8" s="4" customFormat="1" x14ac:dyDescent="0.25">
      <c r="A33" s="4" t="s">
        <v>33</v>
      </c>
      <c r="B33" s="5">
        <v>0.28472222222222221</v>
      </c>
      <c r="C33" s="4">
        <v>18</v>
      </c>
      <c r="D33" s="4">
        <v>1009.128</v>
      </c>
      <c r="F33" s="4">
        <f t="shared" si="2"/>
        <v>20.152999999999906</v>
      </c>
      <c r="G33" s="6">
        <f t="shared" si="0"/>
        <v>0.24804457116184012</v>
      </c>
      <c r="H33" s="8">
        <f t="shared" si="1"/>
        <v>0.34334483885762013</v>
      </c>
    </row>
    <row r="34" spans="1:8" s="4" customFormat="1" x14ac:dyDescent="0.25">
      <c r="A34" s="4" t="s">
        <v>34</v>
      </c>
      <c r="B34" s="5">
        <v>0.30555555555555552</v>
      </c>
      <c r="C34" s="4">
        <v>19</v>
      </c>
      <c r="D34" s="4">
        <v>1005.58</v>
      </c>
      <c r="F34" s="4">
        <f t="shared" si="2"/>
        <v>23.700999999999908</v>
      </c>
      <c r="G34" s="6">
        <f t="shared" si="0"/>
        <v>0.24244952155071814</v>
      </c>
      <c r="H34" s="8">
        <f t="shared" si="1"/>
        <v>0.3356001363707527</v>
      </c>
    </row>
    <row r="35" spans="1:8" s="4" customFormat="1" x14ac:dyDescent="0.25">
      <c r="B35" s="5">
        <v>0.53472222222222221</v>
      </c>
      <c r="D35" s="4">
        <v>1004.776</v>
      </c>
      <c r="E35" s="4" t="s">
        <v>27</v>
      </c>
      <c r="F35" s="4">
        <f t="shared" si="2"/>
        <v>24.504999999999995</v>
      </c>
      <c r="G35" s="6">
        <f t="shared" si="0"/>
        <v>0.24118164672339498</v>
      </c>
      <c r="H35" s="8">
        <f t="shared" si="1"/>
        <v>0.33384513614543082</v>
      </c>
    </row>
    <row r="36" spans="1:8" s="4" customFormat="1" x14ac:dyDescent="0.25">
      <c r="D36" s="4">
        <v>1008.511</v>
      </c>
      <c r="F36" s="4">
        <f t="shared" si="2"/>
        <v>20.769999999999982</v>
      </c>
      <c r="G36" s="6">
        <f t="shared" si="0"/>
        <v>0.2470715876189814</v>
      </c>
      <c r="H36" s="8">
        <f t="shared" si="1"/>
        <v>0.34199802898321263</v>
      </c>
    </row>
    <row r="37" spans="1:8" s="4" customFormat="1" x14ac:dyDescent="0.25">
      <c r="A37" s="4" t="s">
        <v>35</v>
      </c>
      <c r="B37" s="5">
        <v>0.43055555555555558</v>
      </c>
      <c r="C37" s="4">
        <v>21</v>
      </c>
      <c r="D37" s="4">
        <v>1002.202</v>
      </c>
      <c r="F37" s="4">
        <f t="shared" si="2"/>
        <v>27.078999999999951</v>
      </c>
      <c r="G37" s="6">
        <f t="shared" si="0"/>
        <v>0.23712255492547285</v>
      </c>
      <c r="H37" s="8">
        <f t="shared" si="1"/>
        <v>0.32822651602108011</v>
      </c>
    </row>
    <row r="38" spans="1:8" s="4" customFormat="1" x14ac:dyDescent="0.25">
      <c r="A38" s="4" t="s">
        <v>36</v>
      </c>
      <c r="B38" s="5">
        <v>0.40972222222222227</v>
      </c>
      <c r="C38" s="4">
        <v>23</v>
      </c>
      <c r="D38" s="4">
        <v>996.31299999999999</v>
      </c>
      <c r="E38" s="4" t="s">
        <v>27</v>
      </c>
      <c r="F38" s="4">
        <f t="shared" si="2"/>
        <v>32.967999999999961</v>
      </c>
      <c r="G38" s="6">
        <f t="shared" si="0"/>
        <v>0.22783584490295386</v>
      </c>
      <c r="H38" s="8">
        <f t="shared" si="1"/>
        <v>0.31537179422142891</v>
      </c>
    </row>
    <row r="39" spans="1:8" s="4" customFormat="1" x14ac:dyDescent="0.25">
      <c r="D39" s="4">
        <v>1002.342</v>
      </c>
      <c r="F39" s="4">
        <f t="shared" si="2"/>
        <v>26.938999999999965</v>
      </c>
      <c r="G39" s="6">
        <f t="shared" si="0"/>
        <v>0.23734332914913603</v>
      </c>
      <c r="H39" s="8">
        <f t="shared" si="1"/>
        <v>0.32853211307524055</v>
      </c>
    </row>
    <row r="40" spans="1:8" s="4" customFormat="1" x14ac:dyDescent="0.25">
      <c r="A40" s="4" t="s">
        <v>37</v>
      </c>
      <c r="B40" s="5">
        <v>0.35416666666666669</v>
      </c>
      <c r="C40" s="4">
        <v>24</v>
      </c>
      <c r="D40" s="4">
        <v>999.94</v>
      </c>
      <c r="F40" s="4">
        <f t="shared" si="2"/>
        <v>29.340999999999894</v>
      </c>
      <c r="G40" s="6">
        <f t="shared" si="0"/>
        <v>0.2335554742545716</v>
      </c>
      <c r="H40" s="8">
        <f t="shared" si="1"/>
        <v>0.32328894076028708</v>
      </c>
    </row>
    <row r="41" spans="1:8" s="4" customFormat="1" x14ac:dyDescent="0.25">
      <c r="A41" s="4" t="s">
        <v>38</v>
      </c>
      <c r="B41" s="5">
        <v>0.30902777777777779</v>
      </c>
      <c r="C41" s="4">
        <v>25</v>
      </c>
      <c r="D41" s="4">
        <v>996.90499999999997</v>
      </c>
      <c r="F41" s="4">
        <f t="shared" si="2"/>
        <v>32.375999999999976</v>
      </c>
      <c r="G41" s="6">
        <f t="shared" si="0"/>
        <v>0.22876940447730112</v>
      </c>
      <c r="H41" s="8">
        <f t="shared" si="1"/>
        <v>0.31666403319330755</v>
      </c>
    </row>
    <row r="42" spans="1:8" s="4" customFormat="1" x14ac:dyDescent="0.25">
      <c r="A42" s="4" t="s">
        <v>39</v>
      </c>
      <c r="B42" s="5">
        <v>0.4375</v>
      </c>
      <c r="C42" s="4">
        <v>26</v>
      </c>
      <c r="D42" s="4">
        <v>992.572</v>
      </c>
      <c r="F42" s="4">
        <f t="shared" si="2"/>
        <v>36.708999999999946</v>
      </c>
      <c r="G42" s="6">
        <f t="shared" si="0"/>
        <v>0.22193644225492476</v>
      </c>
      <c r="H42" s="8">
        <f t="shared" si="1"/>
        <v>0.30720580436704031</v>
      </c>
    </row>
    <row r="43" spans="1:8" s="4" customFormat="1" x14ac:dyDescent="0.25">
      <c r="B43" s="5">
        <v>0.45833333333333331</v>
      </c>
      <c r="D43" s="4">
        <v>995.99199999999996</v>
      </c>
      <c r="E43" s="4" t="s">
        <v>27</v>
      </c>
      <c r="F43" s="4">
        <f t="shared" si="2"/>
        <v>33.288999999999987</v>
      </c>
      <c r="G43" s="6">
        <f t="shared" si="0"/>
        <v>0.22732964114726889</v>
      </c>
      <c r="H43" s="8">
        <f t="shared" si="1"/>
        <v>0.31467110383296087</v>
      </c>
    </row>
    <row r="44" spans="1:8" s="4" customFormat="1" x14ac:dyDescent="0.25">
      <c r="D44" s="4">
        <v>921.08600000000001</v>
      </c>
      <c r="F44" s="4">
        <f t="shared" si="2"/>
        <v>108.19499999999994</v>
      </c>
      <c r="G44" s="6">
        <f t="shared" si="0"/>
        <v>0.1092059697350078</v>
      </c>
      <c r="H44" s="8">
        <f t="shared" si="1"/>
        <v>0.15116358284048903</v>
      </c>
    </row>
    <row r="45" spans="1:8" s="4" customFormat="1" x14ac:dyDescent="0.25">
      <c r="A45" s="4" t="s">
        <v>56</v>
      </c>
      <c r="B45" s="5">
        <v>0.2951388888888889</v>
      </c>
      <c r="C45" s="4">
        <v>27</v>
      </c>
      <c r="D45" s="4">
        <v>993.41</v>
      </c>
      <c r="F45" s="4">
        <f t="shared" si="2"/>
        <v>35.870999999999981</v>
      </c>
      <c r="G45" s="6">
        <f t="shared" si="0"/>
        <v>0.22325793367942309</v>
      </c>
      <c r="H45" s="8">
        <f t="shared" si="1"/>
        <v>0.3090350210198009</v>
      </c>
    </row>
    <row r="46" spans="1:8" x14ac:dyDescent="0.25">
      <c r="A46" s="1" t="s">
        <v>60</v>
      </c>
      <c r="B46" s="7">
        <v>0.3923611111111111</v>
      </c>
      <c r="C46" s="1">
        <v>28</v>
      </c>
      <c r="D46" s="1">
        <v>988.49900000000002</v>
      </c>
      <c r="E46" s="1" t="s">
        <v>27</v>
      </c>
      <c r="F46" s="1">
        <f t="shared" si="2"/>
        <v>40.781999999999925</v>
      </c>
      <c r="G46" s="2">
        <f t="shared" si="0"/>
        <v>0.21551348930506578</v>
      </c>
      <c r="H46" s="8">
        <f t="shared" si="1"/>
        <v>0.29831511292707108</v>
      </c>
    </row>
    <row r="47" spans="1:8" x14ac:dyDescent="0.25">
      <c r="B47" s="7">
        <v>0.5</v>
      </c>
      <c r="D47" s="1">
        <v>991.64499999999998</v>
      </c>
      <c r="F47" s="1">
        <f t="shared" si="2"/>
        <v>37.635999999999967</v>
      </c>
      <c r="G47" s="2">
        <f t="shared" si="0"/>
        <v>0.22047460150252618</v>
      </c>
      <c r="H47" s="8">
        <f t="shared" si="1"/>
        <v>0.30518231530127754</v>
      </c>
    </row>
    <row r="48" spans="1:8" s="4" customFormat="1" x14ac:dyDescent="0.25">
      <c r="A48" s="4" t="s">
        <v>59</v>
      </c>
      <c r="B48" s="5">
        <v>0.3125</v>
      </c>
      <c r="C48" s="4">
        <v>31</v>
      </c>
      <c r="D48" s="4">
        <v>981.05700000000002</v>
      </c>
      <c r="F48" s="4">
        <f t="shared" ref="F48:F54" si="3">$D$17-D48</f>
        <v>48.223999999999933</v>
      </c>
      <c r="G48" s="6">
        <f t="shared" ref="G48:G54" si="4">(D48-$B$7)/($B$7-$B$5)</f>
        <v>0.2037777623586256</v>
      </c>
      <c r="H48" s="8">
        <f t="shared" si="1"/>
        <v>0.2820704466623396</v>
      </c>
    </row>
    <row r="49" spans="1:8" s="4" customFormat="1" x14ac:dyDescent="0.25">
      <c r="A49" s="4" t="s">
        <v>63</v>
      </c>
      <c r="B49" s="5">
        <v>0.31944444444444448</v>
      </c>
      <c r="C49" s="4">
        <v>32</v>
      </c>
      <c r="D49" s="4">
        <v>977.13199999999995</v>
      </c>
      <c r="F49" s="4">
        <f t="shared" si="3"/>
        <v>52.149000000000001</v>
      </c>
      <c r="G49" s="6">
        <f t="shared" si="4"/>
        <v>0.1975881993023533</v>
      </c>
      <c r="H49" s="8">
        <f t="shared" si="1"/>
        <v>0.27350281496533985</v>
      </c>
    </row>
    <row r="50" spans="1:8" s="4" customFormat="1" x14ac:dyDescent="0.25">
      <c r="A50" s="4" t="s">
        <v>74</v>
      </c>
      <c r="B50" s="5">
        <v>0.38541666666666669</v>
      </c>
      <c r="C50" s="4">
        <v>33</v>
      </c>
      <c r="D50" s="4">
        <v>973.95899999999995</v>
      </c>
      <c r="F50" s="4">
        <f t="shared" si="3"/>
        <v>55.322000000000003</v>
      </c>
      <c r="G50" s="6">
        <f t="shared" si="4"/>
        <v>0.19258450921890063</v>
      </c>
      <c r="H50" s="8">
        <f t="shared" si="1"/>
        <v>0.26657667601640228</v>
      </c>
    </row>
    <row r="51" spans="1:8" s="4" customFormat="1" x14ac:dyDescent="0.25">
      <c r="A51" s="4" t="s">
        <v>75</v>
      </c>
      <c r="B51" s="5">
        <v>0.3298611111111111</v>
      </c>
      <c r="C51" s="4">
        <v>34</v>
      </c>
      <c r="D51" s="4">
        <v>971.57299999999998</v>
      </c>
      <c r="F51" s="4">
        <f t="shared" si="3"/>
        <v>57.70799999999997</v>
      </c>
      <c r="G51" s="6">
        <f t="shared" si="4"/>
        <v>0.18882188566418337</v>
      </c>
      <c r="H51" s="8">
        <f t="shared" si="1"/>
        <v>0.2613684290790671</v>
      </c>
    </row>
    <row r="52" spans="1:8" s="4" customFormat="1" x14ac:dyDescent="0.25">
      <c r="A52" s="4" t="s">
        <v>76</v>
      </c>
      <c r="B52" s="5">
        <v>0.2986111111111111</v>
      </c>
      <c r="C52" s="4">
        <v>35</v>
      </c>
      <c r="D52" s="4">
        <v>968.66</v>
      </c>
      <c r="F52" s="4">
        <f t="shared" si="3"/>
        <v>60.620999999999981</v>
      </c>
      <c r="G52" s="6">
        <f t="shared" si="4"/>
        <v>0.18422820485324809</v>
      </c>
      <c r="H52" s="8">
        <f t="shared" si="1"/>
        <v>0.25500982751642759</v>
      </c>
    </row>
    <row r="53" spans="1:8" s="4" customFormat="1" x14ac:dyDescent="0.25">
      <c r="A53" s="4" t="s">
        <v>77</v>
      </c>
      <c r="B53" s="5">
        <v>0.32291666666666669</v>
      </c>
      <c r="C53" s="4">
        <v>39</v>
      </c>
      <c r="D53" s="4">
        <v>957.33600000000001</v>
      </c>
      <c r="F53" s="4">
        <f t="shared" si="3"/>
        <v>71.944999999999936</v>
      </c>
      <c r="G53" s="6">
        <f t="shared" si="4"/>
        <v>0.16637072407637521</v>
      </c>
      <c r="H53" s="8">
        <f t="shared" si="1"/>
        <v>0.23029139150704589</v>
      </c>
    </row>
    <row r="54" spans="1:8" s="4" customFormat="1" x14ac:dyDescent="0.25">
      <c r="A54" s="4" t="s">
        <v>78</v>
      </c>
      <c r="B54" s="5">
        <v>0.29166666666666669</v>
      </c>
      <c r="C54" s="4">
        <v>41</v>
      </c>
      <c r="D54" s="4">
        <v>952.20500000000004</v>
      </c>
      <c r="F54" s="4">
        <f t="shared" si="3"/>
        <v>77.075999999999908</v>
      </c>
      <c r="G54" s="6">
        <f t="shared" si="4"/>
        <v>0.15827934877911853</v>
      </c>
      <c r="H54" s="8">
        <f t="shared" si="1"/>
        <v>0.21909125947206382</v>
      </c>
    </row>
    <row r="55" spans="1:8" s="4" customFormat="1" x14ac:dyDescent="0.25"/>
    <row r="56" spans="1:8" s="4" customFormat="1" x14ac:dyDescent="0.25"/>
    <row r="57" spans="1:8" s="4" customFormat="1" x14ac:dyDescent="0.25"/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H15" sqref="H15:H17"/>
    </sheetView>
  </sheetViews>
  <sheetFormatPr defaultColWidth="11.42578125" defaultRowHeight="15.75" x14ac:dyDescent="0.25"/>
  <cols>
    <col min="1" max="1" width="33.7109375" style="1" bestFit="1" customWidth="1"/>
    <col min="2" max="2" width="13.42578125" style="1" customWidth="1"/>
    <col min="3" max="3" width="19.140625" style="1" bestFit="1" customWidth="1"/>
    <col min="4" max="4" width="15.85546875" style="1" customWidth="1"/>
    <col min="5" max="5" width="42.42578125" style="1" bestFit="1" customWidth="1"/>
    <col min="6" max="6" width="15.5703125" style="1" customWidth="1"/>
    <col min="7" max="7" width="13.85546875" style="1" bestFit="1" customWidth="1"/>
    <col min="8" max="16384" width="11.42578125" style="1"/>
  </cols>
  <sheetData>
    <row r="1" spans="1:8" x14ac:dyDescent="0.25">
      <c r="A1" s="1" t="s">
        <v>5</v>
      </c>
      <c r="B1" s="1" t="s">
        <v>10</v>
      </c>
      <c r="E1" s="1" t="s">
        <v>12</v>
      </c>
    </row>
    <row r="3" spans="1:8" x14ac:dyDescent="0.25">
      <c r="A3" s="1" t="s">
        <v>0</v>
      </c>
      <c r="B3" s="1" t="s">
        <v>55</v>
      </c>
    </row>
    <row r="5" spans="1:8" x14ac:dyDescent="0.25">
      <c r="A5" s="1" t="s">
        <v>3</v>
      </c>
      <c r="B5" s="1">
        <v>217.124</v>
      </c>
    </row>
    <row r="7" spans="1:8" x14ac:dyDescent="0.25">
      <c r="A7" s="1" t="s">
        <v>6</v>
      </c>
      <c r="B7" s="1">
        <v>861.53200000000004</v>
      </c>
    </row>
    <row r="9" spans="1:8" x14ac:dyDescent="0.25">
      <c r="A9" s="1" t="s">
        <v>17</v>
      </c>
      <c r="B9" s="1">
        <v>1024.2629999999999</v>
      </c>
      <c r="C9" s="1" t="s">
        <v>18</v>
      </c>
      <c r="D9" s="2">
        <f>(B9-B7)/(B7-B5)</f>
        <v>0.25252790157788213</v>
      </c>
    </row>
    <row r="11" spans="1:8" x14ac:dyDescent="0.25">
      <c r="A11" s="1" t="s">
        <v>16</v>
      </c>
      <c r="B11" s="1">
        <v>1.7</v>
      </c>
      <c r="C11" s="1" t="s">
        <v>14</v>
      </c>
      <c r="D11" s="2">
        <f>(20.5-B11)*2.8*2.8*3.1415926</f>
        <v>463.04561649919998</v>
      </c>
    </row>
    <row r="13" spans="1:8" x14ac:dyDescent="0.25">
      <c r="A13" s="1" t="s">
        <v>13</v>
      </c>
      <c r="B13" s="3">
        <f>(B7-B5)/D11</f>
        <v>1.3916728223710835</v>
      </c>
    </row>
    <row r="15" spans="1:8" x14ac:dyDescent="0.25">
      <c r="H15" t="s">
        <v>87</v>
      </c>
    </row>
    <row r="16" spans="1:8" x14ac:dyDescent="0.25">
      <c r="A16" s="1" t="s">
        <v>1</v>
      </c>
      <c r="B16" s="1" t="s">
        <v>2</v>
      </c>
      <c r="C16" s="1" t="s">
        <v>7</v>
      </c>
      <c r="D16" s="1" t="s">
        <v>4</v>
      </c>
      <c r="E16" s="1" t="s">
        <v>8</v>
      </c>
      <c r="F16" s="1" t="s">
        <v>9</v>
      </c>
      <c r="G16" s="1" t="s">
        <v>15</v>
      </c>
      <c r="H16" s="1" t="s">
        <v>88</v>
      </c>
    </row>
    <row r="17" spans="1:8" s="4" customFormat="1" x14ac:dyDescent="0.25">
      <c r="A17" s="4" t="s">
        <v>19</v>
      </c>
      <c r="B17" s="5">
        <v>0.38541666666666669</v>
      </c>
      <c r="C17" s="4">
        <v>3</v>
      </c>
      <c r="D17" s="4">
        <v>1034.7270000000001</v>
      </c>
      <c r="E17" s="4" t="s">
        <v>20</v>
      </c>
      <c r="F17" s="4">
        <v>0</v>
      </c>
      <c r="G17" s="6">
        <f>(D17-$B$7)/($B$7-$B$5)</f>
        <v>0.26876606125311919</v>
      </c>
      <c r="H17" s="8">
        <f>(D17-$B$7)/$D$11</f>
        <v>0.37403442302168793</v>
      </c>
    </row>
    <row r="18" spans="1:8" s="4" customFormat="1" x14ac:dyDescent="0.25">
      <c r="A18" s="4" t="s">
        <v>21</v>
      </c>
      <c r="B18" s="5">
        <v>0.30208333333333331</v>
      </c>
      <c r="C18" s="4">
        <v>5</v>
      </c>
      <c r="D18" s="4">
        <v>1034.259</v>
      </c>
      <c r="E18" s="4" t="s">
        <v>22</v>
      </c>
      <c r="F18" s="4">
        <f>$D$17-D18</f>
        <v>0.46800000000007458</v>
      </c>
      <c r="G18" s="6">
        <f t="shared" ref="G18:G47" si="0">(D18-$B$7)/($B$7-$B$5)</f>
        <v>0.26803981328599269</v>
      </c>
      <c r="H18" s="8">
        <f t="shared" ref="H18:H52" si="1">(D18-$B$7)/$D$11</f>
        <v>0.37302372346353568</v>
      </c>
    </row>
    <row r="19" spans="1:8" s="4" customFormat="1" x14ac:dyDescent="0.25">
      <c r="A19" s="4" t="s">
        <v>23</v>
      </c>
      <c r="B19" s="5">
        <v>0.30208333333333331</v>
      </c>
      <c r="C19" s="4">
        <v>7</v>
      </c>
      <c r="D19" s="4">
        <v>1029.2719999999999</v>
      </c>
      <c r="E19" s="4" t="s">
        <v>24</v>
      </c>
      <c r="F19" s="4">
        <f t="shared" ref="F19:F47" si="2">$D$17-D19</f>
        <v>5.4550000000001546</v>
      </c>
      <c r="G19" s="6">
        <f t="shared" si="0"/>
        <v>0.26030092736278865</v>
      </c>
      <c r="H19" s="8">
        <f t="shared" si="1"/>
        <v>0.36225372624878244</v>
      </c>
    </row>
    <row r="20" spans="1:8" s="4" customFormat="1" x14ac:dyDescent="0.25">
      <c r="D20" s="4">
        <v>1031.5039999999999</v>
      </c>
      <c r="F20" s="4">
        <f t="shared" si="2"/>
        <v>3.2230000000001837</v>
      </c>
      <c r="G20" s="6">
        <f t="shared" si="0"/>
        <v>0.2637645715136992</v>
      </c>
      <c r="H20" s="8">
        <f t="shared" si="1"/>
        <v>0.36707398567996924</v>
      </c>
    </row>
    <row r="21" spans="1:8" s="4" customFormat="1" x14ac:dyDescent="0.25">
      <c r="B21" s="5">
        <v>0.76041666666666663</v>
      </c>
      <c r="D21" s="4">
        <v>1031.6579999999999</v>
      </c>
      <c r="E21" s="4" t="s">
        <v>25</v>
      </c>
      <c r="F21" s="4">
        <f t="shared" si="2"/>
        <v>3.0690000000001874</v>
      </c>
      <c r="G21" s="6">
        <f t="shared" si="0"/>
        <v>0.26400355054561686</v>
      </c>
      <c r="H21" s="8">
        <f t="shared" si="1"/>
        <v>0.36740656630380564</v>
      </c>
    </row>
    <row r="22" spans="1:8" s="4" customFormat="1" x14ac:dyDescent="0.25">
      <c r="A22" s="4" t="s">
        <v>26</v>
      </c>
      <c r="B22" s="5">
        <v>0.2986111111111111</v>
      </c>
      <c r="C22" s="4">
        <v>10</v>
      </c>
      <c r="D22" s="4">
        <v>1020.018</v>
      </c>
      <c r="E22" s="4" t="s">
        <v>27</v>
      </c>
      <c r="F22" s="4">
        <f t="shared" si="2"/>
        <v>14.70900000000006</v>
      </c>
      <c r="G22" s="6">
        <f t="shared" si="0"/>
        <v>0.24594046008119078</v>
      </c>
      <c r="H22" s="8">
        <f t="shared" si="1"/>
        <v>0.3422686542164336</v>
      </c>
    </row>
    <row r="23" spans="1:8" s="4" customFormat="1" x14ac:dyDescent="0.25">
      <c r="D23" s="4">
        <v>1025.924</v>
      </c>
      <c r="F23" s="4">
        <f t="shared" si="2"/>
        <v>8.803000000000111</v>
      </c>
      <c r="G23" s="6">
        <f t="shared" si="0"/>
        <v>0.2551054611364228</v>
      </c>
      <c r="H23" s="8">
        <f t="shared" si="1"/>
        <v>0.35502333710200229</v>
      </c>
    </row>
    <row r="24" spans="1:8" s="4" customFormat="1" x14ac:dyDescent="0.25">
      <c r="A24" s="4" t="s">
        <v>28</v>
      </c>
      <c r="B24" s="5">
        <v>0.2986111111111111</v>
      </c>
      <c r="C24" s="4">
        <v>11</v>
      </c>
      <c r="D24" s="4">
        <v>1018.462</v>
      </c>
      <c r="F24" s="4">
        <f t="shared" si="2"/>
        <v>16.2650000000001</v>
      </c>
      <c r="G24" s="6">
        <f t="shared" si="0"/>
        <v>0.24352584077168493</v>
      </c>
      <c r="H24" s="8">
        <f t="shared" si="1"/>
        <v>0.33890829414702189</v>
      </c>
    </row>
    <row r="25" spans="1:8" s="4" customFormat="1" x14ac:dyDescent="0.25">
      <c r="A25" s="4" t="s">
        <v>29</v>
      </c>
      <c r="B25" s="5">
        <v>0.4375</v>
      </c>
      <c r="C25" s="4">
        <v>12</v>
      </c>
      <c r="D25" s="4">
        <v>1008.408</v>
      </c>
      <c r="F25" s="4">
        <f t="shared" si="2"/>
        <v>26.319000000000074</v>
      </c>
      <c r="G25" s="6">
        <f t="shared" si="0"/>
        <v>0.22792392397363156</v>
      </c>
      <c r="H25" s="8">
        <f t="shared" si="1"/>
        <v>0.31719553056227612</v>
      </c>
    </row>
    <row r="26" spans="1:8" s="4" customFormat="1" x14ac:dyDescent="0.25">
      <c r="B26" s="5">
        <v>0.72430555555555554</v>
      </c>
      <c r="D26" s="4">
        <v>1004.135</v>
      </c>
      <c r="E26" s="4" t="s">
        <v>27</v>
      </c>
      <c r="F26" s="4">
        <f t="shared" si="2"/>
        <v>30.592000000000098</v>
      </c>
      <c r="G26" s="6">
        <f t="shared" si="0"/>
        <v>0.22129303174386405</v>
      </c>
      <c r="H26" s="8">
        <f t="shared" si="1"/>
        <v>0.30796749805803708</v>
      </c>
    </row>
    <row r="27" spans="1:8" s="4" customFormat="1" x14ac:dyDescent="0.25">
      <c r="D27" s="4">
        <v>1015.308</v>
      </c>
      <c r="F27" s="4">
        <f t="shared" si="2"/>
        <v>19.419000000000096</v>
      </c>
      <c r="G27" s="6">
        <f t="shared" si="0"/>
        <v>0.23863142605305948</v>
      </c>
      <c r="H27" s="8">
        <f t="shared" si="1"/>
        <v>0.33209687020169781</v>
      </c>
    </row>
    <row r="28" spans="1:8" s="4" customFormat="1" x14ac:dyDescent="0.25">
      <c r="A28" s="4" t="s">
        <v>30</v>
      </c>
      <c r="B28" s="5">
        <v>0.28125</v>
      </c>
      <c r="C28" s="4">
        <v>13</v>
      </c>
      <c r="D28" s="4">
        <v>1011.907</v>
      </c>
      <c r="E28" s="4" t="s">
        <v>31</v>
      </c>
      <c r="F28" s="4">
        <f t="shared" si="2"/>
        <v>22.82000000000005</v>
      </c>
      <c r="G28" s="6">
        <f t="shared" si="0"/>
        <v>0.23335371379622846</v>
      </c>
      <c r="H28" s="8">
        <f t="shared" si="1"/>
        <v>0.32475202148957133</v>
      </c>
    </row>
    <row r="29" spans="1:8" s="4" customFormat="1" x14ac:dyDescent="0.25">
      <c r="B29" s="5">
        <v>0.78472222222222221</v>
      </c>
      <c r="D29" s="4">
        <v>1007.058</v>
      </c>
      <c r="E29" s="4" t="s">
        <v>27</v>
      </c>
      <c r="F29" s="4">
        <f t="shared" si="2"/>
        <v>27.669000000000096</v>
      </c>
      <c r="G29" s="6">
        <f t="shared" si="0"/>
        <v>0.22582897791461304</v>
      </c>
      <c r="H29" s="8">
        <f t="shared" si="1"/>
        <v>0.31428005106760659</v>
      </c>
    </row>
    <row r="30" spans="1:8" s="4" customFormat="1" x14ac:dyDescent="0.25">
      <c r="D30" s="4">
        <v>1011.216</v>
      </c>
      <c r="F30" s="4">
        <f t="shared" si="2"/>
        <v>23.511000000000081</v>
      </c>
      <c r="G30" s="6">
        <f t="shared" si="0"/>
        <v>0.23228141177639006</v>
      </c>
      <c r="H30" s="8">
        <f t="shared" si="1"/>
        <v>0.32325972791118862</v>
      </c>
    </row>
    <row r="31" spans="1:8" s="4" customFormat="1" x14ac:dyDescent="0.25">
      <c r="A31" s="4" t="s">
        <v>32</v>
      </c>
      <c r="B31" s="5">
        <v>0.3298611111111111</v>
      </c>
      <c r="C31" s="4">
        <v>17</v>
      </c>
      <c r="D31" s="4">
        <v>969.02599999999995</v>
      </c>
      <c r="E31" s="4" t="s">
        <v>27</v>
      </c>
      <c r="F31" s="4">
        <f t="shared" si="2"/>
        <v>65.701000000000136</v>
      </c>
      <c r="G31" s="6">
        <f t="shared" si="0"/>
        <v>0.16681046790232262</v>
      </c>
      <c r="H31" s="8">
        <f t="shared" si="1"/>
        <v>0.23214559466666637</v>
      </c>
    </row>
    <row r="32" spans="1:8" s="4" customFormat="1" x14ac:dyDescent="0.25">
      <c r="D32" s="4">
        <v>990.11599999999999</v>
      </c>
      <c r="F32" s="4">
        <f t="shared" si="2"/>
        <v>44.611000000000104</v>
      </c>
      <c r="G32" s="6">
        <f t="shared" si="0"/>
        <v>0.1995381807798785</v>
      </c>
      <c r="H32" s="8">
        <f t="shared" si="1"/>
        <v>0.27769186321672501</v>
      </c>
    </row>
    <row r="33" spans="1:8" s="4" customFormat="1" x14ac:dyDescent="0.25">
      <c r="A33" s="4" t="s">
        <v>33</v>
      </c>
      <c r="B33" s="5">
        <v>0.28472222222222221</v>
      </c>
      <c r="C33" s="4">
        <v>18</v>
      </c>
      <c r="D33" s="4">
        <v>975.18299999999999</v>
      </c>
      <c r="F33" s="4">
        <f t="shared" si="2"/>
        <v>59.544000000000096</v>
      </c>
      <c r="G33" s="6">
        <f t="shared" si="0"/>
        <v>0.17636497374334265</v>
      </c>
      <c r="H33" s="8">
        <f t="shared" si="1"/>
        <v>0.24544234077679972</v>
      </c>
    </row>
    <row r="34" spans="1:8" s="4" customFormat="1" x14ac:dyDescent="0.25">
      <c r="A34" s="4" t="s">
        <v>34</v>
      </c>
      <c r="B34" s="5">
        <v>0.30555555555555552</v>
      </c>
      <c r="C34" s="4">
        <v>19</v>
      </c>
      <c r="D34" s="4">
        <v>964.11300000000006</v>
      </c>
      <c r="F34" s="4">
        <f t="shared" si="2"/>
        <v>70.614000000000033</v>
      </c>
      <c r="G34" s="6">
        <f t="shared" si="0"/>
        <v>0.15918641605939096</v>
      </c>
      <c r="H34" s="8">
        <f t="shared" si="1"/>
        <v>0.22153540892051021</v>
      </c>
    </row>
    <row r="35" spans="1:8" s="4" customFormat="1" x14ac:dyDescent="0.25">
      <c r="B35" s="5">
        <v>0.53472222222222221</v>
      </c>
      <c r="D35" s="4">
        <v>958.31700000000001</v>
      </c>
      <c r="E35" s="4" t="s">
        <v>27</v>
      </c>
      <c r="F35" s="4">
        <f t="shared" si="2"/>
        <v>76.410000000000082</v>
      </c>
      <c r="G35" s="6">
        <f t="shared" si="0"/>
        <v>0.15019211431267143</v>
      </c>
      <c r="H35" s="8">
        <f t="shared" si="1"/>
        <v>0.20901828362339586</v>
      </c>
    </row>
    <row r="36" spans="1:8" s="4" customFormat="1" x14ac:dyDescent="0.25">
      <c r="D36" s="4">
        <v>974.91</v>
      </c>
      <c r="F36" s="4">
        <f t="shared" si="2"/>
        <v>59.817000000000121</v>
      </c>
      <c r="G36" s="6">
        <f t="shared" si="0"/>
        <v>0.17594132909585219</v>
      </c>
      <c r="H36" s="8">
        <f t="shared" si="1"/>
        <v>0.24485276603454428</v>
      </c>
    </row>
    <row r="37" spans="1:8" s="4" customFormat="1" x14ac:dyDescent="0.25">
      <c r="A37" s="4" t="s">
        <v>35</v>
      </c>
      <c r="B37" s="5">
        <v>0.43055555555555558</v>
      </c>
      <c r="C37" s="4">
        <v>21</v>
      </c>
      <c r="D37" s="4">
        <v>937.07399999999996</v>
      </c>
      <c r="F37" s="4">
        <f t="shared" si="2"/>
        <v>97.653000000000134</v>
      </c>
      <c r="G37" s="6">
        <f t="shared" si="0"/>
        <v>0.11722697421509341</v>
      </c>
      <c r="H37" s="8">
        <f t="shared" si="1"/>
        <v>0.1631415940639413</v>
      </c>
    </row>
    <row r="38" spans="1:8" s="4" customFormat="1" x14ac:dyDescent="0.25">
      <c r="A38" s="4" t="s">
        <v>36</v>
      </c>
      <c r="B38" s="5">
        <v>0.40972222222222227</v>
      </c>
      <c r="C38" s="4">
        <v>23</v>
      </c>
      <c r="D38" s="4">
        <v>902.95899999999995</v>
      </c>
      <c r="E38" s="4" t="s">
        <v>27</v>
      </c>
      <c r="F38" s="4">
        <f t="shared" si="2"/>
        <v>131.76800000000014</v>
      </c>
      <c r="G38" s="6">
        <f t="shared" si="0"/>
        <v>6.4286911397747865E-2</v>
      </c>
      <c r="H38" s="8">
        <f t="shared" si="1"/>
        <v>8.9466347426423551E-2</v>
      </c>
    </row>
    <row r="39" spans="1:8" s="4" customFormat="1" x14ac:dyDescent="0.25">
      <c r="D39" s="4">
        <v>938.702</v>
      </c>
      <c r="F39" s="4">
        <f t="shared" si="2"/>
        <v>96.025000000000091</v>
      </c>
      <c r="G39" s="6">
        <f t="shared" si="0"/>
        <v>0.11975332398108024</v>
      </c>
      <c r="H39" s="8">
        <f t="shared" si="1"/>
        <v>0.1666574463730687</v>
      </c>
    </row>
    <row r="40" spans="1:8" s="4" customFormat="1" x14ac:dyDescent="0.25">
      <c r="A40" s="4" t="s">
        <v>37</v>
      </c>
      <c r="B40" s="5">
        <v>0.35416666666666669</v>
      </c>
      <c r="C40" s="4">
        <v>24</v>
      </c>
      <c r="D40" s="4">
        <v>926.89</v>
      </c>
      <c r="F40" s="4">
        <f t="shared" si="2"/>
        <v>107.8370000000001</v>
      </c>
      <c r="G40" s="6">
        <f t="shared" si="0"/>
        <v>0.10142332187061605</v>
      </c>
      <c r="H40" s="8">
        <f t="shared" si="1"/>
        <v>0.14114808060193107</v>
      </c>
    </row>
    <row r="41" spans="1:8" s="4" customFormat="1" x14ac:dyDescent="0.25">
      <c r="A41" s="4" t="s">
        <v>38</v>
      </c>
      <c r="B41" s="5">
        <v>0.30902777777777779</v>
      </c>
      <c r="C41" s="4">
        <v>25</v>
      </c>
      <c r="D41" s="4">
        <v>906.02499999999998</v>
      </c>
      <c r="F41" s="4">
        <f t="shared" si="2"/>
        <v>128.70200000000011</v>
      </c>
      <c r="G41" s="6">
        <f t="shared" si="0"/>
        <v>6.9044766669563287E-2</v>
      </c>
      <c r="H41" s="8">
        <f t="shared" si="1"/>
        <v>9.6087725300984056E-2</v>
      </c>
    </row>
    <row r="42" spans="1:8" s="4" customFormat="1" x14ac:dyDescent="0.25">
      <c r="B42" s="5">
        <v>0.4548611111111111</v>
      </c>
      <c r="D42" s="4">
        <v>903.59500000000003</v>
      </c>
      <c r="E42" s="4" t="s">
        <v>31</v>
      </c>
      <c r="F42" s="4">
        <f t="shared" si="2"/>
        <v>131.13200000000006</v>
      </c>
      <c r="G42" s="6">
        <f t="shared" si="0"/>
        <v>6.5273863763330039E-2</v>
      </c>
      <c r="H42" s="8">
        <f t="shared" si="1"/>
        <v>9.0839862210579117E-2</v>
      </c>
    </row>
    <row r="43" spans="1:8" s="4" customFormat="1" x14ac:dyDescent="0.25">
      <c r="B43" s="5">
        <v>0.59027777777777779</v>
      </c>
      <c r="D43" s="4">
        <v>903.33600000000001</v>
      </c>
      <c r="F43" s="4">
        <f t="shared" si="2"/>
        <v>131.39100000000008</v>
      </c>
      <c r="G43" s="6">
        <f t="shared" si="0"/>
        <v>6.4871944482377583E-2</v>
      </c>
      <c r="H43" s="8">
        <f t="shared" si="1"/>
        <v>9.0280522070490657E-2</v>
      </c>
    </row>
    <row r="44" spans="1:8" s="4" customFormat="1" x14ac:dyDescent="0.25">
      <c r="A44" s="4" t="s">
        <v>39</v>
      </c>
      <c r="B44" s="5">
        <v>0.4375</v>
      </c>
      <c r="C44" s="4">
        <v>26</v>
      </c>
      <c r="D44" s="4">
        <v>897.61400000000003</v>
      </c>
      <c r="E44" s="4" t="s">
        <v>27</v>
      </c>
      <c r="F44" s="4">
        <f t="shared" si="2"/>
        <v>137.11300000000006</v>
      </c>
      <c r="G44" s="6">
        <f t="shared" si="0"/>
        <v>5.5992476815930267E-2</v>
      </c>
      <c r="H44" s="8">
        <f t="shared" si="1"/>
        <v>7.7923208241973144E-2</v>
      </c>
    </row>
    <row r="45" spans="1:8" s="4" customFormat="1" x14ac:dyDescent="0.25">
      <c r="D45" s="4">
        <v>961.98500000000001</v>
      </c>
      <c r="E45" s="4" t="s">
        <v>45</v>
      </c>
      <c r="F45" s="4">
        <f t="shared" si="2"/>
        <v>72.742000000000075</v>
      </c>
      <c r="G45" s="6">
        <f t="shared" si="0"/>
        <v>0.1558841603456195</v>
      </c>
      <c r="H45" s="8">
        <f t="shared" si="1"/>
        <v>0.21693974939113483</v>
      </c>
    </row>
    <row r="46" spans="1:8" s="4" customFormat="1" x14ac:dyDescent="0.25">
      <c r="A46" s="4" t="s">
        <v>56</v>
      </c>
      <c r="B46" s="5">
        <v>0.2951388888888889</v>
      </c>
      <c r="C46" s="4">
        <v>27</v>
      </c>
      <c r="D46" s="4">
        <v>954.21699999999998</v>
      </c>
      <c r="F46" s="4">
        <f t="shared" si="2"/>
        <v>80.510000000000105</v>
      </c>
      <c r="G46" s="6">
        <f t="shared" si="0"/>
        <v>0.14382968554083739</v>
      </c>
      <c r="H46" s="8">
        <f t="shared" si="1"/>
        <v>0.20016386441736261</v>
      </c>
    </row>
    <row r="47" spans="1:8" x14ac:dyDescent="0.25">
      <c r="A47" s="1" t="s">
        <v>60</v>
      </c>
      <c r="B47" s="7">
        <v>0.3923611111111111</v>
      </c>
      <c r="C47" s="1">
        <v>28</v>
      </c>
      <c r="D47" s="1">
        <v>925.58100000000002</v>
      </c>
      <c r="E47" s="1" t="s">
        <v>61</v>
      </c>
      <c r="F47" s="1">
        <f t="shared" si="2"/>
        <v>109.14600000000007</v>
      </c>
      <c r="G47" s="2">
        <f t="shared" si="0"/>
        <v>9.9392000099315925E-2</v>
      </c>
      <c r="H47" s="8">
        <f t="shared" si="1"/>
        <v>0.13832114529932202</v>
      </c>
    </row>
    <row r="48" spans="1:8" s="4" customFormat="1" x14ac:dyDescent="0.25">
      <c r="A48" s="4" t="s">
        <v>59</v>
      </c>
      <c r="B48" s="5">
        <v>0.3125</v>
      </c>
      <c r="C48" s="4">
        <v>31</v>
      </c>
      <c r="D48" s="4">
        <v>895.27499999999998</v>
      </c>
      <c r="E48" s="4" t="s">
        <v>62</v>
      </c>
      <c r="F48" s="4">
        <f>$D$17-D48</f>
        <v>139.45200000000011</v>
      </c>
      <c r="G48" s="6">
        <f>(D48-$B$7)/($B$7-$B$5)</f>
        <v>5.2362788792193665E-2</v>
      </c>
      <c r="H48" s="8">
        <f t="shared" si="1"/>
        <v>7.2871870065653099E-2</v>
      </c>
    </row>
    <row r="49" spans="1:8" s="4" customFormat="1" x14ac:dyDescent="0.25">
      <c r="D49" s="4">
        <v>929.07399999999996</v>
      </c>
      <c r="F49" s="4">
        <f>$D$17-D49</f>
        <v>105.65300000000013</v>
      </c>
      <c r="G49" s="6">
        <f>(D49-$B$7)/($B$7-$B$5)</f>
        <v>0.10481247905053928</v>
      </c>
      <c r="H49" s="8">
        <f t="shared" si="1"/>
        <v>0.14586467853997406</v>
      </c>
    </row>
    <row r="50" spans="1:8" s="4" customFormat="1" x14ac:dyDescent="0.25">
      <c r="A50" s="4" t="s">
        <v>63</v>
      </c>
      <c r="B50" s="5">
        <v>0.31944444444444448</v>
      </c>
      <c r="C50" s="4">
        <v>32</v>
      </c>
      <c r="D50" s="4">
        <v>918.89800000000002</v>
      </c>
      <c r="E50" s="4" t="s">
        <v>73</v>
      </c>
      <c r="F50" s="4">
        <f>$D$17-D50</f>
        <v>115.82900000000006</v>
      </c>
      <c r="G50" s="6">
        <f>(D50-$B$7)/($B$7-$B$5)</f>
        <v>8.9021241201226523E-2</v>
      </c>
      <c r="H50" s="8">
        <f t="shared" si="1"/>
        <v>0.1238884419934879</v>
      </c>
    </row>
    <row r="51" spans="1:8" s="4" customFormat="1" x14ac:dyDescent="0.25">
      <c r="B51" s="5">
        <v>0.59027777777777779</v>
      </c>
      <c r="D51" s="4">
        <v>912.404</v>
      </c>
      <c r="E51" s="4" t="s">
        <v>31</v>
      </c>
      <c r="F51" s="4">
        <f>$D$17-D51</f>
        <v>122.32300000000009</v>
      </c>
      <c r="G51" s="6">
        <f>(D51-$B$7)/($B$7-$B$5)</f>
        <v>7.8943774751399673E-2</v>
      </c>
      <c r="H51" s="8">
        <f t="shared" si="1"/>
        <v>0.10986390581690746</v>
      </c>
    </row>
    <row r="52" spans="1:8" s="4" customFormat="1" x14ac:dyDescent="0.25">
      <c r="B52" s="5">
        <v>0.72222222222222221</v>
      </c>
      <c r="D52" s="4">
        <v>912.18700000000001</v>
      </c>
      <c r="E52" s="4" t="s">
        <v>65</v>
      </c>
      <c r="F52" s="4">
        <f>$D$17-D52</f>
        <v>122.54000000000008</v>
      </c>
      <c r="G52" s="6">
        <f>(D52-$B$7)/($B$7-$B$5)</f>
        <v>7.8607031570061159E-2</v>
      </c>
      <c r="H52" s="8">
        <f t="shared" si="1"/>
        <v>0.10939526948331989</v>
      </c>
    </row>
    <row r="53" spans="1:8" s="4" customFormat="1" x14ac:dyDescent="0.25"/>
    <row r="54" spans="1:8" s="4" customFormat="1" x14ac:dyDescent="0.25"/>
    <row r="55" spans="1:8" s="4" customFormat="1" x14ac:dyDescent="0.25">
      <c r="E55" s="4" t="s">
        <v>66</v>
      </c>
    </row>
    <row r="56" spans="1:8" s="4" customFormat="1" x14ac:dyDescent="0.25">
      <c r="D56" s="4">
        <v>912.18700000000001</v>
      </c>
      <c r="E56" s="4" t="s">
        <v>67</v>
      </c>
    </row>
    <row r="57" spans="1:8" x14ac:dyDescent="0.25">
      <c r="D57" s="4">
        <v>907.69500000000005</v>
      </c>
      <c r="E57" s="4" t="s">
        <v>68</v>
      </c>
    </row>
    <row r="58" spans="1:8" x14ac:dyDescent="0.25">
      <c r="D58" s="4">
        <v>902.38300000000004</v>
      </c>
      <c r="E58" s="4" t="s">
        <v>69</v>
      </c>
    </row>
    <row r="59" spans="1:8" x14ac:dyDescent="0.25">
      <c r="D59" s="4"/>
      <c r="E59" s="4"/>
    </row>
    <row r="60" spans="1:8" x14ac:dyDescent="0.25">
      <c r="D60" s="4">
        <v>5.298</v>
      </c>
      <c r="E60" s="4" t="s">
        <v>70</v>
      </c>
    </row>
    <row r="61" spans="1:8" x14ac:dyDescent="0.25">
      <c r="D61" s="1">
        <v>1.593</v>
      </c>
      <c r="E61" s="1" t="s">
        <v>81</v>
      </c>
    </row>
    <row r="62" spans="1:8" x14ac:dyDescent="0.25">
      <c r="D62" s="1">
        <v>7</v>
      </c>
      <c r="E62" s="1" t="s">
        <v>82</v>
      </c>
    </row>
    <row r="63" spans="1:8" x14ac:dyDescent="0.25">
      <c r="D63" s="1">
        <v>0.71199999999999997</v>
      </c>
      <c r="E63" s="1" t="s">
        <v>71</v>
      </c>
    </row>
    <row r="65" spans="1:5" x14ac:dyDescent="0.25">
      <c r="D65" s="1">
        <v>158.53899999999999</v>
      </c>
      <c r="E65" s="1" t="s">
        <v>79</v>
      </c>
    </row>
    <row r="66" spans="1:5" x14ac:dyDescent="0.25">
      <c r="D66" s="1">
        <v>9.08</v>
      </c>
      <c r="E66" s="1" t="s">
        <v>80</v>
      </c>
    </row>
    <row r="68" spans="1:5" x14ac:dyDescent="0.25">
      <c r="E68" s="1" t="s">
        <v>83</v>
      </c>
    </row>
    <row r="69" spans="1:5" x14ac:dyDescent="0.25">
      <c r="A69" s="1" t="s">
        <v>84</v>
      </c>
      <c r="D69" s="1">
        <v>0.26500000000000001</v>
      </c>
      <c r="E69" s="1" t="s">
        <v>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Sand-1-W</vt:lpstr>
      <vt:lpstr>Sand-2-W</vt:lpstr>
      <vt:lpstr>Sand-3-D</vt:lpstr>
      <vt:lpstr>Sand-4-D</vt:lpstr>
      <vt:lpstr>Soil-1-W</vt:lpstr>
      <vt:lpstr>Soil-2-W</vt:lpstr>
      <vt:lpstr>Soil-3-D</vt:lpstr>
      <vt:lpstr>Soil-4-D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Huber</dc:creator>
  <cp:lastModifiedBy>Magdalena Landl</cp:lastModifiedBy>
  <cp:lastPrinted>2017-06-12T05:46:32Z</cp:lastPrinted>
  <dcterms:created xsi:type="dcterms:W3CDTF">2017-03-15T12:48:59Z</dcterms:created>
  <dcterms:modified xsi:type="dcterms:W3CDTF">2019-02-22T14:15:30Z</dcterms:modified>
</cp:coreProperties>
</file>