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 firstSheet="1" activeTab="3"/>
  </bookViews>
  <sheets>
    <sheet name="Sand-1-W" sheetId="1" r:id="rId1"/>
    <sheet name="Sand-2-W" sheetId="2" r:id="rId2"/>
    <sheet name="Sand-3-D" sheetId="3" r:id="rId3"/>
    <sheet name="Sand-4-D" sheetId="4" r:id="rId4"/>
    <sheet name="Soil-1-W" sheetId="5" r:id="rId5"/>
    <sheet name="Soil-2-W" sheetId="6" r:id="rId6"/>
    <sheet name="Soil-3-D" sheetId="7" r:id="rId7"/>
    <sheet name="Soil-4-D" sheetId="8" r:id="rId8"/>
  </sheets>
  <calcPr calcId="145621"/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7" i="1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17" i="2"/>
  <c r="H18" i="3" l="1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17" i="3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17" i="5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17" i="7"/>
  <c r="F52" i="5" l="1"/>
  <c r="G52" i="5"/>
  <c r="F50" i="7" l="1"/>
  <c r="G50" i="7"/>
  <c r="F51" i="5"/>
  <c r="G51" i="5"/>
  <c r="F50" i="5"/>
  <c r="G50" i="5"/>
  <c r="F50" i="1"/>
  <c r="G50" i="1"/>
  <c r="G49" i="7" l="1"/>
  <c r="F49" i="7"/>
  <c r="G48" i="7"/>
  <c r="F48" i="7"/>
  <c r="G47" i="7"/>
  <c r="F47" i="7"/>
  <c r="G46" i="7"/>
  <c r="F46" i="7"/>
  <c r="G45" i="7"/>
  <c r="F45" i="7"/>
  <c r="G49" i="3"/>
  <c r="F49" i="3"/>
  <c r="G48" i="3"/>
  <c r="F48" i="3"/>
  <c r="G47" i="3"/>
  <c r="F47" i="3"/>
  <c r="G46" i="3"/>
  <c r="F46" i="3"/>
  <c r="G45" i="3"/>
  <c r="F45" i="3"/>
  <c r="G49" i="1"/>
  <c r="F49" i="1"/>
  <c r="G48" i="1"/>
  <c r="F48" i="1"/>
  <c r="G47" i="1"/>
  <c r="F47" i="1"/>
  <c r="G46" i="1"/>
  <c r="F46" i="1"/>
  <c r="G45" i="1"/>
  <c r="F45" i="1"/>
  <c r="F49" i="5"/>
  <c r="G49" i="5"/>
  <c r="F48" i="5"/>
  <c r="G48" i="5"/>
  <c r="F47" i="5"/>
  <c r="G47" i="5"/>
  <c r="F46" i="5"/>
  <c r="G46" i="5"/>
  <c r="F45" i="5"/>
  <c r="G45" i="5"/>
  <c r="G44" i="7" l="1"/>
  <c r="F44" i="7"/>
  <c r="G43" i="7"/>
  <c r="F43" i="7"/>
  <c r="G42" i="7"/>
  <c r="F42" i="7"/>
  <c r="G44" i="5"/>
  <c r="F44" i="5"/>
  <c r="G43" i="5"/>
  <c r="F43" i="5"/>
  <c r="G42" i="5"/>
  <c r="F42" i="5"/>
  <c r="G44" i="3"/>
  <c r="F44" i="3"/>
  <c r="G43" i="3"/>
  <c r="F43" i="3"/>
  <c r="G42" i="3"/>
  <c r="F42" i="3"/>
  <c r="F44" i="1"/>
  <c r="G44" i="1"/>
  <c r="F43" i="1"/>
  <c r="G43" i="1"/>
  <c r="F42" i="1"/>
  <c r="G42" i="1"/>
  <c r="F43" i="8" l="1"/>
  <c r="G43" i="8"/>
  <c r="F42" i="8"/>
  <c r="G42" i="8"/>
  <c r="F42" i="6"/>
  <c r="G42" i="6"/>
  <c r="F41" i="6"/>
  <c r="G41" i="6"/>
  <c r="G41" i="7" l="1"/>
  <c r="F41" i="7"/>
  <c r="G40" i="7"/>
  <c r="F40" i="7"/>
  <c r="G41" i="5"/>
  <c r="F41" i="5"/>
  <c r="G40" i="5"/>
  <c r="F40" i="5"/>
  <c r="G41" i="3"/>
  <c r="F41" i="3"/>
  <c r="G40" i="3"/>
  <c r="F40" i="3"/>
  <c r="F41" i="1"/>
  <c r="G41" i="1"/>
  <c r="F40" i="1"/>
  <c r="G40" i="1"/>
  <c r="F42" i="4" l="1"/>
  <c r="G42" i="4"/>
  <c r="F42" i="2"/>
  <c r="G42" i="2"/>
  <c r="F41" i="4"/>
  <c r="G41" i="4"/>
  <c r="G41" i="8" l="1"/>
  <c r="F41" i="8"/>
  <c r="G40" i="8"/>
  <c r="F40" i="8"/>
  <c r="G39" i="8"/>
  <c r="F39" i="8"/>
  <c r="G39" i="7"/>
  <c r="F39" i="7"/>
  <c r="G38" i="7"/>
  <c r="F38" i="7"/>
  <c r="G37" i="7"/>
  <c r="F37" i="7"/>
  <c r="G40" i="6"/>
  <c r="F40" i="6"/>
  <c r="G39" i="6"/>
  <c r="F39" i="6"/>
  <c r="G38" i="6"/>
  <c r="F38" i="6"/>
  <c r="G39" i="5"/>
  <c r="F39" i="5"/>
  <c r="G38" i="5"/>
  <c r="F38" i="5"/>
  <c r="G37" i="5"/>
  <c r="F37" i="5"/>
  <c r="G40" i="4"/>
  <c r="F40" i="4"/>
  <c r="G39" i="4"/>
  <c r="F39" i="4"/>
  <c r="G38" i="4"/>
  <c r="F38" i="4"/>
  <c r="G39" i="3"/>
  <c r="F39" i="3"/>
  <c r="G38" i="3"/>
  <c r="F38" i="3"/>
  <c r="G37" i="3"/>
  <c r="F37" i="3"/>
  <c r="G41" i="2"/>
  <c r="F41" i="2"/>
  <c r="G40" i="2"/>
  <c r="F40" i="2"/>
  <c r="G39" i="2"/>
  <c r="F39" i="2"/>
  <c r="G37" i="1"/>
  <c r="F37" i="1"/>
  <c r="F38" i="1"/>
  <c r="G38" i="1"/>
  <c r="F39" i="1"/>
  <c r="G39" i="1"/>
  <c r="F31" i="8" l="1"/>
  <c r="G31" i="8"/>
  <c r="F30" i="8"/>
  <c r="G30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D11" i="8"/>
  <c r="D9" i="8"/>
  <c r="G36" i="7"/>
  <c r="F36" i="7"/>
  <c r="G37" i="6"/>
  <c r="F37" i="6"/>
  <c r="G36" i="5"/>
  <c r="F36" i="5"/>
  <c r="G37" i="4"/>
  <c r="F37" i="4"/>
  <c r="G36" i="3"/>
  <c r="F36" i="3"/>
  <c r="G38" i="2"/>
  <c r="F38" i="2"/>
  <c r="F36" i="1"/>
  <c r="G36" i="1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D11" i="7"/>
  <c r="B13" i="7" s="1"/>
  <c r="D9" i="7"/>
  <c r="B13" i="8" l="1"/>
  <c r="H21" i="8"/>
  <c r="H25" i="8"/>
  <c r="H29" i="8"/>
  <c r="H33" i="8"/>
  <c r="H37" i="8"/>
  <c r="H41" i="8"/>
  <c r="H42" i="8"/>
  <c r="H22" i="8"/>
  <c r="H26" i="8"/>
  <c r="H30" i="8"/>
  <c r="H34" i="8"/>
  <c r="H38" i="8"/>
  <c r="H43" i="8"/>
  <c r="H19" i="8"/>
  <c r="H23" i="8"/>
  <c r="H27" i="8"/>
  <c r="H31" i="8"/>
  <c r="H35" i="8"/>
  <c r="H39" i="8"/>
  <c r="H17" i="8"/>
  <c r="H20" i="8"/>
  <c r="H24" i="8"/>
  <c r="H28" i="8"/>
  <c r="H32" i="8"/>
  <c r="H36" i="8"/>
  <c r="H40" i="8"/>
  <c r="H18" i="8"/>
  <c r="F30" i="6"/>
  <c r="G30" i="6"/>
  <c r="G36" i="6"/>
  <c r="F36" i="6"/>
  <c r="G35" i="6"/>
  <c r="F35" i="6"/>
  <c r="G34" i="6"/>
  <c r="F34" i="6"/>
  <c r="G33" i="6"/>
  <c r="F33" i="6"/>
  <c r="G32" i="6"/>
  <c r="F32" i="6"/>
  <c r="G31" i="6"/>
  <c r="F31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D11" i="6"/>
  <c r="D9" i="6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B13" i="5"/>
  <c r="D11" i="5"/>
  <c r="D9" i="5"/>
  <c r="F30" i="4"/>
  <c r="G30" i="4"/>
  <c r="G36" i="4"/>
  <c r="F36" i="4"/>
  <c r="G35" i="4"/>
  <c r="F35" i="4"/>
  <c r="G34" i="4"/>
  <c r="F34" i="4"/>
  <c r="G33" i="4"/>
  <c r="F33" i="4"/>
  <c r="G32" i="4"/>
  <c r="F32" i="4"/>
  <c r="G31" i="4"/>
  <c r="F31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D11" i="4"/>
  <c r="D9" i="4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D11" i="3"/>
  <c r="B13" i="3" s="1"/>
  <c r="D9" i="3"/>
  <c r="F30" i="2"/>
  <c r="G30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19" i="2"/>
  <c r="F19" i="2"/>
  <c r="G18" i="2"/>
  <c r="F18" i="2"/>
  <c r="G17" i="2"/>
  <c r="B13" i="2"/>
  <c r="D11" i="2"/>
  <c r="D9" i="2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8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7" i="1"/>
  <c r="D11" i="1"/>
  <c r="B13" i="1" s="1"/>
  <c r="D9" i="1"/>
  <c r="B13" i="6" l="1"/>
  <c r="H21" i="6"/>
  <c r="H25" i="6"/>
  <c r="H29" i="6"/>
  <c r="H33" i="6"/>
  <c r="H37" i="6"/>
  <c r="H41" i="6"/>
  <c r="H18" i="6"/>
  <c r="H22" i="6"/>
  <c r="H26" i="6"/>
  <c r="H30" i="6"/>
  <c r="H34" i="6"/>
  <c r="H38" i="6"/>
  <c r="H42" i="6"/>
  <c r="H40" i="6"/>
  <c r="H19" i="6"/>
  <c r="H23" i="6"/>
  <c r="H27" i="6"/>
  <c r="H31" i="6"/>
  <c r="H35" i="6"/>
  <c r="H39" i="6"/>
  <c r="H17" i="6"/>
  <c r="H20" i="6"/>
  <c r="H24" i="6"/>
  <c r="H28" i="6"/>
  <c r="H32" i="6"/>
  <c r="H36" i="6"/>
  <c r="H20" i="4"/>
  <c r="H24" i="4"/>
  <c r="H32" i="4"/>
  <c r="H40" i="4"/>
  <c r="H19" i="4"/>
  <c r="H22" i="4"/>
  <c r="H26" i="4"/>
  <c r="H30" i="4"/>
  <c r="H34" i="4"/>
  <c r="H38" i="4"/>
  <c r="H42" i="4"/>
  <c r="H23" i="4"/>
  <c r="H27" i="4"/>
  <c r="H31" i="4"/>
  <c r="H35" i="4"/>
  <c r="H39" i="4"/>
  <c r="H17" i="4"/>
  <c r="H28" i="4"/>
  <c r="H36" i="4"/>
  <c r="H18" i="4"/>
  <c r="H21" i="4"/>
  <c r="H25" i="4"/>
  <c r="H29" i="4"/>
  <c r="H33" i="4"/>
  <c r="H37" i="4"/>
  <c r="H41" i="4"/>
  <c r="B13" i="4"/>
</calcChain>
</file>

<file path=xl/sharedStrings.xml><?xml version="1.0" encoding="utf-8"?>
<sst xmlns="http://schemas.openxmlformats.org/spreadsheetml/2006/main" count="509" uniqueCount="78">
  <si>
    <t>batch number</t>
  </si>
  <si>
    <t>units in cm, g</t>
  </si>
  <si>
    <t>tube number</t>
  </si>
  <si>
    <t>weight column empty and dry</t>
  </si>
  <si>
    <t>weight column full dry + marker!</t>
  </si>
  <si>
    <t>weight column full wet, w/o gravel</t>
  </si>
  <si>
    <t>water content (g/g)</t>
  </si>
  <si>
    <t>filling height, from sand surface</t>
  </si>
  <si>
    <t>Volume</t>
  </si>
  <si>
    <t>bulk density, dry</t>
  </si>
  <si>
    <t>date</t>
  </si>
  <si>
    <t>time</t>
  </si>
  <si>
    <t>DAP</t>
  </si>
  <si>
    <t>weight (g)</t>
  </si>
  <si>
    <t>comments, treatments, MRT measurements</t>
  </si>
  <si>
    <t>water loss</t>
  </si>
  <si>
    <t>water content</t>
  </si>
  <si>
    <t>02.06.</t>
  </si>
  <si>
    <t>planting, plus seed and gravel</t>
  </si>
  <si>
    <t>06.06.</t>
  </si>
  <si>
    <t>07.06.</t>
  </si>
  <si>
    <t>08.06.</t>
  </si>
  <si>
    <t>irrigation</t>
  </si>
  <si>
    <t>12.06.</t>
  </si>
  <si>
    <t>13.06.</t>
  </si>
  <si>
    <t>14.06.</t>
  </si>
  <si>
    <t>16.06.</t>
  </si>
  <si>
    <t>18.06.</t>
  </si>
  <si>
    <t>19.06.</t>
  </si>
  <si>
    <t>20.06.</t>
  </si>
  <si>
    <t>21.06.</t>
  </si>
  <si>
    <t>22.06.</t>
  </si>
  <si>
    <t>II</t>
  </si>
  <si>
    <t>Sand-1-W</t>
  </si>
  <si>
    <t>Sand-2-W</t>
  </si>
  <si>
    <t>MRT</t>
  </si>
  <si>
    <t>plus marker filling; at sample removal plant was pulled a little out of the sand</t>
  </si>
  <si>
    <t>Sand-3-D</t>
  </si>
  <si>
    <t>Sand-4-D</t>
  </si>
  <si>
    <t>Soil-1-W</t>
  </si>
  <si>
    <t>seed not well developed</t>
  </si>
  <si>
    <t>Soil-2-W</t>
  </si>
  <si>
    <t>Soil-3-D</t>
  </si>
  <si>
    <t>23.06.</t>
  </si>
  <si>
    <t>Soil-4-D</t>
  </si>
  <si>
    <t>26.06.</t>
  </si>
  <si>
    <t>balance at MRT / MRT</t>
  </si>
  <si>
    <t>Harvest</t>
  </si>
  <si>
    <t>incl. marker</t>
  </si>
  <si>
    <t>w/o marker</t>
  </si>
  <si>
    <t>w/o shoot</t>
  </si>
  <si>
    <t>shoot FW</t>
  </si>
  <si>
    <t>shoot DW</t>
  </si>
  <si>
    <t>27.06.</t>
  </si>
  <si>
    <t>harvest</t>
  </si>
  <si>
    <t>29.06.</t>
  </si>
  <si>
    <t>28.06.</t>
  </si>
  <si>
    <t>30.06.</t>
  </si>
  <si>
    <t>04.07.</t>
  </si>
  <si>
    <t>irrigation, completely wilted</t>
  </si>
  <si>
    <t>MRT, wilted, no marker</t>
  </si>
  <si>
    <t>irrigation, wilted</t>
  </si>
  <si>
    <t>06.07.</t>
  </si>
  <si>
    <t>harvest - no MRT scan</t>
  </si>
  <si>
    <t>harvest, no marker, no MRT</t>
  </si>
  <si>
    <t xml:space="preserve">incl. marker + liquid, MRT / measurement before missing </t>
  </si>
  <si>
    <t>stem FW</t>
  </si>
  <si>
    <t>number of leaves</t>
  </si>
  <si>
    <t>LA total</t>
  </si>
  <si>
    <t>LA stem</t>
  </si>
  <si>
    <t xml:space="preserve">number of leaves </t>
  </si>
  <si>
    <t>root FW</t>
  </si>
  <si>
    <t>11.07.</t>
  </si>
  <si>
    <t>18.09.</t>
  </si>
  <si>
    <t>root DW</t>
  </si>
  <si>
    <t>volume</t>
  </si>
  <si>
    <t xml:space="preserve">water content </t>
  </si>
  <si>
    <t>gravi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</si>
</sst>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7" workbookViewId="0">
      <selection activeCell="B45" sqref="B45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33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217.446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870.81600000000003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1043.229</v>
      </c>
      <c r="C9" s="1" t="s">
        <v>6</v>
      </c>
      <c r="D9" s="2">
        <f>(B9-B7)/(B7-B5)</f>
        <v>0.26388263923963451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2.2999999999999998</v>
      </c>
      <c r="C11" s="1" t="s">
        <v>8</v>
      </c>
      <c r="D11" s="2">
        <f>(20.5-B11)*2.8*2.8*3.1415926</f>
        <v>448.2675649087999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1.4575446700742853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1052.54</v>
      </c>
      <c r="E17" t="s">
        <v>18</v>
      </c>
      <c r="F17">
        <v>0</v>
      </c>
      <c r="G17" s="5">
        <f>(D17-$B$7)/($B$7-$B$5)</f>
        <v>0.27813337006596556</v>
      </c>
      <c r="H17" s="7">
        <f>(D17-$B$7)/$D$11</f>
        <v>0.40539181110944689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1048.3489999999999</v>
      </c>
      <c r="F18">
        <f>$D$17-D18</f>
        <v>4.1910000000000309</v>
      </c>
      <c r="G18" s="5">
        <f t="shared" ref="G18:G36" si="0">(D18-$B$7)/($B$7-$B$5)</f>
        <v>0.2717189341414511</v>
      </c>
      <c r="H18" s="7">
        <f t="shared" ref="H18:H50" si="1">(D18-$B$7)/$D$11</f>
        <v>0.3960424842161378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1044.1500000000001</v>
      </c>
      <c r="F19">
        <f t="shared" ref="F19:F36" si="2">$D$17-D19</f>
        <v>8.3899999999998727</v>
      </c>
      <c r="G19" s="5">
        <f t="shared" si="0"/>
        <v>0.26529225400615281</v>
      </c>
      <c r="H19" s="7">
        <f t="shared" si="1"/>
        <v>0.38667531083866147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1039.385</v>
      </c>
      <c r="E20" t="s">
        <v>22</v>
      </c>
      <c r="F20">
        <f t="shared" si="2"/>
        <v>13.154999999999973</v>
      </c>
      <c r="G20" s="5">
        <f t="shared" si="0"/>
        <v>0.25799929595787985</v>
      </c>
      <c r="H20" s="7">
        <f t="shared" si="1"/>
        <v>0.37604549870632586</v>
      </c>
    </row>
    <row r="21" spans="1:8" x14ac:dyDescent="0.25">
      <c r="D21">
        <v>1052.0350000000001</v>
      </c>
      <c r="F21">
        <f t="shared" si="2"/>
        <v>0.50499999999988177</v>
      </c>
      <c r="G21" s="5">
        <f t="shared" si="0"/>
        <v>0.27736045426022016</v>
      </c>
      <c r="H21" s="7">
        <f t="shared" si="1"/>
        <v>0.40426525179636646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1029.3979999999999</v>
      </c>
      <c r="F22">
        <f t="shared" si="2"/>
        <v>23.142000000000053</v>
      </c>
      <c r="G22" s="5">
        <f t="shared" si="0"/>
        <v>0.24271392932029306</v>
      </c>
      <c r="H22" s="7">
        <f t="shared" si="1"/>
        <v>0.35376639403357996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1018.997</v>
      </c>
      <c r="F23">
        <f t="shared" si="2"/>
        <v>33.543000000000006</v>
      </c>
      <c r="G23" s="5">
        <f t="shared" si="0"/>
        <v>0.22679492477462987</v>
      </c>
      <c r="H23" s="7">
        <f t="shared" si="1"/>
        <v>0.33056373380516024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1010.273</v>
      </c>
      <c r="F24">
        <f t="shared" si="2"/>
        <v>42.266999999999939</v>
      </c>
      <c r="G24" s="5">
        <f t="shared" si="0"/>
        <v>0.2134426129145813</v>
      </c>
      <c r="H24" s="7">
        <f t="shared" si="1"/>
        <v>0.31110214282037679</v>
      </c>
    </row>
    <row r="25" spans="1:8" x14ac:dyDescent="0.25">
      <c r="B25" s="4">
        <v>0.54652777777777783</v>
      </c>
      <c r="D25">
        <v>1006.581</v>
      </c>
      <c r="E25" t="s">
        <v>22</v>
      </c>
      <c r="F25">
        <f t="shared" si="2"/>
        <v>45.958999999999946</v>
      </c>
      <c r="G25" s="5">
        <f t="shared" si="0"/>
        <v>0.2077919096377244</v>
      </c>
      <c r="H25" s="7">
        <f t="shared" si="1"/>
        <v>0.30286599037702272</v>
      </c>
    </row>
    <row r="26" spans="1:8" x14ac:dyDescent="0.25">
      <c r="D26">
        <v>1050.346</v>
      </c>
      <c r="F26">
        <f t="shared" si="2"/>
        <v>2.19399999999996</v>
      </c>
      <c r="G26" s="5">
        <f t="shared" si="0"/>
        <v>0.27477539525842931</v>
      </c>
      <c r="H26" s="7">
        <f t="shared" si="1"/>
        <v>0.40049741282647872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1025.5820000000001</v>
      </c>
      <c r="F27">
        <f t="shared" si="2"/>
        <v>26.957999999999856</v>
      </c>
      <c r="G27" s="5">
        <f t="shared" si="0"/>
        <v>0.23687344077628308</v>
      </c>
      <c r="H27" s="7">
        <f t="shared" si="1"/>
        <v>0.34525362108562829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997.31700000000001</v>
      </c>
      <c r="F28">
        <f t="shared" si="2"/>
        <v>55.222999999999956</v>
      </c>
      <c r="G28" s="5">
        <f t="shared" si="0"/>
        <v>0.19361311354974972</v>
      </c>
      <c r="H28" s="7">
        <f t="shared" si="1"/>
        <v>0.28219976171092509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982.65200000000004</v>
      </c>
      <c r="F29">
        <f t="shared" si="2"/>
        <v>69.88799999999992</v>
      </c>
      <c r="G29" s="5">
        <f t="shared" si="0"/>
        <v>0.17116794465616728</v>
      </c>
      <c r="H29" s="7">
        <f t="shared" si="1"/>
        <v>0.24948492542116685</v>
      </c>
    </row>
    <row r="30" spans="1:8" x14ac:dyDescent="0.25">
      <c r="B30" s="4">
        <v>0.66319444444444442</v>
      </c>
      <c r="D30">
        <v>972.36800000000005</v>
      </c>
      <c r="E30" t="s">
        <v>22</v>
      </c>
      <c r="F30">
        <f t="shared" si="2"/>
        <v>80.171999999999912</v>
      </c>
      <c r="G30" s="5">
        <f t="shared" si="0"/>
        <v>0.15542801169322132</v>
      </c>
      <c r="H30" s="7">
        <f t="shared" si="1"/>
        <v>0.22654327002369842</v>
      </c>
    </row>
    <row r="31" spans="1:8" x14ac:dyDescent="0.25">
      <c r="D31">
        <v>1044.5719999999999</v>
      </c>
      <c r="F31">
        <f t="shared" si="2"/>
        <v>7.9680000000000746</v>
      </c>
      <c r="G31" s="5">
        <f t="shared" si="0"/>
        <v>0.26593813612501316</v>
      </c>
      <c r="H31" s="7">
        <f t="shared" si="1"/>
        <v>0.38761671287850269</v>
      </c>
    </row>
    <row r="32" spans="1:8" ht="15.75" x14ac:dyDescent="0.25">
      <c r="A32" s="1" t="s">
        <v>29</v>
      </c>
      <c r="B32" s="4">
        <v>0.30902777777777779</v>
      </c>
      <c r="C32">
        <v>18</v>
      </c>
      <c r="D32">
        <v>1033.1220000000001</v>
      </c>
      <c r="F32">
        <f t="shared" si="2"/>
        <v>19.417999999999893</v>
      </c>
      <c r="G32" s="5">
        <f t="shared" si="0"/>
        <v>0.24841360944028656</v>
      </c>
      <c r="H32" s="7">
        <f t="shared" si="1"/>
        <v>0.36207393241360486</v>
      </c>
    </row>
    <row r="33" spans="1:8" ht="15.75" x14ac:dyDescent="0.25">
      <c r="A33" s="1" t="s">
        <v>30</v>
      </c>
      <c r="B33" s="4">
        <v>0.4375</v>
      </c>
      <c r="C33">
        <v>19</v>
      </c>
      <c r="D33">
        <v>1009.748</v>
      </c>
      <c r="F33">
        <f t="shared" si="2"/>
        <v>42.791999999999916</v>
      </c>
      <c r="G33" s="5">
        <f t="shared" si="0"/>
        <v>0.21263908658187552</v>
      </c>
      <c r="H33" s="7">
        <f t="shared" si="1"/>
        <v>0.30993096729687714</v>
      </c>
    </row>
    <row r="34" spans="1:8" ht="15.75" x14ac:dyDescent="0.25">
      <c r="A34" s="1" t="s">
        <v>31</v>
      </c>
      <c r="B34" s="4">
        <v>0.30208333333333331</v>
      </c>
      <c r="C34">
        <v>20</v>
      </c>
      <c r="D34">
        <v>992.69600000000003</v>
      </c>
      <c r="E34" t="s">
        <v>22</v>
      </c>
      <c r="F34">
        <f t="shared" si="2"/>
        <v>59.843999999999937</v>
      </c>
      <c r="G34" s="5">
        <f t="shared" si="0"/>
        <v>0.18654055129559055</v>
      </c>
      <c r="H34" s="7">
        <f t="shared" si="1"/>
        <v>0.27189118629360681</v>
      </c>
    </row>
    <row r="35" spans="1:8" x14ac:dyDescent="0.25">
      <c r="D35">
        <v>1040.24</v>
      </c>
      <c r="F35">
        <f t="shared" si="2"/>
        <v>12.299999999999955</v>
      </c>
      <c r="G35" s="5">
        <f t="shared" si="0"/>
        <v>0.25930789598542936</v>
      </c>
      <c r="H35" s="7">
        <f t="shared" si="1"/>
        <v>0.37795284170173971</v>
      </c>
    </row>
    <row r="36" spans="1:8" ht="15.75" x14ac:dyDescent="0.25">
      <c r="A36" s="1" t="s">
        <v>43</v>
      </c>
      <c r="B36" s="4">
        <v>0.35069444444444442</v>
      </c>
      <c r="C36">
        <v>21</v>
      </c>
      <c r="D36">
        <v>1011.25</v>
      </c>
      <c r="F36">
        <f t="shared" si="2"/>
        <v>41.289999999999964</v>
      </c>
      <c r="G36" s="5">
        <f t="shared" si="0"/>
        <v>0.2149379371565881</v>
      </c>
      <c r="H36" s="7">
        <f t="shared" si="1"/>
        <v>0.31328164469934666</v>
      </c>
    </row>
    <row r="37" spans="1:8" ht="15.75" x14ac:dyDescent="0.25">
      <c r="A37" s="1"/>
      <c r="B37" s="4">
        <v>0.5</v>
      </c>
      <c r="D37">
        <v>1011.25</v>
      </c>
      <c r="E37" t="s">
        <v>22</v>
      </c>
      <c r="F37">
        <f t="shared" ref="F37" si="3">$D$17-D37</f>
        <v>41.289999999999964</v>
      </c>
      <c r="G37" s="5">
        <f t="shared" ref="G37" si="4">(D37-$B$7)/($B$7-$B$5)</f>
        <v>0.2149379371565881</v>
      </c>
      <c r="H37" s="7">
        <f t="shared" si="1"/>
        <v>0.31328164469934666</v>
      </c>
    </row>
    <row r="38" spans="1:8" x14ac:dyDescent="0.25">
      <c r="B38" s="4"/>
      <c r="D38">
        <v>1040.3</v>
      </c>
      <c r="F38">
        <f t="shared" ref="F38:F50" si="5">$D$17-D38</f>
        <v>12.240000000000009</v>
      </c>
      <c r="G38" s="5">
        <f t="shared" ref="G38:G50" si="6">(D38-$B$7)/($B$7-$B$5)</f>
        <v>0.25939972756630991</v>
      </c>
      <c r="H38" s="7">
        <f t="shared" si="1"/>
        <v>0.37808669033299669</v>
      </c>
    </row>
    <row r="39" spans="1:8" ht="15.75" x14ac:dyDescent="0.25">
      <c r="A39" s="1" t="s">
        <v>45</v>
      </c>
      <c r="B39" s="4">
        <v>0.31597222222222221</v>
      </c>
      <c r="C39">
        <v>24</v>
      </c>
      <c r="D39">
        <v>972.44500000000005</v>
      </c>
      <c r="F39">
        <f t="shared" si="5"/>
        <v>80.094999999999914</v>
      </c>
      <c r="G39" s="5">
        <f t="shared" si="6"/>
        <v>0.15554586222201819</v>
      </c>
      <c r="H39" s="7">
        <f t="shared" si="1"/>
        <v>0.22671504243381171</v>
      </c>
    </row>
    <row r="40" spans="1:8" x14ac:dyDescent="0.25">
      <c r="A40" t="s">
        <v>53</v>
      </c>
      <c r="B40" s="4">
        <v>0.3125</v>
      </c>
      <c r="C40">
        <v>25</v>
      </c>
      <c r="D40">
        <v>952.19100000000003</v>
      </c>
      <c r="E40" t="s">
        <v>22</v>
      </c>
      <c r="F40">
        <f t="shared" si="5"/>
        <v>100.34899999999993</v>
      </c>
      <c r="G40" s="5">
        <f t="shared" si="6"/>
        <v>0.12454658156940171</v>
      </c>
      <c r="H40" s="7">
        <f t="shared" si="1"/>
        <v>0.18153220614245369</v>
      </c>
    </row>
    <row r="41" spans="1:8" x14ac:dyDescent="0.25">
      <c r="D41">
        <v>1040.42</v>
      </c>
      <c r="F41">
        <f t="shared" si="5"/>
        <v>12.119999999999891</v>
      </c>
      <c r="G41" s="5">
        <f t="shared" si="6"/>
        <v>0.25958339072807146</v>
      </c>
      <c r="H41" s="7">
        <f t="shared" si="1"/>
        <v>0.37835438759551115</v>
      </c>
    </row>
    <row r="42" spans="1:8" x14ac:dyDescent="0.25">
      <c r="A42" t="s">
        <v>56</v>
      </c>
      <c r="B42" s="4">
        <v>0.38541666666666669</v>
      </c>
      <c r="C42">
        <v>26</v>
      </c>
      <c r="D42">
        <v>1025.9860000000001</v>
      </c>
      <c r="F42">
        <f t="shared" si="5"/>
        <v>26.55399999999986</v>
      </c>
      <c r="G42" s="5">
        <f t="shared" si="6"/>
        <v>0.23749177342087954</v>
      </c>
      <c r="H42" s="7">
        <f t="shared" si="1"/>
        <v>0.34615486853609279</v>
      </c>
    </row>
    <row r="43" spans="1:8" x14ac:dyDescent="0.25">
      <c r="A43" t="s">
        <v>55</v>
      </c>
      <c r="B43" s="4">
        <v>0.31597222222222221</v>
      </c>
      <c r="C43">
        <v>27</v>
      </c>
      <c r="D43">
        <v>1009.524</v>
      </c>
      <c r="E43" t="s">
        <v>22</v>
      </c>
      <c r="F43">
        <f t="shared" si="5"/>
        <v>43.015999999999963</v>
      </c>
      <c r="G43" s="5">
        <f t="shared" si="6"/>
        <v>0.21229624867992097</v>
      </c>
      <c r="H43" s="7">
        <f t="shared" si="1"/>
        <v>0.30943126574018381</v>
      </c>
    </row>
    <row r="44" spans="1:8" x14ac:dyDescent="0.25">
      <c r="D44">
        <v>1036.712</v>
      </c>
      <c r="F44">
        <f t="shared" si="5"/>
        <v>15.827999999999975</v>
      </c>
      <c r="G44" s="5">
        <f t="shared" si="6"/>
        <v>0.25390819902964623</v>
      </c>
      <c r="H44" s="7">
        <f t="shared" si="1"/>
        <v>0.37008254218382169</v>
      </c>
    </row>
    <row r="45" spans="1:8" x14ac:dyDescent="0.25">
      <c r="A45" t="s">
        <v>57</v>
      </c>
      <c r="B45" s="4">
        <v>0.30208333333333331</v>
      </c>
      <c r="C45">
        <v>28</v>
      </c>
      <c r="D45">
        <v>1012.987</v>
      </c>
      <c r="F45">
        <f t="shared" si="5"/>
        <v>39.552999999999997</v>
      </c>
      <c r="G45" s="5">
        <f t="shared" si="6"/>
        <v>0.21759646142308331</v>
      </c>
      <c r="H45" s="7">
        <f t="shared" si="1"/>
        <v>0.31715656257423991</v>
      </c>
    </row>
    <row r="46" spans="1:8" x14ac:dyDescent="0.25">
      <c r="B46" s="4">
        <v>0.4548611111111111</v>
      </c>
      <c r="D46">
        <v>1008.542</v>
      </c>
      <c r="E46" t="s">
        <v>22</v>
      </c>
      <c r="F46">
        <f t="shared" si="5"/>
        <v>43.997999999999934</v>
      </c>
      <c r="G46" s="5">
        <f t="shared" si="6"/>
        <v>0.21079327180617413</v>
      </c>
      <c r="H46" s="7">
        <f t="shared" si="1"/>
        <v>0.30724060980860923</v>
      </c>
    </row>
    <row r="47" spans="1:8" x14ac:dyDescent="0.25">
      <c r="D47">
        <v>1036.634</v>
      </c>
      <c r="F47">
        <f t="shared" si="5"/>
        <v>15.905999999999949</v>
      </c>
      <c r="G47" s="5">
        <f t="shared" si="6"/>
        <v>0.25378881797450142</v>
      </c>
      <c r="H47" s="7">
        <f t="shared" si="1"/>
        <v>0.36990853896318748</v>
      </c>
    </row>
    <row r="48" spans="1:8" x14ac:dyDescent="0.25">
      <c r="A48" t="s">
        <v>58</v>
      </c>
      <c r="B48" s="4">
        <v>0.30902777777777779</v>
      </c>
      <c r="C48">
        <v>32</v>
      </c>
      <c r="D48">
        <v>970.77099999999996</v>
      </c>
      <c r="E48" t="s">
        <v>59</v>
      </c>
      <c r="F48">
        <f t="shared" si="5"/>
        <v>81.769000000000005</v>
      </c>
      <c r="G48" s="5">
        <f t="shared" si="6"/>
        <v>0.15298376111544748</v>
      </c>
      <c r="H48" s="7">
        <f t="shared" si="1"/>
        <v>0.22298066562173818</v>
      </c>
    </row>
    <row r="49" spans="1:8" x14ac:dyDescent="0.25">
      <c r="D49">
        <v>1032.6310000000001</v>
      </c>
      <c r="F49">
        <f t="shared" si="5"/>
        <v>19.908999999999878</v>
      </c>
      <c r="G49" s="5">
        <f t="shared" si="6"/>
        <v>0.24766212100341314</v>
      </c>
      <c r="H49" s="7">
        <f t="shared" si="1"/>
        <v>0.36097860444781754</v>
      </c>
    </row>
    <row r="50" spans="1:8" x14ac:dyDescent="0.25">
      <c r="A50" t="s">
        <v>62</v>
      </c>
      <c r="B50" s="4">
        <v>0.27777777777777779</v>
      </c>
      <c r="C50">
        <v>34</v>
      </c>
      <c r="D50">
        <v>1020.876</v>
      </c>
      <c r="E50" t="s">
        <v>63</v>
      </c>
      <c r="F50">
        <f t="shared" si="5"/>
        <v>31.663999999999987</v>
      </c>
      <c r="G50" s="5">
        <f t="shared" si="6"/>
        <v>0.22967078378254274</v>
      </c>
      <c r="H50" s="7">
        <f t="shared" si="1"/>
        <v>0.33475542677402875</v>
      </c>
    </row>
    <row r="52" spans="1:8" x14ac:dyDescent="0.25">
      <c r="E52" t="s">
        <v>47</v>
      </c>
    </row>
    <row r="53" spans="1:8" x14ac:dyDescent="0.25">
      <c r="E53" t="s">
        <v>48</v>
      </c>
    </row>
    <row r="54" spans="1:8" x14ac:dyDescent="0.25">
      <c r="D54">
        <v>1020.876</v>
      </c>
      <c r="E54" t="s">
        <v>49</v>
      </c>
    </row>
    <row r="55" spans="1:8" x14ac:dyDescent="0.25">
      <c r="D55">
        <v>1017.171</v>
      </c>
      <c r="E55" t="s">
        <v>50</v>
      </c>
    </row>
    <row r="57" spans="1:8" x14ac:dyDescent="0.25">
      <c r="D57">
        <v>3.698</v>
      </c>
      <c r="E57" t="s">
        <v>51</v>
      </c>
    </row>
    <row r="58" spans="1:8" x14ac:dyDescent="0.25">
      <c r="D58">
        <v>2.601</v>
      </c>
      <c r="E58" t="s">
        <v>66</v>
      </c>
    </row>
    <row r="59" spans="1:8" x14ac:dyDescent="0.25">
      <c r="D59">
        <v>12</v>
      </c>
      <c r="E59" t="s">
        <v>67</v>
      </c>
    </row>
    <row r="60" spans="1:8" x14ac:dyDescent="0.25">
      <c r="D60">
        <v>1.286</v>
      </c>
      <c r="E60" t="s">
        <v>52</v>
      </c>
    </row>
    <row r="62" spans="1:8" x14ac:dyDescent="0.25">
      <c r="D62">
        <v>67.14</v>
      </c>
      <c r="E62" t="s">
        <v>68</v>
      </c>
    </row>
    <row r="63" spans="1:8" x14ac:dyDescent="0.25">
      <c r="D63">
        <v>12.616</v>
      </c>
      <c r="E63" t="s">
        <v>69</v>
      </c>
    </row>
    <row r="65" spans="1:5" x14ac:dyDescent="0.25">
      <c r="A65" t="s">
        <v>72</v>
      </c>
      <c r="D65">
        <v>4.0599999999999996</v>
      </c>
      <c r="E65" t="s">
        <v>71</v>
      </c>
    </row>
    <row r="66" spans="1:5" x14ac:dyDescent="0.25">
      <c r="A66" t="s">
        <v>73</v>
      </c>
      <c r="D66">
        <v>0.182</v>
      </c>
      <c r="E66" t="s">
        <v>74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17" sqref="H15:H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34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217.274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865.61599999999999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1033.8969999999999</v>
      </c>
      <c r="C9" s="1" t="s">
        <v>6</v>
      </c>
      <c r="D9" s="2">
        <f>(B9-B7)/(B7-B5)</f>
        <v>0.25955591339138906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2.4</v>
      </c>
      <c r="C11" s="1" t="s">
        <v>8</v>
      </c>
      <c r="D11" s="2">
        <f>(20.5-B11)*2.8*2.8*3.1415926</f>
        <v>445.80455631040002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1.4543189180609886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1045.037</v>
      </c>
      <c r="E17" t="s">
        <v>18</v>
      </c>
      <c r="F17">
        <v>0</v>
      </c>
      <c r="G17" s="5">
        <f>(D17-$B$7)/($B$7-$B$5)</f>
        <v>0.27673820298546148</v>
      </c>
      <c r="H17" s="7">
        <f>(D17-$B$7)/$D$11</f>
        <v>0.40246560395195852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1038.885</v>
      </c>
      <c r="F18">
        <f>$D$17-D18</f>
        <v>6.1520000000000437</v>
      </c>
      <c r="G18" s="5">
        <f t="shared" ref="G18:G39" si="0">(D18-$B$7)/($B$7-$B$5)</f>
        <v>0.26724938381286423</v>
      </c>
      <c r="H18" s="7">
        <f t="shared" ref="H18:H42" si="1">(D18-$B$7)/$D$11</f>
        <v>0.38866583471919053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1032.895</v>
      </c>
      <c r="E19" t="s">
        <v>35</v>
      </c>
      <c r="F19">
        <f t="shared" ref="F19:F39" si="2">$D$17-D19</f>
        <v>12.142000000000053</v>
      </c>
      <c r="G19" s="5">
        <f t="shared" si="0"/>
        <v>0.25801043276542318</v>
      </c>
      <c r="H19" s="7">
        <f t="shared" si="1"/>
        <v>0.37522945342785768</v>
      </c>
    </row>
    <row r="20" spans="1:8" ht="30" x14ac:dyDescent="0.25">
      <c r="A20" s="1"/>
      <c r="B20" s="4">
        <v>0.58333333333333337</v>
      </c>
      <c r="D20">
        <v>1034.1790000000001</v>
      </c>
      <c r="E20" s="6" t="s">
        <v>36</v>
      </c>
      <c r="G20" s="5"/>
      <c r="H20" s="7">
        <f t="shared" si="1"/>
        <v>0.37810963933404679</v>
      </c>
    </row>
    <row r="21" spans="1:8" ht="15.75" x14ac:dyDescent="0.25">
      <c r="A21" s="1" t="s">
        <v>21</v>
      </c>
      <c r="B21" s="4">
        <v>0.34375</v>
      </c>
      <c r="C21">
        <v>6</v>
      </c>
      <c r="D21">
        <v>1030.8150000000001</v>
      </c>
      <c r="E21" t="s">
        <v>22</v>
      </c>
      <c r="F21">
        <f t="shared" si="2"/>
        <v>14.22199999999998</v>
      </c>
      <c r="G21" s="5">
        <f t="shared" si="0"/>
        <v>0.25480224943008484</v>
      </c>
      <c r="H21" s="7">
        <f t="shared" si="1"/>
        <v>0.37056373171066714</v>
      </c>
    </row>
    <row r="22" spans="1:8" x14ac:dyDescent="0.25">
      <c r="D22">
        <v>1044.99</v>
      </c>
      <c r="F22">
        <f t="shared" si="2"/>
        <v>4.7000000000025466E-2</v>
      </c>
      <c r="G22" s="5">
        <f t="shared" si="0"/>
        <v>0.27666571038124943</v>
      </c>
      <c r="H22" s="7">
        <f t="shared" si="1"/>
        <v>0.40236017658623352</v>
      </c>
    </row>
    <row r="23" spans="1:8" ht="15.75" x14ac:dyDescent="0.25">
      <c r="A23" s="1" t="s">
        <v>23</v>
      </c>
      <c r="B23" s="4">
        <v>0.30902777777777779</v>
      </c>
      <c r="C23">
        <v>10</v>
      </c>
      <c r="D23">
        <v>1021.1849999999999</v>
      </c>
      <c r="E23" t="s">
        <v>35</v>
      </c>
      <c r="F23">
        <f t="shared" si="2"/>
        <v>23.852000000000089</v>
      </c>
      <c r="G23" s="5">
        <f t="shared" si="0"/>
        <v>0.23994897754580138</v>
      </c>
      <c r="H23" s="7">
        <f t="shared" si="1"/>
        <v>0.34896233741425031</v>
      </c>
    </row>
    <row r="24" spans="1:8" ht="15.75" x14ac:dyDescent="0.25">
      <c r="A24" s="1" t="s">
        <v>24</v>
      </c>
      <c r="B24" s="4">
        <v>0.39583333333333331</v>
      </c>
      <c r="C24">
        <v>11</v>
      </c>
      <c r="D24">
        <v>1015.515</v>
      </c>
      <c r="F24">
        <f t="shared" si="2"/>
        <v>29.522000000000048</v>
      </c>
      <c r="G24" s="5">
        <f t="shared" si="0"/>
        <v>0.23120359316533559</v>
      </c>
      <c r="H24" s="7">
        <f t="shared" si="1"/>
        <v>0.33624375946402379</v>
      </c>
    </row>
    <row r="25" spans="1:8" ht="15.75" x14ac:dyDescent="0.25">
      <c r="A25" s="1" t="s">
        <v>25</v>
      </c>
      <c r="B25" s="4">
        <v>0.30902777777777779</v>
      </c>
      <c r="C25">
        <v>12</v>
      </c>
      <c r="D25">
        <v>1009.278</v>
      </c>
      <c r="F25">
        <f t="shared" si="2"/>
        <v>35.759000000000015</v>
      </c>
      <c r="G25" s="5">
        <f t="shared" si="0"/>
        <v>0.22158367034682319</v>
      </c>
      <c r="H25" s="7">
        <f t="shared" si="1"/>
        <v>0.32225332371877463</v>
      </c>
    </row>
    <row r="26" spans="1:8" x14ac:dyDescent="0.25">
      <c r="B26" s="4">
        <v>0.54652777777777783</v>
      </c>
      <c r="D26">
        <v>1007.327</v>
      </c>
      <c r="E26" t="s">
        <v>22</v>
      </c>
      <c r="F26">
        <f t="shared" si="2"/>
        <v>37.710000000000036</v>
      </c>
      <c r="G26" s="5">
        <f t="shared" si="0"/>
        <v>0.21857445607410905</v>
      </c>
      <c r="H26" s="7">
        <f t="shared" si="1"/>
        <v>0.31787696647346736</v>
      </c>
    </row>
    <row r="27" spans="1:8" x14ac:dyDescent="0.25">
      <c r="D27">
        <v>1042.06</v>
      </c>
      <c r="F27">
        <f t="shared" si="2"/>
        <v>2.9770000000000891</v>
      </c>
      <c r="G27" s="5">
        <f t="shared" si="0"/>
        <v>0.27214649058675816</v>
      </c>
      <c r="H27" s="7">
        <f t="shared" si="1"/>
        <v>0.39578778974422912</v>
      </c>
    </row>
    <row r="28" spans="1:8" ht="15.75" x14ac:dyDescent="0.25">
      <c r="A28" s="1" t="s">
        <v>26</v>
      </c>
      <c r="B28" s="4">
        <v>0.43402777777777773</v>
      </c>
      <c r="C28">
        <v>14</v>
      </c>
      <c r="D28">
        <v>1027.8009999999999</v>
      </c>
      <c r="F28">
        <f t="shared" si="2"/>
        <v>17.236000000000104</v>
      </c>
      <c r="G28" s="5">
        <f t="shared" si="0"/>
        <v>0.2501534683855125</v>
      </c>
      <c r="H28" s="7">
        <f t="shared" si="1"/>
        <v>0.36380292149162224</v>
      </c>
    </row>
    <row r="29" spans="1:8" ht="15.75" x14ac:dyDescent="0.25">
      <c r="A29" s="1" t="s">
        <v>27</v>
      </c>
      <c r="B29" s="4">
        <v>0.3125</v>
      </c>
      <c r="C29">
        <v>16</v>
      </c>
      <c r="D29">
        <v>1010.942</v>
      </c>
      <c r="E29" t="s">
        <v>35</v>
      </c>
      <c r="F29">
        <f t="shared" si="2"/>
        <v>34.095000000000027</v>
      </c>
      <c r="G29" s="5">
        <f t="shared" si="0"/>
        <v>0.22415021701509391</v>
      </c>
      <c r="H29" s="7">
        <f t="shared" si="1"/>
        <v>0.32598590109252717</v>
      </c>
    </row>
    <row r="30" spans="1:8" ht="15.75" x14ac:dyDescent="0.25">
      <c r="A30" s="1"/>
      <c r="B30" s="4">
        <v>0.52083333333333337</v>
      </c>
      <c r="D30">
        <v>1010.1609999999999</v>
      </c>
      <c r="F30">
        <f t="shared" si="2"/>
        <v>34.87600000000009</v>
      </c>
      <c r="G30" s="5">
        <f t="shared" si="0"/>
        <v>0.22294560586850762</v>
      </c>
      <c r="H30" s="7">
        <f t="shared" si="1"/>
        <v>0.32423401231313959</v>
      </c>
    </row>
    <row r="31" spans="1:8" ht="15.75" x14ac:dyDescent="0.25">
      <c r="A31" s="1" t="s">
        <v>28</v>
      </c>
      <c r="B31" s="4">
        <v>0.35416666666666669</v>
      </c>
      <c r="C31">
        <v>17</v>
      </c>
      <c r="D31">
        <v>1004.466</v>
      </c>
      <c r="F31">
        <f t="shared" si="2"/>
        <v>40.571000000000026</v>
      </c>
      <c r="G31" s="5">
        <f t="shared" si="0"/>
        <v>0.21416166159218442</v>
      </c>
      <c r="H31" s="7">
        <f t="shared" si="1"/>
        <v>0.31145935597688917</v>
      </c>
    </row>
    <row r="32" spans="1:8" x14ac:dyDescent="0.25">
      <c r="B32" s="4">
        <v>0.66319444444444442</v>
      </c>
      <c r="D32">
        <v>999.70500000000004</v>
      </c>
      <c r="E32" t="s">
        <v>22</v>
      </c>
      <c r="F32">
        <f t="shared" si="2"/>
        <v>45.331999999999994</v>
      </c>
      <c r="G32" s="5">
        <f t="shared" si="0"/>
        <v>0.20681831502509487</v>
      </c>
      <c r="H32" s="7">
        <f t="shared" si="1"/>
        <v>0.30077978814249268</v>
      </c>
    </row>
    <row r="33" spans="1:8" x14ac:dyDescent="0.25">
      <c r="D33">
        <v>1042.0029999999999</v>
      </c>
      <c r="F33">
        <f t="shared" si="2"/>
        <v>3.0340000000001055</v>
      </c>
      <c r="G33" s="5">
        <f t="shared" si="0"/>
        <v>0.27205857402420319</v>
      </c>
      <c r="H33" s="7">
        <f t="shared" si="1"/>
        <v>0.39565993102409452</v>
      </c>
    </row>
    <row r="34" spans="1:8" ht="15.75" x14ac:dyDescent="0.25">
      <c r="A34" s="1" t="s">
        <v>29</v>
      </c>
      <c r="B34" s="4">
        <v>0.30902777777777779</v>
      </c>
      <c r="C34">
        <v>18</v>
      </c>
      <c r="D34">
        <v>1032.7550000000001</v>
      </c>
      <c r="F34">
        <f t="shared" si="2"/>
        <v>12.281999999999925</v>
      </c>
      <c r="G34" s="5">
        <f t="shared" si="0"/>
        <v>0.25779449734862175</v>
      </c>
      <c r="H34" s="7">
        <f t="shared" si="1"/>
        <v>0.37491541446612398</v>
      </c>
    </row>
    <row r="35" spans="1:8" ht="15.75" x14ac:dyDescent="0.25">
      <c r="A35" s="1" t="s">
        <v>30</v>
      </c>
      <c r="B35" s="4">
        <v>0.4375</v>
      </c>
      <c r="C35">
        <v>19</v>
      </c>
      <c r="D35">
        <v>1019.847</v>
      </c>
      <c r="F35">
        <f t="shared" si="2"/>
        <v>25.190000000000055</v>
      </c>
      <c r="G35" s="5">
        <f t="shared" si="0"/>
        <v>0.23788525191951163</v>
      </c>
      <c r="H35" s="7">
        <f t="shared" si="1"/>
        <v>0.34596102219424985</v>
      </c>
    </row>
    <row r="36" spans="1:8" ht="15.75" x14ac:dyDescent="0.25">
      <c r="A36" s="1" t="s">
        <v>31</v>
      </c>
      <c r="B36" s="4">
        <v>0.30208333333333331</v>
      </c>
      <c r="C36">
        <v>20</v>
      </c>
      <c r="D36">
        <v>1009.5940000000001</v>
      </c>
      <c r="E36" t="s">
        <v>22</v>
      </c>
      <c r="F36">
        <f t="shared" si="2"/>
        <v>35.442999999999984</v>
      </c>
      <c r="G36" s="5">
        <f t="shared" si="0"/>
        <v>0.22207106743046118</v>
      </c>
      <c r="H36" s="7">
        <f t="shared" si="1"/>
        <v>0.32296215451811716</v>
      </c>
    </row>
    <row r="37" spans="1:8" x14ac:dyDescent="0.25">
      <c r="D37">
        <v>1040.009</v>
      </c>
      <c r="F37">
        <f t="shared" si="2"/>
        <v>5.02800000000002</v>
      </c>
      <c r="G37" s="5">
        <f t="shared" si="0"/>
        <v>0.26898303673061447</v>
      </c>
      <c r="H37" s="7">
        <f t="shared" si="1"/>
        <v>0.39118711895482633</v>
      </c>
    </row>
    <row r="38" spans="1:8" ht="15.75" x14ac:dyDescent="0.25">
      <c r="A38" s="1" t="s">
        <v>43</v>
      </c>
      <c r="B38" s="4">
        <v>0.35069444444444442</v>
      </c>
      <c r="C38">
        <v>21</v>
      </c>
      <c r="D38">
        <v>1022.874</v>
      </c>
      <c r="F38">
        <f t="shared" si="2"/>
        <v>22.163000000000011</v>
      </c>
      <c r="G38" s="5">
        <f t="shared" si="0"/>
        <v>0.24255408410992971</v>
      </c>
      <c r="H38" s="7">
        <f t="shared" si="1"/>
        <v>0.35275099317402697</v>
      </c>
    </row>
    <row r="39" spans="1:8" ht="15.75" x14ac:dyDescent="0.25">
      <c r="A39" s="1"/>
      <c r="B39" s="4">
        <v>0.5</v>
      </c>
      <c r="D39">
        <v>1022.874</v>
      </c>
      <c r="E39" t="s">
        <v>22</v>
      </c>
      <c r="F39">
        <f t="shared" si="2"/>
        <v>22.163000000000011</v>
      </c>
      <c r="G39" s="5">
        <f t="shared" si="0"/>
        <v>0.24255408410992971</v>
      </c>
      <c r="H39" s="7">
        <f t="shared" si="1"/>
        <v>0.35275099317402697</v>
      </c>
    </row>
    <row r="40" spans="1:8" x14ac:dyDescent="0.25">
      <c r="B40" s="4"/>
      <c r="D40">
        <v>1039.6400000000001</v>
      </c>
      <c r="F40">
        <f>$D$17-D40</f>
        <v>5.3969999999999345</v>
      </c>
      <c r="G40" s="5">
        <f>(D40-$B$7)/($B$7-$B$5)</f>
        <v>0.26841389266775889</v>
      </c>
      <c r="H40" s="7">
        <f t="shared" si="1"/>
        <v>0.39035940197711338</v>
      </c>
    </row>
    <row r="41" spans="1:8" ht="15.75" x14ac:dyDescent="0.25">
      <c r="A41" s="1" t="s">
        <v>45</v>
      </c>
      <c r="B41" s="4">
        <v>0.31597222222222221</v>
      </c>
      <c r="C41">
        <v>24</v>
      </c>
      <c r="D41">
        <v>999.61400000000003</v>
      </c>
      <c r="E41" t="s">
        <v>35</v>
      </c>
      <c r="F41">
        <f>$D$17-D41</f>
        <v>45.423000000000002</v>
      </c>
      <c r="G41" s="5">
        <f>(D41-$B$7)/($B$7-$B$5)</f>
        <v>0.2066779570041738</v>
      </c>
      <c r="H41" s="7">
        <f t="shared" si="1"/>
        <v>0.30057566281736553</v>
      </c>
    </row>
    <row r="42" spans="1:8" x14ac:dyDescent="0.25">
      <c r="B42" s="4">
        <v>0.41666666666666669</v>
      </c>
      <c r="D42">
        <v>999.23400000000004</v>
      </c>
      <c r="E42" t="s">
        <v>47</v>
      </c>
      <c r="F42">
        <f>$D$17-D42</f>
        <v>45.802999999999997</v>
      </c>
      <c r="G42" s="5">
        <f>(D42-$B$7)/($B$7-$B$5)</f>
        <v>0.20609184658714083</v>
      </c>
      <c r="H42" s="7">
        <f t="shared" si="1"/>
        <v>0.29972327134980187</v>
      </c>
    </row>
    <row r="45" spans="1:8" x14ac:dyDescent="0.25">
      <c r="E45" t="s">
        <v>47</v>
      </c>
    </row>
    <row r="46" spans="1:8" x14ac:dyDescent="0.25">
      <c r="D46">
        <v>999.23400000000004</v>
      </c>
      <c r="E46" t="s">
        <v>48</v>
      </c>
    </row>
    <row r="47" spans="1:8" x14ac:dyDescent="0.25">
      <c r="D47">
        <v>994.572</v>
      </c>
      <c r="E47" t="s">
        <v>49</v>
      </c>
    </row>
    <row r="48" spans="1:8" x14ac:dyDescent="0.25">
      <c r="D48">
        <v>991.33399999999995</v>
      </c>
      <c r="E48" t="s">
        <v>50</v>
      </c>
    </row>
    <row r="50" spans="1:5" x14ac:dyDescent="0.25">
      <c r="D50">
        <v>3.206</v>
      </c>
      <c r="E50" t="s">
        <v>51</v>
      </c>
    </row>
    <row r="51" spans="1:5" x14ac:dyDescent="0.25">
      <c r="D51">
        <v>1.177</v>
      </c>
      <c r="E51" t="s">
        <v>66</v>
      </c>
    </row>
    <row r="52" spans="1:5" x14ac:dyDescent="0.25">
      <c r="D52">
        <v>6</v>
      </c>
      <c r="E52" t="s">
        <v>67</v>
      </c>
    </row>
    <row r="53" spans="1:5" x14ac:dyDescent="0.25">
      <c r="D53">
        <v>0.317</v>
      </c>
      <c r="E53" t="s">
        <v>52</v>
      </c>
    </row>
    <row r="55" spans="1:5" x14ac:dyDescent="0.25">
      <c r="D55">
        <v>60.284999999999997</v>
      </c>
      <c r="E55" t="s">
        <v>68</v>
      </c>
    </row>
    <row r="56" spans="1:5" x14ac:dyDescent="0.25">
      <c r="D56">
        <v>6.3780000000000001</v>
      </c>
      <c r="E56" t="s">
        <v>69</v>
      </c>
    </row>
    <row r="58" spans="1:5" x14ac:dyDescent="0.25">
      <c r="E58" t="s">
        <v>71</v>
      </c>
    </row>
    <row r="59" spans="1:5" x14ac:dyDescent="0.25">
      <c r="A59" t="s">
        <v>73</v>
      </c>
      <c r="D59">
        <v>0.08</v>
      </c>
      <c r="E59" t="s">
        <v>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C10" workbookViewId="0">
      <selection activeCell="H17" sqref="H15:H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37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219.785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884.78599999999994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1056.998</v>
      </c>
      <c r="C9" s="1" t="s">
        <v>6</v>
      </c>
      <c r="D9" s="2">
        <f>(B9-B7)/(B7-B5)</f>
        <v>0.25896502411274586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2.1</v>
      </c>
      <c r="C11" s="1" t="s">
        <v>8</v>
      </c>
      <c r="D11" s="2">
        <f>(20.5-B11)*2.8*2.8*3.1415926</f>
        <v>453.19358210559994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1.4673663225995248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1067.442</v>
      </c>
      <c r="E17" t="s">
        <v>18</v>
      </c>
      <c r="F17">
        <v>0</v>
      </c>
      <c r="G17" s="5">
        <f>(D17-$B$7)/($B$7-$B$5)</f>
        <v>0.27467026365373898</v>
      </c>
      <c r="H17" s="7">
        <f>(D17-$B$7)/$D$11</f>
        <v>0.40304189470502888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1060.9780000000001</v>
      </c>
      <c r="F18">
        <f>$D$17-D18</f>
        <v>6.4639999999999418</v>
      </c>
      <c r="G18" s="5">
        <f t="shared" ref="G18:G37" si="0">(D18-$B$7)/($B$7-$B$5)</f>
        <v>0.26494997751883098</v>
      </c>
      <c r="H18" s="7">
        <f t="shared" ref="H18:H49" si="1">(D18-$B$7)/$D$11</f>
        <v>0.3887786741846338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1056.6869999999999</v>
      </c>
      <c r="F19">
        <f t="shared" ref="F19:F37" si="2">$D$17-D19</f>
        <v>10.755000000000109</v>
      </c>
      <c r="G19" s="5">
        <f t="shared" si="0"/>
        <v>0.25849735564307413</v>
      </c>
      <c r="H19" s="7">
        <f t="shared" si="1"/>
        <v>0.37931031415167926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1052.6189999999999</v>
      </c>
      <c r="E20" t="s">
        <v>22</v>
      </c>
      <c r="F20">
        <f t="shared" si="2"/>
        <v>14.823000000000093</v>
      </c>
      <c r="G20" s="5">
        <f t="shared" si="0"/>
        <v>0.25238007160891485</v>
      </c>
      <c r="H20" s="7">
        <f t="shared" si="1"/>
        <v>0.37033401757417811</v>
      </c>
    </row>
    <row r="21" spans="1:8" x14ac:dyDescent="0.25">
      <c r="D21">
        <v>1059.0519999999999</v>
      </c>
      <c r="F21">
        <f t="shared" si="2"/>
        <v>8.3900000000001</v>
      </c>
      <c r="G21" s="5">
        <f t="shared" si="0"/>
        <v>0.26205374127256947</v>
      </c>
      <c r="H21" s="7">
        <f t="shared" si="1"/>
        <v>0.38452883465457754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1042.415</v>
      </c>
      <c r="F22">
        <f t="shared" si="2"/>
        <v>25.027000000000044</v>
      </c>
      <c r="G22" s="5">
        <f t="shared" si="0"/>
        <v>0.23703573378085149</v>
      </c>
      <c r="H22" s="7">
        <f t="shared" si="1"/>
        <v>0.34781825300268798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1033.501</v>
      </c>
      <c r="F23">
        <f t="shared" si="2"/>
        <v>33.941000000000031</v>
      </c>
      <c r="G23" s="5">
        <f t="shared" si="0"/>
        <v>0.22363124265978554</v>
      </c>
      <c r="H23" s="7">
        <f t="shared" si="1"/>
        <v>0.32814895416005146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1026.3679999999999</v>
      </c>
      <c r="F24">
        <f t="shared" si="2"/>
        <v>41.074000000000069</v>
      </c>
      <c r="G24" s="5">
        <f t="shared" si="0"/>
        <v>0.21290494300008572</v>
      </c>
      <c r="H24" s="7">
        <f t="shared" si="1"/>
        <v>0.31240954327329717</v>
      </c>
    </row>
    <row r="25" spans="1:8" x14ac:dyDescent="0.25">
      <c r="B25" s="4">
        <v>0.54652777777777783</v>
      </c>
      <c r="D25">
        <v>1023.578</v>
      </c>
      <c r="E25" t="s">
        <v>22</v>
      </c>
      <c r="F25">
        <f t="shared" si="2"/>
        <v>43.864000000000033</v>
      </c>
      <c r="G25" s="5">
        <f t="shared" si="0"/>
        <v>0.20870946058727735</v>
      </c>
      <c r="H25" s="7">
        <f t="shared" si="1"/>
        <v>0.30625323367368362</v>
      </c>
    </row>
    <row r="26" spans="1:8" x14ac:dyDescent="0.25">
      <c r="D26">
        <v>1041.0450000000001</v>
      </c>
      <c r="F26">
        <f t="shared" si="2"/>
        <v>26.396999999999935</v>
      </c>
      <c r="G26" s="5">
        <f t="shared" si="0"/>
        <v>0.23497558650287764</v>
      </c>
      <c r="H26" s="7">
        <f t="shared" si="1"/>
        <v>0.3447952622673941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1023.376</v>
      </c>
      <c r="F27">
        <f t="shared" si="2"/>
        <v>44.066000000000031</v>
      </c>
      <c r="G27" s="5">
        <f t="shared" si="0"/>
        <v>0.20840570164556149</v>
      </c>
      <c r="H27" s="7">
        <f t="shared" si="1"/>
        <v>0.30580750803242129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1000.986</v>
      </c>
      <c r="F28">
        <f t="shared" si="2"/>
        <v>66.456000000000017</v>
      </c>
      <c r="G28" s="5">
        <f t="shared" si="0"/>
        <v>0.1747365793434898</v>
      </c>
      <c r="H28" s="7">
        <f t="shared" si="1"/>
        <v>0.25640257185487669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987.32500000000005</v>
      </c>
      <c r="F29">
        <f t="shared" si="2"/>
        <v>80.116999999999962</v>
      </c>
      <c r="G29" s="5">
        <f t="shared" si="0"/>
        <v>0.15419375309210076</v>
      </c>
      <c r="H29" s="7">
        <f t="shared" si="1"/>
        <v>0.226258720442575</v>
      </c>
    </row>
    <row r="30" spans="1:8" x14ac:dyDescent="0.25">
      <c r="B30" s="4">
        <v>0.66319444444444442</v>
      </c>
      <c r="D30">
        <v>977.76599999999996</v>
      </c>
      <c r="E30" t="s">
        <v>22</v>
      </c>
      <c r="F30">
        <f t="shared" si="2"/>
        <v>89.676000000000045</v>
      </c>
      <c r="G30" s="5">
        <f t="shared" si="0"/>
        <v>0.13981933861753595</v>
      </c>
      <c r="H30" s="7">
        <f t="shared" si="1"/>
        <v>0.20516618873551143</v>
      </c>
    </row>
    <row r="31" spans="1:8" x14ac:dyDescent="0.25">
      <c r="D31">
        <v>1009.365</v>
      </c>
      <c r="F31">
        <f t="shared" si="2"/>
        <v>58.076999999999998</v>
      </c>
      <c r="G31" s="5">
        <f t="shared" si="0"/>
        <v>0.18733656039614988</v>
      </c>
      <c r="H31" s="7">
        <f t="shared" si="1"/>
        <v>0.27489135971694223</v>
      </c>
    </row>
    <row r="32" spans="1:8" ht="15.75" x14ac:dyDescent="0.25">
      <c r="A32" s="1" t="s">
        <v>29</v>
      </c>
      <c r="B32" s="4">
        <v>0.30902777777777779</v>
      </c>
      <c r="C32">
        <v>18</v>
      </c>
      <c r="D32">
        <v>1000.856</v>
      </c>
      <c r="F32">
        <f t="shared" si="2"/>
        <v>66.586000000000013</v>
      </c>
      <c r="G32" s="5">
        <f t="shared" si="0"/>
        <v>0.17454109091565284</v>
      </c>
      <c r="H32" s="7">
        <f t="shared" si="1"/>
        <v>0.2561157187194108</v>
      </c>
    </row>
    <row r="33" spans="1:8" ht="15.75" x14ac:dyDescent="0.25">
      <c r="A33" s="1" t="s">
        <v>30</v>
      </c>
      <c r="B33" s="4">
        <v>0.4375</v>
      </c>
      <c r="C33">
        <v>19</v>
      </c>
      <c r="D33">
        <v>980.91399999999999</v>
      </c>
      <c r="F33">
        <f t="shared" si="2"/>
        <v>86.52800000000002</v>
      </c>
      <c r="G33" s="5">
        <f t="shared" si="0"/>
        <v>0.14455316608546459</v>
      </c>
      <c r="H33" s="7">
        <f t="shared" si="1"/>
        <v>0.21211244773894652</v>
      </c>
    </row>
    <row r="34" spans="1:8" ht="15.75" x14ac:dyDescent="0.25">
      <c r="A34" s="1" t="s">
        <v>31</v>
      </c>
      <c r="B34" s="4">
        <v>0.30208333333333331</v>
      </c>
      <c r="C34">
        <v>20</v>
      </c>
      <c r="D34">
        <v>965.85400000000004</v>
      </c>
      <c r="E34" t="s">
        <v>22</v>
      </c>
      <c r="F34">
        <f t="shared" si="2"/>
        <v>101.58799999999997</v>
      </c>
      <c r="G34" s="5">
        <f t="shared" si="0"/>
        <v>0.12190658359912256</v>
      </c>
      <c r="H34" s="7">
        <f t="shared" si="1"/>
        <v>0.178881615276516</v>
      </c>
    </row>
    <row r="35" spans="1:8" x14ac:dyDescent="0.25">
      <c r="D35">
        <v>987.74900000000002</v>
      </c>
      <c r="F35">
        <f t="shared" si="2"/>
        <v>79.692999999999984</v>
      </c>
      <c r="G35" s="5">
        <f t="shared" si="0"/>
        <v>0.15483134611827665</v>
      </c>
      <c r="H35" s="7">
        <f t="shared" si="1"/>
        <v>0.22719430297670978</v>
      </c>
    </row>
    <row r="36" spans="1:8" ht="15.75" x14ac:dyDescent="0.25">
      <c r="A36" s="1" t="s">
        <v>43</v>
      </c>
      <c r="B36" s="4">
        <v>0.35069444444444442</v>
      </c>
      <c r="C36">
        <v>21</v>
      </c>
      <c r="D36">
        <v>962.43799999999999</v>
      </c>
      <c r="F36">
        <f t="shared" si="2"/>
        <v>105.00400000000002</v>
      </c>
      <c r="G36" s="5">
        <f t="shared" si="0"/>
        <v>0.1167697492184223</v>
      </c>
      <c r="H36" s="7">
        <f t="shared" si="1"/>
        <v>0.17134399750150506</v>
      </c>
    </row>
    <row r="37" spans="1:8" ht="15.75" x14ac:dyDescent="0.25">
      <c r="A37" s="1"/>
      <c r="B37" s="4">
        <v>0.5</v>
      </c>
      <c r="D37">
        <v>962.43799999999999</v>
      </c>
      <c r="E37" t="s">
        <v>22</v>
      </c>
      <c r="F37">
        <f t="shared" si="2"/>
        <v>105.00400000000002</v>
      </c>
      <c r="G37" s="5">
        <f t="shared" si="0"/>
        <v>0.1167697492184223</v>
      </c>
      <c r="H37" s="7">
        <f t="shared" si="1"/>
        <v>0.17134399750150506</v>
      </c>
    </row>
    <row r="38" spans="1:8" x14ac:dyDescent="0.25">
      <c r="B38" s="4"/>
      <c r="D38">
        <v>972.98099999999999</v>
      </c>
      <c r="F38">
        <f t="shared" ref="F38:F49" si="3">$D$17-D38</f>
        <v>94.461000000000013</v>
      </c>
      <c r="G38" s="5">
        <f t="shared" ref="G38:G49" si="4">(D38-$B$7)/($B$7-$B$5)</f>
        <v>0.13262386071599899</v>
      </c>
      <c r="H38" s="7">
        <f t="shared" si="1"/>
        <v>0.19460778678778703</v>
      </c>
    </row>
    <row r="39" spans="1:8" ht="15.75" x14ac:dyDescent="0.25">
      <c r="A39" s="1" t="s">
        <v>45</v>
      </c>
      <c r="B39" s="4">
        <v>0.31597222222222221</v>
      </c>
      <c r="C39">
        <v>24</v>
      </c>
      <c r="D39">
        <v>929.02300000000002</v>
      </c>
      <c r="F39">
        <f t="shared" si="3"/>
        <v>138.41899999999998</v>
      </c>
      <c r="G39" s="5">
        <f t="shared" si="4"/>
        <v>6.6521704478640004E-2</v>
      </c>
      <c r="H39" s="7">
        <f t="shared" si="1"/>
        <v>9.7611708873874325E-2</v>
      </c>
    </row>
    <row r="40" spans="1:8" x14ac:dyDescent="0.25">
      <c r="A40" t="s">
        <v>53</v>
      </c>
      <c r="B40" s="4">
        <v>0.3125</v>
      </c>
      <c r="C40">
        <v>25</v>
      </c>
      <c r="D40">
        <v>917.53899999999999</v>
      </c>
      <c r="E40" t="s">
        <v>22</v>
      </c>
      <c r="F40">
        <f t="shared" si="3"/>
        <v>149.90300000000002</v>
      </c>
      <c r="G40" s="5">
        <f t="shared" si="4"/>
        <v>4.9252557514951174E-2</v>
      </c>
      <c r="H40" s="7">
        <f t="shared" si="1"/>
        <v>7.2271544199335486E-2</v>
      </c>
    </row>
    <row r="41" spans="1:8" x14ac:dyDescent="0.25">
      <c r="D41">
        <v>945.221</v>
      </c>
      <c r="F41">
        <f t="shared" si="3"/>
        <v>122.221</v>
      </c>
      <c r="G41" s="5">
        <f t="shared" si="4"/>
        <v>9.0879562587124027E-2</v>
      </c>
      <c r="H41" s="7">
        <f t="shared" si="1"/>
        <v>0.13335360955292153</v>
      </c>
    </row>
    <row r="42" spans="1:8" x14ac:dyDescent="0.25">
      <c r="A42" t="s">
        <v>56</v>
      </c>
      <c r="B42" s="4">
        <v>0.38541666666666669</v>
      </c>
      <c r="C42">
        <v>26</v>
      </c>
      <c r="D42">
        <v>935.81600000000003</v>
      </c>
      <c r="F42">
        <f t="shared" si="3"/>
        <v>131.62599999999998</v>
      </c>
      <c r="G42" s="5">
        <f t="shared" si="4"/>
        <v>7.6736726711689282E-2</v>
      </c>
      <c r="H42" s="7">
        <f t="shared" si="1"/>
        <v>0.11260088848325624</v>
      </c>
    </row>
    <row r="43" spans="1:8" x14ac:dyDescent="0.25">
      <c r="A43" t="s">
        <v>55</v>
      </c>
      <c r="B43" s="4">
        <v>0.31944444444444448</v>
      </c>
      <c r="C43">
        <v>27</v>
      </c>
      <c r="D43">
        <v>927.00400000000002</v>
      </c>
      <c r="E43" t="s">
        <v>22</v>
      </c>
      <c r="F43">
        <f t="shared" si="3"/>
        <v>140.43799999999999</v>
      </c>
      <c r="G43" s="5">
        <f t="shared" si="4"/>
        <v>6.3485618818618431E-2</v>
      </c>
      <c r="H43" s="7">
        <f t="shared" si="1"/>
        <v>9.3156659023831315E-2</v>
      </c>
    </row>
    <row r="44" spans="1:8" x14ac:dyDescent="0.25">
      <c r="D44">
        <v>937.24599999999998</v>
      </c>
      <c r="F44">
        <f t="shared" si="3"/>
        <v>130.19600000000003</v>
      </c>
      <c r="G44" s="5">
        <f t="shared" si="4"/>
        <v>7.8887099417895665E-2</v>
      </c>
      <c r="H44" s="7">
        <f t="shared" si="1"/>
        <v>0.11575627297338068</v>
      </c>
    </row>
    <row r="45" spans="1:8" x14ac:dyDescent="0.25">
      <c r="A45" t="s">
        <v>57</v>
      </c>
      <c r="B45" s="4">
        <v>0.30208333333333331</v>
      </c>
      <c r="C45">
        <v>28</v>
      </c>
      <c r="D45">
        <v>927.08299999999997</v>
      </c>
      <c r="F45">
        <f t="shared" si="3"/>
        <v>140.35900000000004</v>
      </c>
      <c r="G45" s="5">
        <f t="shared" si="4"/>
        <v>6.3604415632457736E-2</v>
      </c>
      <c r="H45" s="7">
        <f t="shared" si="1"/>
        <v>9.3330977467691228E-2</v>
      </c>
    </row>
    <row r="46" spans="1:8" x14ac:dyDescent="0.25">
      <c r="B46" s="4">
        <v>0.4548611111111111</v>
      </c>
      <c r="D46">
        <v>925.55799999999999</v>
      </c>
      <c r="E46" t="s">
        <v>22</v>
      </c>
      <c r="F46">
        <f t="shared" si="3"/>
        <v>141.88400000000001</v>
      </c>
      <c r="G46" s="5">
        <f t="shared" si="4"/>
        <v>6.1311185998216618E-2</v>
      </c>
      <c r="H46" s="7">
        <f t="shared" si="1"/>
        <v>8.9965969532418588E-2</v>
      </c>
    </row>
    <row r="47" spans="1:8" x14ac:dyDescent="0.25">
      <c r="D47">
        <v>931.66899999999998</v>
      </c>
      <c r="F47">
        <f t="shared" si="3"/>
        <v>135.77300000000002</v>
      </c>
      <c r="G47" s="5">
        <f t="shared" si="4"/>
        <v>7.0500645863690495E-2</v>
      </c>
      <c r="H47" s="7">
        <f t="shared" si="1"/>
        <v>0.10345027346189491</v>
      </c>
    </row>
    <row r="48" spans="1:8" x14ac:dyDescent="0.25">
      <c r="A48" t="s">
        <v>58</v>
      </c>
      <c r="B48" s="4">
        <v>0.28125</v>
      </c>
      <c r="C48">
        <v>32</v>
      </c>
      <c r="D48">
        <v>914.46299999999997</v>
      </c>
      <c r="E48" t="s">
        <v>60</v>
      </c>
      <c r="F48">
        <f t="shared" si="3"/>
        <v>152.97900000000004</v>
      </c>
      <c r="G48" s="5">
        <f t="shared" si="4"/>
        <v>4.4627000560901443E-2</v>
      </c>
      <c r="H48" s="7">
        <f t="shared" si="1"/>
        <v>6.5484157701696882E-2</v>
      </c>
    </row>
    <row r="49" spans="2:8" x14ac:dyDescent="0.25">
      <c r="B49" s="4">
        <v>0.40277777777777773</v>
      </c>
      <c r="D49">
        <v>914.39300000000003</v>
      </c>
      <c r="E49" t="s">
        <v>54</v>
      </c>
      <c r="F49">
        <f t="shared" si="3"/>
        <v>153.04899999999998</v>
      </c>
      <c r="G49" s="5">
        <f t="shared" si="4"/>
        <v>4.4521737561297028E-2</v>
      </c>
      <c r="H49" s="7">
        <f t="shared" si="1"/>
        <v>6.5329698321061558E-2</v>
      </c>
    </row>
    <row r="52" spans="2:8" x14ac:dyDescent="0.25">
      <c r="E52" t="s">
        <v>47</v>
      </c>
    </row>
    <row r="53" spans="2:8" x14ac:dyDescent="0.25">
      <c r="E53" t="s">
        <v>48</v>
      </c>
    </row>
    <row r="54" spans="2:8" x14ac:dyDescent="0.25">
      <c r="D54">
        <v>914.39300000000003</v>
      </c>
      <c r="E54" t="s">
        <v>49</v>
      </c>
    </row>
    <row r="55" spans="2:8" x14ac:dyDescent="0.25">
      <c r="D55">
        <v>912.40200000000004</v>
      </c>
      <c r="E55" t="s">
        <v>50</v>
      </c>
    </row>
    <row r="57" spans="2:8" x14ac:dyDescent="0.25">
      <c r="D57">
        <v>1.966</v>
      </c>
      <c r="E57" t="s">
        <v>51</v>
      </c>
    </row>
    <row r="58" spans="2:8" x14ac:dyDescent="0.25">
      <c r="D58">
        <v>1.2070000000000001</v>
      </c>
      <c r="E58" t="s">
        <v>66</v>
      </c>
    </row>
    <row r="59" spans="2:8" x14ac:dyDescent="0.25">
      <c r="D59">
        <v>9</v>
      </c>
      <c r="E59" t="s">
        <v>67</v>
      </c>
    </row>
    <row r="60" spans="2:8" x14ac:dyDescent="0.25">
      <c r="D60">
        <v>0.75600000000000001</v>
      </c>
      <c r="E60" t="s">
        <v>52</v>
      </c>
    </row>
    <row r="62" spans="2:8" x14ac:dyDescent="0.25">
      <c r="D62">
        <v>48.179000000000002</v>
      </c>
      <c r="E62" t="s">
        <v>68</v>
      </c>
    </row>
    <row r="63" spans="2:8" x14ac:dyDescent="0.25">
      <c r="D63">
        <v>7.9980000000000002</v>
      </c>
      <c r="E63" t="s">
        <v>69</v>
      </c>
    </row>
    <row r="65" spans="1:5" x14ac:dyDescent="0.25">
      <c r="E65" t="s">
        <v>71</v>
      </c>
    </row>
    <row r="66" spans="1:5" x14ac:dyDescent="0.25">
      <c r="A66" t="s">
        <v>73</v>
      </c>
      <c r="D66">
        <v>0.51100000000000001</v>
      </c>
      <c r="E66" t="s">
        <v>74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topLeftCell="C7" workbookViewId="0">
      <selection activeCell="E29" sqref="E29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38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217.124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879.85799999999995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1055.655</v>
      </c>
      <c r="C9" s="1" t="s">
        <v>6</v>
      </c>
      <c r="D9" s="2">
        <f>(B9-B7)/(B7-B5)</f>
        <v>0.26526027033470451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</v>
      </c>
      <c r="C11" s="1" t="s">
        <v>8</v>
      </c>
      <c r="D11" s="2">
        <f>(20.5-B11)*2.8*2.8*3.1415926</f>
        <v>455.656590704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1.4544593747147616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1067.9190000000001</v>
      </c>
      <c r="E17" t="s">
        <v>18</v>
      </c>
      <c r="F17">
        <v>0</v>
      </c>
      <c r="G17" s="5">
        <f>(D17-$B$7)/($B$7-$B$5)</f>
        <v>0.28376543228504975</v>
      </c>
      <c r="H17" s="7">
        <f>(D17-$B$7)/$D$11</f>
        <v>0.41272529320697754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1063.4659999999999</v>
      </c>
      <c r="F18">
        <f>$D$17-D18</f>
        <v>4.4530000000002019</v>
      </c>
      <c r="G18" s="5">
        <f t="shared" ref="G18:G38" si="0">(D18-$B$7)/($B$7-$B$5)</f>
        <v>0.27704629610069798</v>
      </c>
      <c r="H18" s="7">
        <f t="shared" ref="H18:H42" si="1">(D18-$B$7)/$D$11</f>
        <v>0.4029525825936619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1059.3009999999999</v>
      </c>
      <c r="E19" t="s">
        <v>35</v>
      </c>
      <c r="F19">
        <f t="shared" ref="F19:F38" si="2">$D$17-D19</f>
        <v>8.6180000000001655</v>
      </c>
      <c r="G19" s="5">
        <f t="shared" si="0"/>
        <v>0.27076172340637422</v>
      </c>
      <c r="H19" s="7">
        <f t="shared" si="1"/>
        <v>0.39381192692232631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1057.69</v>
      </c>
      <c r="E20" t="s">
        <v>22</v>
      </c>
      <c r="F20">
        <f t="shared" si="2"/>
        <v>10.229000000000042</v>
      </c>
      <c r="G20" s="5">
        <f t="shared" si="0"/>
        <v>0.26833088388403209</v>
      </c>
      <c r="H20" s="7">
        <f t="shared" si="1"/>
        <v>0.39027636959062867</v>
      </c>
    </row>
    <row r="21" spans="1:8" x14ac:dyDescent="0.25">
      <c r="D21">
        <v>1062.2349999999999</v>
      </c>
      <c r="F21">
        <f t="shared" si="2"/>
        <v>5.6840000000001965</v>
      </c>
      <c r="G21" s="5">
        <f t="shared" si="0"/>
        <v>0.27518883896103108</v>
      </c>
      <c r="H21" s="7">
        <f t="shared" si="1"/>
        <v>0.40025098664374253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1046.4780000000001</v>
      </c>
      <c r="F22">
        <f t="shared" si="2"/>
        <v>21.441000000000031</v>
      </c>
      <c r="G22" s="5">
        <f t="shared" si="0"/>
        <v>0.25141308579309368</v>
      </c>
      <c r="H22" s="7">
        <f t="shared" si="1"/>
        <v>0.36567011955773177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1042.48</v>
      </c>
      <c r="F23">
        <f t="shared" si="2"/>
        <v>25.439000000000078</v>
      </c>
      <c r="G23" s="5">
        <f t="shared" si="0"/>
        <v>0.24538049956694555</v>
      </c>
      <c r="H23" s="7">
        <f t="shared" si="1"/>
        <v>0.35689596796733547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1037.884</v>
      </c>
      <c r="F24">
        <f t="shared" si="2"/>
        <v>30.035000000000082</v>
      </c>
      <c r="G24" s="5">
        <f t="shared" si="0"/>
        <v>0.23844559053858724</v>
      </c>
      <c r="H24" s="7">
        <f t="shared" si="1"/>
        <v>0.3468094245182457</v>
      </c>
    </row>
    <row r="25" spans="1:8" x14ac:dyDescent="0.25">
      <c r="B25" s="4">
        <v>0.54652777777777783</v>
      </c>
      <c r="D25">
        <v>1036.1130000000001</v>
      </c>
      <c r="E25" t="s">
        <v>22</v>
      </c>
      <c r="F25">
        <f t="shared" si="2"/>
        <v>31.80600000000004</v>
      </c>
      <c r="G25" s="5">
        <f t="shared" si="0"/>
        <v>0.23577332685511854</v>
      </c>
      <c r="H25" s="7">
        <f t="shared" si="1"/>
        <v>0.34292272555211484</v>
      </c>
    </row>
    <row r="26" spans="1:8" x14ac:dyDescent="0.25">
      <c r="D26">
        <v>1049.386</v>
      </c>
      <c r="F26">
        <f t="shared" si="2"/>
        <v>18.533000000000129</v>
      </c>
      <c r="G26" s="5">
        <f t="shared" si="0"/>
        <v>0.25580096992156737</v>
      </c>
      <c r="H26" s="7">
        <f t="shared" si="1"/>
        <v>0.37205211876355249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1036.3989999999999</v>
      </c>
      <c r="F27">
        <f t="shared" si="2"/>
        <v>31.520000000000209</v>
      </c>
      <c r="G27" s="5">
        <f t="shared" si="0"/>
        <v>0.23620487254313188</v>
      </c>
      <c r="H27" s="7">
        <f t="shared" si="1"/>
        <v>0.34355039122366354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1020.8150000000001</v>
      </c>
      <c r="F28">
        <f t="shared" si="2"/>
        <v>47.104000000000042</v>
      </c>
      <c r="G28" s="5">
        <f t="shared" si="0"/>
        <v>0.21269015924941248</v>
      </c>
      <c r="H28" s="7">
        <f t="shared" si="1"/>
        <v>0.30934919602988353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1011.135</v>
      </c>
      <c r="E29" t="s">
        <v>35</v>
      </c>
      <c r="F29">
        <f t="shared" si="2"/>
        <v>56.784000000000106</v>
      </c>
      <c r="G29" s="5">
        <f t="shared" si="0"/>
        <v>0.19808399750126002</v>
      </c>
      <c r="H29" s="7">
        <f t="shared" si="1"/>
        <v>0.28810512714668307</v>
      </c>
    </row>
    <row r="30" spans="1:8" ht="15.75" x14ac:dyDescent="0.25">
      <c r="A30" s="1"/>
      <c r="B30" s="4">
        <v>0.41666666666666669</v>
      </c>
      <c r="D30">
        <v>1010.778</v>
      </c>
      <c r="F30">
        <f t="shared" si="2"/>
        <v>57.141000000000076</v>
      </c>
      <c r="G30" s="5">
        <f t="shared" si="0"/>
        <v>0.19754531984174659</v>
      </c>
      <c r="H30" s="7">
        <f t="shared" si="1"/>
        <v>0.28732164237485436</v>
      </c>
    </row>
    <row r="31" spans="1:8" x14ac:dyDescent="0.25">
      <c r="B31" s="4">
        <v>0.66319444444444442</v>
      </c>
      <c r="D31">
        <v>1005.9059999999999</v>
      </c>
      <c r="E31" t="s">
        <v>22</v>
      </c>
      <c r="F31">
        <f t="shared" si="2"/>
        <v>62.013000000000147</v>
      </c>
      <c r="G31" s="5">
        <f t="shared" si="0"/>
        <v>0.19019395413544501</v>
      </c>
      <c r="H31" s="7">
        <f t="shared" si="1"/>
        <v>0.27662937960636741</v>
      </c>
    </row>
    <row r="32" spans="1:8" x14ac:dyDescent="0.25">
      <c r="D32">
        <v>1027.346</v>
      </c>
      <c r="F32">
        <f t="shared" si="2"/>
        <v>40.573000000000093</v>
      </c>
      <c r="G32" s="5">
        <f t="shared" si="0"/>
        <v>0.2225447917263941</v>
      </c>
      <c r="H32" s="7">
        <f t="shared" si="1"/>
        <v>0.32368235862039807</v>
      </c>
    </row>
    <row r="33" spans="1:8" ht="15.75" x14ac:dyDescent="0.25">
      <c r="A33" s="1" t="s">
        <v>29</v>
      </c>
      <c r="B33" s="4">
        <v>0.30902777777777779</v>
      </c>
      <c r="C33">
        <v>18</v>
      </c>
      <c r="D33">
        <v>1021.583</v>
      </c>
      <c r="F33">
        <f t="shared" si="2"/>
        <v>46.336000000000126</v>
      </c>
      <c r="G33" s="5">
        <f t="shared" si="0"/>
        <v>0.21384899522281947</v>
      </c>
      <c r="H33" s="7">
        <f t="shared" si="1"/>
        <v>0.31103467587516209</v>
      </c>
    </row>
    <row r="34" spans="1:8" ht="15.75" x14ac:dyDescent="0.25">
      <c r="A34" s="1" t="s">
        <v>30</v>
      </c>
      <c r="B34" s="4">
        <v>0.4375</v>
      </c>
      <c r="C34">
        <v>19</v>
      </c>
      <c r="D34">
        <v>1005.208</v>
      </c>
      <c r="F34">
        <f t="shared" si="2"/>
        <v>62.711000000000126</v>
      </c>
      <c r="G34" s="5">
        <f t="shared" si="0"/>
        <v>0.18914074123253075</v>
      </c>
      <c r="H34" s="7">
        <f t="shared" si="1"/>
        <v>0.27509752422615324</v>
      </c>
    </row>
    <row r="35" spans="1:8" ht="15.75" x14ac:dyDescent="0.25">
      <c r="A35" s="1" t="s">
        <v>31</v>
      </c>
      <c r="B35" s="4">
        <v>0.30208333333333331</v>
      </c>
      <c r="C35">
        <v>20</v>
      </c>
      <c r="D35">
        <v>993.33600000000001</v>
      </c>
      <c r="E35" t="s">
        <v>22</v>
      </c>
      <c r="F35">
        <f t="shared" si="2"/>
        <v>74.583000000000084</v>
      </c>
      <c r="G35" s="5">
        <f t="shared" si="0"/>
        <v>0.17122706847694563</v>
      </c>
      <c r="H35" s="7">
        <f t="shared" si="1"/>
        <v>0.24904281495122002</v>
      </c>
    </row>
    <row r="36" spans="1:8" x14ac:dyDescent="0.25">
      <c r="D36">
        <v>1010.5940000000001</v>
      </c>
      <c r="F36">
        <f t="shared" si="2"/>
        <v>57.325000000000045</v>
      </c>
      <c r="G36" s="5">
        <f t="shared" si="0"/>
        <v>0.19726768205645118</v>
      </c>
      <c r="H36" s="7">
        <f t="shared" si="1"/>
        <v>0.2869178294952564</v>
      </c>
    </row>
    <row r="37" spans="1:8" ht="15.75" x14ac:dyDescent="0.25">
      <c r="A37" s="1" t="s">
        <v>43</v>
      </c>
      <c r="B37" s="4">
        <v>0.35069444444444442</v>
      </c>
      <c r="C37">
        <v>21</v>
      </c>
      <c r="D37">
        <v>995.55</v>
      </c>
      <c r="F37">
        <f t="shared" si="2"/>
        <v>72.369000000000142</v>
      </c>
      <c r="G37" s="5">
        <f t="shared" si="0"/>
        <v>0.17456777530653328</v>
      </c>
      <c r="H37" s="7">
        <f t="shared" si="1"/>
        <v>0.25390173731768739</v>
      </c>
    </row>
    <row r="38" spans="1:8" ht="15.75" x14ac:dyDescent="0.25">
      <c r="A38" s="1"/>
      <c r="B38" s="4">
        <v>0.5</v>
      </c>
      <c r="D38">
        <v>995.55</v>
      </c>
      <c r="E38" t="s">
        <v>22</v>
      </c>
      <c r="F38">
        <f t="shared" si="2"/>
        <v>72.369000000000142</v>
      </c>
      <c r="G38" s="5">
        <f t="shared" si="0"/>
        <v>0.17456777530653328</v>
      </c>
      <c r="H38" s="7">
        <f t="shared" si="1"/>
        <v>0.25390173731768739</v>
      </c>
    </row>
    <row r="39" spans="1:8" x14ac:dyDescent="0.25">
      <c r="B39" s="4"/>
      <c r="D39">
        <v>1001.972</v>
      </c>
      <c r="F39">
        <f>$D$17-D39</f>
        <v>65.947000000000116</v>
      </c>
      <c r="G39" s="5">
        <f>(D39-$B$7)/($B$7-$B$5)</f>
        <v>0.18425793757374762</v>
      </c>
      <c r="H39" s="7">
        <f t="shared" si="1"/>
        <v>0.26799568466974455</v>
      </c>
    </row>
    <row r="40" spans="1:8" ht="15.75" x14ac:dyDescent="0.25">
      <c r="A40" s="1" t="s">
        <v>45</v>
      </c>
      <c r="B40" s="4">
        <v>0.31597222222222221</v>
      </c>
      <c r="C40">
        <v>24</v>
      </c>
      <c r="D40">
        <v>954.12599999999998</v>
      </c>
      <c r="F40">
        <f>$D$17-D40</f>
        <v>113.79300000000012</v>
      </c>
      <c r="G40" s="5">
        <f>(D40-$B$7)/($B$7-$B$5)</f>
        <v>0.1120630599908863</v>
      </c>
      <c r="H40" s="7">
        <f t="shared" si="1"/>
        <v>0.1629911681629673</v>
      </c>
    </row>
    <row r="41" spans="1:8" x14ac:dyDescent="0.25">
      <c r="B41" s="4">
        <v>0.375</v>
      </c>
      <c r="D41">
        <v>954.96699999999998</v>
      </c>
      <c r="E41" t="s">
        <v>46</v>
      </c>
      <c r="F41">
        <f>$D$17-D41</f>
        <v>112.95200000000011</v>
      </c>
      <c r="G41" s="5">
        <f>(D41-$B$7)/($B$7-$B$5)</f>
        <v>0.11333204573780739</v>
      </c>
      <c r="H41" s="7">
        <f t="shared" si="1"/>
        <v>0.16483685637895612</v>
      </c>
    </row>
    <row r="42" spans="1:8" x14ac:dyDescent="0.25">
      <c r="B42" s="4">
        <v>0.52777777777777779</v>
      </c>
      <c r="D42">
        <v>952.47299999999996</v>
      </c>
      <c r="E42" t="s">
        <v>47</v>
      </c>
      <c r="F42">
        <f>$D$17-D42</f>
        <v>115.44600000000014</v>
      </c>
      <c r="G42" s="5">
        <f>(D42-$B$7)/($B$7-$B$5)</f>
        <v>0.10956884662624826</v>
      </c>
      <c r="H42" s="7">
        <f t="shared" si="1"/>
        <v>0.15936343615223067</v>
      </c>
    </row>
    <row r="45" spans="1:8" x14ac:dyDescent="0.25">
      <c r="E45" t="s">
        <v>47</v>
      </c>
    </row>
    <row r="46" spans="1:8" x14ac:dyDescent="0.25">
      <c r="D46">
        <v>952.47299999999996</v>
      </c>
      <c r="E46" t="s">
        <v>48</v>
      </c>
    </row>
    <row r="47" spans="1:8" x14ac:dyDescent="0.25">
      <c r="D47">
        <v>948.01300000000003</v>
      </c>
      <c r="E47" t="s">
        <v>49</v>
      </c>
    </row>
    <row r="48" spans="1:8" x14ac:dyDescent="0.25">
      <c r="D48">
        <v>944.08699999999999</v>
      </c>
      <c r="E48" t="s">
        <v>50</v>
      </c>
    </row>
    <row r="50" spans="1:5" x14ac:dyDescent="0.25">
      <c r="D50">
        <v>3.8730000000000002</v>
      </c>
      <c r="E50" t="s">
        <v>51</v>
      </c>
    </row>
    <row r="51" spans="1:5" x14ac:dyDescent="0.25">
      <c r="D51">
        <v>1.3180000000000001</v>
      </c>
      <c r="E51" t="s">
        <v>66</v>
      </c>
    </row>
    <row r="52" spans="1:5" x14ac:dyDescent="0.25">
      <c r="D52">
        <v>7</v>
      </c>
      <c r="E52" t="s">
        <v>67</v>
      </c>
    </row>
    <row r="53" spans="1:5" x14ac:dyDescent="0.25">
      <c r="D53">
        <v>0.41199999999999998</v>
      </c>
      <c r="E53" t="s">
        <v>52</v>
      </c>
    </row>
    <row r="55" spans="1:5" x14ac:dyDescent="0.25">
      <c r="D55">
        <v>90.685000000000002</v>
      </c>
      <c r="E55" t="s">
        <v>68</v>
      </c>
    </row>
    <row r="56" spans="1:5" x14ac:dyDescent="0.25">
      <c r="D56">
        <v>7.766</v>
      </c>
      <c r="E56" t="s">
        <v>69</v>
      </c>
    </row>
    <row r="58" spans="1:5" x14ac:dyDescent="0.25">
      <c r="A58" t="s">
        <v>72</v>
      </c>
      <c r="D58">
        <v>1.26</v>
      </c>
      <c r="E58" t="s">
        <v>71</v>
      </c>
    </row>
    <row r="59" spans="1:5" x14ac:dyDescent="0.25">
      <c r="A59" t="s">
        <v>73</v>
      </c>
      <c r="D59">
        <v>9.5000000000000001E-2</v>
      </c>
      <c r="E59" t="s">
        <v>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9" workbookViewId="0">
      <selection activeCell="H15" sqref="H15:H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39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215.05600000000001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843.27499999999998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1010.144</v>
      </c>
      <c r="C9" s="1" t="s">
        <v>6</v>
      </c>
      <c r="D9" s="2">
        <f>(B9-B7)/(B7-B5)</f>
        <v>0.26562233870672497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1.9</v>
      </c>
      <c r="C11" s="1" t="s">
        <v>8</v>
      </c>
      <c r="D11" s="2">
        <f>(20.5-B11)*2.8*2.8*3.1415926</f>
        <v>458.11959930239993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1.3712991126260878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1021.498</v>
      </c>
      <c r="E17" t="s">
        <v>18</v>
      </c>
      <c r="F17">
        <v>0</v>
      </c>
      <c r="G17" s="5">
        <f>(D17-$B$7)/($B$7-$B$5)</f>
        <v>0.28369565390413232</v>
      </c>
      <c r="H17" s="7">
        <f>(D17-$B$7)/$D$11</f>
        <v>0.38903159845461432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1016.2190000000001</v>
      </c>
      <c r="F18">
        <f>$D$17-D18</f>
        <v>5.2789999999999964</v>
      </c>
      <c r="G18" s="5">
        <f t="shared" ref="G18:G37" si="0">(D18-$B$7)/($B$7-$B$5)</f>
        <v>0.27529253333630482</v>
      </c>
      <c r="H18" s="7">
        <f t="shared" ref="H18:H52" si="1">(D18-$B$7)/$D$11</f>
        <v>0.37750840667666252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1012.3630000000001</v>
      </c>
      <c r="F19">
        <f t="shared" ref="F19:F37" si="2">$D$17-D19</f>
        <v>9.1349999999999909</v>
      </c>
      <c r="G19" s="5">
        <f t="shared" si="0"/>
        <v>0.26915454642409747</v>
      </c>
      <c r="H19" s="7">
        <f t="shared" si="1"/>
        <v>0.36909139067064201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1008.574</v>
      </c>
      <c r="E20" t="s">
        <v>22</v>
      </c>
      <c r="F20">
        <f t="shared" si="2"/>
        <v>12.924000000000092</v>
      </c>
      <c r="G20" s="5">
        <f t="shared" si="0"/>
        <v>0.26312321021809271</v>
      </c>
      <c r="H20" s="7">
        <f t="shared" si="1"/>
        <v>0.36082062468339809</v>
      </c>
    </row>
    <row r="21" spans="1:8" x14ac:dyDescent="0.25">
      <c r="D21">
        <v>1021.004</v>
      </c>
      <c r="F21">
        <f t="shared" si="2"/>
        <v>0.49400000000002819</v>
      </c>
      <c r="G21" s="5">
        <f t="shared" si="0"/>
        <v>0.28290930392108493</v>
      </c>
      <c r="H21" s="7">
        <f t="shared" si="1"/>
        <v>0.38795327742064795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1007.079</v>
      </c>
      <c r="E22" t="s">
        <v>40</v>
      </c>
      <c r="F22">
        <f t="shared" si="2"/>
        <v>14.419000000000096</v>
      </c>
      <c r="G22" s="5">
        <f t="shared" si="0"/>
        <v>0.26074346684834426</v>
      </c>
      <c r="H22" s="7">
        <f t="shared" si="1"/>
        <v>0.35755728471218423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1001.208</v>
      </c>
      <c r="F23">
        <f t="shared" si="2"/>
        <v>20.290000000000077</v>
      </c>
      <c r="G23" s="5">
        <f t="shared" si="0"/>
        <v>0.25139799974212818</v>
      </c>
      <c r="H23" s="7">
        <f t="shared" si="1"/>
        <v>0.34474185396235379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997.75300000000004</v>
      </c>
      <c r="F24">
        <f t="shared" si="2"/>
        <v>23.745000000000005</v>
      </c>
      <c r="G24" s="5">
        <f t="shared" si="0"/>
        <v>0.24589832526555244</v>
      </c>
      <c r="H24" s="7">
        <f t="shared" si="1"/>
        <v>0.33720015523289315</v>
      </c>
    </row>
    <row r="25" spans="1:8" x14ac:dyDescent="0.25">
      <c r="B25" s="4">
        <v>0.54652777777777783</v>
      </c>
      <c r="D25">
        <v>996.76099999999997</v>
      </c>
      <c r="E25" t="s">
        <v>22</v>
      </c>
      <c r="F25">
        <f t="shared" si="2"/>
        <v>24.73700000000008</v>
      </c>
      <c r="G25" s="5">
        <f t="shared" si="0"/>
        <v>0.24431925809311722</v>
      </c>
      <c r="H25" s="7">
        <f t="shared" si="1"/>
        <v>0.33503478182055574</v>
      </c>
    </row>
    <row r="26" spans="1:8" x14ac:dyDescent="0.25">
      <c r="D26">
        <v>1020.654</v>
      </c>
      <c r="F26">
        <f t="shared" si="2"/>
        <v>0.84400000000005093</v>
      </c>
      <c r="G26" s="5">
        <f t="shared" si="0"/>
        <v>0.28235217336629431</v>
      </c>
      <c r="H26" s="7">
        <f t="shared" si="1"/>
        <v>0.38718928478524667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1012.806</v>
      </c>
      <c r="F27">
        <f t="shared" si="2"/>
        <v>8.6920000000000073</v>
      </c>
      <c r="G27" s="5">
        <f t="shared" si="0"/>
        <v>0.26985971452630386</v>
      </c>
      <c r="H27" s="7">
        <f t="shared" si="1"/>
        <v>0.37005838706344985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1005.424</v>
      </c>
      <c r="F28">
        <f t="shared" si="2"/>
        <v>16.074000000000069</v>
      </c>
      <c r="G28" s="5">
        <f t="shared" si="0"/>
        <v>0.2581090352249773</v>
      </c>
      <c r="H28" s="7">
        <f t="shared" si="1"/>
        <v>0.35394469096478703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1000.942</v>
      </c>
      <c r="F29">
        <f t="shared" si="2"/>
        <v>20.55600000000004</v>
      </c>
      <c r="G29" s="5">
        <f t="shared" si="0"/>
        <v>0.25097458052048738</v>
      </c>
      <c r="H29" s="7">
        <f t="shared" si="1"/>
        <v>0.34416121955944895</v>
      </c>
    </row>
    <row r="30" spans="1:8" x14ac:dyDescent="0.25">
      <c r="B30" s="4">
        <v>0.67361111111111116</v>
      </c>
      <c r="D30">
        <v>998.52599999999995</v>
      </c>
      <c r="E30" t="s">
        <v>22</v>
      </c>
      <c r="F30">
        <f t="shared" si="2"/>
        <v>22.972000000000094</v>
      </c>
      <c r="G30" s="5">
        <f t="shared" si="0"/>
        <v>0.24712878789084697</v>
      </c>
      <c r="H30" s="7">
        <f t="shared" si="1"/>
        <v>0.3388874875390791</v>
      </c>
    </row>
    <row r="31" spans="1:8" x14ac:dyDescent="0.25">
      <c r="D31">
        <v>1020.085</v>
      </c>
      <c r="F31">
        <f t="shared" si="2"/>
        <v>1.4130000000000109</v>
      </c>
      <c r="G31" s="5">
        <f t="shared" si="0"/>
        <v>0.28144643826436333</v>
      </c>
      <c r="H31" s="7">
        <f t="shared" si="1"/>
        <v>0.38594725104369448</v>
      </c>
    </row>
    <row r="32" spans="1:8" ht="15.75" x14ac:dyDescent="0.25">
      <c r="A32" s="1" t="s">
        <v>29</v>
      </c>
      <c r="B32" s="4">
        <v>0.30902777777777779</v>
      </c>
      <c r="C32">
        <v>18</v>
      </c>
      <c r="D32">
        <v>1016.4349999999999</v>
      </c>
      <c r="F32">
        <f t="shared" si="2"/>
        <v>5.0630000000001019</v>
      </c>
      <c r="G32" s="5">
        <f t="shared" si="0"/>
        <v>0.27563636247868972</v>
      </c>
      <c r="H32" s="7">
        <f t="shared" si="1"/>
        <v>0.37797989927450992</v>
      </c>
    </row>
    <row r="33" spans="1:8" ht="15.75" x14ac:dyDescent="0.25">
      <c r="A33" s="1" t="s">
        <v>30</v>
      </c>
      <c r="B33" s="4">
        <v>0.4375</v>
      </c>
      <c r="C33">
        <v>19</v>
      </c>
      <c r="D33">
        <v>1008.086</v>
      </c>
      <c r="F33">
        <f t="shared" si="2"/>
        <v>13.412000000000035</v>
      </c>
      <c r="G33" s="5">
        <f t="shared" si="0"/>
        <v>0.26234641104455619</v>
      </c>
      <c r="H33" s="7">
        <f t="shared" si="1"/>
        <v>0.35975540066603878</v>
      </c>
    </row>
    <row r="34" spans="1:8" ht="15.75" x14ac:dyDescent="0.25">
      <c r="A34" s="1" t="s">
        <v>31</v>
      </c>
      <c r="B34" s="4">
        <v>0.30208333333333331</v>
      </c>
      <c r="C34">
        <v>20</v>
      </c>
      <c r="D34">
        <v>1002.643</v>
      </c>
      <c r="E34" t="s">
        <v>22</v>
      </c>
      <c r="F34">
        <f t="shared" si="2"/>
        <v>18.855000000000018</v>
      </c>
      <c r="G34" s="5">
        <f t="shared" si="0"/>
        <v>0.25368223501676973</v>
      </c>
      <c r="H34" s="7">
        <f t="shared" si="1"/>
        <v>0.34787422376749899</v>
      </c>
    </row>
    <row r="35" spans="1:8" x14ac:dyDescent="0.25">
      <c r="D35">
        <v>1020.689</v>
      </c>
      <c r="F35">
        <f t="shared" si="2"/>
        <v>0.80900000000008276</v>
      </c>
      <c r="G35" s="5">
        <f t="shared" si="0"/>
        <v>0.28240788642177328</v>
      </c>
      <c r="H35" s="7">
        <f t="shared" si="1"/>
        <v>0.3872656840487867</v>
      </c>
    </row>
    <row r="36" spans="1:8" ht="15.75" x14ac:dyDescent="0.25">
      <c r="A36" s="1" t="s">
        <v>43</v>
      </c>
      <c r="B36" s="4">
        <v>0.35069444444444442</v>
      </c>
      <c r="C36">
        <v>21</v>
      </c>
      <c r="D36">
        <v>1010.222</v>
      </c>
      <c r="F36">
        <f t="shared" si="2"/>
        <v>11.276000000000067</v>
      </c>
      <c r="G36" s="5">
        <f t="shared" si="0"/>
        <v>0.26574649923036398</v>
      </c>
      <c r="H36" s="7">
        <f t="shared" si="1"/>
        <v>0.36441793857808741</v>
      </c>
    </row>
    <row r="37" spans="1:8" ht="15.75" x14ac:dyDescent="0.25">
      <c r="A37" s="1"/>
      <c r="B37" s="4">
        <v>0.5</v>
      </c>
      <c r="D37">
        <v>1010.222</v>
      </c>
      <c r="E37" t="s">
        <v>22</v>
      </c>
      <c r="F37">
        <f t="shared" si="2"/>
        <v>11.276000000000067</v>
      </c>
      <c r="G37" s="5">
        <f t="shared" si="0"/>
        <v>0.26574649923036398</v>
      </c>
      <c r="H37" s="7">
        <f t="shared" si="1"/>
        <v>0.36441793857808741</v>
      </c>
    </row>
    <row r="38" spans="1:8" x14ac:dyDescent="0.25">
      <c r="B38" s="4"/>
      <c r="D38">
        <v>1020.774</v>
      </c>
      <c r="F38">
        <f t="shared" ref="F38:F52" si="3">$D$17-D38</f>
        <v>0.72400000000004638</v>
      </c>
      <c r="G38" s="5">
        <f t="shared" ref="G38:G52" si="4">(D38-$B$7)/($B$7-$B$5)</f>
        <v>0.2825431895565082</v>
      </c>
      <c r="H38" s="7">
        <f t="shared" si="1"/>
        <v>0.38745122511738422</v>
      </c>
    </row>
    <row r="39" spans="1:8" ht="15.75" x14ac:dyDescent="0.25">
      <c r="A39" s="1" t="s">
        <v>45</v>
      </c>
      <c r="B39" s="4">
        <v>0.31597222222222221</v>
      </c>
      <c r="C39">
        <v>24</v>
      </c>
      <c r="D39">
        <v>993.21199999999999</v>
      </c>
      <c r="F39">
        <f t="shared" si="3"/>
        <v>28.286000000000058</v>
      </c>
      <c r="G39" s="5">
        <f t="shared" si="4"/>
        <v>0.23866995426754051</v>
      </c>
      <c r="H39" s="7">
        <f t="shared" si="1"/>
        <v>0.32728789649758727</v>
      </c>
    </row>
    <row r="40" spans="1:8" x14ac:dyDescent="0.25">
      <c r="A40" t="s">
        <v>53</v>
      </c>
      <c r="B40" s="4">
        <v>0.31597222222222221</v>
      </c>
      <c r="C40">
        <v>25</v>
      </c>
      <c r="D40">
        <v>981.59699999999998</v>
      </c>
      <c r="E40" t="s">
        <v>22</v>
      </c>
      <c r="F40">
        <f t="shared" si="3"/>
        <v>39.901000000000067</v>
      </c>
      <c r="G40" s="5">
        <f t="shared" si="4"/>
        <v>0.22018117885641794</v>
      </c>
      <c r="H40" s="7">
        <f t="shared" si="1"/>
        <v>0.30193425518277184</v>
      </c>
    </row>
    <row r="41" spans="1:8" x14ac:dyDescent="0.25">
      <c r="D41">
        <v>1020.837</v>
      </c>
      <c r="F41">
        <f t="shared" si="3"/>
        <v>0.66100000000005821</v>
      </c>
      <c r="G41" s="5">
        <f t="shared" si="4"/>
        <v>0.2826434730563705</v>
      </c>
      <c r="H41" s="7">
        <f t="shared" si="1"/>
        <v>0.38758874379175645</v>
      </c>
    </row>
    <row r="42" spans="1:8" x14ac:dyDescent="0.25">
      <c r="A42" t="s">
        <v>56</v>
      </c>
      <c r="B42" s="4">
        <v>0.38541666666666669</v>
      </c>
      <c r="C42">
        <v>26</v>
      </c>
      <c r="D42">
        <v>1010.248</v>
      </c>
      <c r="F42">
        <f t="shared" si="3"/>
        <v>11.25</v>
      </c>
      <c r="G42" s="5">
        <f t="shared" si="4"/>
        <v>0.26578788607157711</v>
      </c>
      <c r="H42" s="7">
        <f t="shared" si="1"/>
        <v>0.36447469231671736</v>
      </c>
    </row>
    <row r="43" spans="1:8" x14ac:dyDescent="0.25">
      <c r="A43" t="s">
        <v>55</v>
      </c>
      <c r="B43" s="4">
        <v>0.32291666666666669</v>
      </c>
      <c r="C43">
        <v>27</v>
      </c>
      <c r="D43">
        <v>998.95799999999997</v>
      </c>
      <c r="E43" t="s">
        <v>22</v>
      </c>
      <c r="F43">
        <f t="shared" si="3"/>
        <v>22.540000000000077</v>
      </c>
      <c r="G43" s="5">
        <f t="shared" si="4"/>
        <v>0.24781644617561713</v>
      </c>
      <c r="H43" s="7">
        <f t="shared" si="1"/>
        <v>0.3398304727347744</v>
      </c>
    </row>
    <row r="44" spans="1:8" x14ac:dyDescent="0.25">
      <c r="D44">
        <v>1022.006</v>
      </c>
      <c r="F44">
        <f t="shared" si="3"/>
        <v>-0.50799999999992451</v>
      </c>
      <c r="G44" s="5">
        <f t="shared" si="4"/>
        <v>0.28450428910937109</v>
      </c>
      <c r="H44" s="7">
        <f t="shared" si="1"/>
        <v>0.39014047919399653</v>
      </c>
    </row>
    <row r="45" spans="1:8" x14ac:dyDescent="0.25">
      <c r="A45" t="s">
        <v>57</v>
      </c>
      <c r="B45" s="4">
        <v>0.30208333333333331</v>
      </c>
      <c r="C45">
        <v>28</v>
      </c>
      <c r="D45">
        <v>1005.698</v>
      </c>
      <c r="F45">
        <f t="shared" si="3"/>
        <v>15.800000000000068</v>
      </c>
      <c r="G45" s="5">
        <f t="shared" si="4"/>
        <v>0.25854518885929911</v>
      </c>
      <c r="H45" s="7">
        <f t="shared" si="1"/>
        <v>0.35454278805650113</v>
      </c>
    </row>
    <row r="46" spans="1:8" x14ac:dyDescent="0.25">
      <c r="B46" s="4">
        <v>0.4548611111111111</v>
      </c>
      <c r="D46">
        <v>1001.995</v>
      </c>
      <c r="E46" t="s">
        <v>22</v>
      </c>
      <c r="F46">
        <f t="shared" si="3"/>
        <v>19.503000000000043</v>
      </c>
      <c r="G46" s="5">
        <f t="shared" si="4"/>
        <v>0.25265074758961453</v>
      </c>
      <c r="H46" s="7">
        <f t="shared" si="1"/>
        <v>0.34645974597395607</v>
      </c>
    </row>
    <row r="47" spans="1:8" x14ac:dyDescent="0.25">
      <c r="D47">
        <v>1021.5309999999999</v>
      </c>
      <c r="F47">
        <f t="shared" si="3"/>
        <v>-3.2999999999901775E-2</v>
      </c>
      <c r="G47" s="5">
        <f t="shared" si="4"/>
        <v>0.28374818335644098</v>
      </c>
      <c r="H47" s="7">
        <f t="shared" si="1"/>
        <v>0.38910363204595194</v>
      </c>
    </row>
    <row r="48" spans="1:8" x14ac:dyDescent="0.25">
      <c r="A48" t="s">
        <v>58</v>
      </c>
      <c r="B48" s="4">
        <v>0.30902777777777779</v>
      </c>
      <c r="C48">
        <v>32</v>
      </c>
      <c r="D48">
        <v>950.923</v>
      </c>
      <c r="E48" t="s">
        <v>22</v>
      </c>
      <c r="F48">
        <f t="shared" si="3"/>
        <v>70.575000000000045</v>
      </c>
      <c r="G48" s="5">
        <f t="shared" si="4"/>
        <v>0.17135425703456922</v>
      </c>
      <c r="H48" s="7">
        <f t="shared" si="1"/>
        <v>0.23497794061620733</v>
      </c>
    </row>
    <row r="49" spans="1:8" x14ac:dyDescent="0.25">
      <c r="D49">
        <v>1021.968</v>
      </c>
      <c r="F49">
        <f t="shared" si="3"/>
        <v>-0.4699999999999136</v>
      </c>
      <c r="G49" s="5">
        <f t="shared" si="4"/>
        <v>0.28444380064913671</v>
      </c>
      <c r="H49" s="7">
        <f t="shared" si="1"/>
        <v>0.39005753142215294</v>
      </c>
    </row>
    <row r="50" spans="1:8" x14ac:dyDescent="0.25">
      <c r="A50" t="s">
        <v>62</v>
      </c>
      <c r="B50" s="4">
        <v>0.29166666666666669</v>
      </c>
      <c r="C50">
        <v>34</v>
      </c>
      <c r="D50">
        <v>972.78700000000003</v>
      </c>
      <c r="F50">
        <f t="shared" si="3"/>
        <v>48.711000000000013</v>
      </c>
      <c r="G50" s="5">
        <f t="shared" si="4"/>
        <v>0.20615740689154591</v>
      </c>
      <c r="H50" s="7">
        <f t="shared" si="1"/>
        <v>0.28270346913167221</v>
      </c>
    </row>
    <row r="51" spans="1:8" ht="30" x14ac:dyDescent="0.25">
      <c r="B51" s="4">
        <v>0.46875</v>
      </c>
      <c r="D51">
        <v>971.11099999999999</v>
      </c>
      <c r="E51" s="6" t="s">
        <v>65</v>
      </c>
      <c r="F51">
        <f t="shared" si="3"/>
        <v>50.387000000000057</v>
      </c>
      <c r="G51" s="5">
        <f t="shared" si="4"/>
        <v>0.20348954743489137</v>
      </c>
      <c r="H51" s="7">
        <f t="shared" si="1"/>
        <v>0.27904503582615076</v>
      </c>
    </row>
    <row r="52" spans="1:8" x14ac:dyDescent="0.25">
      <c r="B52" s="4">
        <v>0.60416666666666663</v>
      </c>
      <c r="D52">
        <v>969.83900000000006</v>
      </c>
      <c r="E52" t="s">
        <v>54</v>
      </c>
      <c r="F52">
        <f t="shared" si="3"/>
        <v>51.658999999999992</v>
      </c>
      <c r="G52" s="5">
        <f t="shared" si="4"/>
        <v>0.2014647758186239</v>
      </c>
      <c r="H52" s="7">
        <f t="shared" si="1"/>
        <v>0.27626846830549268</v>
      </c>
    </row>
    <row r="55" spans="1:8" x14ac:dyDescent="0.25">
      <c r="E55" t="s">
        <v>47</v>
      </c>
    </row>
    <row r="56" spans="1:8" x14ac:dyDescent="0.25">
      <c r="D56">
        <v>969.83900000000006</v>
      </c>
      <c r="E56" t="s">
        <v>48</v>
      </c>
    </row>
    <row r="57" spans="1:8" x14ac:dyDescent="0.25">
      <c r="D57">
        <v>965.41899999999998</v>
      </c>
      <c r="E57" t="s">
        <v>49</v>
      </c>
    </row>
    <row r="58" spans="1:8" x14ac:dyDescent="0.25">
      <c r="D58">
        <v>960.10199999999998</v>
      </c>
      <c r="E58" t="s">
        <v>50</v>
      </c>
    </row>
    <row r="60" spans="1:8" x14ac:dyDescent="0.25">
      <c r="D60">
        <v>5.242</v>
      </c>
      <c r="E60" t="s">
        <v>51</v>
      </c>
    </row>
    <row r="61" spans="1:8" x14ac:dyDescent="0.25">
      <c r="D61">
        <v>1.5740000000000001</v>
      </c>
      <c r="E61" t="s">
        <v>66</v>
      </c>
    </row>
    <row r="62" spans="1:8" x14ac:dyDescent="0.25">
      <c r="D62">
        <v>9</v>
      </c>
      <c r="E62" t="s">
        <v>67</v>
      </c>
    </row>
    <row r="63" spans="1:8" x14ac:dyDescent="0.25">
      <c r="D63">
        <v>0.57299999999999995</v>
      </c>
      <c r="E63" t="s">
        <v>52</v>
      </c>
    </row>
    <row r="65" spans="1:5" x14ac:dyDescent="0.25">
      <c r="D65">
        <v>150.76499999999999</v>
      </c>
      <c r="E65" t="s">
        <v>68</v>
      </c>
    </row>
    <row r="66" spans="1:5" x14ac:dyDescent="0.25">
      <c r="D66">
        <v>9.2240000000000002</v>
      </c>
      <c r="E66" t="s">
        <v>69</v>
      </c>
    </row>
    <row r="68" spans="1:5" x14ac:dyDescent="0.25">
      <c r="A68" t="s">
        <v>72</v>
      </c>
      <c r="D68">
        <v>6.95</v>
      </c>
      <c r="E68" t="s">
        <v>71</v>
      </c>
    </row>
    <row r="69" spans="1:5" x14ac:dyDescent="0.25">
      <c r="A69" t="s">
        <v>73</v>
      </c>
      <c r="D69">
        <v>0.21099999999999999</v>
      </c>
      <c r="E69" t="s">
        <v>74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C13" workbookViewId="0">
      <selection activeCell="E30" sqref="E30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41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219.85599999999999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862.55499999999995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1021.32</v>
      </c>
      <c r="C9" s="1" t="s">
        <v>6</v>
      </c>
      <c r="D9" s="2">
        <f>(B9-B7)/(B7-B5)</f>
        <v>0.24702854680029082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</v>
      </c>
      <c r="C11" s="1" t="s">
        <v>8</v>
      </c>
      <c r="D11" s="2">
        <f>(20.5-B11)*2.8*2.8*3.1415926</f>
        <v>455.656590704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1.4104898581780967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1031.7170000000001</v>
      </c>
      <c r="E17" t="s">
        <v>18</v>
      </c>
      <c r="F17">
        <v>0</v>
      </c>
      <c r="G17" s="5">
        <f>(D17-$B$7)/($B$7-$B$5)</f>
        <v>0.26320563747570819</v>
      </c>
      <c r="H17" s="7">
        <f>(D17-$B$7)/$D$11</f>
        <v>0.37124888227478708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1026.425</v>
      </c>
      <c r="F18">
        <f>$D$17-D18</f>
        <v>5.2920000000001437</v>
      </c>
      <c r="G18" s="5">
        <f t="shared" ref="G18:G38" si="0">(D18-$B$7)/($B$7-$B$5)</f>
        <v>0.25497161190541767</v>
      </c>
      <c r="H18" s="7">
        <f t="shared" ref="H18:H42" si="1">(D18-$B$7)/$D$11</f>
        <v>0.35963487271591321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1021.74</v>
      </c>
      <c r="E19" t="s">
        <v>35</v>
      </c>
      <c r="F19">
        <f t="shared" ref="F19:F38" si="2">$D$17-D19</f>
        <v>9.9770000000000891</v>
      </c>
      <c r="G19" s="5">
        <f t="shared" si="0"/>
        <v>0.24768204089317095</v>
      </c>
      <c r="H19" s="7">
        <f t="shared" si="1"/>
        <v>0.34935300673267022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1020.65</v>
      </c>
      <c r="E20" t="s">
        <v>22</v>
      </c>
      <c r="F20">
        <f t="shared" si="2"/>
        <v>11.067000000000121</v>
      </c>
      <c r="G20" s="5">
        <f t="shared" si="0"/>
        <v>0.24598606812831519</v>
      </c>
      <c r="H20" s="7">
        <f t="shared" si="1"/>
        <v>0.34696085434809487</v>
      </c>
    </row>
    <row r="21" spans="1:8" x14ac:dyDescent="0.25">
      <c r="D21">
        <v>1031.0619999999999</v>
      </c>
      <c r="F21">
        <f t="shared" si="2"/>
        <v>0.65500000000020009</v>
      </c>
      <c r="G21" s="5">
        <f t="shared" si="0"/>
        <v>0.26218649787847803</v>
      </c>
      <c r="H21" s="7">
        <f t="shared" si="1"/>
        <v>0.3698113962088263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1010.607</v>
      </c>
      <c r="F22">
        <f t="shared" si="2"/>
        <v>21.110000000000127</v>
      </c>
      <c r="G22" s="5">
        <f t="shared" si="0"/>
        <v>0.23035977961689691</v>
      </c>
      <c r="H22" s="7">
        <f t="shared" si="1"/>
        <v>0.32492013288177451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1003.636</v>
      </c>
      <c r="F23">
        <f t="shared" si="2"/>
        <v>28.081000000000131</v>
      </c>
      <c r="G23" s="5">
        <f t="shared" si="0"/>
        <v>0.21951333361340228</v>
      </c>
      <c r="H23" s="7">
        <f t="shared" si="1"/>
        <v>0.30962133079656895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995.73</v>
      </c>
      <c r="F24">
        <f t="shared" si="2"/>
        <v>35.98700000000008</v>
      </c>
      <c r="G24" s="5">
        <f t="shared" si="0"/>
        <v>0.20721208528409113</v>
      </c>
      <c r="H24" s="7">
        <f t="shared" si="1"/>
        <v>0.29227054478514536</v>
      </c>
    </row>
    <row r="25" spans="1:8" x14ac:dyDescent="0.25">
      <c r="B25" s="4">
        <v>0.54652777777777783</v>
      </c>
      <c r="D25">
        <v>992.18100000000004</v>
      </c>
      <c r="E25" t="s">
        <v>22</v>
      </c>
      <c r="F25">
        <f t="shared" si="2"/>
        <v>39.536000000000058</v>
      </c>
      <c r="G25" s="5">
        <f t="shared" si="0"/>
        <v>0.20169006019925362</v>
      </c>
      <c r="H25" s="7">
        <f t="shared" si="1"/>
        <v>0.284481784406377</v>
      </c>
    </row>
    <row r="26" spans="1:8" x14ac:dyDescent="0.25">
      <c r="D26">
        <v>1030.1489999999999</v>
      </c>
      <c r="F26">
        <f t="shared" si="2"/>
        <v>1.568000000000211</v>
      </c>
      <c r="G26" s="5">
        <f t="shared" si="0"/>
        <v>0.26076592619562183</v>
      </c>
      <c r="H26" s="7">
        <f t="shared" si="1"/>
        <v>0.36780769425734261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1007.245</v>
      </c>
      <c r="F27">
        <f t="shared" si="2"/>
        <v>24.472000000000094</v>
      </c>
      <c r="G27" s="5">
        <f t="shared" si="0"/>
        <v>0.22512871499722276</v>
      </c>
      <c r="H27" s="7">
        <f t="shared" si="1"/>
        <v>0.31754176928824984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982.20699999999999</v>
      </c>
      <c r="F28">
        <f t="shared" si="2"/>
        <v>49.510000000000105</v>
      </c>
      <c r="G28" s="5">
        <f t="shared" si="0"/>
        <v>0.18617113143166561</v>
      </c>
      <c r="H28" s="7">
        <f t="shared" si="1"/>
        <v>0.26259249276990582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966.83399999999995</v>
      </c>
      <c r="E29" t="s">
        <v>35</v>
      </c>
      <c r="F29">
        <f t="shared" si="2"/>
        <v>64.883000000000152</v>
      </c>
      <c r="G29" s="5">
        <f t="shared" si="0"/>
        <v>0.1622516916939345</v>
      </c>
      <c r="H29" s="7">
        <f t="shared" si="1"/>
        <v>0.22885436560653391</v>
      </c>
    </row>
    <row r="30" spans="1:8" ht="15.75" x14ac:dyDescent="0.25">
      <c r="A30" s="1"/>
      <c r="B30" s="4">
        <v>0.52083333333333337</v>
      </c>
      <c r="D30">
        <v>964.95299999999997</v>
      </c>
      <c r="F30">
        <f t="shared" si="2"/>
        <v>66.764000000000124</v>
      </c>
      <c r="G30" s="5">
        <f t="shared" si="0"/>
        <v>0.15932497172082116</v>
      </c>
      <c r="H30" s="7">
        <f t="shared" si="1"/>
        <v>0.22472625676673028</v>
      </c>
    </row>
    <row r="31" spans="1:8" x14ac:dyDescent="0.25">
      <c r="B31" s="4">
        <v>0.67361111111111116</v>
      </c>
      <c r="D31">
        <v>959.85500000000002</v>
      </c>
      <c r="E31" t="s">
        <v>22</v>
      </c>
      <c r="F31">
        <f t="shared" si="2"/>
        <v>71.86200000000008</v>
      </c>
      <c r="G31" s="5">
        <f t="shared" si="0"/>
        <v>0.15139279818390891</v>
      </c>
      <c r="H31" s="7">
        <f t="shared" si="1"/>
        <v>0.21353800643960688</v>
      </c>
    </row>
    <row r="32" spans="1:8" x14ac:dyDescent="0.25">
      <c r="D32">
        <v>1029.674</v>
      </c>
      <c r="F32">
        <f t="shared" si="2"/>
        <v>2.0430000000001201</v>
      </c>
      <c r="G32" s="5">
        <f t="shared" si="0"/>
        <v>0.26002685549534083</v>
      </c>
      <c r="H32" s="7">
        <f t="shared" si="1"/>
        <v>0.36676524253011966</v>
      </c>
    </row>
    <row r="33" spans="1:8" ht="15.75" x14ac:dyDescent="0.25">
      <c r="A33" s="1" t="s">
        <v>29</v>
      </c>
      <c r="B33" s="4">
        <v>0.30902777777777779</v>
      </c>
      <c r="C33">
        <v>18</v>
      </c>
      <c r="D33">
        <v>1021.104</v>
      </c>
      <c r="F33">
        <f t="shared" si="2"/>
        <v>10.613000000000056</v>
      </c>
      <c r="G33" s="5">
        <f t="shared" si="0"/>
        <v>0.24669246412395243</v>
      </c>
      <c r="H33" s="7">
        <f t="shared" si="1"/>
        <v>0.34795721873579882</v>
      </c>
    </row>
    <row r="34" spans="1:8" ht="15.75" x14ac:dyDescent="0.25">
      <c r="A34" s="1" t="s">
        <v>30</v>
      </c>
      <c r="B34" s="4">
        <v>0.4375</v>
      </c>
      <c r="C34">
        <v>19</v>
      </c>
      <c r="D34">
        <v>996.28099999999995</v>
      </c>
      <c r="F34">
        <f t="shared" si="2"/>
        <v>35.436000000000149</v>
      </c>
      <c r="G34" s="5">
        <f t="shared" si="0"/>
        <v>0.20806940729641715</v>
      </c>
      <c r="H34" s="7">
        <f t="shared" si="1"/>
        <v>0.29347978878872405</v>
      </c>
    </row>
    <row r="35" spans="1:8" ht="15.75" x14ac:dyDescent="0.25">
      <c r="A35" s="1" t="s">
        <v>31</v>
      </c>
      <c r="B35" s="4">
        <v>0.30208333333333331</v>
      </c>
      <c r="C35">
        <v>20</v>
      </c>
      <c r="D35">
        <v>973.93200000000002</v>
      </c>
      <c r="E35" t="s">
        <v>22</v>
      </c>
      <c r="F35">
        <f t="shared" si="2"/>
        <v>57.785000000000082</v>
      </c>
      <c r="G35" s="5">
        <f t="shared" si="0"/>
        <v>0.17329574186360969</v>
      </c>
      <c r="H35" s="7">
        <f t="shared" si="1"/>
        <v>0.24443188636407084</v>
      </c>
    </row>
    <row r="36" spans="1:8" x14ac:dyDescent="0.25">
      <c r="D36">
        <v>1029.933</v>
      </c>
      <c r="F36">
        <f t="shared" si="2"/>
        <v>1.7840000000001055</v>
      </c>
      <c r="G36" s="5">
        <f t="shared" si="0"/>
        <v>0.26042984351928361</v>
      </c>
      <c r="H36" s="7">
        <f t="shared" si="1"/>
        <v>0.36733365305085824</v>
      </c>
    </row>
    <row r="37" spans="1:8" ht="15.75" x14ac:dyDescent="0.25">
      <c r="A37" s="1" t="s">
        <v>43</v>
      </c>
      <c r="B37" s="4">
        <v>0.35069444444444442</v>
      </c>
      <c r="C37">
        <v>21</v>
      </c>
      <c r="D37">
        <v>996.10299999999995</v>
      </c>
      <c r="F37">
        <f t="shared" si="2"/>
        <v>35.614000000000146</v>
      </c>
      <c r="G37" s="5">
        <f t="shared" si="0"/>
        <v>0.20779245027610127</v>
      </c>
      <c r="H37" s="7">
        <f t="shared" si="1"/>
        <v>0.29308914372041728</v>
      </c>
    </row>
    <row r="38" spans="1:8" ht="15.75" x14ac:dyDescent="0.25">
      <c r="A38" s="1"/>
      <c r="B38" s="4">
        <v>0.5</v>
      </c>
      <c r="D38">
        <v>996.10299999999995</v>
      </c>
      <c r="E38" t="s">
        <v>22</v>
      </c>
      <c r="F38">
        <f t="shared" si="2"/>
        <v>35.614000000000146</v>
      </c>
      <c r="G38" s="5">
        <f t="shared" si="0"/>
        <v>0.20779245027610127</v>
      </c>
      <c r="H38" s="7">
        <f t="shared" si="1"/>
        <v>0.29308914372041728</v>
      </c>
    </row>
    <row r="39" spans="1:8" x14ac:dyDescent="0.25">
      <c r="B39" s="4"/>
      <c r="D39">
        <v>1028.3869999999999</v>
      </c>
      <c r="F39">
        <f>$D$17-D39</f>
        <v>3.3300000000001546</v>
      </c>
      <c r="G39" s="5">
        <f>(D39-$B$7)/($B$7-$B$5)</f>
        <v>0.25802436288215791</v>
      </c>
      <c r="H39" s="7">
        <f t="shared" si="1"/>
        <v>0.36394074700814866</v>
      </c>
    </row>
    <row r="40" spans="1:8" ht="15.75" x14ac:dyDescent="0.25">
      <c r="A40" s="1" t="s">
        <v>45</v>
      </c>
      <c r="B40" s="4">
        <v>0.31597222222222221</v>
      </c>
      <c r="C40">
        <v>24</v>
      </c>
      <c r="D40">
        <v>929.71400000000006</v>
      </c>
      <c r="F40">
        <f>$D$17-D40</f>
        <v>102.00300000000004</v>
      </c>
      <c r="G40" s="5">
        <f>(D40-$B$7)/($B$7-$B$5)</f>
        <v>0.10449526138985764</v>
      </c>
      <c r="H40" s="7">
        <f t="shared" si="1"/>
        <v>0.14738950641806342</v>
      </c>
    </row>
    <row r="41" spans="1:8" x14ac:dyDescent="0.25">
      <c r="B41" s="4">
        <v>0.46527777777777773</v>
      </c>
      <c r="D41">
        <v>923.15300000000002</v>
      </c>
      <c r="E41" t="s">
        <v>35</v>
      </c>
      <c r="F41">
        <f>$D$17-D41</f>
        <v>108.56400000000008</v>
      </c>
      <c r="G41" s="5">
        <f>(D41-$B$7)/($B$7-$B$5)</f>
        <v>9.42867500960793E-2</v>
      </c>
      <c r="H41" s="7">
        <f t="shared" si="1"/>
        <v>0.13299050477109253</v>
      </c>
    </row>
    <row r="42" spans="1:8" x14ac:dyDescent="0.25">
      <c r="B42" s="4">
        <v>0.62847222222222221</v>
      </c>
      <c r="D42">
        <v>921.82</v>
      </c>
      <c r="F42">
        <f>$D$17-D42</f>
        <v>109.89700000000005</v>
      </c>
      <c r="G42" s="5">
        <f>(D42-$B$7)/($B$7-$B$5)</f>
        <v>9.2212684320342964E-2</v>
      </c>
      <c r="H42" s="7">
        <f t="shared" si="1"/>
        <v>0.13006505602922214</v>
      </c>
    </row>
    <row r="45" spans="1:8" x14ac:dyDescent="0.25">
      <c r="E45" t="s">
        <v>47</v>
      </c>
    </row>
    <row r="46" spans="1:8" x14ac:dyDescent="0.25">
      <c r="D46">
        <v>921.82</v>
      </c>
      <c r="E46" t="s">
        <v>48</v>
      </c>
    </row>
    <row r="47" spans="1:8" x14ac:dyDescent="0.25">
      <c r="D47">
        <v>917.56700000000001</v>
      </c>
      <c r="E47" t="s">
        <v>49</v>
      </c>
    </row>
    <row r="48" spans="1:8" x14ac:dyDescent="0.25">
      <c r="D48">
        <v>911.76499999999999</v>
      </c>
      <c r="E48" t="s">
        <v>50</v>
      </c>
    </row>
    <row r="50" spans="1:5" x14ac:dyDescent="0.25">
      <c r="D50">
        <v>5.7670000000000003</v>
      </c>
      <c r="E50" t="s">
        <v>51</v>
      </c>
    </row>
    <row r="51" spans="1:5" x14ac:dyDescent="0.25">
      <c r="D51">
        <v>1.575</v>
      </c>
      <c r="E51" t="s">
        <v>66</v>
      </c>
    </row>
    <row r="52" spans="1:5" x14ac:dyDescent="0.25">
      <c r="D52">
        <v>8</v>
      </c>
      <c r="E52" t="s">
        <v>70</v>
      </c>
    </row>
    <row r="53" spans="1:5" x14ac:dyDescent="0.25">
      <c r="D53">
        <v>0.67300000000000004</v>
      </c>
      <c r="E53" t="s">
        <v>52</v>
      </c>
    </row>
    <row r="55" spans="1:5" x14ac:dyDescent="0.25">
      <c r="D55">
        <v>154.524</v>
      </c>
      <c r="E55" t="s">
        <v>68</v>
      </c>
    </row>
    <row r="56" spans="1:5" x14ac:dyDescent="0.25">
      <c r="D56">
        <v>8.2650000000000006</v>
      </c>
      <c r="E56" t="s">
        <v>69</v>
      </c>
    </row>
    <row r="58" spans="1:5" x14ac:dyDescent="0.25">
      <c r="A58" t="s">
        <v>72</v>
      </c>
      <c r="D58">
        <v>3.82</v>
      </c>
      <c r="E58" t="s">
        <v>71</v>
      </c>
    </row>
    <row r="59" spans="1:5" x14ac:dyDescent="0.25">
      <c r="A59" t="s">
        <v>73</v>
      </c>
      <c r="D59">
        <v>0.23799999999999999</v>
      </c>
      <c r="E59" t="s">
        <v>74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C25" workbookViewId="0">
      <selection activeCell="H15" sqref="H15:H1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42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217.58600000000001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868.44799999999998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1025.252</v>
      </c>
      <c r="C9" s="1" t="s">
        <v>6</v>
      </c>
      <c r="D9" s="2">
        <f>(B9-B7)/(B7-B5)</f>
        <v>0.24091742950118455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1.9</v>
      </c>
      <c r="C11" s="1" t="s">
        <v>8</v>
      </c>
      <c r="D11" s="2">
        <f>(20.5-B11)*2.8*2.8*3.1415926</f>
        <v>458.11959930239993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1.4207250704643457</v>
      </c>
    </row>
    <row r="14" spans="1:8" s="1" customFormat="1" ht="15.75" x14ac:dyDescent="0.25"/>
    <row r="15" spans="1:8" s="1" customFormat="1" ht="15.75" x14ac:dyDescent="0.25"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1036.508</v>
      </c>
      <c r="E17" t="s">
        <v>18</v>
      </c>
      <c r="F17">
        <v>0</v>
      </c>
      <c r="G17" s="5">
        <f>(D17-$B$7)/($B$7-$B$5)</f>
        <v>0.25821141808862719</v>
      </c>
      <c r="H17" s="7">
        <f>(D17-$B$7)/$D$11</f>
        <v>0.36684743515866347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1032.309</v>
      </c>
      <c r="F18">
        <f>$D$17-D18</f>
        <v>4.1990000000000691</v>
      </c>
      <c r="G18" s="5">
        <f t="shared" ref="G18:G37" si="0">(D18-$B$7)/($B$7-$B$5)</f>
        <v>0.25175997369642106</v>
      </c>
      <c r="H18" s="7">
        <f t="shared" ref="H18:H50" si="1">(D18-$B$7)/$D$11</f>
        <v>0.35768170636994961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1028.607</v>
      </c>
      <c r="F19">
        <f t="shared" ref="F19:F37" si="2">$D$17-D19</f>
        <v>7.9010000000000673</v>
      </c>
      <c r="G19" s="5">
        <f t="shared" si="0"/>
        <v>0.2460721320341332</v>
      </c>
      <c r="H19" s="7">
        <f t="shared" si="1"/>
        <v>0.34960084712350564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1024.5830000000001</v>
      </c>
      <c r="E20" t="s">
        <v>22</v>
      </c>
      <c r="F20">
        <f t="shared" si="2"/>
        <v>11.924999999999955</v>
      </c>
      <c r="G20" s="5">
        <f t="shared" si="0"/>
        <v>0.23988956184260274</v>
      </c>
      <c r="H20" s="7">
        <f t="shared" si="1"/>
        <v>0.34081711465249281</v>
      </c>
    </row>
    <row r="21" spans="1:8" x14ac:dyDescent="0.25">
      <c r="D21">
        <v>1030.047</v>
      </c>
      <c r="F21">
        <f t="shared" si="2"/>
        <v>6.4610000000000127</v>
      </c>
      <c r="G21" s="5">
        <f t="shared" si="0"/>
        <v>0.24828458259969097</v>
      </c>
      <c r="H21" s="7">
        <f t="shared" si="1"/>
        <v>0.35274413110915659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1014.058</v>
      </c>
      <c r="E22" t="s">
        <v>40</v>
      </c>
      <c r="F22">
        <f t="shared" si="2"/>
        <v>22.450000000000045</v>
      </c>
      <c r="G22" s="5">
        <f t="shared" si="0"/>
        <v>0.2237186992019814</v>
      </c>
      <c r="H22" s="7">
        <f t="shared" si="1"/>
        <v>0.31784276468792677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1007.025</v>
      </c>
      <c r="F23">
        <f t="shared" si="2"/>
        <v>29.483000000000061</v>
      </c>
      <c r="G23" s="5">
        <f t="shared" si="0"/>
        <v>0.21291302918283753</v>
      </c>
      <c r="H23" s="7">
        <f t="shared" si="1"/>
        <v>0.30249087838856414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1001.654</v>
      </c>
      <c r="F24">
        <f t="shared" si="2"/>
        <v>34.854000000000042</v>
      </c>
      <c r="G24" s="5">
        <f t="shared" si="0"/>
        <v>0.2046608958581082</v>
      </c>
      <c r="H24" s="7">
        <f t="shared" si="1"/>
        <v>0.29076686568930687</v>
      </c>
    </row>
    <row r="25" spans="1:8" x14ac:dyDescent="0.25">
      <c r="B25" s="4">
        <v>0.54652777777777783</v>
      </c>
      <c r="D25">
        <v>999.65499999999997</v>
      </c>
      <c r="E25" t="s">
        <v>22</v>
      </c>
      <c r="F25">
        <f t="shared" si="2"/>
        <v>36.853000000000065</v>
      </c>
      <c r="G25" s="5">
        <f t="shared" si="0"/>
        <v>0.20158958427439302</v>
      </c>
      <c r="H25" s="7">
        <f t="shared" si="1"/>
        <v>0.28640337632311519</v>
      </c>
    </row>
    <row r="26" spans="1:8" x14ac:dyDescent="0.25">
      <c r="D26">
        <v>1014.179</v>
      </c>
      <c r="F26">
        <f t="shared" si="2"/>
        <v>22.329000000000065</v>
      </c>
      <c r="G26" s="5">
        <f t="shared" si="0"/>
        <v>0.22390460650644836</v>
      </c>
      <c r="H26" s="7">
        <f t="shared" si="1"/>
        <v>0.31810688785616548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1001.212</v>
      </c>
      <c r="F27">
        <f t="shared" si="2"/>
        <v>35.296000000000049</v>
      </c>
      <c r="G27" s="5">
        <f t="shared" si="0"/>
        <v>0.20398179644840231</v>
      </c>
      <c r="H27" s="7">
        <f t="shared" si="1"/>
        <v>0.28980205213260019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985.58199999999999</v>
      </c>
      <c r="F28">
        <f t="shared" si="2"/>
        <v>50.926000000000045</v>
      </c>
      <c r="G28" s="5">
        <f t="shared" si="0"/>
        <v>0.17996748926807837</v>
      </c>
      <c r="H28" s="7">
        <f t="shared" si="1"/>
        <v>0.255684323871682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975.76499999999999</v>
      </c>
      <c r="F29">
        <f t="shared" si="2"/>
        <v>60.743000000000052</v>
      </c>
      <c r="G29" s="5">
        <f t="shared" si="0"/>
        <v>0.16488441482218966</v>
      </c>
      <c r="H29" s="7">
        <f t="shared" si="1"/>
        <v>0.23425542186672782</v>
      </c>
    </row>
    <row r="30" spans="1:8" x14ac:dyDescent="0.25">
      <c r="B30" s="4">
        <v>0.67361111111111116</v>
      </c>
      <c r="D30">
        <v>968.91800000000001</v>
      </c>
      <c r="E30" t="s">
        <v>22</v>
      </c>
      <c r="F30">
        <f t="shared" si="2"/>
        <v>67.590000000000032</v>
      </c>
      <c r="G30" s="5">
        <f t="shared" si="0"/>
        <v>0.15436451966776371</v>
      </c>
      <c r="H30" s="7">
        <f t="shared" si="1"/>
        <v>0.21930954308217848</v>
      </c>
    </row>
    <row r="31" spans="1:8" x14ac:dyDescent="0.25">
      <c r="D31">
        <v>991.03499999999997</v>
      </c>
      <c r="F31">
        <f t="shared" si="2"/>
        <v>45.47300000000007</v>
      </c>
      <c r="G31" s="5">
        <f t="shared" si="0"/>
        <v>0.18834560936112416</v>
      </c>
      <c r="H31" s="7">
        <f t="shared" si="1"/>
        <v>0.26758732913123323</v>
      </c>
    </row>
    <row r="32" spans="1:8" ht="15.75" x14ac:dyDescent="0.25">
      <c r="A32" s="1" t="s">
        <v>29</v>
      </c>
      <c r="B32" s="4">
        <v>0.30902777777777779</v>
      </c>
      <c r="C32">
        <v>18</v>
      </c>
      <c r="D32">
        <v>985.54600000000005</v>
      </c>
      <c r="F32">
        <f t="shared" si="2"/>
        <v>50.961999999999989</v>
      </c>
      <c r="G32" s="5">
        <f t="shared" si="0"/>
        <v>0.17991217800393952</v>
      </c>
      <c r="H32" s="7">
        <f t="shared" si="1"/>
        <v>0.25560574177204087</v>
      </c>
    </row>
    <row r="33" spans="1:8" ht="15.75" x14ac:dyDescent="0.25">
      <c r="A33" s="1" t="s">
        <v>30</v>
      </c>
      <c r="B33" s="4">
        <v>0.4375</v>
      </c>
      <c r="C33">
        <v>19</v>
      </c>
      <c r="D33">
        <v>968.30899999999997</v>
      </c>
      <c r="F33">
        <f t="shared" si="2"/>
        <v>68.199000000000069</v>
      </c>
      <c r="G33" s="5">
        <f t="shared" si="0"/>
        <v>0.15342883744941324</v>
      </c>
      <c r="H33" s="7">
        <f t="shared" si="1"/>
        <v>0.21798019589658027</v>
      </c>
    </row>
    <row r="34" spans="1:8" ht="15.75" x14ac:dyDescent="0.25">
      <c r="A34" s="1" t="s">
        <v>31</v>
      </c>
      <c r="B34" s="4">
        <v>0.30208333333333331</v>
      </c>
      <c r="C34">
        <v>20</v>
      </c>
      <c r="D34">
        <v>956.34500000000003</v>
      </c>
      <c r="E34" t="s">
        <v>22</v>
      </c>
      <c r="F34">
        <f t="shared" si="2"/>
        <v>80.163000000000011</v>
      </c>
      <c r="G34" s="5">
        <f t="shared" si="0"/>
        <v>0.13504706066723829</v>
      </c>
      <c r="H34" s="7">
        <f t="shared" si="1"/>
        <v>0.1918647447824649</v>
      </c>
    </row>
    <row r="35" spans="1:8" x14ac:dyDescent="0.25">
      <c r="D35">
        <v>973.80899999999997</v>
      </c>
      <c r="F35">
        <f t="shared" si="2"/>
        <v>62.699000000000069</v>
      </c>
      <c r="G35" s="5">
        <f t="shared" si="0"/>
        <v>0.16187916947064046</v>
      </c>
      <c r="H35" s="7">
        <f t="shared" si="1"/>
        <v>0.22998579445288544</v>
      </c>
    </row>
    <row r="36" spans="1:8" ht="15.75" x14ac:dyDescent="0.25">
      <c r="A36" s="1" t="s">
        <v>43</v>
      </c>
      <c r="B36" s="4">
        <v>0.35069444444444442</v>
      </c>
      <c r="C36">
        <v>21</v>
      </c>
      <c r="D36">
        <v>954.09299999999996</v>
      </c>
      <c r="F36">
        <f t="shared" si="2"/>
        <v>82.415000000000077</v>
      </c>
      <c r="G36" s="5">
        <f t="shared" si="0"/>
        <v>0.13158703381054659</v>
      </c>
      <c r="H36" s="7">
        <f t="shared" si="1"/>
        <v>0.18694899788268307</v>
      </c>
    </row>
    <row r="37" spans="1:8" ht="15.75" x14ac:dyDescent="0.25">
      <c r="A37" s="1"/>
      <c r="B37" s="4">
        <v>0.5</v>
      </c>
      <c r="D37">
        <v>954.09299999999996</v>
      </c>
      <c r="E37" t="s">
        <v>22</v>
      </c>
      <c r="F37">
        <f t="shared" si="2"/>
        <v>82.415000000000077</v>
      </c>
      <c r="G37" s="5">
        <f t="shared" si="0"/>
        <v>0.13158703381054659</v>
      </c>
      <c r="H37" s="7">
        <f t="shared" si="1"/>
        <v>0.18694899788268307</v>
      </c>
    </row>
    <row r="38" spans="1:8" x14ac:dyDescent="0.25">
      <c r="B38" s="4"/>
      <c r="D38">
        <v>965.31200000000001</v>
      </c>
      <c r="F38">
        <f t="shared" ref="F38:F50" si="3">$D$17-D38</f>
        <v>71.196000000000026</v>
      </c>
      <c r="G38" s="5">
        <f t="shared" ref="G38:G50" si="4">(D38-$B$7)/($B$7-$B$5)</f>
        <v>0.14882417470984638</v>
      </c>
      <c r="H38" s="7">
        <f t="shared" si="1"/>
        <v>0.2114382361014446</v>
      </c>
    </row>
    <row r="39" spans="1:8" ht="15.75" x14ac:dyDescent="0.25">
      <c r="A39" s="1" t="s">
        <v>45</v>
      </c>
      <c r="B39" s="4">
        <v>0.31597222222222221</v>
      </c>
      <c r="C39">
        <v>24</v>
      </c>
      <c r="D39">
        <v>912.33100000000002</v>
      </c>
      <c r="F39">
        <f t="shared" si="3"/>
        <v>124.17700000000002</v>
      </c>
      <c r="G39" s="5">
        <f t="shared" si="4"/>
        <v>6.7422894561366367E-2</v>
      </c>
      <c r="H39" s="7">
        <f t="shared" si="1"/>
        <v>9.578939662660739E-2</v>
      </c>
    </row>
    <row r="40" spans="1:8" x14ac:dyDescent="0.25">
      <c r="A40" t="s">
        <v>53</v>
      </c>
      <c r="B40" s="4">
        <v>0.31597222222222221</v>
      </c>
      <c r="C40">
        <v>25</v>
      </c>
      <c r="D40">
        <v>898.87900000000002</v>
      </c>
      <c r="E40" t="s">
        <v>22</v>
      </c>
      <c r="F40">
        <f t="shared" si="3"/>
        <v>137.62900000000002</v>
      </c>
      <c r="G40" s="5">
        <f t="shared" si="4"/>
        <v>4.6754918861448419E-2</v>
      </c>
      <c r="H40" s="7">
        <f t="shared" si="1"/>
        <v>6.642588539398607E-2</v>
      </c>
    </row>
    <row r="41" spans="1:8" x14ac:dyDescent="0.25">
      <c r="D41">
        <v>932.27</v>
      </c>
      <c r="F41">
        <f t="shared" si="3"/>
        <v>104.23800000000006</v>
      </c>
      <c r="G41" s="5">
        <f t="shared" si="4"/>
        <v>9.8057652774320839E-2</v>
      </c>
      <c r="H41" s="7">
        <f t="shared" si="1"/>
        <v>0.13931296564736531</v>
      </c>
    </row>
    <row r="42" spans="1:8" x14ac:dyDescent="0.25">
      <c r="A42" t="s">
        <v>56</v>
      </c>
      <c r="B42" s="4">
        <v>0.38541666666666669</v>
      </c>
      <c r="C42">
        <v>26</v>
      </c>
      <c r="D42">
        <v>919.22799999999995</v>
      </c>
      <c r="F42">
        <f t="shared" si="3"/>
        <v>117.28000000000009</v>
      </c>
      <c r="G42" s="5">
        <f t="shared" si="4"/>
        <v>7.8019610915985221E-2</v>
      </c>
      <c r="H42" s="7">
        <f t="shared" si="1"/>
        <v>0.11084441721621395</v>
      </c>
    </row>
    <row r="43" spans="1:8" x14ac:dyDescent="0.25">
      <c r="A43" t="s">
        <v>55</v>
      </c>
      <c r="B43" s="4">
        <v>0.3263888888888889</v>
      </c>
      <c r="C43">
        <v>27</v>
      </c>
      <c r="D43">
        <v>905.38199999999995</v>
      </c>
      <c r="E43" t="s">
        <v>22</v>
      </c>
      <c r="F43">
        <f t="shared" si="3"/>
        <v>131.12600000000009</v>
      </c>
      <c r="G43" s="5">
        <f t="shared" si="4"/>
        <v>5.6746284158546621E-2</v>
      </c>
      <c r="H43" s="7">
        <f t="shared" si="1"/>
        <v>8.0620868559740932E-2</v>
      </c>
    </row>
    <row r="44" spans="1:8" x14ac:dyDescent="0.25">
      <c r="D44">
        <v>919.37699999999995</v>
      </c>
      <c r="F44">
        <f t="shared" si="3"/>
        <v>117.13100000000009</v>
      </c>
      <c r="G44" s="5">
        <f t="shared" si="4"/>
        <v>7.8248538092560285E-2</v>
      </c>
      <c r="H44" s="7">
        <f t="shared" si="1"/>
        <v>0.11116965979528476</v>
      </c>
    </row>
    <row r="45" spans="1:8" x14ac:dyDescent="0.25">
      <c r="A45" t="s">
        <v>57</v>
      </c>
      <c r="B45" s="4">
        <v>0.30208333333333331</v>
      </c>
      <c r="C45">
        <v>28</v>
      </c>
      <c r="D45">
        <v>903.38499999999999</v>
      </c>
      <c r="F45">
        <f t="shared" si="3"/>
        <v>133.12300000000005</v>
      </c>
      <c r="G45" s="5">
        <f t="shared" si="4"/>
        <v>5.3678045422839271E-2</v>
      </c>
      <c r="H45" s="7">
        <f t="shared" si="1"/>
        <v>7.6261744865751671E-2</v>
      </c>
    </row>
    <row r="46" spans="1:8" x14ac:dyDescent="0.25">
      <c r="B46" s="4">
        <v>0.4548611111111111</v>
      </c>
      <c r="D46">
        <v>900.65599999999995</v>
      </c>
      <c r="E46" t="s">
        <v>22</v>
      </c>
      <c r="F46">
        <f t="shared" si="3"/>
        <v>135.85200000000009</v>
      </c>
      <c r="G46" s="5">
        <f t="shared" si="4"/>
        <v>4.9485144316306642E-2</v>
      </c>
      <c r="H46" s="7">
        <f t="shared" si="1"/>
        <v>7.0304785145723067E-2</v>
      </c>
    </row>
    <row r="47" spans="1:8" x14ac:dyDescent="0.25">
      <c r="D47">
        <v>909.58299999999997</v>
      </c>
      <c r="F47">
        <f t="shared" si="3"/>
        <v>126.92500000000007</v>
      </c>
      <c r="G47" s="5">
        <f t="shared" si="4"/>
        <v>6.3200801398760401E-2</v>
      </c>
      <c r="H47" s="7">
        <f t="shared" si="1"/>
        <v>8.9790963020656991E-2</v>
      </c>
    </row>
    <row r="48" spans="1:8" x14ac:dyDescent="0.25">
      <c r="A48" t="s">
        <v>58</v>
      </c>
      <c r="B48" s="4">
        <v>0.30902777777777779</v>
      </c>
      <c r="C48">
        <v>32</v>
      </c>
      <c r="D48">
        <v>889.97699999999998</v>
      </c>
      <c r="E48" t="s">
        <v>61</v>
      </c>
      <c r="F48">
        <f t="shared" si="3"/>
        <v>146.53100000000006</v>
      </c>
      <c r="G48" s="5">
        <f t="shared" si="4"/>
        <v>3.3077672379091108E-2</v>
      </c>
      <c r="H48" s="7">
        <f t="shared" si="1"/>
        <v>4.6994278421580757E-2</v>
      </c>
    </row>
    <row r="49" spans="1:8" x14ac:dyDescent="0.25">
      <c r="D49">
        <v>899.11500000000001</v>
      </c>
      <c r="F49">
        <f t="shared" si="3"/>
        <v>137.39300000000003</v>
      </c>
      <c r="G49" s="5">
        <f t="shared" si="4"/>
        <v>4.7117514926359245E-2</v>
      </c>
      <c r="H49" s="7">
        <f t="shared" si="1"/>
        <v>6.6941034713856595E-2</v>
      </c>
    </row>
    <row r="50" spans="1:8" x14ac:dyDescent="0.25">
      <c r="A50" t="s">
        <v>62</v>
      </c>
      <c r="B50" s="4">
        <v>0.28472222222222221</v>
      </c>
      <c r="C50">
        <v>34</v>
      </c>
      <c r="D50">
        <v>890.55200000000002</v>
      </c>
      <c r="E50" t="s">
        <v>64</v>
      </c>
      <c r="F50">
        <f t="shared" si="3"/>
        <v>145.95600000000002</v>
      </c>
      <c r="G50" s="5">
        <f t="shared" si="4"/>
        <v>3.396111618131039E-2</v>
      </c>
      <c r="H50" s="7">
        <f t="shared" si="1"/>
        <v>4.8249409179740035E-2</v>
      </c>
    </row>
    <row r="53" spans="1:8" x14ac:dyDescent="0.25">
      <c r="E53" t="s">
        <v>47</v>
      </c>
    </row>
    <row r="54" spans="1:8" x14ac:dyDescent="0.25">
      <c r="E54" t="s">
        <v>48</v>
      </c>
    </row>
    <row r="55" spans="1:8" x14ac:dyDescent="0.25">
      <c r="D55">
        <v>890.55200000000002</v>
      </c>
      <c r="E55" t="s">
        <v>49</v>
      </c>
    </row>
    <row r="56" spans="1:8" x14ac:dyDescent="0.25">
      <c r="D56">
        <v>887.678</v>
      </c>
      <c r="E56" t="s">
        <v>50</v>
      </c>
    </row>
    <row r="58" spans="1:8" x14ac:dyDescent="0.25">
      <c r="D58">
        <v>2.8740000000000001</v>
      </c>
      <c r="E58" t="s">
        <v>51</v>
      </c>
    </row>
    <row r="59" spans="1:8" x14ac:dyDescent="0.25">
      <c r="D59">
        <v>1.155</v>
      </c>
      <c r="E59" t="s">
        <v>66</v>
      </c>
    </row>
    <row r="60" spans="1:8" x14ac:dyDescent="0.25">
      <c r="D60">
        <v>6</v>
      </c>
      <c r="E60" t="s">
        <v>67</v>
      </c>
    </row>
    <row r="61" spans="1:8" x14ac:dyDescent="0.25">
      <c r="D61">
        <v>0.58499999999999996</v>
      </c>
      <c r="E61" t="s">
        <v>52</v>
      </c>
    </row>
    <row r="63" spans="1:8" x14ac:dyDescent="0.25">
      <c r="D63">
        <v>62.542999999999999</v>
      </c>
      <c r="E63" t="s">
        <v>68</v>
      </c>
    </row>
    <row r="64" spans="1:8" x14ac:dyDescent="0.25">
      <c r="D64">
        <v>7.07</v>
      </c>
      <c r="E64" t="s">
        <v>69</v>
      </c>
    </row>
    <row r="66" spans="1:5" x14ac:dyDescent="0.25">
      <c r="E66" t="s">
        <v>71</v>
      </c>
    </row>
    <row r="67" spans="1:5" x14ac:dyDescent="0.25">
      <c r="A67" t="s">
        <v>73</v>
      </c>
      <c r="D67">
        <v>0.23</v>
      </c>
      <c r="E67" t="s">
        <v>74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5" workbookViewId="0">
      <selection activeCell="E27" sqref="E27"/>
    </sheetView>
  </sheetViews>
  <sheetFormatPr defaultColWidth="11.42578125" defaultRowHeight="15" x14ac:dyDescent="0.25"/>
  <cols>
    <col min="1" max="1" width="33.7109375" bestFit="1" customWidth="1"/>
    <col min="3" max="3" width="19.140625" bestFit="1" customWidth="1"/>
    <col min="5" max="5" width="41.28515625" customWidth="1"/>
  </cols>
  <sheetData>
    <row r="1" spans="1:8" s="1" customFormat="1" ht="15.75" x14ac:dyDescent="0.25">
      <c r="A1" s="1" t="s">
        <v>0</v>
      </c>
      <c r="B1" s="1" t="s">
        <v>32</v>
      </c>
      <c r="E1" s="1" t="s">
        <v>1</v>
      </c>
    </row>
    <row r="2" spans="1:8" s="1" customFormat="1" ht="15.75" x14ac:dyDescent="0.25"/>
    <row r="3" spans="1:8" s="1" customFormat="1" ht="15.75" x14ac:dyDescent="0.25">
      <c r="A3" s="1" t="s">
        <v>2</v>
      </c>
      <c r="B3" s="1" t="s">
        <v>44</v>
      </c>
    </row>
    <row r="4" spans="1:8" s="1" customFormat="1" ht="15.75" x14ac:dyDescent="0.25"/>
    <row r="5" spans="1:8" s="1" customFormat="1" ht="15.75" x14ac:dyDescent="0.25">
      <c r="A5" s="1" t="s">
        <v>3</v>
      </c>
      <c r="B5" s="1">
        <v>220.11600000000001</v>
      </c>
    </row>
    <row r="6" spans="1:8" s="1" customFormat="1" ht="15.75" x14ac:dyDescent="0.25"/>
    <row r="7" spans="1:8" s="1" customFormat="1" ht="15.75" x14ac:dyDescent="0.25">
      <c r="A7" s="1" t="s">
        <v>4</v>
      </c>
      <c r="B7" s="1">
        <v>847.26499999999999</v>
      </c>
    </row>
    <row r="8" spans="1:8" s="1" customFormat="1" ht="15.75" x14ac:dyDescent="0.25"/>
    <row r="9" spans="1:8" s="1" customFormat="1" ht="15.75" x14ac:dyDescent="0.25">
      <c r="A9" s="1" t="s">
        <v>5</v>
      </c>
      <c r="B9" s="1">
        <v>1008.294</v>
      </c>
      <c r="C9" s="1" t="s">
        <v>6</v>
      </c>
      <c r="D9" s="2">
        <f>(B9-B7)/(B7-B5)</f>
        <v>0.25676354422952119</v>
      </c>
    </row>
    <row r="10" spans="1:8" s="1" customFormat="1" ht="15.75" x14ac:dyDescent="0.25"/>
    <row r="11" spans="1:8" s="1" customFormat="1" ht="15.75" x14ac:dyDescent="0.25">
      <c r="A11" s="1" t="s">
        <v>7</v>
      </c>
      <c r="B11" s="1">
        <v>2</v>
      </c>
      <c r="C11" s="1" t="s">
        <v>8</v>
      </c>
      <c r="D11" s="2">
        <f>(20.5-B11)*2.8*2.8*3.1415926</f>
        <v>455.656590704</v>
      </c>
    </row>
    <row r="12" spans="1:8" s="1" customFormat="1" ht="15.75" x14ac:dyDescent="0.25"/>
    <row r="13" spans="1:8" s="1" customFormat="1" ht="15.75" x14ac:dyDescent="0.25">
      <c r="A13" s="1" t="s">
        <v>9</v>
      </c>
      <c r="B13" s="3">
        <f>(B7-B5)/D11</f>
        <v>1.3763632805816333</v>
      </c>
    </row>
    <row r="14" spans="1:8" s="1" customFormat="1" ht="15.75" x14ac:dyDescent="0.25"/>
    <row r="15" spans="1:8" s="1" customFormat="1" ht="15.75" x14ac:dyDescent="0.25">
      <c r="G15" s="1" t="s">
        <v>77</v>
      </c>
      <c r="H15" t="s">
        <v>75</v>
      </c>
    </row>
    <row r="16" spans="1:8" s="1" customFormat="1" ht="15.75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76</v>
      </c>
    </row>
    <row r="17" spans="1:8" x14ac:dyDescent="0.25">
      <c r="A17" t="s">
        <v>17</v>
      </c>
      <c r="B17" s="4">
        <v>0.3888888888888889</v>
      </c>
      <c r="C17">
        <v>0</v>
      </c>
      <c r="D17">
        <v>1021.477</v>
      </c>
      <c r="E17" t="s">
        <v>18</v>
      </c>
      <c r="F17">
        <v>0</v>
      </c>
      <c r="G17" s="5">
        <f>(D17-$B$7)/($B$7-$B$5)</f>
        <v>0.27778406726312244</v>
      </c>
      <c r="H17" s="7">
        <f>(D17-$B$7)/$D$11</f>
        <v>0.38233179011158031</v>
      </c>
    </row>
    <row r="18" spans="1:8" ht="15.75" x14ac:dyDescent="0.25">
      <c r="A18" s="1" t="s">
        <v>19</v>
      </c>
      <c r="B18" s="4">
        <v>0.30208333333333331</v>
      </c>
      <c r="C18">
        <v>4</v>
      </c>
      <c r="D18">
        <v>1014.888</v>
      </c>
      <c r="F18">
        <f>$D$17-D18</f>
        <v>6.5889999999999418</v>
      </c>
      <c r="G18" s="5">
        <f t="shared" ref="G18:G39" si="0">(D18-$B$7)/($B$7-$B$5)</f>
        <v>0.26727779203985025</v>
      </c>
      <c r="H18" s="7">
        <f>(D18-$B$7)/$D$11</f>
        <v>0.36787133867858385</v>
      </c>
    </row>
    <row r="19" spans="1:8" ht="15.75" x14ac:dyDescent="0.25">
      <c r="A19" s="1" t="s">
        <v>20</v>
      </c>
      <c r="B19" s="4">
        <v>0.375</v>
      </c>
      <c r="C19">
        <v>5</v>
      </c>
      <c r="D19">
        <v>1010.439</v>
      </c>
      <c r="E19" t="s">
        <v>35</v>
      </c>
      <c r="F19">
        <f t="shared" ref="F19:F39" si="1">$D$17-D19</f>
        <v>11.038000000000011</v>
      </c>
      <c r="G19" s="5">
        <f t="shared" si="0"/>
        <v>0.26018378407683018</v>
      </c>
      <c r="H19" s="7">
        <f t="shared" ref="H19:H43" si="2">(D19-$B$7)/$D$11</f>
        <v>0.35810740660612933</v>
      </c>
    </row>
    <row r="20" spans="1:8" ht="15.75" x14ac:dyDescent="0.25">
      <c r="A20" s="1" t="s">
        <v>21</v>
      </c>
      <c r="B20" s="4">
        <v>0.34375</v>
      </c>
      <c r="C20">
        <v>6</v>
      </c>
      <c r="D20">
        <v>1008.702</v>
      </c>
      <c r="E20" t="s">
        <v>22</v>
      </c>
      <c r="F20">
        <f t="shared" si="1"/>
        <v>12.774999999999977</v>
      </c>
      <c r="G20" s="5">
        <f t="shared" si="0"/>
        <v>0.25741410733334502</v>
      </c>
      <c r="H20" s="7">
        <f t="shared" si="2"/>
        <v>0.35429532523731544</v>
      </c>
    </row>
    <row r="21" spans="1:8" x14ac:dyDescent="0.25">
      <c r="D21">
        <v>1015.058</v>
      </c>
      <c r="F21">
        <f t="shared" si="1"/>
        <v>6.4189999999999827</v>
      </c>
      <c r="G21" s="5">
        <f t="shared" si="0"/>
        <v>0.26754885999977679</v>
      </c>
      <c r="H21" s="7">
        <f t="shared" si="2"/>
        <v>0.36824442666516888</v>
      </c>
    </row>
    <row r="22" spans="1:8" ht="15.75" x14ac:dyDescent="0.25">
      <c r="A22" s="1" t="s">
        <v>23</v>
      </c>
      <c r="B22" s="4">
        <v>0.30902777777777779</v>
      </c>
      <c r="C22">
        <v>10</v>
      </c>
      <c r="D22">
        <v>993.05</v>
      </c>
      <c r="E22" t="s">
        <v>40</v>
      </c>
      <c r="F22">
        <f t="shared" si="1"/>
        <v>28.427000000000021</v>
      </c>
      <c r="G22" s="5">
        <f t="shared" si="0"/>
        <v>0.23245672081116284</v>
      </c>
      <c r="H22" s="7">
        <f t="shared" si="2"/>
        <v>0.31994489484890093</v>
      </c>
    </row>
    <row r="23" spans="1:8" ht="15.75" x14ac:dyDescent="0.25">
      <c r="A23" s="1" t="s">
        <v>24</v>
      </c>
      <c r="B23" s="4">
        <v>0.39583333333333331</v>
      </c>
      <c r="C23">
        <v>11</v>
      </c>
      <c r="D23">
        <v>987.49099999999999</v>
      </c>
      <c r="F23">
        <f t="shared" si="1"/>
        <v>33.98599999999999</v>
      </c>
      <c r="G23" s="5">
        <f t="shared" si="0"/>
        <v>0.22359279852156344</v>
      </c>
      <c r="H23" s="7">
        <f t="shared" si="2"/>
        <v>0.30774491768756723</v>
      </c>
    </row>
    <row r="24" spans="1:8" ht="15.75" x14ac:dyDescent="0.25">
      <c r="A24" s="1" t="s">
        <v>25</v>
      </c>
      <c r="B24" s="4">
        <v>0.30902777777777779</v>
      </c>
      <c r="C24">
        <v>12</v>
      </c>
      <c r="D24">
        <v>979.49800000000005</v>
      </c>
      <c r="F24">
        <f t="shared" si="1"/>
        <v>41.978999999999928</v>
      </c>
      <c r="G24" s="5">
        <f t="shared" si="0"/>
        <v>0.21084782085277989</v>
      </c>
      <c r="H24" s="7">
        <f t="shared" si="2"/>
        <v>0.29020319841242065</v>
      </c>
    </row>
    <row r="25" spans="1:8" x14ac:dyDescent="0.25">
      <c r="B25" s="4">
        <v>0.54652777777777783</v>
      </c>
      <c r="D25">
        <v>976.21400000000006</v>
      </c>
      <c r="E25" t="s">
        <v>22</v>
      </c>
      <c r="F25">
        <f t="shared" si="1"/>
        <v>45.26299999999992</v>
      </c>
      <c r="G25" s="5">
        <f t="shared" si="0"/>
        <v>0.20561142567396276</v>
      </c>
      <c r="H25" s="7">
        <f t="shared" si="2"/>
        <v>0.28299601636568206</v>
      </c>
    </row>
    <row r="26" spans="1:8" x14ac:dyDescent="0.25">
      <c r="D26">
        <v>995.04200000000003</v>
      </c>
      <c r="F26">
        <f t="shared" si="1"/>
        <v>26.434999999999945</v>
      </c>
      <c r="G26" s="5">
        <f t="shared" si="0"/>
        <v>0.23563299949453806</v>
      </c>
      <c r="H26" s="7">
        <f t="shared" si="2"/>
        <v>0.32431660819759273</v>
      </c>
    </row>
    <row r="27" spans="1:8" ht="15.75" x14ac:dyDescent="0.25">
      <c r="A27" s="1" t="s">
        <v>26</v>
      </c>
      <c r="B27" s="4">
        <v>0.43402777777777773</v>
      </c>
      <c r="C27">
        <v>14</v>
      </c>
      <c r="D27">
        <v>974.34299999999996</v>
      </c>
      <c r="F27">
        <f t="shared" si="1"/>
        <v>47.134000000000015</v>
      </c>
      <c r="G27" s="5">
        <f t="shared" si="0"/>
        <v>0.20262808359735879</v>
      </c>
      <c r="H27" s="7">
        <f t="shared" si="2"/>
        <v>0.27888985387803022</v>
      </c>
    </row>
    <row r="28" spans="1:8" ht="15.75" x14ac:dyDescent="0.25">
      <c r="A28" s="1" t="s">
        <v>27</v>
      </c>
      <c r="B28" s="4">
        <v>0.3125</v>
      </c>
      <c r="C28">
        <v>16</v>
      </c>
      <c r="D28">
        <v>951.96600000000001</v>
      </c>
      <c r="F28">
        <f t="shared" si="1"/>
        <v>69.510999999999967</v>
      </c>
      <c r="G28" s="5">
        <f t="shared" si="0"/>
        <v>0.16694756748396317</v>
      </c>
      <c r="H28" s="7">
        <f t="shared" si="2"/>
        <v>0.22978050166735117</v>
      </c>
    </row>
    <row r="29" spans="1:8" ht="15.75" x14ac:dyDescent="0.25">
      <c r="A29" s="1" t="s">
        <v>28</v>
      </c>
      <c r="B29" s="4">
        <v>0.35416666666666669</v>
      </c>
      <c r="C29">
        <v>17</v>
      </c>
      <c r="D29">
        <v>937.83</v>
      </c>
      <c r="F29">
        <f t="shared" si="1"/>
        <v>83.646999999999935</v>
      </c>
      <c r="G29" s="5">
        <f t="shared" si="0"/>
        <v>0.14440746935736173</v>
      </c>
      <c r="H29" s="7">
        <f t="shared" si="2"/>
        <v>0.19875713826519009</v>
      </c>
    </row>
    <row r="30" spans="1:8" ht="15.75" x14ac:dyDescent="0.25">
      <c r="A30" s="1"/>
      <c r="B30" s="4">
        <v>0.54861111111111105</v>
      </c>
      <c r="D30">
        <v>932.05</v>
      </c>
      <c r="E30" t="s">
        <v>35</v>
      </c>
      <c r="F30">
        <f t="shared" si="1"/>
        <v>89.427000000000021</v>
      </c>
      <c r="G30" s="5">
        <f t="shared" si="0"/>
        <v>0.1351911587198576</v>
      </c>
      <c r="H30" s="7">
        <f t="shared" si="2"/>
        <v>0.18607214672129549</v>
      </c>
    </row>
    <row r="31" spans="1:8" ht="15.75" x14ac:dyDescent="0.25">
      <c r="A31" s="1"/>
      <c r="B31" s="4">
        <v>0.66319444444444442</v>
      </c>
      <c r="D31">
        <v>931.54200000000003</v>
      </c>
      <c r="F31">
        <f t="shared" si="1"/>
        <v>89.934999999999945</v>
      </c>
      <c r="G31" s="5">
        <f t="shared" si="0"/>
        <v>0.1343811438749006</v>
      </c>
      <c r="H31" s="7">
        <f t="shared" si="2"/>
        <v>0.18495727203197065</v>
      </c>
    </row>
    <row r="32" spans="1:8" x14ac:dyDescent="0.25">
      <c r="B32" s="4">
        <v>0.67361111111111116</v>
      </c>
      <c r="D32">
        <v>931.26599999999996</v>
      </c>
      <c r="E32" t="s">
        <v>22</v>
      </c>
      <c r="F32">
        <f t="shared" si="1"/>
        <v>90.211000000000013</v>
      </c>
      <c r="G32" s="5">
        <f t="shared" si="0"/>
        <v>0.13394105706937262</v>
      </c>
      <c r="H32" s="7">
        <f t="shared" si="2"/>
        <v>0.18435155271257347</v>
      </c>
    </row>
    <row r="33" spans="1:8" x14ac:dyDescent="0.25">
      <c r="D33">
        <v>963.06899999999996</v>
      </c>
      <c r="F33">
        <f t="shared" si="1"/>
        <v>58.408000000000015</v>
      </c>
      <c r="G33" s="5">
        <f t="shared" si="0"/>
        <v>0.18465149430199199</v>
      </c>
      <c r="H33" s="7">
        <f t="shared" si="2"/>
        <v>0.25414753646179045</v>
      </c>
    </row>
    <row r="34" spans="1:8" ht="15.75" x14ac:dyDescent="0.25">
      <c r="A34" s="1" t="s">
        <v>29</v>
      </c>
      <c r="B34" s="4">
        <v>0.30902777777777779</v>
      </c>
      <c r="C34">
        <v>18</v>
      </c>
      <c r="D34">
        <v>955.42200000000003</v>
      </c>
      <c r="F34">
        <f t="shared" si="1"/>
        <v>66.05499999999995</v>
      </c>
      <c r="G34" s="5">
        <f t="shared" si="0"/>
        <v>0.17245821965752961</v>
      </c>
      <c r="H34" s="7">
        <f t="shared" si="2"/>
        <v>0.23736516097110538</v>
      </c>
    </row>
    <row r="35" spans="1:8" ht="15.75" x14ac:dyDescent="0.25">
      <c r="A35" s="1" t="s">
        <v>30</v>
      </c>
      <c r="B35" s="4">
        <v>0.4375</v>
      </c>
      <c r="C35">
        <v>19</v>
      </c>
      <c r="D35">
        <v>932.22400000000005</v>
      </c>
      <c r="F35">
        <f t="shared" si="1"/>
        <v>89.252999999999929</v>
      </c>
      <c r="G35" s="5">
        <f t="shared" si="0"/>
        <v>0.13546860474942965</v>
      </c>
      <c r="H35" s="7">
        <f t="shared" si="2"/>
        <v>0.18645401324874164</v>
      </c>
    </row>
    <row r="36" spans="1:8" ht="15.75" x14ac:dyDescent="0.25">
      <c r="A36" s="1" t="s">
        <v>31</v>
      </c>
      <c r="B36" s="4">
        <v>0.30208333333333331</v>
      </c>
      <c r="C36">
        <v>20</v>
      </c>
      <c r="D36">
        <v>913.59299999999996</v>
      </c>
      <c r="E36" t="s">
        <v>22</v>
      </c>
      <c r="F36">
        <f t="shared" si="1"/>
        <v>107.88400000000001</v>
      </c>
      <c r="G36" s="5">
        <f t="shared" si="0"/>
        <v>0.10576115085888677</v>
      </c>
      <c r="H36" s="7">
        <f t="shared" si="2"/>
        <v>0.1455657645542264</v>
      </c>
    </row>
    <row r="37" spans="1:8" x14ac:dyDescent="0.25">
      <c r="D37">
        <v>938.59</v>
      </c>
      <c r="F37">
        <f t="shared" si="1"/>
        <v>82.886999999999944</v>
      </c>
      <c r="G37" s="5">
        <f t="shared" si="0"/>
        <v>0.14561930258997471</v>
      </c>
      <c r="H37" s="7">
        <f t="shared" si="2"/>
        <v>0.2004250610287471</v>
      </c>
    </row>
    <row r="38" spans="1:8" ht="15.75" x14ac:dyDescent="0.25">
      <c r="A38" s="1" t="s">
        <v>43</v>
      </c>
      <c r="B38" s="4">
        <v>0.35069444444444442</v>
      </c>
      <c r="C38">
        <v>21</v>
      </c>
      <c r="D38">
        <v>909.78499999999997</v>
      </c>
      <c r="F38">
        <f t="shared" si="1"/>
        <v>111.69200000000001</v>
      </c>
      <c r="G38" s="5">
        <f t="shared" si="0"/>
        <v>9.9689228556531187E-2</v>
      </c>
      <c r="H38" s="7">
        <f t="shared" si="2"/>
        <v>0.13720859365471952</v>
      </c>
    </row>
    <row r="39" spans="1:8" ht="15.75" x14ac:dyDescent="0.25">
      <c r="A39" s="1"/>
      <c r="B39" s="4">
        <v>0.5</v>
      </c>
      <c r="D39">
        <v>909.78499999999997</v>
      </c>
      <c r="E39" t="s">
        <v>22</v>
      </c>
      <c r="F39">
        <f t="shared" si="1"/>
        <v>111.69200000000001</v>
      </c>
      <c r="G39" s="5">
        <f t="shared" si="0"/>
        <v>9.9689228556531187E-2</v>
      </c>
      <c r="H39" s="7">
        <f t="shared" si="2"/>
        <v>0.13720859365471952</v>
      </c>
    </row>
    <row r="40" spans="1:8" x14ac:dyDescent="0.25">
      <c r="B40" s="4"/>
      <c r="D40">
        <v>927.35199999999998</v>
      </c>
      <c r="F40">
        <f>$D$17-D40</f>
        <v>94.125</v>
      </c>
      <c r="G40" s="5">
        <f>(D40-$B$7)/($B$7-$B$5)</f>
        <v>0.12770011592141578</v>
      </c>
      <c r="H40" s="7">
        <f t="shared" si="2"/>
        <v>0.17576175048025469</v>
      </c>
    </row>
    <row r="41" spans="1:8" ht="15.75" x14ac:dyDescent="0.25">
      <c r="A41" s="1" t="s">
        <v>45</v>
      </c>
      <c r="B41" s="4">
        <v>0.31597222222222221</v>
      </c>
      <c r="C41">
        <v>24</v>
      </c>
      <c r="D41">
        <v>879.98900000000003</v>
      </c>
      <c r="F41">
        <f>$D$17-D41</f>
        <v>141.48799999999994</v>
      </c>
      <c r="G41" s="5">
        <f>(D41-$B$7)/($B$7-$B$5)</f>
        <v>5.2178987768457009E-2</v>
      </c>
      <c r="H41" s="7">
        <f t="shared" si="2"/>
        <v>7.1817242782422408E-2</v>
      </c>
    </row>
    <row r="42" spans="1:8" x14ac:dyDescent="0.25">
      <c r="B42" s="4">
        <v>0.59375</v>
      </c>
      <c r="D42">
        <v>878.596</v>
      </c>
      <c r="E42" t="s">
        <v>35</v>
      </c>
      <c r="F42">
        <f>$D$17-D42</f>
        <v>142.88099999999997</v>
      </c>
      <c r="G42" s="5">
        <f>(D42-$B$7)/($B$7-$B$5)</f>
        <v>4.995782501447027E-2</v>
      </c>
      <c r="H42" s="7">
        <f>(D42-$B$7)/$D$11</f>
        <v>6.876011592763949E-2</v>
      </c>
    </row>
    <row r="43" spans="1:8" x14ac:dyDescent="0.25">
      <c r="B43" s="4">
        <v>0.72916666666666663</v>
      </c>
      <c r="D43">
        <v>878.43600000000004</v>
      </c>
      <c r="E43" t="s">
        <v>54</v>
      </c>
      <c r="F43">
        <f>$D$17-D43</f>
        <v>143.04099999999994</v>
      </c>
      <c r="G43" s="5">
        <f>(D43-$B$7)/($B$7-$B$5)</f>
        <v>4.9702702228657067E-2</v>
      </c>
      <c r="H43" s="7">
        <f t="shared" si="2"/>
        <v>6.8408974293206498E-2</v>
      </c>
    </row>
    <row r="46" spans="1:8" x14ac:dyDescent="0.25">
      <c r="E46" t="s">
        <v>47</v>
      </c>
    </row>
    <row r="47" spans="1:8" x14ac:dyDescent="0.25">
      <c r="D47">
        <v>878.43600000000004</v>
      </c>
      <c r="E47" t="s">
        <v>48</v>
      </c>
    </row>
    <row r="48" spans="1:8" x14ac:dyDescent="0.25">
      <c r="D48">
        <v>874.09</v>
      </c>
      <c r="E48" t="s">
        <v>49</v>
      </c>
    </row>
    <row r="49" spans="1:5" x14ac:dyDescent="0.25">
      <c r="D49">
        <v>870.53599999999994</v>
      </c>
      <c r="E49" t="s">
        <v>50</v>
      </c>
    </row>
    <row r="51" spans="1:5" x14ac:dyDescent="0.25">
      <c r="D51">
        <v>3.5390000000000001</v>
      </c>
      <c r="E51" t="s">
        <v>51</v>
      </c>
    </row>
    <row r="52" spans="1:5" x14ac:dyDescent="0.25">
      <c r="D52">
        <v>1.143</v>
      </c>
      <c r="E52" t="s">
        <v>66</v>
      </c>
    </row>
    <row r="53" spans="1:5" x14ac:dyDescent="0.25">
      <c r="D53">
        <v>8</v>
      </c>
      <c r="E53" t="s">
        <v>67</v>
      </c>
    </row>
    <row r="54" spans="1:5" x14ac:dyDescent="0.25">
      <c r="D54">
        <v>0.55700000000000005</v>
      </c>
      <c r="E54" t="s">
        <v>52</v>
      </c>
    </row>
    <row r="56" spans="1:5" x14ac:dyDescent="0.25">
      <c r="D56">
        <v>92.65</v>
      </c>
      <c r="E56" t="s">
        <v>68</v>
      </c>
    </row>
    <row r="57" spans="1:5" x14ac:dyDescent="0.25">
      <c r="D57">
        <v>8.1519999999999992</v>
      </c>
      <c r="E57" t="s">
        <v>69</v>
      </c>
    </row>
    <row r="59" spans="1:5" x14ac:dyDescent="0.25">
      <c r="E59" t="s">
        <v>71</v>
      </c>
    </row>
    <row r="60" spans="1:5" x14ac:dyDescent="0.25">
      <c r="A60" t="s">
        <v>73</v>
      </c>
      <c r="D60">
        <v>0.20200000000000001</v>
      </c>
      <c r="E60" t="s">
        <v>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Sand-1-W</vt:lpstr>
      <vt:lpstr>Sand-2-W</vt:lpstr>
      <vt:lpstr>Sand-3-D</vt:lpstr>
      <vt:lpstr>Sand-4-D</vt:lpstr>
      <vt:lpstr>Soil-1-W</vt:lpstr>
      <vt:lpstr>Soil-2-W</vt:lpstr>
      <vt:lpstr>Soil-3-D</vt:lpstr>
      <vt:lpstr>Soil-4-D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Huber</dc:creator>
  <cp:lastModifiedBy>Magdalena Landl</cp:lastModifiedBy>
  <dcterms:created xsi:type="dcterms:W3CDTF">2017-06-22T11:55:52Z</dcterms:created>
  <dcterms:modified xsi:type="dcterms:W3CDTF">2019-05-22T08:21:31Z</dcterms:modified>
</cp:coreProperties>
</file>