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 firstSheet="2" activeTab="6"/>
  </bookViews>
  <sheets>
    <sheet name="Sand-1-W" sheetId="1" r:id="rId1"/>
    <sheet name="Sand-2-W" sheetId="2" r:id="rId2"/>
    <sheet name="Sand-3-D" sheetId="3" r:id="rId3"/>
    <sheet name="Sand-4-D" sheetId="4" r:id="rId4"/>
    <sheet name="Soil-1-W" sheetId="5" r:id="rId5"/>
    <sheet name="Soil-2-W" sheetId="6" r:id="rId6"/>
    <sheet name="Soil-3-D" sheetId="7" r:id="rId7"/>
    <sheet name="Soil-4-D" sheetId="8" r:id="rId8"/>
  </sheets>
  <calcPr calcId="145621"/>
</workbook>
</file>

<file path=xl/calcChain.xml><?xml version="1.0" encoding="utf-8"?>
<calcChain xmlns="http://schemas.openxmlformats.org/spreadsheetml/2006/main">
  <c r="H18" i="4" l="1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18" i="3"/>
  <c r="H19" i="3"/>
  <c r="H20" i="3"/>
  <c r="H21" i="3"/>
  <c r="H22" i="3"/>
  <c r="H23" i="3"/>
  <c r="H24" i="3"/>
  <c r="H25" i="3"/>
  <c r="H26" i="3"/>
  <c r="H27" i="3"/>
  <c r="H28" i="3"/>
  <c r="H29" i="3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18" i="1"/>
  <c r="H19" i="1"/>
  <c r="H20" i="1"/>
  <c r="H21" i="1"/>
  <c r="H22" i="1"/>
  <c r="H23" i="1"/>
  <c r="H24" i="1"/>
  <c r="H25" i="1"/>
  <c r="H26" i="1"/>
  <c r="H27" i="1"/>
  <c r="H28" i="1"/>
  <c r="H29" i="1"/>
  <c r="H17" i="1"/>
  <c r="H17" i="2"/>
  <c r="H17" i="3"/>
  <c r="H17" i="4"/>
  <c r="H18" i="5"/>
  <c r="H19" i="5"/>
  <c r="H20" i="5"/>
  <c r="H21" i="5"/>
  <c r="H22" i="5"/>
  <c r="H23" i="5"/>
  <c r="H24" i="5"/>
  <c r="H25" i="5"/>
  <c r="H26" i="5"/>
  <c r="H27" i="5"/>
  <c r="H28" i="5"/>
  <c r="H29" i="5"/>
  <c r="H17" i="5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17" i="6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17" i="8"/>
  <c r="G17" i="8"/>
  <c r="D11" i="8"/>
  <c r="F43" i="6" l="1"/>
  <c r="G43" i="6"/>
  <c r="F42" i="6"/>
  <c r="G42" i="6"/>
  <c r="F41" i="6" l="1"/>
  <c r="G41" i="6"/>
  <c r="F42" i="2"/>
  <c r="G42" i="2"/>
  <c r="F41" i="2"/>
  <c r="G41" i="2"/>
  <c r="G37" i="8" l="1"/>
  <c r="F37" i="8"/>
  <c r="G36" i="8"/>
  <c r="F36" i="8"/>
  <c r="G40" i="6"/>
  <c r="F40" i="6"/>
  <c r="G39" i="6"/>
  <c r="F39" i="6"/>
  <c r="G38" i="6"/>
  <c r="F38" i="6"/>
  <c r="G37" i="6"/>
  <c r="F37" i="6"/>
  <c r="G36" i="6"/>
  <c r="F36" i="6"/>
  <c r="F40" i="2"/>
  <c r="G40" i="2"/>
  <c r="F39" i="2"/>
  <c r="G39" i="2"/>
  <c r="F38" i="2"/>
  <c r="G38" i="2"/>
  <c r="F37" i="2"/>
  <c r="G37" i="2"/>
  <c r="F36" i="2"/>
  <c r="G36" i="2"/>
  <c r="G35" i="8" l="1"/>
  <c r="F35" i="8"/>
  <c r="G34" i="8"/>
  <c r="F34" i="8"/>
  <c r="G33" i="8"/>
  <c r="F33" i="8"/>
  <c r="G35" i="6"/>
  <c r="F35" i="6"/>
  <c r="G34" i="6"/>
  <c r="F34" i="6"/>
  <c r="G33" i="6"/>
  <c r="F33" i="6"/>
  <c r="G33" i="4"/>
  <c r="F33" i="4"/>
  <c r="F35" i="2"/>
  <c r="G35" i="2"/>
  <c r="F34" i="2"/>
  <c r="G34" i="2"/>
  <c r="F33" i="2"/>
  <c r="G33" i="2"/>
  <c r="G32" i="8" l="1"/>
  <c r="F32" i="8"/>
  <c r="G31" i="8"/>
  <c r="F31" i="8"/>
  <c r="G32" i="6"/>
  <c r="F32" i="6"/>
  <c r="G31" i="6"/>
  <c r="F31" i="6"/>
  <c r="G32" i="4"/>
  <c r="F32" i="4"/>
  <c r="G31" i="4"/>
  <c r="F31" i="4"/>
  <c r="F32" i="2"/>
  <c r="G32" i="2"/>
  <c r="F31" i="2"/>
  <c r="G31" i="2"/>
  <c r="G28" i="2" l="1"/>
  <c r="G29" i="2"/>
  <c r="G30" i="2"/>
  <c r="G28" i="6"/>
  <c r="G29" i="6"/>
  <c r="G30" i="6"/>
  <c r="G28" i="8"/>
  <c r="G29" i="8"/>
  <c r="G30" i="8"/>
  <c r="F28" i="7" l="1"/>
  <c r="G28" i="7"/>
  <c r="F30" i="8"/>
  <c r="F29" i="8"/>
  <c r="F28" i="8"/>
  <c r="F30" i="6"/>
  <c r="F29" i="6"/>
  <c r="F28" i="6"/>
  <c r="G30" i="4"/>
  <c r="G28" i="4"/>
  <c r="G29" i="4"/>
  <c r="F30" i="4"/>
  <c r="F29" i="4"/>
  <c r="F28" i="4"/>
  <c r="F28" i="2"/>
  <c r="F29" i="2"/>
  <c r="F30" i="2"/>
  <c r="G27" i="8" l="1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B13" i="8"/>
  <c r="D9" i="8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D11" i="7"/>
  <c r="D9" i="7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D11" i="6"/>
  <c r="B13" i="6" s="1"/>
  <c r="D9" i="6"/>
  <c r="G19" i="1"/>
  <c r="G20" i="1"/>
  <c r="G21" i="1"/>
  <c r="G22" i="1"/>
  <c r="G23" i="1"/>
  <c r="G24" i="1"/>
  <c r="G25" i="1"/>
  <c r="G26" i="1"/>
  <c r="G27" i="1"/>
  <c r="G28" i="1"/>
  <c r="G29" i="1"/>
  <c r="F19" i="1"/>
  <c r="F20" i="1"/>
  <c r="F21" i="1"/>
  <c r="F22" i="1"/>
  <c r="F23" i="1"/>
  <c r="F24" i="1"/>
  <c r="F25" i="1"/>
  <c r="F26" i="1"/>
  <c r="F27" i="1"/>
  <c r="F28" i="1"/>
  <c r="F29" i="1"/>
  <c r="G19" i="2"/>
  <c r="G20" i="2"/>
  <c r="G21" i="2"/>
  <c r="G22" i="2"/>
  <c r="G23" i="2"/>
  <c r="G24" i="2"/>
  <c r="G25" i="2"/>
  <c r="G26" i="2"/>
  <c r="G27" i="2"/>
  <c r="F19" i="2"/>
  <c r="F20" i="2"/>
  <c r="F21" i="2"/>
  <c r="F22" i="2"/>
  <c r="F23" i="2"/>
  <c r="F24" i="2"/>
  <c r="F25" i="2"/>
  <c r="F26" i="2"/>
  <c r="F27" i="2"/>
  <c r="G19" i="3"/>
  <c r="G20" i="3"/>
  <c r="G21" i="3"/>
  <c r="G22" i="3"/>
  <c r="G23" i="3"/>
  <c r="G24" i="3"/>
  <c r="G25" i="3"/>
  <c r="G26" i="3"/>
  <c r="G27" i="3"/>
  <c r="G28" i="3"/>
  <c r="G29" i="3"/>
  <c r="F19" i="3"/>
  <c r="F20" i="3"/>
  <c r="F21" i="3"/>
  <c r="F22" i="3"/>
  <c r="F23" i="3"/>
  <c r="F24" i="3"/>
  <c r="F25" i="3"/>
  <c r="F26" i="3"/>
  <c r="F27" i="3"/>
  <c r="F28" i="3"/>
  <c r="F29" i="3"/>
  <c r="G19" i="4"/>
  <c r="G20" i="4"/>
  <c r="G21" i="4"/>
  <c r="G22" i="4"/>
  <c r="G23" i="4"/>
  <c r="G24" i="4"/>
  <c r="G25" i="4"/>
  <c r="G26" i="4"/>
  <c r="G27" i="4"/>
  <c r="F19" i="4"/>
  <c r="F20" i="4"/>
  <c r="F21" i="4"/>
  <c r="F22" i="4"/>
  <c r="F23" i="4"/>
  <c r="F24" i="4"/>
  <c r="F25" i="4"/>
  <c r="F26" i="4"/>
  <c r="F27" i="4"/>
  <c r="G19" i="5"/>
  <c r="G20" i="5"/>
  <c r="G21" i="5"/>
  <c r="G22" i="5"/>
  <c r="G23" i="5"/>
  <c r="G24" i="5"/>
  <c r="G25" i="5"/>
  <c r="G26" i="5"/>
  <c r="G27" i="5"/>
  <c r="G28" i="5"/>
  <c r="G29" i="5"/>
  <c r="F19" i="5"/>
  <c r="F20" i="5"/>
  <c r="F21" i="5"/>
  <c r="F22" i="5"/>
  <c r="F23" i="5"/>
  <c r="F24" i="5"/>
  <c r="F25" i="5"/>
  <c r="F26" i="5"/>
  <c r="F27" i="5"/>
  <c r="F28" i="5"/>
  <c r="F29" i="5"/>
  <c r="G18" i="5"/>
  <c r="F18" i="5"/>
  <c r="G17" i="5"/>
  <c r="D11" i="5"/>
  <c r="B13" i="5" s="1"/>
  <c r="D9" i="5"/>
  <c r="G18" i="4"/>
  <c r="F18" i="4"/>
  <c r="G17" i="4"/>
  <c r="D11" i="4"/>
  <c r="B13" i="4" s="1"/>
  <c r="D9" i="4"/>
  <c r="G18" i="3"/>
  <c r="F18" i="3"/>
  <c r="G17" i="3"/>
  <c r="D11" i="3"/>
  <c r="B13" i="3" s="1"/>
  <c r="D9" i="3"/>
  <c r="G18" i="2"/>
  <c r="F18" i="2"/>
  <c r="G17" i="2"/>
  <c r="D11" i="2"/>
  <c r="B13" i="2" s="1"/>
  <c r="D9" i="2"/>
  <c r="G18" i="1"/>
  <c r="F18" i="1"/>
  <c r="G17" i="1"/>
  <c r="D11" i="1"/>
  <c r="B13" i="1" s="1"/>
  <c r="D9" i="1"/>
  <c r="B13" i="7" l="1"/>
  <c r="H21" i="7"/>
  <c r="H25" i="7"/>
  <c r="H17" i="7"/>
  <c r="H18" i="7"/>
  <c r="H24" i="7"/>
  <c r="H28" i="7"/>
  <c r="H20" i="7"/>
  <c r="H22" i="7"/>
  <c r="H26" i="7"/>
  <c r="H23" i="7"/>
  <c r="H27" i="7"/>
  <c r="H19" i="7"/>
</calcChain>
</file>

<file path=xl/sharedStrings.xml><?xml version="1.0" encoding="utf-8"?>
<sst xmlns="http://schemas.openxmlformats.org/spreadsheetml/2006/main" count="437" uniqueCount="72">
  <si>
    <t>batch number</t>
  </si>
  <si>
    <t>units in cm, g</t>
  </si>
  <si>
    <t>tube number</t>
  </si>
  <si>
    <t>Sand-1-W</t>
  </si>
  <si>
    <t>weight column empty and dry</t>
  </si>
  <si>
    <t>weight column full dry + marker!</t>
  </si>
  <si>
    <t>weight column full wet, w/o gravel</t>
  </si>
  <si>
    <t>water content (g/g)</t>
  </si>
  <si>
    <t>filling height, from sand surface</t>
  </si>
  <si>
    <t>Volume</t>
  </si>
  <si>
    <t>bulk density, dry</t>
  </si>
  <si>
    <t>date</t>
  </si>
  <si>
    <t>time</t>
  </si>
  <si>
    <t>DAP</t>
  </si>
  <si>
    <t>weight (g)</t>
  </si>
  <si>
    <t>comments, treatments, MRT measurements</t>
  </si>
  <si>
    <t>water loss</t>
  </si>
  <si>
    <t>water content</t>
  </si>
  <si>
    <t>planting, plus seed and gravel</t>
  </si>
  <si>
    <t>III</t>
  </si>
  <si>
    <t>08.06.</t>
  </si>
  <si>
    <t>13.06.</t>
  </si>
  <si>
    <t>14.06.</t>
  </si>
  <si>
    <t>16.06.</t>
  </si>
  <si>
    <t>MRT</t>
  </si>
  <si>
    <t>plus marker filling and cap</t>
  </si>
  <si>
    <t>18.06.</t>
  </si>
  <si>
    <t>19.06.</t>
  </si>
  <si>
    <t>20.06.</t>
  </si>
  <si>
    <t>21.06.</t>
  </si>
  <si>
    <t>irrigation</t>
  </si>
  <si>
    <t>22.06.</t>
  </si>
  <si>
    <t>Harvest</t>
  </si>
  <si>
    <t>incl. marker</t>
  </si>
  <si>
    <t>w/o marker</t>
  </si>
  <si>
    <t>w/o shoot</t>
  </si>
  <si>
    <t>shoot FW</t>
  </si>
  <si>
    <t>shoot DW</t>
  </si>
  <si>
    <t>Sand-2-W</t>
  </si>
  <si>
    <t>23.06.</t>
  </si>
  <si>
    <t>Sand-3-D</t>
  </si>
  <si>
    <t>Sand-4-D</t>
  </si>
  <si>
    <t>Soil-1-W</t>
  </si>
  <si>
    <t>Soil-2-W</t>
  </si>
  <si>
    <t>Soil-3-D</t>
  </si>
  <si>
    <t>Soil-4-D</t>
  </si>
  <si>
    <t>26.06.</t>
  </si>
  <si>
    <t>27.06.</t>
  </si>
  <si>
    <t>28.06.</t>
  </si>
  <si>
    <t>29.06.</t>
  </si>
  <si>
    <t>No MRT Scan; scan failed and sample fell out of scanner</t>
  </si>
  <si>
    <t>no full weight measurement, soil loss when sample fell</t>
  </si>
  <si>
    <t>30.06.</t>
  </si>
  <si>
    <t>04.07.</t>
  </si>
  <si>
    <t>harvest</t>
  </si>
  <si>
    <t>06.07.</t>
  </si>
  <si>
    <t>incl. marker filling, harvest</t>
  </si>
  <si>
    <t>stem FW</t>
  </si>
  <si>
    <t>number of leaves</t>
  </si>
  <si>
    <t>LA total (cm^2)</t>
  </si>
  <si>
    <t>LA stem</t>
  </si>
  <si>
    <t>LA total</t>
  </si>
  <si>
    <t>07.07.</t>
  </si>
  <si>
    <t>root FW</t>
  </si>
  <si>
    <t>11.07.</t>
  </si>
  <si>
    <t>root DW</t>
  </si>
  <si>
    <t>18.09.</t>
  </si>
  <si>
    <t>gravi</t>
  </si>
  <si>
    <t>volume</t>
  </si>
  <si>
    <t xml:space="preserve">water content </t>
  </si>
  <si>
    <t>voluem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</si>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</sst>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20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B4" workbookViewId="0">
      <selection activeCell="G26" sqref="G26"/>
    </sheetView>
  </sheetViews>
  <sheetFormatPr defaultColWidth="11.42578125" defaultRowHeight="15" x14ac:dyDescent="0.25"/>
  <cols>
    <col min="1" max="1" width="33.7109375" bestFit="1" customWidth="1"/>
    <col min="2" max="2" width="10.140625" bestFit="1" customWidth="1"/>
    <col min="3" max="3" width="19.140625" bestFit="1" customWidth="1"/>
    <col min="5" max="5" width="42.42578125" bestFit="1" customWidth="1"/>
    <col min="7" max="7" width="13.85546875" bestFit="1" customWidth="1"/>
  </cols>
  <sheetData>
    <row r="1" spans="1:8" ht="15.75" x14ac:dyDescent="0.25">
      <c r="A1" s="1" t="s">
        <v>0</v>
      </c>
      <c r="B1" s="1" t="s">
        <v>19</v>
      </c>
      <c r="C1" s="1"/>
      <c r="D1" s="1"/>
      <c r="E1" s="1" t="s">
        <v>1</v>
      </c>
      <c r="F1" s="1"/>
      <c r="G1" s="1"/>
    </row>
    <row r="2" spans="1:8" ht="15.75" x14ac:dyDescent="0.25">
      <c r="A2" s="1"/>
      <c r="B2" s="1"/>
      <c r="C2" s="1"/>
      <c r="D2" s="1"/>
      <c r="E2" s="1"/>
      <c r="F2" s="1"/>
      <c r="G2" s="1"/>
    </row>
    <row r="3" spans="1:8" ht="15.75" x14ac:dyDescent="0.25">
      <c r="A3" s="1" t="s">
        <v>2</v>
      </c>
      <c r="B3" s="1" t="s">
        <v>3</v>
      </c>
      <c r="C3" s="1"/>
      <c r="D3" s="1"/>
      <c r="E3" s="1"/>
      <c r="F3" s="1"/>
      <c r="G3" s="1"/>
    </row>
    <row r="4" spans="1:8" ht="15.75" x14ac:dyDescent="0.25">
      <c r="A4" s="1"/>
      <c r="B4" s="1"/>
      <c r="C4" s="1"/>
      <c r="D4" s="1"/>
      <c r="E4" s="1"/>
      <c r="F4" s="1"/>
      <c r="G4" s="1"/>
    </row>
    <row r="5" spans="1:8" ht="15.75" x14ac:dyDescent="0.25">
      <c r="A5" s="1" t="s">
        <v>4</v>
      </c>
      <c r="B5" s="1">
        <v>217.35</v>
      </c>
      <c r="C5" s="1"/>
      <c r="D5" s="1"/>
      <c r="E5" s="1"/>
      <c r="F5" s="1"/>
      <c r="G5" s="1"/>
    </row>
    <row r="6" spans="1:8" ht="15.75" x14ac:dyDescent="0.25">
      <c r="A6" s="1"/>
      <c r="B6" s="1"/>
      <c r="C6" s="1"/>
      <c r="D6" s="1"/>
      <c r="E6" s="1"/>
      <c r="F6" s="1"/>
      <c r="G6" s="1"/>
    </row>
    <row r="7" spans="1:8" ht="15.75" x14ac:dyDescent="0.25">
      <c r="A7" s="1" t="s">
        <v>5</v>
      </c>
      <c r="B7" s="1">
        <v>885.38400000000001</v>
      </c>
      <c r="C7" s="1"/>
      <c r="D7" s="1"/>
      <c r="E7" s="1"/>
      <c r="F7" s="1"/>
      <c r="G7" s="1"/>
    </row>
    <row r="8" spans="1:8" ht="15.75" x14ac:dyDescent="0.25">
      <c r="A8" s="1"/>
      <c r="B8" s="1"/>
      <c r="C8" s="1"/>
      <c r="D8" s="1"/>
      <c r="E8" s="1"/>
      <c r="F8" s="1"/>
      <c r="G8" s="1"/>
    </row>
    <row r="9" spans="1:8" ht="15.75" x14ac:dyDescent="0.25">
      <c r="A9" s="1" t="s">
        <v>6</v>
      </c>
      <c r="B9" s="1">
        <v>1056.6769999999999</v>
      </c>
      <c r="C9" s="1" t="s">
        <v>7</v>
      </c>
      <c r="D9" s="2">
        <f>(B9-B7)/(B7-B5)</f>
        <v>0.25641359571518801</v>
      </c>
      <c r="E9" s="1"/>
      <c r="F9" s="1"/>
      <c r="G9" s="1"/>
    </row>
    <row r="10" spans="1:8" ht="15.75" x14ac:dyDescent="0.25">
      <c r="A10" s="1"/>
      <c r="B10" s="1"/>
      <c r="C10" s="1"/>
      <c r="D10" s="1"/>
      <c r="E10" s="1"/>
      <c r="F10" s="1"/>
      <c r="G10" s="1"/>
    </row>
    <row r="11" spans="1:8" ht="15.75" x14ac:dyDescent="0.25">
      <c r="A11" s="1" t="s">
        <v>8</v>
      </c>
      <c r="B11" s="1">
        <v>2</v>
      </c>
      <c r="C11" s="1" t="s">
        <v>9</v>
      </c>
      <c r="D11" s="2">
        <f>(20.5-B11)*2.8*2.8*3.1415926</f>
        <v>455.656590704</v>
      </c>
      <c r="E11" s="1"/>
      <c r="F11" s="1"/>
      <c r="G11" s="1"/>
    </row>
    <row r="12" spans="1:8" ht="15.75" x14ac:dyDescent="0.25">
      <c r="A12" s="1"/>
      <c r="B12" s="1"/>
      <c r="C12" s="1"/>
      <c r="D12" s="1"/>
      <c r="E12" s="1"/>
      <c r="F12" s="1"/>
      <c r="G12" s="1"/>
    </row>
    <row r="13" spans="1:8" ht="15.75" x14ac:dyDescent="0.25">
      <c r="A13" s="1" t="s">
        <v>10</v>
      </c>
      <c r="B13" s="3">
        <f>(B7-B5)/D11</f>
        <v>1.4660909413553571</v>
      </c>
      <c r="C13" s="1"/>
      <c r="D13" s="1"/>
      <c r="E13" s="1"/>
      <c r="F13" s="1"/>
      <c r="G13" s="1"/>
    </row>
    <row r="14" spans="1:8" ht="15.75" x14ac:dyDescent="0.25">
      <c r="A14" s="1"/>
      <c r="B14" s="1"/>
      <c r="C14" s="1"/>
      <c r="D14" s="1"/>
      <c r="E14" s="1"/>
      <c r="F14" s="1"/>
      <c r="G14" s="1"/>
    </row>
    <row r="15" spans="1:8" ht="15.75" x14ac:dyDescent="0.25">
      <c r="A15" s="1"/>
      <c r="B15" s="1"/>
      <c r="C15" s="1"/>
      <c r="D15" s="1"/>
      <c r="E15" s="1"/>
      <c r="F15" s="1"/>
      <c r="G15" s="1" t="s">
        <v>67</v>
      </c>
      <c r="H15" t="s">
        <v>71</v>
      </c>
    </row>
    <row r="16" spans="1:8" ht="15.75" x14ac:dyDescent="0.25">
      <c r="A16" s="1" t="s">
        <v>11</v>
      </c>
      <c r="B16" s="1" t="s">
        <v>12</v>
      </c>
      <c r="C16" s="1" t="s">
        <v>13</v>
      </c>
      <c r="D16" s="1" t="s">
        <v>14</v>
      </c>
      <c r="E16" s="1" t="s">
        <v>15</v>
      </c>
      <c r="F16" s="1" t="s">
        <v>16</v>
      </c>
      <c r="G16" s="1" t="s">
        <v>17</v>
      </c>
      <c r="H16" s="1" t="s">
        <v>17</v>
      </c>
    </row>
    <row r="17" spans="1:8" x14ac:dyDescent="0.25">
      <c r="A17" t="s">
        <v>20</v>
      </c>
      <c r="B17" s="4">
        <v>0.42708333333333331</v>
      </c>
      <c r="C17">
        <v>0</v>
      </c>
      <c r="D17">
        <v>1071.865</v>
      </c>
      <c r="E17" t="s">
        <v>18</v>
      </c>
      <c r="F17">
        <v>0</v>
      </c>
      <c r="G17" s="8">
        <f>(D17-$B$7)/($B$7-$B$5)</f>
        <v>0.27914896547181728</v>
      </c>
      <c r="H17" s="7">
        <f>(D17-$B$7)/$D$11</f>
        <v>0.4092577695669507</v>
      </c>
    </row>
    <row r="18" spans="1:8" ht="15.75" x14ac:dyDescent="0.25">
      <c r="A18" s="1" t="s">
        <v>21</v>
      </c>
      <c r="B18" s="4">
        <v>0.39583333333333331</v>
      </c>
      <c r="C18">
        <v>5</v>
      </c>
      <c r="D18">
        <v>1065.5429999999999</v>
      </c>
      <c r="F18">
        <f>$D$17-D18</f>
        <v>6.3220000000001164</v>
      </c>
      <c r="G18" s="8">
        <f t="shared" ref="G18:G29" si="0">(D18-$B$7)/($B$7-$B$5)</f>
        <v>0.2696853752952692</v>
      </c>
      <c r="H18" s="7">
        <f t="shared" ref="H18:H29" si="1">(D18-$B$7)/$D$11</f>
        <v>0.39538328573641401</v>
      </c>
    </row>
    <row r="19" spans="1:8" ht="15.75" x14ac:dyDescent="0.25">
      <c r="A19" s="1" t="s">
        <v>22</v>
      </c>
      <c r="B19" s="4">
        <v>0.3125</v>
      </c>
      <c r="C19">
        <v>6</v>
      </c>
      <c r="D19">
        <v>1061.9179999999999</v>
      </c>
      <c r="F19">
        <f t="shared" ref="F19:F29" si="2">$D$17-D19</f>
        <v>9.9470000000001164</v>
      </c>
      <c r="G19" s="8">
        <f t="shared" si="0"/>
        <v>0.26425900478119357</v>
      </c>
      <c r="H19" s="7">
        <f t="shared" si="1"/>
        <v>0.38742773308128992</v>
      </c>
    </row>
    <row r="20" spans="1:8" ht="15.75" x14ac:dyDescent="0.25">
      <c r="A20" s="1" t="s">
        <v>23</v>
      </c>
      <c r="B20" s="4">
        <v>0.28472222222222221</v>
      </c>
      <c r="C20">
        <v>8</v>
      </c>
      <c r="D20">
        <v>1055.1289999999999</v>
      </c>
      <c r="E20" t="s">
        <v>24</v>
      </c>
      <c r="F20">
        <f t="shared" si="2"/>
        <v>16.736000000000104</v>
      </c>
      <c r="G20" s="8">
        <f t="shared" si="0"/>
        <v>0.25409634838945305</v>
      </c>
      <c r="H20" s="7">
        <f t="shared" si="1"/>
        <v>0.37252835460525202</v>
      </c>
    </row>
    <row r="21" spans="1:8" x14ac:dyDescent="0.25">
      <c r="B21" s="4">
        <v>0.33333333333333331</v>
      </c>
      <c r="D21">
        <v>1057.329</v>
      </c>
      <c r="E21" t="s">
        <v>25</v>
      </c>
      <c r="F21">
        <f t="shared" si="2"/>
        <v>14.536000000000058</v>
      </c>
      <c r="G21" s="8">
        <f t="shared" si="0"/>
        <v>0.25738959394282318</v>
      </c>
      <c r="H21" s="7">
        <f t="shared" si="1"/>
        <v>0.37735655207870672</v>
      </c>
    </row>
    <row r="22" spans="1:8" ht="15.75" x14ac:dyDescent="0.25">
      <c r="A22" s="1" t="s">
        <v>26</v>
      </c>
      <c r="B22" s="4">
        <v>0.30555555555555552</v>
      </c>
      <c r="C22">
        <v>10</v>
      </c>
      <c r="D22">
        <v>1050.2629999999999</v>
      </c>
      <c r="F22">
        <f t="shared" si="2"/>
        <v>21.602000000000089</v>
      </c>
      <c r="G22" s="8">
        <f t="shared" si="0"/>
        <v>0.24681228799731736</v>
      </c>
      <c r="H22" s="7">
        <f t="shared" si="1"/>
        <v>0.36184925964805653</v>
      </c>
    </row>
    <row r="23" spans="1:8" ht="15.75" x14ac:dyDescent="0.25">
      <c r="A23" s="1" t="s">
        <v>27</v>
      </c>
      <c r="B23" s="4">
        <v>0.35416666666666669</v>
      </c>
      <c r="C23">
        <v>11</v>
      </c>
      <c r="D23">
        <v>1046.2439999999999</v>
      </c>
      <c r="F23">
        <f t="shared" si="2"/>
        <v>25.621000000000095</v>
      </c>
      <c r="G23" s="8">
        <f t="shared" si="0"/>
        <v>0.24079612714322909</v>
      </c>
      <c r="H23" s="7">
        <f t="shared" si="1"/>
        <v>0.35302902071814096</v>
      </c>
    </row>
    <row r="24" spans="1:8" ht="15.75" x14ac:dyDescent="0.25">
      <c r="A24" s="1" t="s">
        <v>28</v>
      </c>
      <c r="B24" s="4">
        <v>0.3125</v>
      </c>
      <c r="C24">
        <v>12</v>
      </c>
      <c r="D24">
        <v>1040.3399999999999</v>
      </c>
      <c r="F24">
        <f t="shared" si="2"/>
        <v>31.525000000000091</v>
      </c>
      <c r="G24" s="8">
        <f t="shared" si="0"/>
        <v>0.23195825362182151</v>
      </c>
      <c r="H24" s="7">
        <f t="shared" si="1"/>
        <v>0.34007189440756097</v>
      </c>
    </row>
    <row r="25" spans="1:8" ht="15.75" x14ac:dyDescent="0.25">
      <c r="A25" s="1" t="s">
        <v>29</v>
      </c>
      <c r="B25" s="4">
        <v>0.4375</v>
      </c>
      <c r="C25">
        <v>13</v>
      </c>
      <c r="D25">
        <v>1033.1869999999999</v>
      </c>
      <c r="E25" t="s">
        <v>30</v>
      </c>
      <c r="F25">
        <f t="shared" si="2"/>
        <v>38.678000000000111</v>
      </c>
      <c r="G25" s="8">
        <f t="shared" si="0"/>
        <v>0.2212507147839779</v>
      </c>
      <c r="H25" s="7">
        <f t="shared" si="1"/>
        <v>0.32437366871318773</v>
      </c>
    </row>
    <row r="26" spans="1:8" x14ac:dyDescent="0.25">
      <c r="D26">
        <v>1070.482</v>
      </c>
      <c r="F26">
        <f t="shared" si="2"/>
        <v>1.3830000000000382</v>
      </c>
      <c r="G26" s="8">
        <f t="shared" si="0"/>
        <v>0.27707871156258507</v>
      </c>
      <c r="H26" s="7">
        <f t="shared" si="1"/>
        <v>0.40622258906431979</v>
      </c>
    </row>
    <row r="27" spans="1:8" ht="15.75" x14ac:dyDescent="0.25">
      <c r="A27" s="1" t="s">
        <v>31</v>
      </c>
      <c r="B27" s="4">
        <v>0.30555555555555552</v>
      </c>
      <c r="C27">
        <v>14</v>
      </c>
      <c r="D27">
        <v>1064.45</v>
      </c>
      <c r="F27">
        <f t="shared" si="2"/>
        <v>7.4149999999999636</v>
      </c>
      <c r="G27" s="8">
        <f t="shared" si="0"/>
        <v>0.26804923102716333</v>
      </c>
      <c r="H27" s="7">
        <f t="shared" si="1"/>
        <v>0.39298454944619349</v>
      </c>
    </row>
    <row r="28" spans="1:8" x14ac:dyDescent="0.25">
      <c r="B28" s="4">
        <v>0.34375</v>
      </c>
      <c r="D28">
        <v>1064.3</v>
      </c>
      <c r="E28" t="s">
        <v>24</v>
      </c>
      <c r="F28">
        <f t="shared" si="2"/>
        <v>7.5650000000000546</v>
      </c>
      <c r="G28" s="8">
        <f t="shared" si="0"/>
        <v>0.26782469155761524</v>
      </c>
      <c r="H28" s="7">
        <f t="shared" si="1"/>
        <v>0.39265535416391228</v>
      </c>
    </row>
    <row r="29" spans="1:8" x14ac:dyDescent="0.25">
      <c r="B29" s="4">
        <v>0.47222222222222227</v>
      </c>
      <c r="D29">
        <v>1063.799</v>
      </c>
      <c r="E29" t="s">
        <v>32</v>
      </c>
      <c r="F29">
        <f t="shared" si="2"/>
        <v>8.0660000000000309</v>
      </c>
      <c r="G29" s="8">
        <f t="shared" si="0"/>
        <v>0.26707472972932511</v>
      </c>
      <c r="H29" s="7">
        <f t="shared" si="1"/>
        <v>0.39155584192109383</v>
      </c>
    </row>
    <row r="32" spans="1:8" x14ac:dyDescent="0.25">
      <c r="E32" t="s">
        <v>32</v>
      </c>
    </row>
    <row r="33" spans="1:5" x14ac:dyDescent="0.25">
      <c r="D33">
        <v>1063.799</v>
      </c>
      <c r="E33" t="s">
        <v>33</v>
      </c>
    </row>
    <row r="34" spans="1:5" x14ac:dyDescent="0.25">
      <c r="D34">
        <v>1059.22</v>
      </c>
      <c r="E34" t="s">
        <v>34</v>
      </c>
    </row>
    <row r="35" spans="1:5" x14ac:dyDescent="0.25">
      <c r="D35">
        <v>1057.3389999999999</v>
      </c>
      <c r="E35" t="s">
        <v>35</v>
      </c>
    </row>
    <row r="37" spans="1:5" x14ac:dyDescent="0.25">
      <c r="D37">
        <v>1.8759999999999999</v>
      </c>
      <c r="E37" t="s">
        <v>36</v>
      </c>
    </row>
    <row r="38" spans="1:5" x14ac:dyDescent="0.25">
      <c r="D38">
        <v>0.312</v>
      </c>
      <c r="E38" t="s">
        <v>57</v>
      </c>
    </row>
    <row r="39" spans="1:5" x14ac:dyDescent="0.25">
      <c r="D39">
        <v>4</v>
      </c>
      <c r="E39" t="s">
        <v>58</v>
      </c>
    </row>
    <row r="40" spans="1:5" x14ac:dyDescent="0.25">
      <c r="D40">
        <v>0.161</v>
      </c>
      <c r="E40" t="s">
        <v>37</v>
      </c>
    </row>
    <row r="42" spans="1:5" x14ac:dyDescent="0.25">
      <c r="D42">
        <v>26.841000000000001</v>
      </c>
      <c r="E42" t="s">
        <v>59</v>
      </c>
    </row>
    <row r="43" spans="1:5" x14ac:dyDescent="0.25">
      <c r="D43">
        <v>2.4889999999999999</v>
      </c>
      <c r="E43" t="s">
        <v>60</v>
      </c>
    </row>
    <row r="45" spans="1:5" x14ac:dyDescent="0.25">
      <c r="E45" t="s">
        <v>63</v>
      </c>
    </row>
    <row r="46" spans="1:5" x14ac:dyDescent="0.25">
      <c r="A46" t="s">
        <v>66</v>
      </c>
      <c r="D46">
        <v>3.7999999999999999E-2</v>
      </c>
      <c r="E46" t="s">
        <v>65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10" workbookViewId="0">
      <selection activeCell="J18" sqref="J18"/>
    </sheetView>
  </sheetViews>
  <sheetFormatPr defaultColWidth="11.42578125" defaultRowHeight="15" x14ac:dyDescent="0.25"/>
  <cols>
    <col min="1" max="1" width="33.7109375" bestFit="1" customWidth="1"/>
    <col min="2" max="2" width="10.140625" bestFit="1" customWidth="1"/>
    <col min="3" max="3" width="19.140625" bestFit="1" customWidth="1"/>
    <col min="5" max="5" width="42.42578125" bestFit="1" customWidth="1"/>
    <col min="7" max="7" width="13.85546875" bestFit="1" customWidth="1"/>
  </cols>
  <sheetData>
    <row r="1" spans="1:8" ht="15.75" x14ac:dyDescent="0.25">
      <c r="A1" s="1" t="s">
        <v>0</v>
      </c>
      <c r="B1" s="1" t="s">
        <v>19</v>
      </c>
      <c r="C1" s="1"/>
      <c r="D1" s="1"/>
      <c r="E1" s="1" t="s">
        <v>1</v>
      </c>
      <c r="F1" s="1"/>
      <c r="G1" s="1"/>
    </row>
    <row r="2" spans="1:8" ht="15.75" x14ac:dyDescent="0.25">
      <c r="A2" s="1"/>
      <c r="B2" s="1"/>
      <c r="C2" s="1"/>
      <c r="D2" s="1"/>
      <c r="E2" s="1"/>
      <c r="F2" s="1"/>
      <c r="G2" s="1"/>
    </row>
    <row r="3" spans="1:8" ht="15.75" x14ac:dyDescent="0.25">
      <c r="A3" s="1" t="s">
        <v>2</v>
      </c>
      <c r="B3" s="1" t="s">
        <v>38</v>
      </c>
      <c r="C3" s="1"/>
      <c r="D3" s="1"/>
      <c r="E3" s="1"/>
      <c r="F3" s="1"/>
      <c r="G3" s="1"/>
    </row>
    <row r="4" spans="1:8" ht="15.75" x14ac:dyDescent="0.25">
      <c r="A4" s="1"/>
      <c r="B4" s="1"/>
      <c r="C4" s="1"/>
      <c r="D4" s="1"/>
      <c r="E4" s="1"/>
      <c r="F4" s="1"/>
      <c r="G4" s="1"/>
    </row>
    <row r="5" spans="1:8" ht="15.75" x14ac:dyDescent="0.25">
      <c r="A5" s="1" t="s">
        <v>4</v>
      </c>
      <c r="B5" s="1">
        <v>219.35599999999999</v>
      </c>
      <c r="C5" s="1"/>
      <c r="D5" s="1"/>
      <c r="E5" s="1"/>
      <c r="F5" s="1"/>
      <c r="G5" s="1"/>
    </row>
    <row r="6" spans="1:8" ht="15.75" x14ac:dyDescent="0.25">
      <c r="A6" s="1"/>
      <c r="B6" s="1"/>
      <c r="C6" s="1"/>
      <c r="D6" s="1"/>
      <c r="E6" s="1"/>
      <c r="F6" s="1"/>
      <c r="G6" s="1"/>
    </row>
    <row r="7" spans="1:8" ht="15.75" x14ac:dyDescent="0.25">
      <c r="A7" s="1" t="s">
        <v>5</v>
      </c>
      <c r="B7" s="1">
        <v>897.90300000000002</v>
      </c>
      <c r="C7" s="1"/>
      <c r="D7" s="1"/>
      <c r="E7" s="1"/>
      <c r="F7" s="1"/>
      <c r="G7" s="1"/>
    </row>
    <row r="8" spans="1:8" ht="15.75" x14ac:dyDescent="0.25">
      <c r="A8" s="1"/>
      <c r="B8" s="1"/>
      <c r="C8" s="1"/>
      <c r="D8" s="1"/>
      <c r="E8" s="1"/>
      <c r="F8" s="1"/>
      <c r="G8" s="1"/>
    </row>
    <row r="9" spans="1:8" ht="15.75" x14ac:dyDescent="0.25">
      <c r="A9" s="1" t="s">
        <v>6</v>
      </c>
      <c r="B9" s="1">
        <v>1068.002</v>
      </c>
      <c r="C9" s="1" t="s">
        <v>7</v>
      </c>
      <c r="D9" s="2">
        <f>(B9-B7)/(B7-B5)</f>
        <v>0.2506812350507775</v>
      </c>
      <c r="E9" s="1"/>
      <c r="F9" s="1"/>
      <c r="G9" s="1"/>
    </row>
    <row r="10" spans="1:8" ht="15.75" x14ac:dyDescent="0.25">
      <c r="A10" s="1"/>
      <c r="B10" s="1"/>
      <c r="C10" s="1"/>
      <c r="D10" s="1"/>
      <c r="E10" s="1"/>
      <c r="F10" s="1"/>
      <c r="G10" s="1"/>
    </row>
    <row r="11" spans="1:8" ht="15.75" x14ac:dyDescent="0.25">
      <c r="A11" s="1" t="s">
        <v>8</v>
      </c>
      <c r="B11" s="1">
        <v>2</v>
      </c>
      <c r="C11" s="1" t="s">
        <v>9</v>
      </c>
      <c r="D11" s="2">
        <f>(20.5-B11)*2.8*2.8*3.1415926</f>
        <v>455.656590704</v>
      </c>
      <c r="E11" s="1"/>
      <c r="F11" s="1"/>
      <c r="G11" s="1"/>
    </row>
    <row r="12" spans="1:8" ht="15.75" x14ac:dyDescent="0.25">
      <c r="A12" s="1"/>
      <c r="B12" s="1"/>
      <c r="C12" s="1"/>
      <c r="D12" s="1"/>
      <c r="E12" s="1"/>
      <c r="F12" s="1"/>
      <c r="G12" s="1"/>
    </row>
    <row r="13" spans="1:8" ht="15.75" x14ac:dyDescent="0.25">
      <c r="A13" s="1" t="s">
        <v>10</v>
      </c>
      <c r="B13" s="3">
        <f>(B7-B5)/D11</f>
        <v>1.4891631413728246</v>
      </c>
      <c r="C13" s="1"/>
      <c r="D13" s="1"/>
      <c r="E13" s="1"/>
      <c r="F13" s="1"/>
      <c r="G13" s="1"/>
    </row>
    <row r="14" spans="1:8" ht="15.75" x14ac:dyDescent="0.25">
      <c r="A14" s="1"/>
      <c r="B14" s="1"/>
      <c r="C14" s="1"/>
      <c r="D14" s="1"/>
      <c r="E14" s="1"/>
      <c r="F14" s="1"/>
      <c r="G14" s="1"/>
    </row>
    <row r="15" spans="1:8" ht="15.75" x14ac:dyDescent="0.25">
      <c r="A15" s="1"/>
      <c r="B15" s="1"/>
      <c r="C15" s="1"/>
      <c r="D15" s="1"/>
      <c r="E15" s="1"/>
      <c r="F15" s="1"/>
      <c r="G15" s="1" t="s">
        <v>67</v>
      </c>
      <c r="H15" t="s">
        <v>71</v>
      </c>
    </row>
    <row r="16" spans="1:8" ht="15.75" x14ac:dyDescent="0.25">
      <c r="A16" s="1" t="s">
        <v>11</v>
      </c>
      <c r="B16" s="1" t="s">
        <v>12</v>
      </c>
      <c r="C16" s="1" t="s">
        <v>13</v>
      </c>
      <c r="D16" s="1" t="s">
        <v>14</v>
      </c>
      <c r="E16" s="1" t="s">
        <v>15</v>
      </c>
      <c r="F16" s="1" t="s">
        <v>16</v>
      </c>
      <c r="G16" s="1" t="s">
        <v>17</v>
      </c>
      <c r="H16" s="1" t="s">
        <v>17</v>
      </c>
    </row>
    <row r="17" spans="1:8" x14ac:dyDescent="0.25">
      <c r="A17" t="s">
        <v>20</v>
      </c>
      <c r="B17" s="4">
        <v>0.42708333333333331</v>
      </c>
      <c r="C17">
        <v>0</v>
      </c>
      <c r="D17">
        <v>1085.943</v>
      </c>
      <c r="E17" t="s">
        <v>18</v>
      </c>
      <c r="F17">
        <v>0</v>
      </c>
      <c r="G17" s="5">
        <f>(D17-$B$7)/($B$7-$B$5)</f>
        <v>0.27712155532336002</v>
      </c>
      <c r="H17" s="7">
        <f>(D17-$B$7)/$D$11</f>
        <v>0.41267920586745777</v>
      </c>
    </row>
    <row r="18" spans="1:8" ht="15.75" x14ac:dyDescent="0.25">
      <c r="A18" s="1" t="s">
        <v>21</v>
      </c>
      <c r="B18" s="4">
        <v>0.39583333333333331</v>
      </c>
      <c r="C18">
        <v>5</v>
      </c>
      <c r="D18">
        <v>1079.3699999999999</v>
      </c>
      <c r="F18">
        <f>$D$17-D18</f>
        <v>6.5730000000000928</v>
      </c>
      <c r="G18" s="5">
        <f t="shared" ref="G18:G42" si="0">(D18-$B$7)/($B$7-$B$5)</f>
        <v>0.26743468028006884</v>
      </c>
      <c r="H18" s="7">
        <f t="shared" ref="H18:H42" si="1">(D18-$B$7)/$D$11</f>
        <v>0.39825386859790429</v>
      </c>
    </row>
    <row r="19" spans="1:8" ht="15.75" x14ac:dyDescent="0.25">
      <c r="A19" s="1" t="s">
        <v>22</v>
      </c>
      <c r="B19" s="4">
        <v>0.3125</v>
      </c>
      <c r="C19">
        <v>6</v>
      </c>
      <c r="D19">
        <v>1076.5740000000001</v>
      </c>
      <c r="F19">
        <f t="shared" ref="F19:F42" si="2">$D$17-D19</f>
        <v>9.3689999999999145</v>
      </c>
      <c r="G19" s="5">
        <f t="shared" si="0"/>
        <v>0.26331411088693935</v>
      </c>
      <c r="H19" s="7">
        <f t="shared" si="1"/>
        <v>0.3921176685361869</v>
      </c>
    </row>
    <row r="20" spans="1:8" ht="15.75" x14ac:dyDescent="0.25">
      <c r="A20" s="1" t="s">
        <v>23</v>
      </c>
      <c r="B20" s="4">
        <v>0.28472222222222221</v>
      </c>
      <c r="C20">
        <v>8</v>
      </c>
      <c r="D20">
        <v>1070.8040000000001</v>
      </c>
      <c r="F20">
        <f t="shared" si="2"/>
        <v>15.138999999999896</v>
      </c>
      <c r="G20" s="5">
        <f t="shared" si="0"/>
        <v>0.25481064686749783</v>
      </c>
      <c r="H20" s="7">
        <f t="shared" si="1"/>
        <v>0.37945462334444457</v>
      </c>
    </row>
    <row r="21" spans="1:8" ht="15.75" x14ac:dyDescent="0.25">
      <c r="A21" s="1" t="s">
        <v>26</v>
      </c>
      <c r="B21" s="4">
        <v>0.30555555555555552</v>
      </c>
      <c r="C21">
        <v>10</v>
      </c>
      <c r="D21">
        <v>1064.8810000000001</v>
      </c>
      <c r="F21">
        <f t="shared" si="2"/>
        <v>21.061999999999898</v>
      </c>
      <c r="G21" s="5">
        <f t="shared" si="0"/>
        <v>0.24608170104650093</v>
      </c>
      <c r="H21" s="7">
        <f t="shared" si="1"/>
        <v>0.36645579896477559</v>
      </c>
    </row>
    <row r="22" spans="1:8" ht="15.75" x14ac:dyDescent="0.25">
      <c r="A22" s="1" t="s">
        <v>27</v>
      </c>
      <c r="B22" s="4">
        <v>0.35416666666666669</v>
      </c>
      <c r="C22">
        <v>11</v>
      </c>
      <c r="D22">
        <v>1061.52</v>
      </c>
      <c r="F22">
        <f t="shared" si="2"/>
        <v>24.423000000000002</v>
      </c>
      <c r="G22" s="5">
        <f t="shared" si="0"/>
        <v>0.24112847009860769</v>
      </c>
      <c r="H22" s="7">
        <f t="shared" si="1"/>
        <v>0.35907963000646587</v>
      </c>
    </row>
    <row r="23" spans="1:8" ht="15.75" x14ac:dyDescent="0.25">
      <c r="A23" s="1" t="s">
        <v>28</v>
      </c>
      <c r="B23" s="4">
        <v>0.3125</v>
      </c>
      <c r="C23">
        <v>12</v>
      </c>
      <c r="D23">
        <v>1056.6099999999999</v>
      </c>
      <c r="F23">
        <f t="shared" si="2"/>
        <v>29.333000000000084</v>
      </c>
      <c r="G23" s="5">
        <f t="shared" si="0"/>
        <v>0.23389242012712438</v>
      </c>
      <c r="H23" s="7">
        <f t="shared" si="1"/>
        <v>0.34830397109980105</v>
      </c>
    </row>
    <row r="24" spans="1:8" ht="15.75" x14ac:dyDescent="0.25">
      <c r="A24" s="1" t="s">
        <v>29</v>
      </c>
      <c r="B24" s="4">
        <v>0.4375</v>
      </c>
      <c r="C24">
        <v>13</v>
      </c>
      <c r="D24">
        <v>1050.491</v>
      </c>
      <c r="E24" t="s">
        <v>30</v>
      </c>
      <c r="F24">
        <f t="shared" si="2"/>
        <v>35.451999999999998</v>
      </c>
      <c r="G24" s="5">
        <f t="shared" si="0"/>
        <v>0.2248746218021743</v>
      </c>
      <c r="H24" s="7">
        <f t="shared" si="1"/>
        <v>0.33487499821795175</v>
      </c>
    </row>
    <row r="25" spans="1:8" x14ac:dyDescent="0.25">
      <c r="D25">
        <v>1082.3889999999999</v>
      </c>
      <c r="F25">
        <f t="shared" si="2"/>
        <v>3.5540000000000873</v>
      </c>
      <c r="G25" s="5">
        <f t="shared" si="0"/>
        <v>0.27188389308330868</v>
      </c>
      <c r="H25" s="7">
        <f t="shared" si="1"/>
        <v>0.40487947231261318</v>
      </c>
    </row>
    <row r="26" spans="1:8" ht="15.75" x14ac:dyDescent="0.25">
      <c r="A26" s="1" t="s">
        <v>31</v>
      </c>
      <c r="B26" s="4">
        <v>0.30555555555555552</v>
      </c>
      <c r="C26">
        <v>14</v>
      </c>
      <c r="D26">
        <v>1077.421</v>
      </c>
      <c r="F26">
        <f t="shared" si="2"/>
        <v>8.5219999999999345</v>
      </c>
      <c r="G26" s="5">
        <f t="shared" si="0"/>
        <v>0.26456236635045183</v>
      </c>
      <c r="H26" s="7">
        <f t="shared" si="1"/>
        <v>0.39397652456346688</v>
      </c>
    </row>
    <row r="27" spans="1:8" ht="15.75" x14ac:dyDescent="0.25">
      <c r="A27" s="1" t="s">
        <v>39</v>
      </c>
      <c r="B27" s="4">
        <v>0.3923611111111111</v>
      </c>
      <c r="C27">
        <v>15</v>
      </c>
      <c r="D27">
        <v>1069.8889999999999</v>
      </c>
      <c r="F27">
        <f t="shared" si="2"/>
        <v>16.054000000000087</v>
      </c>
      <c r="G27" s="5">
        <f t="shared" si="0"/>
        <v>0.25346217726996045</v>
      </c>
      <c r="H27" s="7">
        <f t="shared" si="1"/>
        <v>0.3774465321225301</v>
      </c>
    </row>
    <row r="28" spans="1:8" x14ac:dyDescent="0.25">
      <c r="B28" s="4">
        <v>0.51041666666666663</v>
      </c>
      <c r="D28">
        <v>1069.8889999999999</v>
      </c>
      <c r="E28" t="s">
        <v>30</v>
      </c>
      <c r="F28">
        <f t="shared" si="2"/>
        <v>16.054000000000087</v>
      </c>
      <c r="G28" s="5">
        <f t="shared" si="0"/>
        <v>0.25346217726996045</v>
      </c>
      <c r="H28" s="7">
        <f t="shared" si="1"/>
        <v>0.3774465321225301</v>
      </c>
    </row>
    <row r="29" spans="1:8" x14ac:dyDescent="0.25">
      <c r="D29">
        <v>1080.431</v>
      </c>
      <c r="F29">
        <f t="shared" si="2"/>
        <v>5.5119999999999436</v>
      </c>
      <c r="G29" s="5">
        <f t="shared" si="0"/>
        <v>0.26899831551830605</v>
      </c>
      <c r="H29" s="7">
        <f t="shared" si="1"/>
        <v>0.40058237656123885</v>
      </c>
    </row>
    <row r="30" spans="1:8" x14ac:dyDescent="0.25">
      <c r="A30" t="s">
        <v>46</v>
      </c>
      <c r="B30" s="4">
        <v>0.31944444444444448</v>
      </c>
      <c r="C30">
        <v>18</v>
      </c>
      <c r="D30">
        <v>1058.2180000000001</v>
      </c>
      <c r="F30">
        <f t="shared" si="2"/>
        <v>27.724999999999909</v>
      </c>
      <c r="G30" s="5">
        <f t="shared" si="0"/>
        <v>0.23626218964935378</v>
      </c>
      <c r="H30" s="7">
        <f t="shared" si="1"/>
        <v>0.35183294452585367</v>
      </c>
    </row>
    <row r="31" spans="1:8" x14ac:dyDescent="0.25">
      <c r="A31" t="s">
        <v>47</v>
      </c>
      <c r="B31" s="4">
        <v>0.30208333333333331</v>
      </c>
      <c r="C31">
        <v>19</v>
      </c>
      <c r="D31">
        <v>1049.2159999999999</v>
      </c>
      <c r="E31" t="s">
        <v>30</v>
      </c>
      <c r="F31">
        <f t="shared" si="2"/>
        <v>36.727000000000089</v>
      </c>
      <c r="G31" s="5">
        <f t="shared" si="0"/>
        <v>0.22299560678921265</v>
      </c>
      <c r="H31" s="7">
        <f t="shared" si="1"/>
        <v>0.33207683831856305</v>
      </c>
    </row>
    <row r="32" spans="1:8" x14ac:dyDescent="0.25">
      <c r="D32">
        <v>1079.896</v>
      </c>
      <c r="F32">
        <f t="shared" si="2"/>
        <v>6.0470000000000255</v>
      </c>
      <c r="G32" s="5">
        <f t="shared" si="0"/>
        <v>0.26820986608149461</v>
      </c>
      <c r="H32" s="7">
        <f t="shared" si="1"/>
        <v>0.39940824672110314</v>
      </c>
    </row>
    <row r="33" spans="1:8" x14ac:dyDescent="0.25">
      <c r="A33" t="s">
        <v>48</v>
      </c>
      <c r="B33" s="4">
        <v>0.38194444444444442</v>
      </c>
      <c r="C33">
        <v>20</v>
      </c>
      <c r="D33">
        <v>1070.81</v>
      </c>
      <c r="F33">
        <f t="shared" si="2"/>
        <v>15.133000000000038</v>
      </c>
      <c r="G33" s="5">
        <f t="shared" si="0"/>
        <v>0.25481948929108805</v>
      </c>
      <c r="H33" s="7">
        <f t="shared" si="1"/>
        <v>0.37946779115573553</v>
      </c>
    </row>
    <row r="34" spans="1:8" x14ac:dyDescent="0.25">
      <c r="A34" t="s">
        <v>49</v>
      </c>
      <c r="B34" s="4">
        <v>0.31944444444444448</v>
      </c>
      <c r="C34">
        <v>21</v>
      </c>
      <c r="D34">
        <v>1061.45</v>
      </c>
      <c r="E34" t="s">
        <v>30</v>
      </c>
      <c r="F34">
        <f t="shared" si="2"/>
        <v>24.492999999999938</v>
      </c>
      <c r="G34" s="5">
        <f t="shared" si="0"/>
        <v>0.24102530849005305</v>
      </c>
      <c r="H34" s="7">
        <f t="shared" si="1"/>
        <v>0.35892600554140153</v>
      </c>
    </row>
    <row r="35" spans="1:8" x14ac:dyDescent="0.25">
      <c r="D35">
        <v>1079.144</v>
      </c>
      <c r="F35">
        <f t="shared" si="2"/>
        <v>6.7989999999999782</v>
      </c>
      <c r="G35" s="5">
        <f t="shared" si="0"/>
        <v>0.26710161565816365</v>
      </c>
      <c r="H35" s="7">
        <f t="shared" si="1"/>
        <v>0.39775788103926785</v>
      </c>
    </row>
    <row r="36" spans="1:8" x14ac:dyDescent="0.25">
      <c r="A36" t="s">
        <v>52</v>
      </c>
      <c r="B36" s="4">
        <v>0.30208333333333331</v>
      </c>
      <c r="C36">
        <v>22</v>
      </c>
      <c r="D36">
        <v>1069.229</v>
      </c>
      <c r="F36">
        <f t="shared" si="2"/>
        <v>16.713999999999942</v>
      </c>
      <c r="G36" s="5">
        <f t="shared" si="0"/>
        <v>0.2524895106750159</v>
      </c>
      <c r="H36" s="7">
        <f t="shared" si="1"/>
        <v>0.37599807288049403</v>
      </c>
    </row>
    <row r="37" spans="1:8" x14ac:dyDescent="0.25">
      <c r="B37" s="4">
        <v>0.45833333333333331</v>
      </c>
      <c r="D37">
        <v>1067.2470000000001</v>
      </c>
      <c r="E37" t="s">
        <v>30</v>
      </c>
      <c r="F37">
        <f t="shared" si="2"/>
        <v>18.695999999999913</v>
      </c>
      <c r="G37" s="5">
        <f t="shared" si="0"/>
        <v>0.24956856341565145</v>
      </c>
      <c r="H37" s="7">
        <f t="shared" si="1"/>
        <v>0.37164830588395448</v>
      </c>
    </row>
    <row r="38" spans="1:8" x14ac:dyDescent="0.25">
      <c r="D38">
        <v>1079.575</v>
      </c>
      <c r="F38">
        <f t="shared" si="2"/>
        <v>6.3679999999999382</v>
      </c>
      <c r="G38" s="5">
        <f t="shared" si="0"/>
        <v>0.26773679641940795</v>
      </c>
      <c r="H38" s="7">
        <f t="shared" si="1"/>
        <v>0.39870376881702196</v>
      </c>
    </row>
    <row r="39" spans="1:8" x14ac:dyDescent="0.25">
      <c r="A39" t="s">
        <v>53</v>
      </c>
      <c r="B39" s="4">
        <v>0.3125</v>
      </c>
      <c r="C39">
        <v>26</v>
      </c>
      <c r="D39">
        <v>1034.5</v>
      </c>
      <c r="E39" t="s">
        <v>30</v>
      </c>
      <c r="F39">
        <f t="shared" si="2"/>
        <v>51.442999999999984</v>
      </c>
      <c r="G39" s="5">
        <f t="shared" si="0"/>
        <v>0.20130808919647419</v>
      </c>
      <c r="H39" s="7">
        <f t="shared" si="1"/>
        <v>0.29978058649158229</v>
      </c>
    </row>
    <row r="40" spans="1:8" x14ac:dyDescent="0.25">
      <c r="D40">
        <v>1079.3430000000001</v>
      </c>
      <c r="F40">
        <f t="shared" si="2"/>
        <v>6.5999999999999091</v>
      </c>
      <c r="G40" s="5">
        <f t="shared" si="0"/>
        <v>0.26739488937391226</v>
      </c>
      <c r="H40" s="7">
        <f t="shared" si="1"/>
        <v>0.39819461344709411</v>
      </c>
    </row>
    <row r="41" spans="1:8" x14ac:dyDescent="0.25">
      <c r="A41" t="s">
        <v>55</v>
      </c>
      <c r="B41" s="4">
        <v>0.26041666666666669</v>
      </c>
      <c r="C41">
        <v>28</v>
      </c>
      <c r="D41">
        <v>1049.7429999999999</v>
      </c>
      <c r="E41" t="s">
        <v>24</v>
      </c>
      <c r="F41">
        <f t="shared" si="2"/>
        <v>36.200000000000045</v>
      </c>
      <c r="G41" s="5">
        <f t="shared" si="0"/>
        <v>0.22377226632790345</v>
      </c>
      <c r="H41" s="7">
        <f t="shared" si="1"/>
        <v>0.33323341107697707</v>
      </c>
    </row>
    <row r="42" spans="1:8" x14ac:dyDescent="0.25">
      <c r="B42" s="4">
        <v>0.3888888888888889</v>
      </c>
      <c r="D42">
        <v>1051.5260000000001</v>
      </c>
      <c r="E42" t="s">
        <v>56</v>
      </c>
      <c r="F42">
        <f t="shared" si="2"/>
        <v>34.416999999999916</v>
      </c>
      <c r="G42" s="5">
        <f t="shared" si="0"/>
        <v>0.22639993987151966</v>
      </c>
      <c r="H42" s="7">
        <f t="shared" si="1"/>
        <v>0.3371464456656908</v>
      </c>
    </row>
    <row r="45" spans="1:8" x14ac:dyDescent="0.25">
      <c r="E45" t="s">
        <v>32</v>
      </c>
    </row>
    <row r="46" spans="1:8" x14ac:dyDescent="0.25">
      <c r="D46">
        <v>1051.5260000000001</v>
      </c>
      <c r="E46" t="s">
        <v>33</v>
      </c>
    </row>
    <row r="47" spans="1:8" x14ac:dyDescent="0.25">
      <c r="D47">
        <v>1047.2049999999999</v>
      </c>
      <c r="E47" t="s">
        <v>34</v>
      </c>
    </row>
    <row r="48" spans="1:8" x14ac:dyDescent="0.25">
      <c r="D48">
        <v>1042.672</v>
      </c>
      <c r="E48" t="s">
        <v>35</v>
      </c>
    </row>
    <row r="50" spans="1:5" x14ac:dyDescent="0.25">
      <c r="D50">
        <v>4.5140000000000002</v>
      </c>
      <c r="E50" t="s">
        <v>36</v>
      </c>
    </row>
    <row r="51" spans="1:5" x14ac:dyDescent="0.25">
      <c r="D51">
        <v>1.55</v>
      </c>
      <c r="E51" t="s">
        <v>57</v>
      </c>
    </row>
    <row r="52" spans="1:5" x14ac:dyDescent="0.25">
      <c r="D52">
        <v>8</v>
      </c>
      <c r="E52" t="s">
        <v>58</v>
      </c>
    </row>
    <row r="53" spans="1:5" x14ac:dyDescent="0.25">
      <c r="D53">
        <v>0.47599999999999998</v>
      </c>
      <c r="E53" t="s">
        <v>37</v>
      </c>
    </row>
    <row r="55" spans="1:5" x14ac:dyDescent="0.25">
      <c r="D55">
        <v>92.701999999999998</v>
      </c>
      <c r="E55" t="s">
        <v>59</v>
      </c>
    </row>
    <row r="56" spans="1:5" x14ac:dyDescent="0.25">
      <c r="D56">
        <v>7.4359999999999999</v>
      </c>
      <c r="E56" t="s">
        <v>60</v>
      </c>
    </row>
    <row r="58" spans="1:5" x14ac:dyDescent="0.25">
      <c r="A58" t="s">
        <v>64</v>
      </c>
      <c r="D58">
        <v>2.5099999999999998</v>
      </c>
      <c r="E58" t="s">
        <v>63</v>
      </c>
    </row>
    <row r="59" spans="1:5" x14ac:dyDescent="0.25">
      <c r="A59" t="s">
        <v>66</v>
      </c>
      <c r="D59">
        <v>0.10199999999999999</v>
      </c>
      <c r="E59" t="s">
        <v>65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C4" workbookViewId="0">
      <selection activeCell="G22" sqref="G22"/>
    </sheetView>
  </sheetViews>
  <sheetFormatPr defaultColWidth="11.42578125" defaultRowHeight="15" x14ac:dyDescent="0.25"/>
  <cols>
    <col min="1" max="1" width="33.7109375" bestFit="1" customWidth="1"/>
    <col min="2" max="2" width="10.140625" bestFit="1" customWidth="1"/>
    <col min="3" max="3" width="19.140625" bestFit="1" customWidth="1"/>
    <col min="5" max="5" width="42.42578125" bestFit="1" customWidth="1"/>
    <col min="7" max="7" width="13.85546875" bestFit="1" customWidth="1"/>
  </cols>
  <sheetData>
    <row r="1" spans="1:8" ht="15.75" x14ac:dyDescent="0.25">
      <c r="A1" s="1" t="s">
        <v>0</v>
      </c>
      <c r="B1" s="1" t="s">
        <v>19</v>
      </c>
      <c r="C1" s="1"/>
      <c r="D1" s="1"/>
      <c r="E1" s="1" t="s">
        <v>1</v>
      </c>
      <c r="F1" s="1"/>
      <c r="G1" s="1"/>
    </row>
    <row r="2" spans="1:8" ht="15.75" x14ac:dyDescent="0.25">
      <c r="A2" s="1"/>
      <c r="B2" s="1"/>
      <c r="C2" s="1"/>
      <c r="D2" s="1"/>
      <c r="E2" s="1"/>
      <c r="F2" s="1"/>
      <c r="G2" s="1"/>
    </row>
    <row r="3" spans="1:8" ht="15.75" x14ac:dyDescent="0.25">
      <c r="A3" s="1" t="s">
        <v>2</v>
      </c>
      <c r="B3" s="1" t="s">
        <v>40</v>
      </c>
      <c r="C3" s="1"/>
      <c r="D3" s="1"/>
      <c r="E3" s="1"/>
      <c r="F3" s="1"/>
      <c r="G3" s="1"/>
    </row>
    <row r="4" spans="1:8" ht="15.75" x14ac:dyDescent="0.25">
      <c r="A4" s="1"/>
      <c r="B4" s="1"/>
      <c r="C4" s="1"/>
      <c r="D4" s="1"/>
      <c r="E4" s="1"/>
      <c r="F4" s="1"/>
      <c r="G4" s="1"/>
    </row>
    <row r="5" spans="1:8" ht="15.75" x14ac:dyDescent="0.25">
      <c r="A5" s="1" t="s">
        <v>4</v>
      </c>
      <c r="B5" s="1">
        <v>218.34</v>
      </c>
      <c r="C5" s="1"/>
      <c r="D5" s="1"/>
      <c r="E5" s="1"/>
      <c r="F5" s="1"/>
      <c r="G5" s="1"/>
    </row>
    <row r="6" spans="1:8" ht="15.75" x14ac:dyDescent="0.25">
      <c r="A6" s="1"/>
      <c r="B6" s="1"/>
      <c r="C6" s="1"/>
      <c r="D6" s="1"/>
      <c r="E6" s="1"/>
      <c r="F6" s="1"/>
      <c r="G6" s="1"/>
    </row>
    <row r="7" spans="1:8" ht="15.75" x14ac:dyDescent="0.25">
      <c r="A7" s="1" t="s">
        <v>5</v>
      </c>
      <c r="B7" s="1">
        <v>875.96600000000001</v>
      </c>
      <c r="C7" s="1"/>
      <c r="D7" s="1"/>
      <c r="E7" s="1"/>
      <c r="F7" s="1"/>
      <c r="G7" s="1"/>
    </row>
    <row r="8" spans="1:8" ht="15.75" x14ac:dyDescent="0.25">
      <c r="A8" s="1"/>
      <c r="B8" s="1"/>
      <c r="C8" s="1"/>
      <c r="D8" s="1"/>
      <c r="E8" s="1"/>
      <c r="F8" s="1"/>
      <c r="G8" s="1"/>
    </row>
    <row r="9" spans="1:8" ht="15.75" x14ac:dyDescent="0.25">
      <c r="A9" s="1" t="s">
        <v>6</v>
      </c>
      <c r="B9" s="1">
        <v>1044.33</v>
      </c>
      <c r="C9" s="1" t="s">
        <v>7</v>
      </c>
      <c r="D9" s="2">
        <f>(B9-B7)/(B7-B5)</f>
        <v>0.25601785817470707</v>
      </c>
      <c r="E9" s="1"/>
      <c r="F9" s="1"/>
      <c r="G9" s="1"/>
    </row>
    <row r="10" spans="1:8" ht="15.75" x14ac:dyDescent="0.25">
      <c r="A10" s="1"/>
      <c r="B10" s="1"/>
      <c r="C10" s="1"/>
      <c r="D10" s="1"/>
      <c r="E10" s="1"/>
      <c r="F10" s="1"/>
      <c r="G10" s="1"/>
    </row>
    <row r="11" spans="1:8" ht="15.75" x14ac:dyDescent="0.25">
      <c r="A11" s="1" t="s">
        <v>8</v>
      </c>
      <c r="B11" s="1">
        <v>2.5</v>
      </c>
      <c r="C11" s="1" t="s">
        <v>9</v>
      </c>
      <c r="D11" s="2">
        <f>(20.5-B11)*2.8*2.8*3.1415926</f>
        <v>443.34154771199991</v>
      </c>
      <c r="E11" s="1"/>
      <c r="F11" s="1"/>
      <c r="G11" s="1"/>
    </row>
    <row r="12" spans="1:8" ht="15.75" x14ac:dyDescent="0.25">
      <c r="A12" s="1"/>
      <c r="B12" s="1"/>
      <c r="C12" s="1"/>
      <c r="D12" s="1"/>
      <c r="E12" s="1"/>
      <c r="F12" s="1"/>
      <c r="G12" s="1"/>
    </row>
    <row r="13" spans="1:8" ht="15.75" x14ac:dyDescent="0.25">
      <c r="A13" s="1" t="s">
        <v>10</v>
      </c>
      <c r="B13" s="3">
        <f>(B7-B5)/D11</f>
        <v>1.4833394329809166</v>
      </c>
      <c r="C13" s="1"/>
      <c r="D13" s="1"/>
      <c r="E13" s="1"/>
      <c r="F13" s="1"/>
      <c r="G13" s="1"/>
    </row>
    <row r="14" spans="1:8" ht="15.75" x14ac:dyDescent="0.25">
      <c r="A14" s="1"/>
      <c r="B14" s="1"/>
      <c r="C14" s="1"/>
      <c r="D14" s="1"/>
      <c r="E14" s="1"/>
      <c r="F14" s="1"/>
      <c r="G14" s="1"/>
    </row>
    <row r="15" spans="1:8" ht="15.75" x14ac:dyDescent="0.25">
      <c r="A15" s="1"/>
      <c r="B15" s="1"/>
      <c r="C15" s="1"/>
      <c r="D15" s="1"/>
      <c r="E15" s="1"/>
      <c r="F15" s="1"/>
      <c r="G15" s="1" t="s">
        <v>67</v>
      </c>
      <c r="H15" t="s">
        <v>71</v>
      </c>
    </row>
    <row r="16" spans="1:8" ht="15.75" x14ac:dyDescent="0.25">
      <c r="A16" s="1" t="s">
        <v>11</v>
      </c>
      <c r="B16" s="1" t="s">
        <v>12</v>
      </c>
      <c r="C16" s="1" t="s">
        <v>13</v>
      </c>
      <c r="D16" s="1" t="s">
        <v>14</v>
      </c>
      <c r="E16" s="1" t="s">
        <v>15</v>
      </c>
      <c r="F16" s="1" t="s">
        <v>16</v>
      </c>
      <c r="G16" s="1" t="s">
        <v>17</v>
      </c>
      <c r="H16" s="1" t="s">
        <v>17</v>
      </c>
    </row>
    <row r="17" spans="1:8" x14ac:dyDescent="0.25">
      <c r="A17" t="s">
        <v>20</v>
      </c>
      <c r="B17" s="4">
        <v>0.42708333333333331</v>
      </c>
      <c r="C17">
        <v>0</v>
      </c>
      <c r="D17">
        <v>1061.008</v>
      </c>
      <c r="E17" t="s">
        <v>18</v>
      </c>
      <c r="F17">
        <v>0</v>
      </c>
      <c r="G17" s="8">
        <f>(D17-$B$7)/($B$7-$B$5)</f>
        <v>0.28137877760307534</v>
      </c>
      <c r="H17" s="7">
        <f>(D17-$B$7)/$D$11</f>
        <v>0.4173802364226093</v>
      </c>
    </row>
    <row r="18" spans="1:8" ht="15.75" x14ac:dyDescent="0.25">
      <c r="A18" s="1" t="s">
        <v>21</v>
      </c>
      <c r="B18" s="4">
        <v>0.39583333333333331</v>
      </c>
      <c r="C18">
        <v>5</v>
      </c>
      <c r="D18">
        <v>1054.2850000000001</v>
      </c>
      <c r="F18">
        <f>$D$17-D18</f>
        <v>6.7229999999999563</v>
      </c>
      <c r="G18" s="8">
        <f t="shared" ref="G18:G29" si="0">(D18-$B$7)/($B$7-$B$5)</f>
        <v>0.27115564165650397</v>
      </c>
      <c r="H18" s="7">
        <f t="shared" ref="H18:H29" si="1">(D18-$B$7)/$D$11</f>
        <v>0.40221585574433522</v>
      </c>
    </row>
    <row r="19" spans="1:8" ht="15.75" x14ac:dyDescent="0.25">
      <c r="A19" s="1" t="s">
        <v>22</v>
      </c>
      <c r="B19" s="4">
        <v>0.3125</v>
      </c>
      <c r="C19">
        <v>6</v>
      </c>
      <c r="D19">
        <v>1051.2639999999999</v>
      </c>
      <c r="F19">
        <f t="shared" ref="F19:F29" si="2">$D$17-D19</f>
        <v>9.7440000000001419</v>
      </c>
      <c r="G19" s="8">
        <f t="shared" si="0"/>
        <v>0.26656184518252002</v>
      </c>
      <c r="H19" s="7">
        <f t="shared" si="1"/>
        <v>0.39540169628738614</v>
      </c>
    </row>
    <row r="20" spans="1:8" ht="15.75" x14ac:dyDescent="0.25">
      <c r="A20" s="1" t="s">
        <v>23</v>
      </c>
      <c r="B20" s="4">
        <v>0.28472222222222221</v>
      </c>
      <c r="C20">
        <v>8</v>
      </c>
      <c r="D20">
        <v>1044.645</v>
      </c>
      <c r="E20" t="s">
        <v>24</v>
      </c>
      <c r="F20">
        <f t="shared" si="2"/>
        <v>16.363000000000056</v>
      </c>
      <c r="G20" s="8">
        <f t="shared" si="0"/>
        <v>0.25649685383485443</v>
      </c>
      <c r="H20" s="7">
        <f t="shared" si="1"/>
        <v>0.38047189772878204</v>
      </c>
    </row>
    <row r="21" spans="1:8" x14ac:dyDescent="0.25">
      <c r="B21" s="4">
        <v>0.45833333333333331</v>
      </c>
      <c r="D21">
        <v>1046.55</v>
      </c>
      <c r="E21" t="s">
        <v>25</v>
      </c>
      <c r="F21">
        <f t="shared" si="2"/>
        <v>14.458000000000084</v>
      </c>
      <c r="G21" s="8">
        <f t="shared" si="0"/>
        <v>0.25939363711288782</v>
      </c>
      <c r="H21" s="7">
        <f t="shared" si="1"/>
        <v>0.38476881059388868</v>
      </c>
    </row>
    <row r="22" spans="1:8" ht="15.75" x14ac:dyDescent="0.25">
      <c r="A22" s="1" t="s">
        <v>26</v>
      </c>
      <c r="B22" s="4">
        <v>0.30555555555555552</v>
      </c>
      <c r="C22">
        <v>10</v>
      </c>
      <c r="D22">
        <v>1038.922</v>
      </c>
      <c r="F22">
        <f t="shared" si="2"/>
        <v>22.086000000000013</v>
      </c>
      <c r="G22" s="8">
        <f t="shared" si="0"/>
        <v>0.24779433903160766</v>
      </c>
      <c r="H22" s="7">
        <f t="shared" si="1"/>
        <v>0.36756311435502598</v>
      </c>
    </row>
    <row r="23" spans="1:8" ht="15.75" x14ac:dyDescent="0.25">
      <c r="A23" s="1" t="s">
        <v>27</v>
      </c>
      <c r="B23" s="4">
        <v>0.35416666666666669</v>
      </c>
      <c r="C23">
        <v>11</v>
      </c>
      <c r="D23">
        <v>1033.327</v>
      </c>
      <c r="F23">
        <f t="shared" si="2"/>
        <v>27.68100000000004</v>
      </c>
      <c r="G23" s="8">
        <f t="shared" si="0"/>
        <v>0.23928646373470636</v>
      </c>
      <c r="H23" s="7">
        <f t="shared" si="1"/>
        <v>0.35494304743624799</v>
      </c>
    </row>
    <row r="24" spans="1:8" ht="15.75" x14ac:dyDescent="0.25">
      <c r="A24" s="1" t="s">
        <v>28</v>
      </c>
      <c r="B24" s="4">
        <v>0.3125</v>
      </c>
      <c r="C24">
        <v>12</v>
      </c>
      <c r="D24">
        <v>1024.8879999999999</v>
      </c>
      <c r="F24">
        <f t="shared" si="2"/>
        <v>36.120000000000118</v>
      </c>
      <c r="G24" s="8">
        <f t="shared" si="0"/>
        <v>0.22645394190618973</v>
      </c>
      <c r="H24" s="7">
        <f t="shared" si="1"/>
        <v>0.33590806178342092</v>
      </c>
    </row>
    <row r="25" spans="1:8" ht="15.75" x14ac:dyDescent="0.25">
      <c r="A25" s="1" t="s">
        <v>29</v>
      </c>
      <c r="B25" s="4">
        <v>0.4375</v>
      </c>
      <c r="C25">
        <v>13</v>
      </c>
      <c r="D25">
        <v>1013.261</v>
      </c>
      <c r="E25" t="s">
        <v>30</v>
      </c>
      <c r="F25">
        <f t="shared" si="2"/>
        <v>47.747000000000071</v>
      </c>
      <c r="G25" s="8">
        <f t="shared" si="0"/>
        <v>0.20877367987275436</v>
      </c>
      <c r="H25" s="7">
        <f t="shared" si="1"/>
        <v>0.30968223192379091</v>
      </c>
    </row>
    <row r="26" spans="1:8" x14ac:dyDescent="0.25">
      <c r="D26">
        <v>1036.903</v>
      </c>
      <c r="F26">
        <f t="shared" si="2"/>
        <v>24.105000000000018</v>
      </c>
      <c r="G26" s="8">
        <f t="shared" si="0"/>
        <v>0.24472420494323524</v>
      </c>
      <c r="H26" s="7">
        <f t="shared" si="1"/>
        <v>0.36300906339720423</v>
      </c>
    </row>
    <row r="27" spans="1:8" ht="15.75" x14ac:dyDescent="0.25">
      <c r="A27" s="1" t="s">
        <v>31</v>
      </c>
      <c r="B27" s="4">
        <v>0.30555555555555552</v>
      </c>
      <c r="C27">
        <v>14</v>
      </c>
      <c r="D27">
        <v>1030.2629999999999</v>
      </c>
      <c r="F27">
        <f t="shared" si="2"/>
        <v>30.745000000000118</v>
      </c>
      <c r="G27" s="8">
        <f t="shared" si="0"/>
        <v>0.23462728055155957</v>
      </c>
      <c r="H27" s="7">
        <f t="shared" si="1"/>
        <v>0.34803189729520484</v>
      </c>
    </row>
    <row r="28" spans="1:8" x14ac:dyDescent="0.25">
      <c r="B28" s="4">
        <v>0.45833333333333331</v>
      </c>
      <c r="D28">
        <v>1030.0609999999999</v>
      </c>
      <c r="E28" t="s">
        <v>24</v>
      </c>
      <c r="F28">
        <f t="shared" si="2"/>
        <v>30.947000000000116</v>
      </c>
      <c r="G28" s="8">
        <f t="shared" si="0"/>
        <v>0.23432011508060802</v>
      </c>
      <c r="H28" s="7">
        <f t="shared" si="1"/>
        <v>0.34757626663969221</v>
      </c>
    </row>
    <row r="29" spans="1:8" x14ac:dyDescent="0.25">
      <c r="B29" s="4">
        <v>0.59027777777777779</v>
      </c>
      <c r="D29">
        <v>1027.4649999999999</v>
      </c>
      <c r="E29" t="s">
        <v>32</v>
      </c>
      <c r="F29">
        <f t="shared" si="2"/>
        <v>33.54300000000012</v>
      </c>
      <c r="G29" s="8">
        <f t="shared" si="0"/>
        <v>0.23037258259253726</v>
      </c>
      <c r="H29" s="7">
        <f t="shared" si="1"/>
        <v>0.34172073603716363</v>
      </c>
    </row>
    <row r="31" spans="1:8" x14ac:dyDescent="0.25">
      <c r="E31" t="s">
        <v>32</v>
      </c>
    </row>
    <row r="32" spans="1:8" x14ac:dyDescent="0.25">
      <c r="D32">
        <v>1027.4649999999999</v>
      </c>
      <c r="E32" t="s">
        <v>33</v>
      </c>
    </row>
    <row r="33" spans="1:5" x14ac:dyDescent="0.25">
      <c r="D33">
        <v>1022.907</v>
      </c>
      <c r="E33" t="s">
        <v>34</v>
      </c>
    </row>
    <row r="34" spans="1:5" x14ac:dyDescent="0.25">
      <c r="D34">
        <v>1020.616</v>
      </c>
      <c r="E34" t="s">
        <v>35</v>
      </c>
    </row>
    <row r="36" spans="1:5" x14ac:dyDescent="0.25">
      <c r="D36">
        <v>2.2709999999999999</v>
      </c>
      <c r="E36" t="s">
        <v>36</v>
      </c>
    </row>
    <row r="37" spans="1:5" x14ac:dyDescent="0.25">
      <c r="D37">
        <v>0.38300000000000001</v>
      </c>
      <c r="E37" t="s">
        <v>57</v>
      </c>
    </row>
    <row r="38" spans="1:5" x14ac:dyDescent="0.25">
      <c r="D38">
        <v>4</v>
      </c>
      <c r="E38" t="s">
        <v>58</v>
      </c>
    </row>
    <row r="39" spans="1:5" x14ac:dyDescent="0.25">
      <c r="D39">
        <v>0.20799999999999999</v>
      </c>
      <c r="E39" t="s">
        <v>37</v>
      </c>
    </row>
    <row r="41" spans="1:5" x14ac:dyDescent="0.25">
      <c r="D41">
        <v>44.258000000000003</v>
      </c>
      <c r="E41" t="s">
        <v>59</v>
      </c>
    </row>
    <row r="42" spans="1:5" x14ac:dyDescent="0.25">
      <c r="D42">
        <v>3.0819999999999999</v>
      </c>
      <c r="E42" t="s">
        <v>60</v>
      </c>
    </row>
    <row r="44" spans="1:5" x14ac:dyDescent="0.25">
      <c r="A44" t="s">
        <v>64</v>
      </c>
      <c r="D44">
        <v>0.82</v>
      </c>
      <c r="E44" t="s">
        <v>63</v>
      </c>
    </row>
    <row r="45" spans="1:5" x14ac:dyDescent="0.25">
      <c r="A45" t="s">
        <v>66</v>
      </c>
      <c r="D45">
        <v>1.9E-2</v>
      </c>
      <c r="E45" t="s">
        <v>65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C10" workbookViewId="0">
      <selection activeCell="G17" sqref="G17:G33"/>
    </sheetView>
  </sheetViews>
  <sheetFormatPr defaultColWidth="11.42578125" defaultRowHeight="15" x14ac:dyDescent="0.25"/>
  <cols>
    <col min="1" max="1" width="33.7109375" bestFit="1" customWidth="1"/>
    <col min="2" max="2" width="10.140625" bestFit="1" customWidth="1"/>
    <col min="3" max="3" width="19.140625" bestFit="1" customWidth="1"/>
    <col min="5" max="5" width="42.42578125" bestFit="1" customWidth="1"/>
    <col min="7" max="7" width="13.85546875" bestFit="1" customWidth="1"/>
  </cols>
  <sheetData>
    <row r="1" spans="1:8" ht="15.75" x14ac:dyDescent="0.25">
      <c r="A1" s="1" t="s">
        <v>0</v>
      </c>
      <c r="B1" s="1" t="s">
        <v>19</v>
      </c>
      <c r="C1" s="1"/>
      <c r="D1" s="1"/>
      <c r="E1" s="1" t="s">
        <v>1</v>
      </c>
      <c r="F1" s="1"/>
      <c r="G1" s="1"/>
    </row>
    <row r="2" spans="1:8" ht="15.75" x14ac:dyDescent="0.25">
      <c r="A2" s="1"/>
      <c r="B2" s="1"/>
      <c r="C2" s="1"/>
      <c r="D2" s="1"/>
      <c r="E2" s="1"/>
      <c r="F2" s="1"/>
      <c r="G2" s="1"/>
    </row>
    <row r="3" spans="1:8" ht="15.75" x14ac:dyDescent="0.25">
      <c r="A3" s="1" t="s">
        <v>2</v>
      </c>
      <c r="B3" s="1" t="s">
        <v>41</v>
      </c>
      <c r="C3" s="1"/>
      <c r="D3" s="1"/>
      <c r="E3" s="1"/>
      <c r="F3" s="1"/>
      <c r="G3" s="1"/>
    </row>
    <row r="4" spans="1:8" ht="15.75" x14ac:dyDescent="0.25">
      <c r="A4" s="1"/>
      <c r="B4" s="1"/>
      <c r="C4" s="1"/>
      <c r="D4" s="1"/>
      <c r="E4" s="1"/>
      <c r="F4" s="1"/>
      <c r="G4" s="1"/>
    </row>
    <row r="5" spans="1:8" ht="15.75" x14ac:dyDescent="0.25">
      <c r="A5" s="1" t="s">
        <v>4</v>
      </c>
      <c r="B5" s="1">
        <v>219.07599999999999</v>
      </c>
      <c r="C5" s="1"/>
      <c r="D5" s="1"/>
      <c r="E5" s="1"/>
      <c r="F5" s="1"/>
      <c r="G5" s="1"/>
    </row>
    <row r="6" spans="1:8" ht="15.75" x14ac:dyDescent="0.25">
      <c r="A6" s="1"/>
      <c r="B6" s="1"/>
      <c r="C6" s="1"/>
      <c r="D6" s="1"/>
      <c r="E6" s="1"/>
      <c r="F6" s="1"/>
      <c r="G6" s="1"/>
    </row>
    <row r="7" spans="1:8" ht="15.75" x14ac:dyDescent="0.25">
      <c r="A7" s="1" t="s">
        <v>5</v>
      </c>
      <c r="B7" s="1">
        <v>874.89499999999998</v>
      </c>
      <c r="C7" s="1"/>
      <c r="D7" s="1"/>
      <c r="E7" s="1"/>
      <c r="F7" s="1"/>
      <c r="G7" s="1"/>
    </row>
    <row r="8" spans="1:8" ht="15.75" x14ac:dyDescent="0.25">
      <c r="A8" s="1"/>
      <c r="B8" s="1"/>
      <c r="C8" s="1"/>
      <c r="D8" s="1"/>
      <c r="E8" s="1"/>
      <c r="F8" s="1"/>
      <c r="G8" s="1"/>
    </row>
    <row r="9" spans="1:8" ht="15.75" x14ac:dyDescent="0.25">
      <c r="A9" s="1" t="s">
        <v>6</v>
      </c>
      <c r="B9" s="1">
        <v>1047.472</v>
      </c>
      <c r="C9" s="1" t="s">
        <v>7</v>
      </c>
      <c r="D9" s="2">
        <f>(B9-B7)/(B7-B5)</f>
        <v>0.2631473013133197</v>
      </c>
      <c r="E9" s="1"/>
      <c r="F9" s="1"/>
      <c r="G9" s="1"/>
    </row>
    <row r="10" spans="1:8" ht="15.75" x14ac:dyDescent="0.25">
      <c r="A10" s="1"/>
      <c r="B10" s="1"/>
      <c r="C10" s="1"/>
      <c r="D10" s="1"/>
      <c r="E10" s="1"/>
      <c r="F10" s="1"/>
      <c r="G10" s="1"/>
    </row>
    <row r="11" spans="1:8" ht="15.75" x14ac:dyDescent="0.25">
      <c r="A11" s="1" t="s">
        <v>8</v>
      </c>
      <c r="B11" s="1">
        <v>2.1</v>
      </c>
      <c r="C11" s="1" t="s">
        <v>9</v>
      </c>
      <c r="D11" s="2">
        <f>(20.5-B11)*2.8*2.8*3.1415926</f>
        <v>453.19358210559994</v>
      </c>
      <c r="E11" s="1"/>
      <c r="F11" s="1"/>
      <c r="G11" s="1"/>
    </row>
    <row r="12" spans="1:8" ht="15.75" x14ac:dyDescent="0.25">
      <c r="A12" s="1"/>
      <c r="B12" s="1"/>
      <c r="C12" s="1"/>
      <c r="D12" s="1"/>
      <c r="E12" s="1"/>
      <c r="F12" s="1"/>
      <c r="G12" s="1"/>
    </row>
    <row r="13" spans="1:8" ht="15.75" x14ac:dyDescent="0.25">
      <c r="A13" s="1" t="s">
        <v>10</v>
      </c>
      <c r="B13" s="3">
        <f>(B7-B5)/D11</f>
        <v>1.4471056649853125</v>
      </c>
      <c r="C13" s="1"/>
      <c r="D13" s="1"/>
      <c r="E13" s="1"/>
      <c r="F13" s="1"/>
      <c r="G13" s="1"/>
    </row>
    <row r="14" spans="1:8" ht="15.75" x14ac:dyDescent="0.25">
      <c r="A14" s="1"/>
      <c r="B14" s="1"/>
      <c r="C14" s="1"/>
      <c r="D14" s="1"/>
      <c r="E14" s="1"/>
      <c r="F14" s="1"/>
      <c r="G14" s="1"/>
    </row>
    <row r="15" spans="1:8" ht="15.75" x14ac:dyDescent="0.25">
      <c r="A15" s="1"/>
      <c r="B15" s="1"/>
      <c r="C15" s="1"/>
      <c r="D15" s="1"/>
      <c r="E15" s="1"/>
      <c r="F15" s="1"/>
      <c r="G15" s="1" t="s">
        <v>67</v>
      </c>
      <c r="H15" t="s">
        <v>71</v>
      </c>
    </row>
    <row r="16" spans="1:8" ht="15.75" x14ac:dyDescent="0.25">
      <c r="A16" s="1" t="s">
        <v>11</v>
      </c>
      <c r="B16" s="1" t="s">
        <v>12</v>
      </c>
      <c r="C16" s="1" t="s">
        <v>13</v>
      </c>
      <c r="D16" s="1" t="s">
        <v>14</v>
      </c>
      <c r="E16" s="1" t="s">
        <v>15</v>
      </c>
      <c r="F16" s="1" t="s">
        <v>16</v>
      </c>
      <c r="G16" s="1" t="s">
        <v>17</v>
      </c>
      <c r="H16" s="1" t="s">
        <v>17</v>
      </c>
    </row>
    <row r="17" spans="1:8" x14ac:dyDescent="0.25">
      <c r="A17" t="s">
        <v>20</v>
      </c>
      <c r="B17" s="4">
        <v>0.42708333333333331</v>
      </c>
      <c r="C17">
        <v>0</v>
      </c>
      <c r="D17">
        <v>1063.4849999999999</v>
      </c>
      <c r="E17" t="s">
        <v>18</v>
      </c>
      <c r="F17">
        <v>0</v>
      </c>
      <c r="G17" s="5">
        <f>(D17-$B$7)/($B$7-$B$5)</f>
        <v>0.28756409924079651</v>
      </c>
      <c r="H17" s="7">
        <f>(D17-$B$7)/$D$11</f>
        <v>0.41613563705775519</v>
      </c>
    </row>
    <row r="18" spans="1:8" ht="15.75" x14ac:dyDescent="0.25">
      <c r="A18" s="1" t="s">
        <v>21</v>
      </c>
      <c r="B18" s="4">
        <v>0.39583333333333331</v>
      </c>
      <c r="C18">
        <v>5</v>
      </c>
      <c r="D18">
        <v>1054.8520000000001</v>
      </c>
      <c r="F18">
        <f>$D$17-D18</f>
        <v>8.6329999999998108</v>
      </c>
      <c r="G18" s="5">
        <f t="shared" ref="G18:G33" si="0">(D18-$B$7)/($B$7-$B$5)</f>
        <v>0.27440040620964035</v>
      </c>
      <c r="H18" s="7">
        <f t="shared" ref="H18:H33" si="1">(D18-$B$7)/$D$11</f>
        <v>0.3970863823002414</v>
      </c>
    </row>
    <row r="19" spans="1:8" ht="15.75" x14ac:dyDescent="0.25">
      <c r="A19" s="1" t="s">
        <v>22</v>
      </c>
      <c r="B19" s="4">
        <v>0.3125</v>
      </c>
      <c r="C19">
        <v>6</v>
      </c>
      <c r="D19">
        <v>1051.713</v>
      </c>
      <c r="F19">
        <f t="shared" ref="F19:F33" si="2">$D$17-D19</f>
        <v>11.771999999999935</v>
      </c>
      <c r="G19" s="5">
        <f t="shared" si="0"/>
        <v>0.26961402460130007</v>
      </c>
      <c r="H19" s="7">
        <f t="shared" si="1"/>
        <v>0.39015998236003069</v>
      </c>
    </row>
    <row r="20" spans="1:8" ht="15.75" x14ac:dyDescent="0.25">
      <c r="A20" s="1" t="s">
        <v>23</v>
      </c>
      <c r="B20" s="4">
        <v>0.28472222222222221</v>
      </c>
      <c r="C20">
        <v>8</v>
      </c>
      <c r="D20">
        <v>1044.8699999999999</v>
      </c>
      <c r="F20">
        <f t="shared" si="2"/>
        <v>18.615000000000009</v>
      </c>
      <c r="G20" s="5">
        <f t="shared" si="0"/>
        <v>0.25917974319133774</v>
      </c>
      <c r="H20" s="7">
        <f t="shared" si="1"/>
        <v>0.37506047462162329</v>
      </c>
    </row>
    <row r="21" spans="1:8" ht="15.75" x14ac:dyDescent="0.25">
      <c r="A21" s="1" t="s">
        <v>26</v>
      </c>
      <c r="B21" s="4">
        <v>0.30555555555555552</v>
      </c>
      <c r="C21">
        <v>10</v>
      </c>
      <c r="D21">
        <v>1037.7349999999999</v>
      </c>
      <c r="F21">
        <f t="shared" si="2"/>
        <v>25.75</v>
      </c>
      <c r="G21" s="5">
        <f t="shared" si="0"/>
        <v>0.24830021698059973</v>
      </c>
      <c r="H21" s="7">
        <f t="shared" si="1"/>
        <v>0.35931665060970808</v>
      </c>
    </row>
    <row r="22" spans="1:8" ht="15.75" x14ac:dyDescent="0.25">
      <c r="A22" s="1" t="s">
        <v>27</v>
      </c>
      <c r="B22" s="4">
        <v>0.35416666666666669</v>
      </c>
      <c r="C22">
        <v>11</v>
      </c>
      <c r="D22">
        <v>1033.742</v>
      </c>
      <c r="F22">
        <f t="shared" si="2"/>
        <v>29.742999999999938</v>
      </c>
      <c r="G22" s="5">
        <f t="shared" si="0"/>
        <v>0.24221164681108659</v>
      </c>
      <c r="H22" s="7">
        <f t="shared" si="1"/>
        <v>0.35050584622574504</v>
      </c>
    </row>
    <row r="23" spans="1:8" ht="15.75" x14ac:dyDescent="0.25">
      <c r="A23" s="1" t="s">
        <v>28</v>
      </c>
      <c r="B23" s="4">
        <v>0.3125</v>
      </c>
      <c r="C23">
        <v>12</v>
      </c>
      <c r="D23">
        <v>1028.748</v>
      </c>
      <c r="F23">
        <f t="shared" si="2"/>
        <v>34.736999999999853</v>
      </c>
      <c r="G23" s="5">
        <f t="shared" si="0"/>
        <v>0.23459674086905088</v>
      </c>
      <c r="H23" s="7">
        <f t="shared" si="1"/>
        <v>0.33948627269869486</v>
      </c>
    </row>
    <row r="24" spans="1:8" ht="15.75" x14ac:dyDescent="0.25">
      <c r="A24" s="1" t="s">
        <v>29</v>
      </c>
      <c r="B24" s="4">
        <v>0.4375</v>
      </c>
      <c r="C24">
        <v>13</v>
      </c>
      <c r="D24">
        <v>1022.934</v>
      </c>
      <c r="E24" t="s">
        <v>30</v>
      </c>
      <c r="F24">
        <f t="shared" si="2"/>
        <v>40.550999999999931</v>
      </c>
      <c r="G24" s="5">
        <f t="shared" si="0"/>
        <v>0.22573148993853487</v>
      </c>
      <c r="H24" s="7">
        <f t="shared" si="1"/>
        <v>0.32665731785562885</v>
      </c>
    </row>
    <row r="25" spans="1:8" x14ac:dyDescent="0.25">
      <c r="D25">
        <v>1045.8910000000001</v>
      </c>
      <c r="F25">
        <f t="shared" si="2"/>
        <v>17.593999999999824</v>
      </c>
      <c r="G25" s="5">
        <f t="shared" si="0"/>
        <v>0.26073657518309185</v>
      </c>
      <c r="H25" s="7">
        <f t="shared" si="1"/>
        <v>0.37731337501632101</v>
      </c>
    </row>
    <row r="26" spans="1:8" ht="15.75" x14ac:dyDescent="0.25">
      <c r="A26" s="1" t="s">
        <v>31</v>
      </c>
      <c r="B26" s="4">
        <v>0.30555555555555552</v>
      </c>
      <c r="C26">
        <v>14</v>
      </c>
      <c r="D26">
        <v>1040.662</v>
      </c>
      <c r="F26">
        <f t="shared" si="2"/>
        <v>22.822999999999865</v>
      </c>
      <c r="G26" s="5">
        <f t="shared" si="0"/>
        <v>0.2527633386650891</v>
      </c>
      <c r="H26" s="7">
        <f t="shared" si="1"/>
        <v>0.36577525928285148</v>
      </c>
    </row>
    <row r="27" spans="1:8" ht="15.75" x14ac:dyDescent="0.25">
      <c r="A27" s="1" t="s">
        <v>39</v>
      </c>
      <c r="B27" s="4">
        <v>0.3923611111111111</v>
      </c>
      <c r="C27">
        <v>15</v>
      </c>
      <c r="D27">
        <v>1030.4690000000001</v>
      </c>
      <c r="F27">
        <f t="shared" si="2"/>
        <v>33.015999999999849</v>
      </c>
      <c r="G27" s="5">
        <f t="shared" si="0"/>
        <v>0.23722094053389742</v>
      </c>
      <c r="H27" s="7">
        <f t="shared" si="1"/>
        <v>0.34328376689974688</v>
      </c>
    </row>
    <row r="28" spans="1:8" x14ac:dyDescent="0.25">
      <c r="B28" s="4">
        <v>0.51041666666666663</v>
      </c>
      <c r="D28">
        <v>1030.4690000000001</v>
      </c>
      <c r="E28" t="s">
        <v>30</v>
      </c>
      <c r="F28">
        <f t="shared" si="2"/>
        <v>33.015999999999849</v>
      </c>
      <c r="G28" s="5">
        <f t="shared" si="0"/>
        <v>0.23722094053389742</v>
      </c>
      <c r="H28" s="7">
        <f t="shared" si="1"/>
        <v>0.34328376689974688</v>
      </c>
    </row>
    <row r="29" spans="1:8" x14ac:dyDescent="0.25">
      <c r="D29">
        <v>1037.165</v>
      </c>
      <c r="F29">
        <f t="shared" si="2"/>
        <v>26.319999999999936</v>
      </c>
      <c r="G29" s="5">
        <f t="shared" si="0"/>
        <v>0.24743107473251003</v>
      </c>
      <c r="H29" s="7">
        <f t="shared" si="1"/>
        <v>0.35805890993881945</v>
      </c>
    </row>
    <row r="30" spans="1:8" x14ac:dyDescent="0.25">
      <c r="A30" t="s">
        <v>46</v>
      </c>
      <c r="B30" s="4">
        <v>0.31944444444444448</v>
      </c>
      <c r="C30">
        <v>18</v>
      </c>
      <c r="D30">
        <v>1009.03</v>
      </c>
      <c r="F30">
        <f t="shared" si="2"/>
        <v>54.454999999999927</v>
      </c>
      <c r="G30" s="5">
        <f t="shared" si="0"/>
        <v>0.20453051832899016</v>
      </c>
      <c r="H30" s="7">
        <f t="shared" si="1"/>
        <v>0.29597727173626392</v>
      </c>
    </row>
    <row r="31" spans="1:8" x14ac:dyDescent="0.25">
      <c r="A31" t="s">
        <v>47</v>
      </c>
      <c r="B31" s="4">
        <v>0.30208333333333331</v>
      </c>
      <c r="C31">
        <v>19</v>
      </c>
      <c r="D31">
        <v>996.62699999999995</v>
      </c>
      <c r="E31" t="s">
        <v>30</v>
      </c>
      <c r="F31">
        <f t="shared" si="2"/>
        <v>66.857999999999947</v>
      </c>
      <c r="G31" s="5">
        <f t="shared" si="0"/>
        <v>0.18561828797274854</v>
      </c>
      <c r="H31" s="7">
        <f t="shared" si="1"/>
        <v>0.26860927605023949</v>
      </c>
    </row>
    <row r="32" spans="1:8" x14ac:dyDescent="0.25">
      <c r="D32">
        <v>1016.89</v>
      </c>
      <c r="F32">
        <f t="shared" si="2"/>
        <v>46.594999999999914</v>
      </c>
      <c r="G32" s="5">
        <f t="shared" si="0"/>
        <v>0.21651553248685995</v>
      </c>
      <c r="H32" s="7">
        <f t="shared" si="1"/>
        <v>0.31332085361904649</v>
      </c>
    </row>
    <row r="33" spans="1:8" x14ac:dyDescent="0.25">
      <c r="A33" t="s">
        <v>48</v>
      </c>
      <c r="B33" s="4">
        <v>0.38194444444444442</v>
      </c>
      <c r="C33">
        <v>20</v>
      </c>
      <c r="D33">
        <v>1007.004</v>
      </c>
      <c r="E33" t="s">
        <v>24</v>
      </c>
      <c r="F33">
        <f t="shared" si="2"/>
        <v>56.480999999999881</v>
      </c>
      <c r="G33" s="5">
        <f t="shared" si="0"/>
        <v>0.20144125132086757</v>
      </c>
      <c r="H33" s="7">
        <f t="shared" si="1"/>
        <v>0.29150677594815749</v>
      </c>
    </row>
    <row r="34" spans="1:8" ht="30" x14ac:dyDescent="0.25">
      <c r="B34" s="4"/>
      <c r="E34" s="6" t="s">
        <v>50</v>
      </c>
      <c r="G34" s="5"/>
      <c r="H34" s="7"/>
    </row>
    <row r="35" spans="1:8" x14ac:dyDescent="0.25">
      <c r="G35" s="5"/>
    </row>
    <row r="37" spans="1:8" x14ac:dyDescent="0.25">
      <c r="E37" t="s">
        <v>32</v>
      </c>
    </row>
    <row r="38" spans="1:8" ht="30" x14ac:dyDescent="0.25">
      <c r="A38" t="s">
        <v>49</v>
      </c>
      <c r="B38" s="4">
        <v>0.33333333333333331</v>
      </c>
      <c r="C38">
        <v>21</v>
      </c>
      <c r="E38" s="6" t="s">
        <v>51</v>
      </c>
    </row>
    <row r="39" spans="1:8" x14ac:dyDescent="0.25">
      <c r="D39">
        <v>2.8180000000000001</v>
      </c>
      <c r="E39" t="s">
        <v>36</v>
      </c>
    </row>
    <row r="40" spans="1:8" x14ac:dyDescent="0.25">
      <c r="D40">
        <v>0.84</v>
      </c>
      <c r="E40" t="s">
        <v>57</v>
      </c>
    </row>
    <row r="41" spans="1:8" x14ac:dyDescent="0.25">
      <c r="D41">
        <v>4</v>
      </c>
      <c r="E41" t="s">
        <v>58</v>
      </c>
    </row>
    <row r="42" spans="1:8" x14ac:dyDescent="0.25">
      <c r="D42">
        <v>0.249</v>
      </c>
      <c r="E42" t="s">
        <v>37</v>
      </c>
    </row>
    <row r="44" spans="1:8" x14ac:dyDescent="0.25">
      <c r="D44">
        <v>42.924999999999997</v>
      </c>
      <c r="E44" t="s">
        <v>61</v>
      </c>
    </row>
    <row r="45" spans="1:8" x14ac:dyDescent="0.25">
      <c r="D45">
        <v>4.9089999999999998</v>
      </c>
      <c r="E45" t="s">
        <v>60</v>
      </c>
    </row>
    <row r="47" spans="1:8" x14ac:dyDescent="0.25">
      <c r="A47" t="s">
        <v>64</v>
      </c>
      <c r="D47">
        <v>1.45</v>
      </c>
      <c r="E47" t="s">
        <v>63</v>
      </c>
    </row>
    <row r="48" spans="1:8" x14ac:dyDescent="0.25">
      <c r="A48" t="s">
        <v>66</v>
      </c>
      <c r="D48">
        <v>6.5000000000000002E-2</v>
      </c>
      <c r="E48" t="s">
        <v>65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C4" workbookViewId="0">
      <selection activeCell="H17" sqref="H17"/>
    </sheetView>
  </sheetViews>
  <sheetFormatPr defaultColWidth="11.42578125" defaultRowHeight="15" x14ac:dyDescent="0.25"/>
  <cols>
    <col min="1" max="1" width="33.7109375" bestFit="1" customWidth="1"/>
    <col min="2" max="2" width="10.140625" bestFit="1" customWidth="1"/>
    <col min="3" max="3" width="19.140625" bestFit="1" customWidth="1"/>
    <col min="5" max="5" width="42.42578125" bestFit="1" customWidth="1"/>
    <col min="7" max="7" width="13.85546875" bestFit="1" customWidth="1"/>
  </cols>
  <sheetData>
    <row r="1" spans="1:8" ht="15.75" x14ac:dyDescent="0.25">
      <c r="A1" s="1" t="s">
        <v>0</v>
      </c>
      <c r="B1" s="1" t="s">
        <v>19</v>
      </c>
      <c r="C1" s="1"/>
      <c r="D1" s="1"/>
      <c r="E1" s="1" t="s">
        <v>1</v>
      </c>
      <c r="F1" s="1"/>
      <c r="G1" s="1"/>
    </row>
    <row r="2" spans="1:8" ht="15.75" x14ac:dyDescent="0.25">
      <c r="A2" s="1"/>
      <c r="B2" s="1"/>
      <c r="C2" s="1"/>
      <c r="D2" s="1"/>
      <c r="E2" s="1"/>
      <c r="F2" s="1"/>
      <c r="G2" s="1"/>
    </row>
    <row r="3" spans="1:8" ht="15.75" x14ac:dyDescent="0.25">
      <c r="A3" s="1" t="s">
        <v>2</v>
      </c>
      <c r="B3" s="1" t="s">
        <v>42</v>
      </c>
      <c r="C3" s="1"/>
      <c r="D3" s="1"/>
      <c r="E3" s="1"/>
      <c r="F3" s="1"/>
      <c r="G3" s="1"/>
    </row>
    <row r="4" spans="1:8" ht="15.75" x14ac:dyDescent="0.25">
      <c r="A4" s="1"/>
      <c r="B4" s="1"/>
      <c r="C4" s="1"/>
      <c r="D4" s="1"/>
      <c r="E4" s="1"/>
      <c r="F4" s="1"/>
      <c r="G4" s="1"/>
    </row>
    <row r="5" spans="1:8" ht="15.75" x14ac:dyDescent="0.25">
      <c r="A5" s="1" t="s">
        <v>4</v>
      </c>
      <c r="B5" s="1">
        <v>217.79400000000001</v>
      </c>
      <c r="C5" s="1"/>
      <c r="D5" s="1"/>
      <c r="E5" s="1"/>
      <c r="F5" s="1"/>
      <c r="G5" s="1"/>
    </row>
    <row r="6" spans="1:8" ht="15.75" x14ac:dyDescent="0.25">
      <c r="A6" s="1"/>
      <c r="B6" s="1"/>
      <c r="C6" s="1"/>
      <c r="D6" s="1"/>
      <c r="E6" s="1"/>
      <c r="F6" s="1"/>
      <c r="G6" s="1"/>
    </row>
    <row r="7" spans="1:8" ht="15.75" x14ac:dyDescent="0.25">
      <c r="A7" s="1" t="s">
        <v>5</v>
      </c>
      <c r="B7" s="1">
        <v>839.42600000000004</v>
      </c>
      <c r="C7" s="1"/>
      <c r="D7" s="1"/>
      <c r="E7" s="1"/>
      <c r="F7" s="1"/>
      <c r="G7" s="1"/>
    </row>
    <row r="8" spans="1:8" ht="15.75" x14ac:dyDescent="0.25">
      <c r="A8" s="1"/>
      <c r="B8" s="1"/>
      <c r="C8" s="1"/>
      <c r="D8" s="1"/>
      <c r="E8" s="1"/>
      <c r="F8" s="1"/>
      <c r="G8" s="1"/>
    </row>
    <row r="9" spans="1:8" ht="15.75" x14ac:dyDescent="0.25">
      <c r="A9" s="1" t="s">
        <v>6</v>
      </c>
      <c r="B9" s="1">
        <v>1001.881</v>
      </c>
      <c r="C9" s="1" t="s">
        <v>7</v>
      </c>
      <c r="D9" s="2">
        <f>(B9-B7)/(B7-B5)</f>
        <v>0.26133628899413142</v>
      </c>
      <c r="E9" s="1"/>
      <c r="F9" s="1"/>
      <c r="G9" s="1"/>
    </row>
    <row r="10" spans="1:8" ht="15.75" x14ac:dyDescent="0.25">
      <c r="A10" s="1"/>
      <c r="B10" s="1"/>
      <c r="C10" s="1"/>
      <c r="D10" s="1"/>
      <c r="E10" s="1"/>
      <c r="F10" s="1"/>
      <c r="G10" s="1"/>
    </row>
    <row r="11" spans="1:8" ht="15.75" x14ac:dyDescent="0.25">
      <c r="A11" s="1" t="s">
        <v>8</v>
      </c>
      <c r="B11" s="1">
        <v>2.2999999999999998</v>
      </c>
      <c r="C11" s="1" t="s">
        <v>9</v>
      </c>
      <c r="D11" s="2">
        <f>(20.5-B11)*2.8*2.8*3.1415926</f>
        <v>448.2675649087999</v>
      </c>
      <c r="E11" s="1"/>
      <c r="F11" s="1"/>
      <c r="G11" s="1"/>
    </row>
    <row r="12" spans="1:8" ht="15.75" x14ac:dyDescent="0.25">
      <c r="A12" s="1"/>
      <c r="B12" s="1"/>
      <c r="C12" s="1"/>
      <c r="D12" s="1"/>
      <c r="E12" s="1"/>
      <c r="F12" s="1"/>
      <c r="G12" s="1"/>
    </row>
    <row r="13" spans="1:8" ht="15.75" x14ac:dyDescent="0.25">
      <c r="A13" s="1" t="s">
        <v>10</v>
      </c>
      <c r="B13" s="3">
        <f>(B7-B5)/D11</f>
        <v>1.3867432057603168</v>
      </c>
      <c r="C13" s="1"/>
      <c r="D13" s="1"/>
      <c r="E13" s="1"/>
      <c r="F13" s="1"/>
      <c r="G13" s="1"/>
    </row>
    <row r="14" spans="1:8" ht="15.75" x14ac:dyDescent="0.25">
      <c r="A14" s="1"/>
      <c r="B14" s="1"/>
      <c r="C14" s="1"/>
      <c r="D14" s="1"/>
      <c r="E14" s="1"/>
      <c r="F14" s="1"/>
      <c r="G14" s="1"/>
    </row>
    <row r="15" spans="1:8" ht="15.75" x14ac:dyDescent="0.25">
      <c r="A15" s="1"/>
      <c r="B15" s="1"/>
      <c r="C15" s="1"/>
      <c r="D15" s="1"/>
      <c r="E15" s="1"/>
      <c r="F15" s="1"/>
      <c r="G15" s="1" t="s">
        <v>67</v>
      </c>
      <c r="H15" t="s">
        <v>71</v>
      </c>
    </row>
    <row r="16" spans="1:8" ht="15.75" x14ac:dyDescent="0.25">
      <c r="A16" s="1" t="s">
        <v>11</v>
      </c>
      <c r="B16" s="1" t="s">
        <v>12</v>
      </c>
      <c r="C16" s="1" t="s">
        <v>13</v>
      </c>
      <c r="D16" s="1" t="s">
        <v>14</v>
      </c>
      <c r="E16" s="1" t="s">
        <v>15</v>
      </c>
      <c r="F16" s="1" t="s">
        <v>16</v>
      </c>
      <c r="G16" s="1" t="s">
        <v>17</v>
      </c>
      <c r="H16" s="1" t="s">
        <v>69</v>
      </c>
    </row>
    <row r="17" spans="1:8" x14ac:dyDescent="0.25">
      <c r="A17" t="s">
        <v>20</v>
      </c>
      <c r="B17" s="4">
        <v>0.43402777777777773</v>
      </c>
      <c r="C17">
        <v>0</v>
      </c>
      <c r="D17">
        <v>1014.746</v>
      </c>
      <c r="E17" t="s">
        <v>18</v>
      </c>
      <c r="F17">
        <v>0</v>
      </c>
      <c r="G17" s="5">
        <f>(D17-$B$7)/($B$7-$B$5)</f>
        <v>0.28203181303407793</v>
      </c>
      <c r="H17" s="7">
        <f>(D17-$B$7)/$D$11</f>
        <v>0.39110570053327148</v>
      </c>
    </row>
    <row r="18" spans="1:8" ht="15.75" x14ac:dyDescent="0.25">
      <c r="A18" s="1" t="s">
        <v>21</v>
      </c>
      <c r="B18" s="4">
        <v>0.39583333333333331</v>
      </c>
      <c r="C18">
        <v>5</v>
      </c>
      <c r="D18">
        <v>1006.1079999999999</v>
      </c>
      <c r="F18">
        <f>$D$17-D18</f>
        <v>8.6380000000000337</v>
      </c>
      <c r="G18" s="5">
        <f t="shared" ref="G18:G29" si="0">(D18-$B$7)/($B$7-$B$5)</f>
        <v>0.26813613198805708</v>
      </c>
      <c r="H18" s="7">
        <f t="shared" ref="H18:H29" si="1">(D18-$B$7)/$D$11</f>
        <v>0.37183595925328966</v>
      </c>
    </row>
    <row r="19" spans="1:8" ht="15.75" x14ac:dyDescent="0.25">
      <c r="A19" s="1" t="s">
        <v>22</v>
      </c>
      <c r="B19" s="4">
        <v>0.3125</v>
      </c>
      <c r="C19">
        <v>6</v>
      </c>
      <c r="D19">
        <v>1002.6660000000001</v>
      </c>
      <c r="F19">
        <f t="shared" ref="F19:F29" si="2">$D$17-D19</f>
        <v>12.079999999999927</v>
      </c>
      <c r="G19" s="5">
        <f t="shared" si="0"/>
        <v>0.26259909399773496</v>
      </c>
      <c r="H19" s="7">
        <f t="shared" si="1"/>
        <v>0.36415750944017378</v>
      </c>
    </row>
    <row r="20" spans="1:8" ht="15.75" x14ac:dyDescent="0.25">
      <c r="A20" s="1" t="s">
        <v>23</v>
      </c>
      <c r="B20" s="4">
        <v>0.28472222222222221</v>
      </c>
      <c r="C20">
        <v>8</v>
      </c>
      <c r="D20">
        <v>994.86599999999999</v>
      </c>
      <c r="F20">
        <f t="shared" si="2"/>
        <v>19.879999999999995</v>
      </c>
      <c r="G20" s="5">
        <f t="shared" si="0"/>
        <v>0.25005147740142064</v>
      </c>
      <c r="H20" s="7">
        <f t="shared" si="1"/>
        <v>0.34675718737674949</v>
      </c>
    </row>
    <row r="21" spans="1:8" ht="15.75" x14ac:dyDescent="0.25">
      <c r="A21" s="1" t="s">
        <v>26</v>
      </c>
      <c r="B21" s="4">
        <v>0.28819444444444448</v>
      </c>
      <c r="C21">
        <v>10</v>
      </c>
      <c r="D21">
        <v>985.29600000000005</v>
      </c>
      <c r="E21" t="s">
        <v>24</v>
      </c>
      <c r="F21">
        <f t="shared" si="2"/>
        <v>29.449999999999932</v>
      </c>
      <c r="G21" s="5">
        <f t="shared" si="0"/>
        <v>0.23465651703901985</v>
      </c>
      <c r="H21" s="7">
        <f t="shared" si="1"/>
        <v>0.32540833069124081</v>
      </c>
    </row>
    <row r="22" spans="1:8" ht="15.75" x14ac:dyDescent="0.25">
      <c r="A22" s="1"/>
      <c r="B22" s="4">
        <v>0.40972222222222227</v>
      </c>
      <c r="D22">
        <v>987.351</v>
      </c>
      <c r="E22" t="s">
        <v>25</v>
      </c>
      <c r="F22">
        <f t="shared" si="2"/>
        <v>27.394999999999982</v>
      </c>
      <c r="G22" s="5">
        <f t="shared" si="0"/>
        <v>0.23796233141151024</v>
      </c>
      <c r="H22" s="7">
        <f t="shared" si="1"/>
        <v>0.32999264631179664</v>
      </c>
    </row>
    <row r="23" spans="1:8" ht="15.75" x14ac:dyDescent="0.25">
      <c r="A23" s="1" t="s">
        <v>27</v>
      </c>
      <c r="B23" s="4">
        <v>0.35416666666666669</v>
      </c>
      <c r="C23">
        <v>11</v>
      </c>
      <c r="D23">
        <v>981.96699999999998</v>
      </c>
      <c r="F23">
        <f t="shared" si="2"/>
        <v>32.778999999999996</v>
      </c>
      <c r="G23" s="5">
        <f t="shared" si="0"/>
        <v>0.22930125862246462</v>
      </c>
      <c r="H23" s="7">
        <f t="shared" si="1"/>
        <v>0.31798196246699206</v>
      </c>
    </row>
    <row r="24" spans="1:8" ht="15.75" x14ac:dyDescent="0.25">
      <c r="A24" s="1" t="s">
        <v>28</v>
      </c>
      <c r="B24" s="4">
        <v>0.3125</v>
      </c>
      <c r="C24">
        <v>12</v>
      </c>
      <c r="D24">
        <v>974.44</v>
      </c>
      <c r="F24">
        <f t="shared" si="2"/>
        <v>40.305999999999926</v>
      </c>
      <c r="G24" s="5">
        <f t="shared" si="0"/>
        <v>0.2171928086070215</v>
      </c>
      <c r="H24" s="7">
        <f t="shared" si="1"/>
        <v>0.30119065167578796</v>
      </c>
    </row>
    <row r="25" spans="1:8" ht="15.75" x14ac:dyDescent="0.25">
      <c r="A25" s="1" t="s">
        <v>29</v>
      </c>
      <c r="B25" s="4">
        <v>0.4375</v>
      </c>
      <c r="C25">
        <v>13</v>
      </c>
      <c r="D25">
        <v>964.89599999999996</v>
      </c>
      <c r="E25" t="s">
        <v>30</v>
      </c>
      <c r="F25">
        <f t="shared" si="2"/>
        <v>49.850000000000023</v>
      </c>
      <c r="G25" s="5">
        <f t="shared" si="0"/>
        <v>0.20183967363327485</v>
      </c>
      <c r="H25" s="7">
        <f t="shared" si="1"/>
        <v>0.27989979606382365</v>
      </c>
    </row>
    <row r="26" spans="1:8" x14ac:dyDescent="0.25">
      <c r="D26">
        <v>1012.712</v>
      </c>
      <c r="F26">
        <f t="shared" si="2"/>
        <v>2.0339999999999918</v>
      </c>
      <c r="G26" s="5">
        <f t="shared" si="0"/>
        <v>0.27875978070626983</v>
      </c>
      <c r="H26" s="7">
        <f t="shared" si="1"/>
        <v>0.38656823193365553</v>
      </c>
    </row>
    <row r="27" spans="1:8" ht="15.75" x14ac:dyDescent="0.25">
      <c r="A27" s="1" t="s">
        <v>31</v>
      </c>
      <c r="B27" s="4">
        <v>0.30555555555555552</v>
      </c>
      <c r="C27">
        <v>14</v>
      </c>
      <c r="D27">
        <v>1005.95</v>
      </c>
      <c r="F27">
        <f t="shared" si="2"/>
        <v>8.7959999999999354</v>
      </c>
      <c r="G27" s="5">
        <f t="shared" si="0"/>
        <v>0.26788196231854211</v>
      </c>
      <c r="H27" s="7">
        <f t="shared" si="1"/>
        <v>0.37148349119097951</v>
      </c>
    </row>
    <row r="28" spans="1:8" x14ac:dyDescent="0.25">
      <c r="B28" s="4">
        <v>0.5625</v>
      </c>
      <c r="D28">
        <v>1003.7089999999999</v>
      </c>
      <c r="E28" t="s">
        <v>24</v>
      </c>
      <c r="F28">
        <f t="shared" si="2"/>
        <v>11.037000000000035</v>
      </c>
      <c r="G28" s="5">
        <f t="shared" si="0"/>
        <v>0.26427693555029325</v>
      </c>
      <c r="H28" s="7">
        <f t="shared" si="1"/>
        <v>0.36648424481352626</v>
      </c>
    </row>
    <row r="29" spans="1:8" x14ac:dyDescent="0.25">
      <c r="B29" s="4">
        <v>0.69444444444444453</v>
      </c>
      <c r="D29">
        <v>1001.1</v>
      </c>
      <c r="E29" t="s">
        <v>32</v>
      </c>
      <c r="F29">
        <f t="shared" si="2"/>
        <v>13.645999999999958</v>
      </c>
      <c r="G29" s="5">
        <f t="shared" si="0"/>
        <v>0.26007991866570568</v>
      </c>
      <c r="H29" s="7">
        <f t="shared" si="1"/>
        <v>0.36066406016436314</v>
      </c>
    </row>
    <row r="32" spans="1:8" x14ac:dyDescent="0.25">
      <c r="E32" t="s">
        <v>32</v>
      </c>
    </row>
    <row r="33" spans="1:5" x14ac:dyDescent="0.25">
      <c r="D33">
        <v>1001.1</v>
      </c>
      <c r="E33" t="s">
        <v>33</v>
      </c>
    </row>
    <row r="34" spans="1:5" x14ac:dyDescent="0.25">
      <c r="D34">
        <v>996.63300000000004</v>
      </c>
      <c r="E34" t="s">
        <v>34</v>
      </c>
    </row>
    <row r="35" spans="1:5" x14ac:dyDescent="0.25">
      <c r="D35">
        <v>994.88400000000001</v>
      </c>
      <c r="E35" t="s">
        <v>35</v>
      </c>
    </row>
    <row r="37" spans="1:5" x14ac:dyDescent="0.25">
      <c r="D37">
        <v>1.7430000000000001</v>
      </c>
      <c r="E37" t="s">
        <v>36</v>
      </c>
    </row>
    <row r="38" spans="1:5" x14ac:dyDescent="0.25">
      <c r="D38">
        <v>0.42199999999999999</v>
      </c>
      <c r="E38" t="s">
        <v>57</v>
      </c>
    </row>
    <row r="39" spans="1:5" x14ac:dyDescent="0.25">
      <c r="D39">
        <v>4</v>
      </c>
      <c r="E39" t="s">
        <v>58</v>
      </c>
    </row>
    <row r="40" spans="1:5" x14ac:dyDescent="0.25">
      <c r="D40">
        <v>0.161</v>
      </c>
      <c r="E40" t="s">
        <v>37</v>
      </c>
    </row>
    <row r="42" spans="1:5" x14ac:dyDescent="0.25">
      <c r="D42">
        <v>40.287999999999997</v>
      </c>
      <c r="E42" t="s">
        <v>59</v>
      </c>
    </row>
    <row r="43" spans="1:5" x14ac:dyDescent="0.25">
      <c r="D43">
        <v>2.6619999999999999</v>
      </c>
      <c r="E43" t="s">
        <v>60</v>
      </c>
    </row>
    <row r="45" spans="1:5" x14ac:dyDescent="0.25">
      <c r="A45" t="s">
        <v>64</v>
      </c>
      <c r="D45">
        <v>0.69</v>
      </c>
      <c r="E45" t="s">
        <v>63</v>
      </c>
    </row>
    <row r="46" spans="1:5" x14ac:dyDescent="0.25">
      <c r="A46" t="s">
        <v>66</v>
      </c>
      <c r="D46">
        <v>4.2000000000000003E-2</v>
      </c>
      <c r="E46" t="s">
        <v>65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opLeftCell="A7" workbookViewId="0">
      <selection activeCell="H17" sqref="H17"/>
    </sheetView>
  </sheetViews>
  <sheetFormatPr defaultColWidth="11.42578125" defaultRowHeight="15" x14ac:dyDescent="0.25"/>
  <cols>
    <col min="1" max="1" width="33.7109375" bestFit="1" customWidth="1"/>
    <col min="2" max="2" width="10.140625" bestFit="1" customWidth="1"/>
    <col min="3" max="3" width="19.140625" bestFit="1" customWidth="1"/>
    <col min="5" max="5" width="42.42578125" bestFit="1" customWidth="1"/>
    <col min="7" max="7" width="13.85546875" bestFit="1" customWidth="1"/>
  </cols>
  <sheetData>
    <row r="1" spans="1:8" ht="15.75" x14ac:dyDescent="0.25">
      <c r="A1" s="1" t="s">
        <v>0</v>
      </c>
      <c r="B1" s="1" t="s">
        <v>19</v>
      </c>
      <c r="C1" s="1"/>
      <c r="D1" s="1"/>
      <c r="E1" s="1" t="s">
        <v>1</v>
      </c>
      <c r="F1" s="1"/>
      <c r="G1" s="1"/>
    </row>
    <row r="2" spans="1:8" ht="15.75" x14ac:dyDescent="0.25">
      <c r="A2" s="1"/>
      <c r="B2" s="1"/>
      <c r="C2" s="1"/>
      <c r="D2" s="1"/>
      <c r="E2" s="1"/>
      <c r="F2" s="1"/>
      <c r="G2" s="1"/>
    </row>
    <row r="3" spans="1:8" ht="15.75" x14ac:dyDescent="0.25">
      <c r="A3" s="1" t="s">
        <v>2</v>
      </c>
      <c r="B3" s="1" t="s">
        <v>43</v>
      </c>
      <c r="C3" s="1"/>
      <c r="D3" s="1"/>
      <c r="E3" s="1"/>
      <c r="F3" s="1"/>
      <c r="G3" s="1"/>
    </row>
    <row r="4" spans="1:8" ht="15.75" x14ac:dyDescent="0.25">
      <c r="A4" s="1"/>
      <c r="B4" s="1"/>
      <c r="C4" s="1"/>
      <c r="D4" s="1"/>
      <c r="E4" s="1"/>
      <c r="F4" s="1"/>
      <c r="G4" s="1"/>
    </row>
    <row r="5" spans="1:8" ht="15.75" x14ac:dyDescent="0.25">
      <c r="A5" s="1" t="s">
        <v>4</v>
      </c>
      <c r="B5" s="1">
        <v>217.21799999999999</v>
      </c>
      <c r="C5" s="1"/>
      <c r="D5" s="1"/>
      <c r="E5" s="1"/>
      <c r="F5" s="1"/>
      <c r="G5" s="1"/>
    </row>
    <row r="6" spans="1:8" ht="15.75" x14ac:dyDescent="0.25">
      <c r="A6" s="1"/>
      <c r="B6" s="1"/>
      <c r="C6" s="1"/>
      <c r="D6" s="1"/>
      <c r="E6" s="1"/>
      <c r="F6" s="1"/>
      <c r="G6" s="1"/>
    </row>
    <row r="7" spans="1:8" ht="15.75" x14ac:dyDescent="0.25">
      <c r="A7" s="1" t="s">
        <v>5</v>
      </c>
      <c r="B7" s="1">
        <v>821.54</v>
      </c>
      <c r="C7" s="1"/>
      <c r="D7" s="1"/>
      <c r="E7" s="1"/>
      <c r="F7" s="1"/>
      <c r="G7" s="1"/>
    </row>
    <row r="8" spans="1:8" ht="15.75" x14ac:dyDescent="0.25">
      <c r="A8" s="1"/>
      <c r="B8" s="1"/>
      <c r="C8" s="1"/>
      <c r="D8" s="1"/>
      <c r="E8" s="1"/>
      <c r="F8" s="1"/>
      <c r="G8" s="1"/>
    </row>
    <row r="9" spans="1:8" ht="15.75" x14ac:dyDescent="0.25">
      <c r="A9" s="1" t="s">
        <v>6</v>
      </c>
      <c r="B9" s="1">
        <v>988.35299999999995</v>
      </c>
      <c r="C9" s="1" t="s">
        <v>7</v>
      </c>
      <c r="D9" s="2">
        <f>(B9-B7)/(B7-B5)</f>
        <v>0.27603330674706528</v>
      </c>
      <c r="E9" s="1"/>
      <c r="F9" s="1"/>
      <c r="G9" s="1"/>
    </row>
    <row r="10" spans="1:8" ht="15.75" x14ac:dyDescent="0.25">
      <c r="A10" s="1"/>
      <c r="B10" s="1"/>
      <c r="C10" s="1"/>
      <c r="D10" s="1"/>
      <c r="E10" s="1"/>
      <c r="F10" s="1"/>
      <c r="G10" s="1"/>
    </row>
    <row r="11" spans="1:8" ht="15.75" x14ac:dyDescent="0.25">
      <c r="A11" s="1" t="s">
        <v>8</v>
      </c>
      <c r="B11" s="1">
        <v>2.4</v>
      </c>
      <c r="C11" s="1" t="s">
        <v>9</v>
      </c>
      <c r="D11" s="2">
        <f>(20.5-B11)*2.8*2.8*3.1415926</f>
        <v>445.80455631040002</v>
      </c>
      <c r="E11" s="1"/>
      <c r="F11" s="1"/>
      <c r="G11" s="1"/>
    </row>
    <row r="12" spans="1:8" ht="15.75" x14ac:dyDescent="0.25">
      <c r="A12" s="1"/>
      <c r="B12" s="1"/>
      <c r="C12" s="1"/>
      <c r="D12" s="1"/>
      <c r="E12" s="1"/>
      <c r="F12" s="1"/>
      <c r="G12" s="1"/>
    </row>
    <row r="13" spans="1:8" ht="15.75" x14ac:dyDescent="0.25">
      <c r="A13" s="1" t="s">
        <v>10</v>
      </c>
      <c r="B13" s="3">
        <f>(B7-B5)/D11</f>
        <v>1.3555760959500585</v>
      </c>
      <c r="C13" s="1"/>
      <c r="D13" s="1"/>
      <c r="E13" s="1"/>
      <c r="F13" s="1"/>
      <c r="G13" s="1"/>
    </row>
    <row r="14" spans="1:8" ht="15.75" x14ac:dyDescent="0.25">
      <c r="A14" s="1"/>
      <c r="B14" s="1"/>
      <c r="C14" s="1"/>
      <c r="D14" s="1"/>
      <c r="E14" s="1"/>
      <c r="F14" s="1"/>
      <c r="G14" s="1"/>
    </row>
    <row r="15" spans="1:8" ht="15.75" x14ac:dyDescent="0.25">
      <c r="A15" s="1"/>
      <c r="B15" s="1"/>
      <c r="C15" s="1"/>
      <c r="D15" s="1"/>
      <c r="E15" s="1"/>
      <c r="F15" s="1"/>
      <c r="G15" s="1" t="s">
        <v>67</v>
      </c>
      <c r="H15" t="s">
        <v>71</v>
      </c>
    </row>
    <row r="16" spans="1:8" ht="15.75" x14ac:dyDescent="0.25">
      <c r="A16" s="1" t="s">
        <v>11</v>
      </c>
      <c r="B16" s="1" t="s">
        <v>12</v>
      </c>
      <c r="C16" s="1" t="s">
        <v>13</v>
      </c>
      <c r="D16" s="1" t="s">
        <v>14</v>
      </c>
      <c r="E16" s="1" t="s">
        <v>15</v>
      </c>
      <c r="F16" s="1" t="s">
        <v>16</v>
      </c>
      <c r="G16" s="1" t="s">
        <v>17</v>
      </c>
      <c r="H16" s="1" t="s">
        <v>69</v>
      </c>
    </row>
    <row r="17" spans="1:8" x14ac:dyDescent="0.25">
      <c r="A17" t="s">
        <v>20</v>
      </c>
      <c r="B17" s="4">
        <v>0.43402777777777773</v>
      </c>
      <c r="C17">
        <v>0</v>
      </c>
      <c r="D17">
        <v>1008.494</v>
      </c>
      <c r="E17" t="s">
        <v>18</v>
      </c>
      <c r="F17">
        <v>0</v>
      </c>
      <c r="G17" s="5">
        <f>(D17-$B$7)/($B$7-$B$5)</f>
        <v>0.30936156552301597</v>
      </c>
      <c r="H17" s="7">
        <f>(D17-$B$7)/$D$11</f>
        <v>0.41936314322868817</v>
      </c>
    </row>
    <row r="18" spans="1:8" ht="15.75" x14ac:dyDescent="0.25">
      <c r="A18" s="1" t="s">
        <v>21</v>
      </c>
      <c r="B18" s="4">
        <v>0.39583333333333331</v>
      </c>
      <c r="C18">
        <v>5</v>
      </c>
      <c r="D18">
        <v>1000.349</v>
      </c>
      <c r="F18">
        <f>$D$17-D18</f>
        <v>8.1449999999999818</v>
      </c>
      <c r="G18" s="5">
        <f t="shared" ref="G18:G43" si="0">(D18-$B$7)/($B$7-$B$5)</f>
        <v>0.29588365143085982</v>
      </c>
      <c r="H18" s="7">
        <f t="shared" ref="H18:H43" si="1">(D18-$B$7)/$D$11</f>
        <v>0.40109280506209288</v>
      </c>
    </row>
    <row r="19" spans="1:8" ht="15.75" x14ac:dyDescent="0.25">
      <c r="A19" s="1" t="s">
        <v>22</v>
      </c>
      <c r="B19" s="4">
        <v>0.3125</v>
      </c>
      <c r="C19">
        <v>6</v>
      </c>
      <c r="D19">
        <v>997.27499999999998</v>
      </c>
      <c r="F19">
        <f t="shared" ref="F19:F43" si="2">$D$17-D19</f>
        <v>11.219000000000051</v>
      </c>
      <c r="G19" s="5">
        <f t="shared" si="0"/>
        <v>0.29079695923696308</v>
      </c>
      <c r="H19" s="7">
        <f t="shared" si="1"/>
        <v>0.3941974067165907</v>
      </c>
    </row>
    <row r="20" spans="1:8" ht="15.75" x14ac:dyDescent="0.25">
      <c r="A20" s="1" t="s">
        <v>23</v>
      </c>
      <c r="B20" s="4">
        <v>0.28472222222222221</v>
      </c>
      <c r="C20">
        <v>8</v>
      </c>
      <c r="D20">
        <v>990.78</v>
      </c>
      <c r="F20">
        <f t="shared" si="2"/>
        <v>17.714000000000055</v>
      </c>
      <c r="G20" s="5">
        <f t="shared" si="0"/>
        <v>0.28004937764966359</v>
      </c>
      <c r="H20" s="7">
        <f t="shared" si="1"/>
        <v>0.3796282420275745</v>
      </c>
    </row>
    <row r="21" spans="1:8" ht="15.75" x14ac:dyDescent="0.25">
      <c r="A21" s="1" t="s">
        <v>26</v>
      </c>
      <c r="B21" s="4">
        <v>0.30555555555555552</v>
      </c>
      <c r="C21">
        <v>10</v>
      </c>
      <c r="D21">
        <v>983.673</v>
      </c>
      <c r="F21">
        <f t="shared" si="2"/>
        <v>24.821000000000026</v>
      </c>
      <c r="G21" s="5">
        <f t="shared" si="0"/>
        <v>0.26828909091510822</v>
      </c>
      <c r="H21" s="7">
        <f t="shared" si="1"/>
        <v>0.36368627844869267</v>
      </c>
    </row>
    <row r="22" spans="1:8" ht="15.75" x14ac:dyDescent="0.25">
      <c r="A22" s="1" t="s">
        <v>27</v>
      </c>
      <c r="B22" s="4">
        <v>0.35416666666666669</v>
      </c>
      <c r="C22">
        <v>11</v>
      </c>
      <c r="D22">
        <v>979.50900000000001</v>
      </c>
      <c r="F22">
        <f t="shared" si="2"/>
        <v>28.985000000000014</v>
      </c>
      <c r="G22" s="5">
        <f t="shared" si="0"/>
        <v>0.26139872452103358</v>
      </c>
      <c r="H22" s="7">
        <f t="shared" si="1"/>
        <v>0.35434586247254746</v>
      </c>
    </row>
    <row r="23" spans="1:8" ht="15.75" x14ac:dyDescent="0.25">
      <c r="A23" s="1" t="s">
        <v>28</v>
      </c>
      <c r="B23" s="4">
        <v>0.3125</v>
      </c>
      <c r="C23">
        <v>12</v>
      </c>
      <c r="D23">
        <v>973.82</v>
      </c>
      <c r="F23">
        <f t="shared" si="2"/>
        <v>34.673999999999978</v>
      </c>
      <c r="G23" s="5">
        <f t="shared" si="0"/>
        <v>0.25198486899368233</v>
      </c>
      <c r="H23" s="7">
        <f t="shared" si="1"/>
        <v>0.3415846649489428</v>
      </c>
    </row>
    <row r="24" spans="1:8" ht="15.75" x14ac:dyDescent="0.25">
      <c r="A24" s="1" t="s">
        <v>29</v>
      </c>
      <c r="B24" s="4">
        <v>0.4375</v>
      </c>
      <c r="C24">
        <v>13</v>
      </c>
      <c r="D24">
        <v>965.78800000000001</v>
      </c>
      <c r="E24" t="s">
        <v>30</v>
      </c>
      <c r="F24">
        <f t="shared" si="2"/>
        <v>42.706000000000017</v>
      </c>
      <c r="G24" s="5">
        <f t="shared" si="0"/>
        <v>0.23869394130943444</v>
      </c>
      <c r="H24" s="7">
        <f t="shared" si="1"/>
        <v>0.32356780108717553</v>
      </c>
    </row>
    <row r="25" spans="1:8" x14ac:dyDescent="0.25">
      <c r="D25">
        <v>1009.174</v>
      </c>
      <c r="F25">
        <f t="shared" si="2"/>
        <v>-0.67999999999994998</v>
      </c>
      <c r="G25" s="5">
        <f t="shared" si="0"/>
        <v>0.31048679346441138</v>
      </c>
      <c r="H25" s="7">
        <f t="shared" si="1"/>
        <v>0.42088847532853885</v>
      </c>
    </row>
    <row r="26" spans="1:8" ht="15.75" x14ac:dyDescent="0.25">
      <c r="A26" s="1" t="s">
        <v>31</v>
      </c>
      <c r="B26" s="4">
        <v>0.30555555555555552</v>
      </c>
      <c r="C26">
        <v>14</v>
      </c>
      <c r="D26">
        <v>1003.183</v>
      </c>
      <c r="F26">
        <f t="shared" si="2"/>
        <v>5.3110000000000355</v>
      </c>
      <c r="G26" s="5">
        <f t="shared" si="0"/>
        <v>0.30057320435132268</v>
      </c>
      <c r="H26" s="7">
        <f t="shared" si="1"/>
        <v>0.40744985090176511</v>
      </c>
    </row>
    <row r="27" spans="1:8" ht="15.75" x14ac:dyDescent="0.25">
      <c r="A27" s="1" t="s">
        <v>39</v>
      </c>
      <c r="B27" s="4">
        <v>0.3923611111111111</v>
      </c>
      <c r="C27">
        <v>15</v>
      </c>
      <c r="D27">
        <v>991.76499999999999</v>
      </c>
      <c r="F27">
        <f t="shared" si="2"/>
        <v>16.729000000000042</v>
      </c>
      <c r="G27" s="5">
        <f t="shared" si="0"/>
        <v>0.28167930341771441</v>
      </c>
      <c r="H27" s="7">
        <f t="shared" si="1"/>
        <v>0.38183773043691727</v>
      </c>
    </row>
    <row r="28" spans="1:8" x14ac:dyDescent="0.25">
      <c r="B28" s="4">
        <v>0.51041666666666663</v>
      </c>
      <c r="D28">
        <v>991.76499999999999</v>
      </c>
      <c r="E28" t="s">
        <v>30</v>
      </c>
      <c r="F28">
        <f t="shared" si="2"/>
        <v>16.729000000000042</v>
      </c>
      <c r="G28" s="5">
        <f t="shared" si="0"/>
        <v>0.28167930341771441</v>
      </c>
      <c r="H28" s="7">
        <f t="shared" si="1"/>
        <v>0.38183773043691727</v>
      </c>
    </row>
    <row r="29" spans="1:8" x14ac:dyDescent="0.25">
      <c r="D29">
        <v>1009.212</v>
      </c>
      <c r="F29">
        <f t="shared" si="2"/>
        <v>-0.71799999999996089</v>
      </c>
      <c r="G29" s="5">
        <f t="shared" si="0"/>
        <v>0.31054967384937171</v>
      </c>
      <c r="H29" s="7">
        <f t="shared" si="1"/>
        <v>0.42097371447529525</v>
      </c>
    </row>
    <row r="30" spans="1:8" x14ac:dyDescent="0.25">
      <c r="A30" t="s">
        <v>46</v>
      </c>
      <c r="B30" s="4">
        <v>0.31944444444444448</v>
      </c>
      <c r="C30">
        <v>18</v>
      </c>
      <c r="D30">
        <v>977.28099999999995</v>
      </c>
      <c r="F30">
        <f t="shared" si="2"/>
        <v>31.213000000000079</v>
      </c>
      <c r="G30" s="5">
        <f t="shared" si="0"/>
        <v>0.25771194826599064</v>
      </c>
      <c r="H30" s="7">
        <f t="shared" si="1"/>
        <v>0.349348156710095</v>
      </c>
    </row>
    <row r="31" spans="1:8" x14ac:dyDescent="0.25">
      <c r="A31" t="s">
        <v>47</v>
      </c>
      <c r="B31" s="4">
        <v>0.2986111111111111</v>
      </c>
      <c r="C31">
        <v>19</v>
      </c>
      <c r="D31">
        <v>964.14700000000005</v>
      </c>
      <c r="E31" t="s">
        <v>30</v>
      </c>
      <c r="F31">
        <f t="shared" si="2"/>
        <v>44.34699999999998</v>
      </c>
      <c r="G31" s="5">
        <f t="shared" si="0"/>
        <v>0.2359785015273316</v>
      </c>
      <c r="H31" s="7">
        <f t="shared" si="1"/>
        <v>0.31988681582856504</v>
      </c>
    </row>
    <row r="32" spans="1:8" x14ac:dyDescent="0.25">
      <c r="D32">
        <v>1007.913</v>
      </c>
      <c r="F32">
        <f t="shared" si="2"/>
        <v>0.58100000000001728</v>
      </c>
      <c r="G32" s="5">
        <f t="shared" si="0"/>
        <v>0.30840015753191186</v>
      </c>
      <c r="H32" s="7">
        <f t="shared" si="1"/>
        <v>0.41805988153749207</v>
      </c>
    </row>
    <row r="33" spans="1:8" x14ac:dyDescent="0.25">
      <c r="A33" t="s">
        <v>48</v>
      </c>
      <c r="B33" s="4">
        <v>0.38194444444444442</v>
      </c>
      <c r="C33">
        <v>20</v>
      </c>
      <c r="D33">
        <v>993.82299999999998</v>
      </c>
      <c r="F33">
        <f t="shared" si="2"/>
        <v>14.671000000000049</v>
      </c>
      <c r="G33" s="5">
        <f t="shared" si="0"/>
        <v>0.28508477268740839</v>
      </c>
      <c r="H33" s="7">
        <f t="shared" si="1"/>
        <v>0.38645410317440687</v>
      </c>
    </row>
    <row r="34" spans="1:8" x14ac:dyDescent="0.25">
      <c r="A34" t="s">
        <v>49</v>
      </c>
      <c r="B34" s="4">
        <v>0.3263888888888889</v>
      </c>
      <c r="C34">
        <v>21</v>
      </c>
      <c r="D34">
        <v>979.97799999999995</v>
      </c>
      <c r="E34" t="s">
        <v>30</v>
      </c>
      <c r="F34">
        <f t="shared" si="2"/>
        <v>28.516000000000076</v>
      </c>
      <c r="G34" s="5">
        <f t="shared" si="0"/>
        <v>0.26217480085120182</v>
      </c>
      <c r="H34" s="7">
        <f t="shared" si="1"/>
        <v>0.3553978929943562</v>
      </c>
    </row>
    <row r="35" spans="1:8" x14ac:dyDescent="0.25">
      <c r="D35">
        <v>1007.345</v>
      </c>
      <c r="F35">
        <f t="shared" si="2"/>
        <v>1.1490000000000009</v>
      </c>
      <c r="G35" s="5">
        <f t="shared" si="0"/>
        <v>0.30746026125145215</v>
      </c>
      <c r="H35" s="7">
        <f t="shared" si="1"/>
        <v>0.41678578060702848</v>
      </c>
    </row>
    <row r="36" spans="1:8" x14ac:dyDescent="0.25">
      <c r="A36" t="s">
        <v>52</v>
      </c>
      <c r="B36" s="4">
        <v>0.30208333333333331</v>
      </c>
      <c r="C36">
        <v>22</v>
      </c>
      <c r="D36">
        <v>988.64200000000005</v>
      </c>
      <c r="F36">
        <f t="shared" si="2"/>
        <v>19.851999999999975</v>
      </c>
      <c r="G36" s="5">
        <f t="shared" si="0"/>
        <v>0.27651152862215855</v>
      </c>
      <c r="H36" s="7">
        <f t="shared" si="1"/>
        <v>0.37483241845480847</v>
      </c>
    </row>
    <row r="37" spans="1:8" x14ac:dyDescent="0.25">
      <c r="B37" s="4">
        <v>0.46527777777777773</v>
      </c>
      <c r="D37">
        <v>984.71500000000003</v>
      </c>
      <c r="E37" t="s">
        <v>30</v>
      </c>
      <c r="F37">
        <f t="shared" si="2"/>
        <v>23.778999999999996</v>
      </c>
      <c r="G37" s="5">
        <f t="shared" si="0"/>
        <v>0.27001333726059962</v>
      </c>
      <c r="H37" s="7">
        <f t="shared" si="1"/>
        <v>0.36602362557817003</v>
      </c>
    </row>
    <row r="38" spans="1:8" x14ac:dyDescent="0.25">
      <c r="D38">
        <v>1007.335</v>
      </c>
      <c r="F38">
        <f t="shared" si="2"/>
        <v>1.1589999999999918</v>
      </c>
      <c r="G38" s="5">
        <f t="shared" si="0"/>
        <v>0.30744371378172575</v>
      </c>
      <c r="H38" s="7">
        <f t="shared" si="1"/>
        <v>0.41676334925261893</v>
      </c>
    </row>
    <row r="39" spans="1:8" x14ac:dyDescent="0.25">
      <c r="A39" t="s">
        <v>53</v>
      </c>
      <c r="B39" s="4">
        <v>0.31944444444444448</v>
      </c>
      <c r="C39">
        <v>26</v>
      </c>
      <c r="D39">
        <v>933.63300000000004</v>
      </c>
      <c r="E39" t="s">
        <v>30</v>
      </c>
      <c r="F39">
        <f t="shared" si="2"/>
        <v>74.86099999999999</v>
      </c>
      <c r="G39" s="5">
        <f t="shared" si="0"/>
        <v>0.18548555240418199</v>
      </c>
      <c r="H39" s="7">
        <f t="shared" si="1"/>
        <v>0.25143978098320097</v>
      </c>
    </row>
    <row r="40" spans="1:8" x14ac:dyDescent="0.25">
      <c r="D40">
        <v>1007.135</v>
      </c>
      <c r="F40">
        <f t="shared" si="2"/>
        <v>1.3590000000000373</v>
      </c>
      <c r="G40" s="5">
        <f t="shared" si="0"/>
        <v>0.30711276438719759</v>
      </c>
      <c r="H40" s="7">
        <f t="shared" si="1"/>
        <v>0.41631472216442744</v>
      </c>
    </row>
    <row r="41" spans="1:8" x14ac:dyDescent="0.25">
      <c r="A41" t="s">
        <v>55</v>
      </c>
      <c r="B41" s="4">
        <v>0.29166666666666669</v>
      </c>
      <c r="C41">
        <v>28</v>
      </c>
      <c r="D41">
        <v>958.34</v>
      </c>
      <c r="F41">
        <f t="shared" si="2"/>
        <v>50.153999999999996</v>
      </c>
      <c r="G41" s="5">
        <f t="shared" si="0"/>
        <v>0.2263693858572087</v>
      </c>
      <c r="H41" s="7">
        <f t="shared" si="1"/>
        <v>0.30686092832292733</v>
      </c>
    </row>
    <row r="42" spans="1:8" x14ac:dyDescent="0.25">
      <c r="A42" t="s">
        <v>62</v>
      </c>
      <c r="B42" s="4">
        <v>0.28125</v>
      </c>
      <c r="C42">
        <v>29</v>
      </c>
      <c r="D42">
        <v>928.95299999999997</v>
      </c>
      <c r="E42" t="s">
        <v>24</v>
      </c>
      <c r="F42">
        <f t="shared" si="2"/>
        <v>79.541000000000054</v>
      </c>
      <c r="G42" s="5">
        <f t="shared" si="0"/>
        <v>0.17774133657222477</v>
      </c>
      <c r="H42" s="7">
        <f t="shared" si="1"/>
        <v>0.24094190711952176</v>
      </c>
    </row>
    <row r="43" spans="1:8" x14ac:dyDescent="0.25">
      <c r="B43" s="4">
        <v>0.39583333333333331</v>
      </c>
      <c r="D43">
        <v>930.59199999999998</v>
      </c>
      <c r="E43" t="s">
        <v>56</v>
      </c>
      <c r="F43">
        <f t="shared" si="2"/>
        <v>77.902000000000044</v>
      </c>
      <c r="G43" s="5">
        <f t="shared" si="0"/>
        <v>0.18045346686038241</v>
      </c>
      <c r="H43" s="7">
        <f t="shared" si="1"/>
        <v>0.24461840610725041</v>
      </c>
    </row>
    <row r="46" spans="1:8" x14ac:dyDescent="0.25">
      <c r="E46" t="s">
        <v>32</v>
      </c>
    </row>
    <row r="47" spans="1:8" x14ac:dyDescent="0.25">
      <c r="D47">
        <v>930.59199999999998</v>
      </c>
      <c r="E47" t="s">
        <v>33</v>
      </c>
    </row>
    <row r="48" spans="1:8" x14ac:dyDescent="0.25">
      <c r="D48">
        <v>926.28499999999997</v>
      </c>
      <c r="E48" t="s">
        <v>34</v>
      </c>
    </row>
    <row r="49" spans="1:5" x14ac:dyDescent="0.25">
      <c r="D49">
        <v>919.48800000000006</v>
      </c>
      <c r="E49" t="s">
        <v>35</v>
      </c>
    </row>
    <row r="51" spans="1:5" x14ac:dyDescent="0.25">
      <c r="D51">
        <v>6.7779999999999996</v>
      </c>
      <c r="E51" t="s">
        <v>36</v>
      </c>
    </row>
    <row r="52" spans="1:5" x14ac:dyDescent="0.25">
      <c r="D52">
        <v>1.8859999999999999</v>
      </c>
      <c r="E52" t="s">
        <v>57</v>
      </c>
    </row>
    <row r="53" spans="1:5" x14ac:dyDescent="0.25">
      <c r="D53">
        <v>9</v>
      </c>
      <c r="E53" t="s">
        <v>58</v>
      </c>
    </row>
    <row r="54" spans="1:5" x14ac:dyDescent="0.25">
      <c r="D54">
        <v>0.69799999999999995</v>
      </c>
      <c r="E54" t="s">
        <v>37</v>
      </c>
    </row>
    <row r="56" spans="1:5" x14ac:dyDescent="0.25">
      <c r="D56">
        <v>167.97499999999999</v>
      </c>
      <c r="E56" t="s">
        <v>59</v>
      </c>
    </row>
    <row r="57" spans="1:5" x14ac:dyDescent="0.25">
      <c r="D57">
        <v>10.773999999999999</v>
      </c>
      <c r="E57" t="s">
        <v>60</v>
      </c>
    </row>
    <row r="59" spans="1:5" x14ac:dyDescent="0.25">
      <c r="E59" t="s">
        <v>63</v>
      </c>
    </row>
    <row r="60" spans="1:5" x14ac:dyDescent="0.25">
      <c r="A60" t="s">
        <v>66</v>
      </c>
      <c r="D60">
        <v>0.215</v>
      </c>
      <c r="E60" t="s">
        <v>65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topLeftCell="B1" workbookViewId="0">
      <selection activeCell="E10" sqref="E10"/>
    </sheetView>
  </sheetViews>
  <sheetFormatPr defaultColWidth="11.42578125" defaultRowHeight="15" x14ac:dyDescent="0.25"/>
  <cols>
    <col min="1" max="1" width="33.7109375" bestFit="1" customWidth="1"/>
    <col min="2" max="2" width="10.140625" bestFit="1" customWidth="1"/>
    <col min="3" max="3" width="19.140625" bestFit="1" customWidth="1"/>
    <col min="5" max="5" width="42.42578125" bestFit="1" customWidth="1"/>
    <col min="7" max="7" width="13.85546875" bestFit="1" customWidth="1"/>
  </cols>
  <sheetData>
    <row r="1" spans="1:8" ht="15.75" x14ac:dyDescent="0.25">
      <c r="A1" s="1" t="s">
        <v>0</v>
      </c>
      <c r="B1" s="1" t="s">
        <v>19</v>
      </c>
      <c r="C1" s="1"/>
      <c r="D1" s="1"/>
      <c r="E1" s="1" t="s">
        <v>1</v>
      </c>
      <c r="F1" s="1"/>
      <c r="G1" s="1"/>
    </row>
    <row r="2" spans="1:8" ht="15.75" x14ac:dyDescent="0.25">
      <c r="A2" s="1"/>
      <c r="B2" s="1"/>
      <c r="C2" s="1"/>
      <c r="D2" s="1"/>
      <c r="E2" s="1"/>
      <c r="F2" s="1"/>
      <c r="G2" s="1"/>
    </row>
    <row r="3" spans="1:8" ht="15.75" x14ac:dyDescent="0.25">
      <c r="A3" s="1" t="s">
        <v>2</v>
      </c>
      <c r="B3" s="1" t="s">
        <v>44</v>
      </c>
      <c r="C3" s="1"/>
      <c r="D3" s="1"/>
      <c r="E3" s="1"/>
      <c r="F3" s="1"/>
      <c r="G3" s="1"/>
    </row>
    <row r="4" spans="1:8" ht="15.75" x14ac:dyDescent="0.25">
      <c r="A4" s="1"/>
      <c r="B4" s="1"/>
      <c r="C4" s="1"/>
      <c r="D4" s="1"/>
      <c r="E4" s="1"/>
      <c r="F4" s="1"/>
      <c r="G4" s="1"/>
    </row>
    <row r="5" spans="1:8" ht="15.75" x14ac:dyDescent="0.25">
      <c r="A5" s="1" t="s">
        <v>4</v>
      </c>
      <c r="B5" s="1">
        <v>215.31299999999999</v>
      </c>
      <c r="C5" s="1"/>
      <c r="D5" s="1"/>
      <c r="E5" s="1"/>
      <c r="F5" s="1"/>
      <c r="G5" s="1"/>
    </row>
    <row r="6" spans="1:8" ht="15.75" x14ac:dyDescent="0.25">
      <c r="A6" s="1"/>
      <c r="B6" s="1"/>
      <c r="C6" s="1"/>
      <c r="D6" s="1"/>
      <c r="E6" s="1"/>
      <c r="F6" s="1"/>
      <c r="G6" s="1"/>
    </row>
    <row r="7" spans="1:8" ht="15.75" x14ac:dyDescent="0.25">
      <c r="A7" s="1" t="s">
        <v>5</v>
      </c>
      <c r="B7" s="1">
        <v>824.37900000000002</v>
      </c>
      <c r="C7" s="1"/>
      <c r="D7" s="1"/>
      <c r="E7" s="1"/>
      <c r="F7" s="1"/>
      <c r="G7" s="1"/>
    </row>
    <row r="8" spans="1:8" ht="15.75" x14ac:dyDescent="0.25">
      <c r="A8" s="1"/>
      <c r="B8" s="1"/>
      <c r="C8" s="1"/>
      <c r="D8" s="1"/>
      <c r="E8" s="1"/>
      <c r="F8" s="1"/>
      <c r="G8" s="1"/>
    </row>
    <row r="9" spans="1:8" ht="15.75" x14ac:dyDescent="0.25">
      <c r="A9" s="1" t="s">
        <v>6</v>
      </c>
      <c r="B9" s="1">
        <v>987.04600000000005</v>
      </c>
      <c r="C9" s="1" t="s">
        <v>7</v>
      </c>
      <c r="D9" s="2">
        <f>(B9-B7)/(B7-B5)</f>
        <v>0.26707614609910918</v>
      </c>
      <c r="E9" s="1"/>
      <c r="F9" s="1"/>
      <c r="G9" s="1"/>
    </row>
    <row r="10" spans="1:8" ht="15.75" x14ac:dyDescent="0.25">
      <c r="A10" s="1"/>
      <c r="B10" s="1"/>
      <c r="C10" s="1"/>
      <c r="D10" s="1"/>
      <c r="E10" s="1"/>
      <c r="F10" s="1"/>
      <c r="G10" s="1"/>
    </row>
    <row r="11" spans="1:8" ht="15.75" x14ac:dyDescent="0.25">
      <c r="A11" s="1" t="s">
        <v>8</v>
      </c>
      <c r="B11" s="1">
        <v>2.1</v>
      </c>
      <c r="C11" s="1" t="s">
        <v>9</v>
      </c>
      <c r="D11" s="2">
        <f>(20.5-B11)*2.8*2.8*3.1415926</f>
        <v>453.19358210559994</v>
      </c>
      <c r="E11" s="1"/>
      <c r="F11" s="1"/>
      <c r="G11" s="1"/>
    </row>
    <row r="12" spans="1:8" ht="15.75" x14ac:dyDescent="0.25">
      <c r="A12" s="1"/>
      <c r="B12" s="1"/>
      <c r="C12" s="1"/>
      <c r="D12" s="1"/>
      <c r="E12" s="1"/>
      <c r="F12" s="1"/>
      <c r="G12" s="1"/>
    </row>
    <row r="13" spans="1:8" ht="15.75" x14ac:dyDescent="0.25">
      <c r="A13" s="1" t="s">
        <v>10</v>
      </c>
      <c r="B13" s="3">
        <f>(B7-B5)/D11</f>
        <v>1.3439422446588836</v>
      </c>
      <c r="C13" s="1"/>
      <c r="D13" s="1"/>
      <c r="E13" s="1"/>
      <c r="F13" s="1"/>
      <c r="G13" s="1"/>
    </row>
    <row r="14" spans="1:8" ht="15.75" x14ac:dyDescent="0.25">
      <c r="A14" s="1"/>
      <c r="B14" s="1"/>
      <c r="C14" s="1"/>
      <c r="D14" s="1"/>
      <c r="E14" s="1"/>
      <c r="F14" s="1"/>
      <c r="G14" s="1"/>
    </row>
    <row r="15" spans="1:8" ht="15.75" x14ac:dyDescent="0.25">
      <c r="A15" s="1"/>
      <c r="B15" s="1"/>
      <c r="C15" s="1"/>
      <c r="D15" s="1"/>
      <c r="E15" s="1"/>
      <c r="F15" s="1"/>
      <c r="G15" s="1" t="s">
        <v>67</v>
      </c>
      <c r="H15" t="s">
        <v>70</v>
      </c>
    </row>
    <row r="16" spans="1:8" ht="15.75" x14ac:dyDescent="0.25">
      <c r="A16" s="1" t="s">
        <v>11</v>
      </c>
      <c r="B16" s="1" t="s">
        <v>12</v>
      </c>
      <c r="C16" s="1" t="s">
        <v>13</v>
      </c>
      <c r="D16" s="1" t="s">
        <v>14</v>
      </c>
      <c r="E16" s="1" t="s">
        <v>15</v>
      </c>
      <c r="F16" s="1" t="s">
        <v>16</v>
      </c>
      <c r="G16" s="1" t="s">
        <v>17</v>
      </c>
      <c r="H16" s="1" t="s">
        <v>69</v>
      </c>
    </row>
    <row r="17" spans="1:8" x14ac:dyDescent="0.25">
      <c r="A17" t="s">
        <v>20</v>
      </c>
      <c r="B17" s="4">
        <v>0.43402777777777773</v>
      </c>
      <c r="C17">
        <v>0</v>
      </c>
      <c r="D17">
        <v>1000.968</v>
      </c>
      <c r="E17" t="s">
        <v>18</v>
      </c>
      <c r="F17">
        <v>0</v>
      </c>
      <c r="G17" s="5">
        <f>(D17-$B$7)/($B$7-$B$5)</f>
        <v>0.28993409581227642</v>
      </c>
      <c r="H17" s="7">
        <f>(D17-$B$7)/$D$11</f>
        <v>0.38965467952909455</v>
      </c>
    </row>
    <row r="18" spans="1:8" ht="15.75" x14ac:dyDescent="0.25">
      <c r="A18" s="1" t="s">
        <v>21</v>
      </c>
      <c r="B18" s="4">
        <v>0.39583333333333331</v>
      </c>
      <c r="C18">
        <v>5</v>
      </c>
      <c r="D18">
        <v>990.875</v>
      </c>
      <c r="F18">
        <f>$D$17-D18</f>
        <v>10.092999999999961</v>
      </c>
      <c r="G18" s="5">
        <f t="shared" ref="G18:G28" si="0">(D18-$B$7)/($B$7-$B$5)</f>
        <v>0.27336282110641535</v>
      </c>
      <c r="H18" s="7">
        <f t="shared" ref="H18:H28" si="1">(D18-$B$7)/$D$11</f>
        <v>0.36738384340404068</v>
      </c>
    </row>
    <row r="19" spans="1:8" ht="15.75" x14ac:dyDescent="0.25">
      <c r="A19" s="1" t="s">
        <v>22</v>
      </c>
      <c r="B19" s="4">
        <v>0.3125</v>
      </c>
      <c r="C19">
        <v>6</v>
      </c>
      <c r="D19">
        <v>987.67700000000002</v>
      </c>
      <c r="E19" t="s">
        <v>24</v>
      </c>
      <c r="F19">
        <f t="shared" ref="F19:F28" si="2">$D$17-D19</f>
        <v>13.29099999999994</v>
      </c>
      <c r="G19" s="5">
        <f t="shared" si="0"/>
        <v>0.26811215861663595</v>
      </c>
      <c r="H19" s="7">
        <f t="shared" si="1"/>
        <v>0.36032725627158035</v>
      </c>
    </row>
    <row r="20" spans="1:8" ht="15.75" x14ac:dyDescent="0.25">
      <c r="A20" s="1" t="s">
        <v>23</v>
      </c>
      <c r="B20" s="4">
        <v>0.28472222222222221</v>
      </c>
      <c r="C20">
        <v>8</v>
      </c>
      <c r="D20">
        <v>982.78499999999997</v>
      </c>
      <c r="F20">
        <f t="shared" si="2"/>
        <v>18.182999999999993</v>
      </c>
      <c r="G20" s="5">
        <f t="shared" si="0"/>
        <v>0.2600801883539714</v>
      </c>
      <c r="H20" s="7">
        <f>(D20-$B$7)/$D$11</f>
        <v>0.34953275212774154</v>
      </c>
    </row>
    <row r="21" spans="1:8" ht="15.75" x14ac:dyDescent="0.25">
      <c r="A21" s="1" t="s">
        <v>26</v>
      </c>
      <c r="B21" s="4">
        <v>0.30555555555555552</v>
      </c>
      <c r="C21">
        <v>10</v>
      </c>
      <c r="D21">
        <v>973.61500000000001</v>
      </c>
      <c r="F21">
        <f t="shared" si="2"/>
        <v>27.352999999999952</v>
      </c>
      <c r="G21" s="5">
        <f t="shared" si="0"/>
        <v>0.24502434875694915</v>
      </c>
      <c r="H21" s="7">
        <f t="shared" si="1"/>
        <v>0.32929857326449535</v>
      </c>
    </row>
    <row r="22" spans="1:8" ht="15.75" x14ac:dyDescent="0.25">
      <c r="A22" s="1" t="s">
        <v>27</v>
      </c>
      <c r="B22" s="4">
        <v>0.35416666666666669</v>
      </c>
      <c r="C22">
        <v>11</v>
      </c>
      <c r="D22">
        <v>968.428</v>
      </c>
      <c r="F22">
        <f t="shared" si="2"/>
        <v>32.539999999999964</v>
      </c>
      <c r="G22" s="5">
        <f t="shared" si="0"/>
        <v>0.23650803032840442</v>
      </c>
      <c r="H22" s="7">
        <f t="shared" si="1"/>
        <v>0.31785313315940716</v>
      </c>
    </row>
    <row r="23" spans="1:8" ht="15.75" x14ac:dyDescent="0.25">
      <c r="A23" s="1" t="s">
        <v>28</v>
      </c>
      <c r="B23" s="4">
        <v>0.3125</v>
      </c>
      <c r="C23">
        <v>12</v>
      </c>
      <c r="D23">
        <v>961.18799999999999</v>
      </c>
      <c r="F23">
        <f t="shared" si="2"/>
        <v>39.779999999999973</v>
      </c>
      <c r="G23" s="5">
        <f t="shared" si="0"/>
        <v>0.22462097703697131</v>
      </c>
      <c r="H23" s="7">
        <f t="shared" si="1"/>
        <v>0.30187762007653873</v>
      </c>
    </row>
    <row r="24" spans="1:8" ht="15.75" x14ac:dyDescent="0.25">
      <c r="A24" s="1" t="s">
        <v>29</v>
      </c>
      <c r="B24" s="4">
        <v>0.4375</v>
      </c>
      <c r="C24">
        <v>13</v>
      </c>
      <c r="D24">
        <v>951.90200000000004</v>
      </c>
      <c r="E24" t="s">
        <v>30</v>
      </c>
      <c r="F24">
        <f t="shared" si="2"/>
        <v>49.065999999999917</v>
      </c>
      <c r="G24" s="5">
        <f t="shared" si="0"/>
        <v>0.20937468188997582</v>
      </c>
      <c r="H24" s="7">
        <f t="shared" si="1"/>
        <v>0.2813874799539538</v>
      </c>
    </row>
    <row r="25" spans="1:8" x14ac:dyDescent="0.25">
      <c r="D25">
        <v>971.83500000000004</v>
      </c>
      <c r="F25">
        <f t="shared" si="2"/>
        <v>29.132999999999925</v>
      </c>
      <c r="G25" s="5">
        <f t="shared" si="0"/>
        <v>0.24210184117977362</v>
      </c>
      <c r="H25" s="7">
        <f t="shared" si="1"/>
        <v>0.3253708918711935</v>
      </c>
    </row>
    <row r="26" spans="1:8" ht="15.75" x14ac:dyDescent="0.25">
      <c r="A26" s="1" t="s">
        <v>31</v>
      </c>
      <c r="B26" s="4">
        <v>0.30555555555555552</v>
      </c>
      <c r="C26">
        <v>14</v>
      </c>
      <c r="D26">
        <v>965.07500000000005</v>
      </c>
      <c r="F26">
        <f t="shared" si="2"/>
        <v>35.892999999999915</v>
      </c>
      <c r="G26" s="5">
        <f t="shared" si="0"/>
        <v>0.23100287981926429</v>
      </c>
      <c r="H26" s="7">
        <f t="shared" si="1"/>
        <v>0.31045452882696833</v>
      </c>
    </row>
    <row r="27" spans="1:8" ht="15.75" x14ac:dyDescent="0.25">
      <c r="A27" s="1" t="s">
        <v>39</v>
      </c>
      <c r="B27" s="4">
        <v>0.3923611111111111</v>
      </c>
      <c r="C27">
        <v>15</v>
      </c>
      <c r="D27">
        <v>950.93100000000004</v>
      </c>
      <c r="E27" t="s">
        <v>24</v>
      </c>
      <c r="F27">
        <f t="shared" si="2"/>
        <v>50.036999999999921</v>
      </c>
      <c r="G27" s="5">
        <f t="shared" si="0"/>
        <v>0.20778043758804468</v>
      </c>
      <c r="H27" s="7">
        <f t="shared" si="1"/>
        <v>0.27924490768828181</v>
      </c>
    </row>
    <row r="28" spans="1:8" x14ac:dyDescent="0.25">
      <c r="B28" s="4">
        <v>0.48958333333333331</v>
      </c>
      <c r="D28">
        <v>950.52099999999996</v>
      </c>
      <c r="E28" t="s">
        <v>32</v>
      </c>
      <c r="F28">
        <f t="shared" si="2"/>
        <v>50.447000000000003</v>
      </c>
      <c r="G28" s="5">
        <f t="shared" si="0"/>
        <v>0.20710727573038051</v>
      </c>
      <c r="H28" s="7">
        <f t="shared" si="1"/>
        <v>0.2783402170302739</v>
      </c>
    </row>
    <row r="31" spans="1:8" x14ac:dyDescent="0.25">
      <c r="E31" t="s">
        <v>32</v>
      </c>
    </row>
    <row r="32" spans="1:8" x14ac:dyDescent="0.25">
      <c r="D32">
        <v>950.52099999999996</v>
      </c>
      <c r="E32" t="s">
        <v>33</v>
      </c>
    </row>
    <row r="33" spans="1:5" x14ac:dyDescent="0.25">
      <c r="D33">
        <v>946.13099999999997</v>
      </c>
      <c r="E33" t="s">
        <v>34</v>
      </c>
    </row>
    <row r="34" spans="1:5" x14ac:dyDescent="0.25">
      <c r="D34">
        <v>943.57299999999998</v>
      </c>
      <c r="E34" t="s">
        <v>35</v>
      </c>
    </row>
    <row r="36" spans="1:5" x14ac:dyDescent="0.25">
      <c r="D36">
        <v>2.5419999999999998</v>
      </c>
      <c r="E36" t="s">
        <v>36</v>
      </c>
    </row>
    <row r="37" spans="1:5" x14ac:dyDescent="0.25">
      <c r="D37">
        <v>0.59699999999999998</v>
      </c>
      <c r="E37" t="s">
        <v>57</v>
      </c>
    </row>
    <row r="38" spans="1:5" x14ac:dyDescent="0.25">
      <c r="D38">
        <v>4</v>
      </c>
      <c r="E38" t="s">
        <v>58</v>
      </c>
    </row>
    <row r="39" spans="1:5" x14ac:dyDescent="0.25">
      <c r="D39">
        <v>0.20599999999999999</v>
      </c>
      <c r="E39" t="s">
        <v>37</v>
      </c>
    </row>
    <row r="41" spans="1:5" x14ac:dyDescent="0.25">
      <c r="D41">
        <v>51.357999999999997</v>
      </c>
      <c r="E41" t="s">
        <v>59</v>
      </c>
    </row>
    <row r="42" spans="1:5" x14ac:dyDescent="0.25">
      <c r="D42">
        <v>3.883</v>
      </c>
      <c r="E42" t="s">
        <v>60</v>
      </c>
    </row>
    <row r="44" spans="1:5" x14ac:dyDescent="0.25">
      <c r="E44" t="s">
        <v>63</v>
      </c>
    </row>
    <row r="45" spans="1:5" x14ac:dyDescent="0.25">
      <c r="A45" t="s">
        <v>66</v>
      </c>
      <c r="D45">
        <v>5.3999999999999999E-2</v>
      </c>
      <c r="E45" t="s">
        <v>65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D7" workbookViewId="0">
      <selection activeCell="H17" sqref="H15:H17"/>
    </sheetView>
  </sheetViews>
  <sheetFormatPr defaultColWidth="11.42578125" defaultRowHeight="15" x14ac:dyDescent="0.25"/>
  <cols>
    <col min="1" max="1" width="33.7109375" bestFit="1" customWidth="1"/>
    <col min="2" max="2" width="10.140625" bestFit="1" customWidth="1"/>
    <col min="3" max="3" width="19.140625" bestFit="1" customWidth="1"/>
    <col min="5" max="5" width="42.42578125" bestFit="1" customWidth="1"/>
    <col min="7" max="7" width="13.85546875" bestFit="1" customWidth="1"/>
    <col min="8" max="8" width="14.7109375" customWidth="1"/>
  </cols>
  <sheetData>
    <row r="1" spans="1:8" ht="15.75" x14ac:dyDescent="0.25">
      <c r="A1" s="1" t="s">
        <v>0</v>
      </c>
      <c r="B1" s="1" t="s">
        <v>19</v>
      </c>
      <c r="C1" s="1"/>
      <c r="D1" s="1"/>
      <c r="E1" s="1" t="s">
        <v>1</v>
      </c>
      <c r="F1" s="1"/>
      <c r="G1" s="1"/>
    </row>
    <row r="2" spans="1:8" ht="15.75" x14ac:dyDescent="0.25">
      <c r="A2" s="1"/>
      <c r="B2" s="1"/>
      <c r="C2" s="1"/>
      <c r="D2" s="1"/>
      <c r="E2" s="1"/>
      <c r="F2" s="1"/>
      <c r="G2" s="1"/>
    </row>
    <row r="3" spans="1:8" ht="15.75" x14ac:dyDescent="0.25">
      <c r="A3" s="1" t="s">
        <v>2</v>
      </c>
      <c r="B3" s="1" t="s">
        <v>45</v>
      </c>
      <c r="C3" s="1"/>
      <c r="D3" s="1"/>
      <c r="E3" s="1"/>
      <c r="F3" s="1"/>
      <c r="G3" s="1"/>
    </row>
    <row r="4" spans="1:8" ht="15.75" x14ac:dyDescent="0.25">
      <c r="A4" s="1"/>
      <c r="B4" s="1"/>
      <c r="C4" s="1"/>
      <c r="D4" s="1"/>
      <c r="E4" s="1"/>
      <c r="F4" s="1"/>
      <c r="G4" s="1"/>
    </row>
    <row r="5" spans="1:8" ht="15.75" x14ac:dyDescent="0.25">
      <c r="A5" s="1" t="s">
        <v>4</v>
      </c>
      <c r="B5" s="1">
        <v>216.822</v>
      </c>
      <c r="C5" s="1"/>
      <c r="D5" s="1"/>
      <c r="E5" s="1"/>
      <c r="F5" s="1"/>
      <c r="G5" s="1"/>
    </row>
    <row r="6" spans="1:8" ht="15.75" x14ac:dyDescent="0.25">
      <c r="A6" s="1"/>
      <c r="B6" s="1"/>
      <c r="C6" s="1"/>
      <c r="D6" s="1"/>
      <c r="E6" s="1"/>
      <c r="F6" s="1"/>
      <c r="G6" s="1"/>
    </row>
    <row r="7" spans="1:8" ht="15.75" x14ac:dyDescent="0.25">
      <c r="A7" s="1" t="s">
        <v>5</v>
      </c>
      <c r="B7" s="1">
        <v>830.55600000000004</v>
      </c>
      <c r="C7" s="1"/>
      <c r="D7" s="1"/>
      <c r="E7" s="1"/>
      <c r="F7" s="1"/>
      <c r="G7" s="1"/>
    </row>
    <row r="8" spans="1:8" ht="15.75" x14ac:dyDescent="0.25">
      <c r="A8" s="1"/>
      <c r="B8" s="1"/>
      <c r="C8" s="1"/>
      <c r="D8" s="1"/>
      <c r="E8" s="1"/>
      <c r="F8" s="1"/>
      <c r="G8" s="1"/>
    </row>
    <row r="9" spans="1:8" ht="15.75" x14ac:dyDescent="0.25">
      <c r="A9" s="1" t="s">
        <v>6</v>
      </c>
      <c r="B9" s="1">
        <v>992.02300000000002</v>
      </c>
      <c r="C9" s="1" t="s">
        <v>7</v>
      </c>
      <c r="D9" s="2">
        <f>(B9-B7)/(B7-B5)</f>
        <v>0.26308954693727243</v>
      </c>
      <c r="E9" s="1"/>
      <c r="F9" s="1"/>
      <c r="G9" s="1"/>
    </row>
    <row r="10" spans="1:8" ht="15.75" x14ac:dyDescent="0.25">
      <c r="A10" s="1"/>
      <c r="B10" s="1"/>
      <c r="C10" s="1"/>
      <c r="D10" s="1"/>
      <c r="E10" s="1"/>
      <c r="F10" s="1"/>
      <c r="G10" s="1"/>
    </row>
    <row r="11" spans="1:8" ht="15.75" x14ac:dyDescent="0.25">
      <c r="A11" s="1" t="s">
        <v>8</v>
      </c>
      <c r="B11" s="1">
        <v>2.4</v>
      </c>
      <c r="C11" s="1" t="s">
        <v>9</v>
      </c>
      <c r="D11" s="2">
        <f>(20.5-B11)*2.8*2.8*3.1415926</f>
        <v>445.80455631040002</v>
      </c>
      <c r="E11" s="1"/>
      <c r="F11" s="1"/>
      <c r="G11" s="1"/>
    </row>
    <row r="12" spans="1:8" ht="15.75" x14ac:dyDescent="0.25">
      <c r="A12" s="1"/>
      <c r="B12" s="1"/>
      <c r="C12" s="1"/>
      <c r="D12" s="1"/>
      <c r="E12" s="1"/>
      <c r="F12" s="1"/>
      <c r="G12" s="1"/>
    </row>
    <row r="13" spans="1:8" ht="15.75" x14ac:dyDescent="0.25">
      <c r="A13" s="1" t="s">
        <v>10</v>
      </c>
      <c r="B13" s="3">
        <f>(B7-B5)/D11</f>
        <v>1.3766884867203464</v>
      </c>
      <c r="C13" s="1"/>
      <c r="D13" s="1"/>
      <c r="E13" s="1"/>
      <c r="F13" s="1"/>
      <c r="G13" s="1"/>
    </row>
    <row r="14" spans="1:8" ht="15.75" x14ac:dyDescent="0.25">
      <c r="A14" s="1"/>
      <c r="B14" s="1"/>
      <c r="C14" s="1"/>
      <c r="D14" s="1"/>
      <c r="E14" s="1"/>
      <c r="F14" s="1"/>
      <c r="G14" s="1"/>
    </row>
    <row r="15" spans="1:8" ht="15.75" x14ac:dyDescent="0.25">
      <c r="A15" s="1"/>
      <c r="B15" s="1"/>
      <c r="C15" s="1"/>
      <c r="D15" s="1"/>
      <c r="E15" s="1"/>
      <c r="F15" s="1"/>
      <c r="G15" s="1" t="s">
        <v>67</v>
      </c>
      <c r="H15" t="s">
        <v>68</v>
      </c>
    </row>
    <row r="16" spans="1:8" ht="15.75" x14ac:dyDescent="0.25">
      <c r="A16" s="1" t="s">
        <v>11</v>
      </c>
      <c r="B16" s="1" t="s">
        <v>12</v>
      </c>
      <c r="C16" s="1" t="s">
        <v>13</v>
      </c>
      <c r="D16" s="1" t="s">
        <v>14</v>
      </c>
      <c r="E16" s="1" t="s">
        <v>15</v>
      </c>
      <c r="F16" s="1" t="s">
        <v>16</v>
      </c>
      <c r="G16" s="1" t="s">
        <v>17</v>
      </c>
      <c r="H16" s="1" t="s">
        <v>69</v>
      </c>
    </row>
    <row r="17" spans="1:8" x14ac:dyDescent="0.25">
      <c r="A17" t="s">
        <v>20</v>
      </c>
      <c r="B17" s="4">
        <v>0.43402777777777773</v>
      </c>
      <c r="C17">
        <v>0</v>
      </c>
      <c r="D17">
        <v>1009.207</v>
      </c>
      <c r="E17" t="s">
        <v>18</v>
      </c>
      <c r="F17">
        <v>0</v>
      </c>
      <c r="G17" s="5">
        <f>(D17-$B$7)/($B$7-$B$5)</f>
        <v>0.29108864752482339</v>
      </c>
      <c r="H17" s="7">
        <f>(D17-$B$7)/$D$11</f>
        <v>0.40073838966242137</v>
      </c>
    </row>
    <row r="18" spans="1:8" ht="15.75" x14ac:dyDescent="0.25">
      <c r="A18" s="1" t="s">
        <v>21</v>
      </c>
      <c r="B18" s="4">
        <v>0.39583333333333331</v>
      </c>
      <c r="C18">
        <v>5</v>
      </c>
      <c r="D18">
        <v>1000.388</v>
      </c>
      <c r="F18">
        <f>$D$17-D18</f>
        <v>8.81899999999996</v>
      </c>
      <c r="G18" s="5">
        <f t="shared" ref="G18:G37" si="0">(D18-$B$7)/($B$7-$B$5)</f>
        <v>0.27671923015508343</v>
      </c>
      <c r="H18" s="7">
        <f t="shared" ref="H18:H37" si="1">(D18-$B$7)/$D$11</f>
        <v>0.38095617820862104</v>
      </c>
    </row>
    <row r="19" spans="1:8" ht="15.75" x14ac:dyDescent="0.25">
      <c r="A19" s="1" t="s">
        <v>22</v>
      </c>
      <c r="B19" s="4">
        <v>0.3125</v>
      </c>
      <c r="C19">
        <v>6</v>
      </c>
      <c r="D19">
        <v>997.36699999999996</v>
      </c>
      <c r="F19">
        <f t="shared" ref="F19:F37" si="2">$D$17-D19</f>
        <v>11.840000000000032</v>
      </c>
      <c r="G19" s="5">
        <f t="shared" si="0"/>
        <v>0.27179690224103586</v>
      </c>
      <c r="H19" s="7">
        <f t="shared" si="1"/>
        <v>0.37417966604148961</v>
      </c>
    </row>
    <row r="20" spans="1:8" ht="15.75" x14ac:dyDescent="0.25">
      <c r="A20" s="1" t="s">
        <v>23</v>
      </c>
      <c r="B20" s="4">
        <v>0.28472222222222221</v>
      </c>
      <c r="C20">
        <v>8</v>
      </c>
      <c r="D20">
        <v>991.16200000000003</v>
      </c>
      <c r="F20">
        <f t="shared" si="2"/>
        <v>18.044999999999959</v>
      </c>
      <c r="G20" s="5">
        <f t="shared" si="0"/>
        <v>0.26168665904121324</v>
      </c>
      <c r="H20" s="7">
        <f t="shared" si="1"/>
        <v>0.36026101063035115</v>
      </c>
    </row>
    <row r="21" spans="1:8" ht="15.75" x14ac:dyDescent="0.25">
      <c r="A21" s="1" t="s">
        <v>26</v>
      </c>
      <c r="B21" s="4">
        <v>0.30555555555555552</v>
      </c>
      <c r="C21">
        <v>10</v>
      </c>
      <c r="D21">
        <v>984.37</v>
      </c>
      <c r="F21">
        <f t="shared" si="2"/>
        <v>24.836999999999989</v>
      </c>
      <c r="G21" s="5">
        <f t="shared" si="0"/>
        <v>0.25061997542909464</v>
      </c>
      <c r="H21" s="7">
        <f t="shared" si="1"/>
        <v>0.34502563471537068</v>
      </c>
    </row>
    <row r="22" spans="1:8" ht="15.75" x14ac:dyDescent="0.25">
      <c r="A22" s="1" t="s">
        <v>27</v>
      </c>
      <c r="B22" s="4">
        <v>0.35416666666666669</v>
      </c>
      <c r="C22">
        <v>11</v>
      </c>
      <c r="D22">
        <v>980.4</v>
      </c>
      <c r="F22">
        <f t="shared" si="2"/>
        <v>28.807000000000016</v>
      </c>
      <c r="G22" s="5">
        <f t="shared" si="0"/>
        <v>0.24415137502566248</v>
      </c>
      <c r="H22" s="7">
        <f t="shared" si="1"/>
        <v>0.33612038701477104</v>
      </c>
    </row>
    <row r="23" spans="1:8" ht="15.75" x14ac:dyDescent="0.25">
      <c r="A23" s="1" t="s">
        <v>28</v>
      </c>
      <c r="B23" s="4">
        <v>0.3125</v>
      </c>
      <c r="C23">
        <v>12</v>
      </c>
      <c r="D23">
        <v>975.12699999999995</v>
      </c>
      <c r="F23">
        <f t="shared" si="2"/>
        <v>34.080000000000041</v>
      </c>
      <c r="G23" s="5">
        <f t="shared" si="0"/>
        <v>0.23555970501878648</v>
      </c>
      <c r="H23" s="7">
        <f t="shared" si="1"/>
        <v>0.32429233383460432</v>
      </c>
    </row>
    <row r="24" spans="1:8" ht="15.75" x14ac:dyDescent="0.25">
      <c r="A24" s="1" t="s">
        <v>29</v>
      </c>
      <c r="B24" s="4">
        <v>0.4375</v>
      </c>
      <c r="C24">
        <v>13</v>
      </c>
      <c r="D24">
        <v>967.17399999999998</v>
      </c>
      <c r="E24" t="s">
        <v>30</v>
      </c>
      <c r="F24">
        <f t="shared" si="2"/>
        <v>42.033000000000015</v>
      </c>
      <c r="G24" s="5">
        <f t="shared" si="0"/>
        <v>0.22260132239699923</v>
      </c>
      <c r="H24" s="7">
        <f t="shared" si="1"/>
        <v>0.30645267767267281</v>
      </c>
    </row>
    <row r="25" spans="1:8" x14ac:dyDescent="0.25">
      <c r="D25">
        <v>990.22500000000002</v>
      </c>
      <c r="F25">
        <f t="shared" si="2"/>
        <v>18.981999999999971</v>
      </c>
      <c r="G25" s="5">
        <f t="shared" si="0"/>
        <v>0.26015993899637296</v>
      </c>
      <c r="H25" s="7">
        <f t="shared" si="1"/>
        <v>0.35815919272217434</v>
      </c>
    </row>
    <row r="26" spans="1:8" ht="15.75" x14ac:dyDescent="0.25">
      <c r="A26" s="1" t="s">
        <v>31</v>
      </c>
      <c r="B26" s="4">
        <v>0.30555555555555552</v>
      </c>
      <c r="C26">
        <v>14</v>
      </c>
      <c r="D26">
        <v>985.08799999999997</v>
      </c>
      <c r="F26">
        <f t="shared" si="2"/>
        <v>24.119000000000028</v>
      </c>
      <c r="G26" s="5">
        <f t="shared" si="0"/>
        <v>0.2517898633609999</v>
      </c>
      <c r="H26" s="7">
        <f t="shared" si="1"/>
        <v>0.34663620596197775</v>
      </c>
    </row>
    <row r="27" spans="1:8" ht="15.75" x14ac:dyDescent="0.25">
      <c r="A27" s="1" t="s">
        <v>39</v>
      </c>
      <c r="B27" s="4">
        <v>0.3923611111111111</v>
      </c>
      <c r="C27">
        <v>15</v>
      </c>
      <c r="D27">
        <v>973.64700000000005</v>
      </c>
      <c r="F27">
        <f t="shared" si="2"/>
        <v>35.559999999999945</v>
      </c>
      <c r="G27" s="5">
        <f t="shared" si="0"/>
        <v>0.23314823685831321</v>
      </c>
      <c r="H27" s="7">
        <f t="shared" si="1"/>
        <v>0.32097249338198808</v>
      </c>
    </row>
    <row r="28" spans="1:8" x14ac:dyDescent="0.25">
      <c r="B28" s="4">
        <v>0.51041666666666663</v>
      </c>
      <c r="D28">
        <v>971.12900000000002</v>
      </c>
      <c r="E28" t="s">
        <v>30</v>
      </c>
      <c r="F28">
        <f t="shared" si="2"/>
        <v>38.077999999999975</v>
      </c>
      <c r="G28" s="5">
        <f t="shared" si="0"/>
        <v>0.22904548224475094</v>
      </c>
      <c r="H28" s="7">
        <f t="shared" si="1"/>
        <v>0.3153242783416581</v>
      </c>
    </row>
    <row r="29" spans="1:8" x14ac:dyDescent="0.25">
      <c r="D29">
        <v>981.95</v>
      </c>
      <c r="F29">
        <f t="shared" si="2"/>
        <v>27.256999999999948</v>
      </c>
      <c r="G29" s="5">
        <f t="shared" si="0"/>
        <v>0.2466768991126449</v>
      </c>
      <c r="H29" s="7">
        <f t="shared" si="1"/>
        <v>0.33959724694825466</v>
      </c>
    </row>
    <row r="30" spans="1:8" x14ac:dyDescent="0.25">
      <c r="A30" t="s">
        <v>46</v>
      </c>
      <c r="B30" s="4">
        <v>0.31944444444444448</v>
      </c>
      <c r="C30">
        <v>18</v>
      </c>
      <c r="D30">
        <v>946.92600000000004</v>
      </c>
      <c r="F30">
        <f t="shared" si="2"/>
        <v>62.280999999999949</v>
      </c>
      <c r="G30" s="5">
        <f t="shared" si="0"/>
        <v>0.1896098309691169</v>
      </c>
      <c r="H30" s="7">
        <f t="shared" si="1"/>
        <v>0.26103367126417421</v>
      </c>
    </row>
    <row r="31" spans="1:8" x14ac:dyDescent="0.25">
      <c r="A31" t="s">
        <v>47</v>
      </c>
      <c r="B31" s="4">
        <v>0.30208333333333331</v>
      </c>
      <c r="C31">
        <v>19</v>
      </c>
      <c r="D31">
        <v>931.46799999999996</v>
      </c>
      <c r="E31" t="s">
        <v>30</v>
      </c>
      <c r="F31">
        <f t="shared" si="2"/>
        <v>77.739000000000033</v>
      </c>
      <c r="G31" s="5">
        <f t="shared" si="0"/>
        <v>0.16442302365519901</v>
      </c>
      <c r="H31" s="7">
        <f t="shared" si="1"/>
        <v>0.22635928361785965</v>
      </c>
    </row>
    <row r="32" spans="1:8" x14ac:dyDescent="0.25">
      <c r="D32">
        <v>956.39800000000002</v>
      </c>
      <c r="F32">
        <f t="shared" si="2"/>
        <v>52.808999999999969</v>
      </c>
      <c r="G32" s="5">
        <f t="shared" si="0"/>
        <v>0.20504322719614682</v>
      </c>
      <c r="H32" s="7">
        <f t="shared" si="1"/>
        <v>0.28228065016091952</v>
      </c>
    </row>
    <row r="33" spans="1:8" x14ac:dyDescent="0.25">
      <c r="A33" t="s">
        <v>48</v>
      </c>
      <c r="B33" s="4">
        <v>0.38194444444444442</v>
      </c>
      <c r="C33">
        <v>20</v>
      </c>
      <c r="D33">
        <v>941.59799999999996</v>
      </c>
      <c r="F33">
        <f t="shared" si="2"/>
        <v>67.609000000000037</v>
      </c>
      <c r="G33" s="5">
        <f t="shared" si="0"/>
        <v>0.18092854559141242</v>
      </c>
      <c r="H33" s="7">
        <f t="shared" si="1"/>
        <v>0.24908224563475476</v>
      </c>
    </row>
    <row r="34" spans="1:8" x14ac:dyDescent="0.25">
      <c r="A34" t="s">
        <v>49</v>
      </c>
      <c r="B34" s="4">
        <v>0.3263888888888889</v>
      </c>
      <c r="C34">
        <v>21</v>
      </c>
      <c r="D34">
        <v>927.54300000000001</v>
      </c>
      <c r="E34" t="s">
        <v>30</v>
      </c>
      <c r="F34">
        <f t="shared" si="2"/>
        <v>81.663999999999987</v>
      </c>
      <c r="G34" s="5">
        <f t="shared" si="0"/>
        <v>0.15802774491880842</v>
      </c>
      <c r="H34" s="7">
        <f t="shared" si="1"/>
        <v>0.21755497701210325</v>
      </c>
    </row>
    <row r="35" spans="1:8" x14ac:dyDescent="0.25">
      <c r="D35">
        <v>941.63199999999995</v>
      </c>
      <c r="F35">
        <f t="shared" si="2"/>
        <v>67.575000000000045</v>
      </c>
      <c r="G35" s="5">
        <f t="shared" si="0"/>
        <v>0.18098394418428815</v>
      </c>
      <c r="H35" s="7">
        <f t="shared" si="1"/>
        <v>0.24915851223974728</v>
      </c>
    </row>
    <row r="36" spans="1:8" x14ac:dyDescent="0.25">
      <c r="A36" t="s">
        <v>52</v>
      </c>
      <c r="B36" s="4">
        <v>0.28125</v>
      </c>
      <c r="C36">
        <v>22</v>
      </c>
      <c r="D36">
        <v>923.13699999999994</v>
      </c>
      <c r="E36" t="s">
        <v>24</v>
      </c>
      <c r="F36">
        <f t="shared" si="2"/>
        <v>86.07000000000005</v>
      </c>
      <c r="G36" s="5">
        <f t="shared" si="0"/>
        <v>0.15084873903026375</v>
      </c>
      <c r="H36" s="7">
        <f t="shared" si="1"/>
        <v>0.20767172225924627</v>
      </c>
    </row>
    <row r="37" spans="1:8" x14ac:dyDescent="0.25">
      <c r="B37" s="4">
        <v>0.52777777777777779</v>
      </c>
      <c r="D37">
        <v>924.56299999999999</v>
      </c>
      <c r="E37" t="s">
        <v>54</v>
      </c>
      <c r="F37">
        <f t="shared" si="2"/>
        <v>84.644000000000005</v>
      </c>
      <c r="G37" s="5">
        <f t="shared" si="0"/>
        <v>0.15317222119028756</v>
      </c>
      <c r="H37" s="7">
        <f t="shared" si="1"/>
        <v>0.21087043339805114</v>
      </c>
    </row>
    <row r="38" spans="1:8" x14ac:dyDescent="0.25">
      <c r="G38" s="5"/>
    </row>
    <row r="39" spans="1:8" x14ac:dyDescent="0.25">
      <c r="B39" s="4"/>
      <c r="G39" s="5"/>
    </row>
    <row r="40" spans="1:8" x14ac:dyDescent="0.25">
      <c r="E40" t="s">
        <v>32</v>
      </c>
      <c r="G40" s="5"/>
    </row>
    <row r="41" spans="1:8" x14ac:dyDescent="0.25">
      <c r="D41">
        <v>924.56299999999999</v>
      </c>
      <c r="E41" t="s">
        <v>33</v>
      </c>
    </row>
    <row r="42" spans="1:8" x14ac:dyDescent="0.25">
      <c r="D42">
        <v>920.37300000000005</v>
      </c>
      <c r="E42" t="s">
        <v>34</v>
      </c>
    </row>
    <row r="43" spans="1:8" x14ac:dyDescent="0.25">
      <c r="D43">
        <v>916.12199999999996</v>
      </c>
      <c r="E43" t="s">
        <v>35</v>
      </c>
    </row>
    <row r="45" spans="1:8" x14ac:dyDescent="0.25">
      <c r="D45">
        <v>4.2270000000000003</v>
      </c>
      <c r="E45" t="s">
        <v>36</v>
      </c>
    </row>
    <row r="46" spans="1:8" x14ac:dyDescent="0.25">
      <c r="D46">
        <v>0.91</v>
      </c>
      <c r="E46" t="s">
        <v>57</v>
      </c>
    </row>
    <row r="47" spans="1:8" x14ac:dyDescent="0.25">
      <c r="D47">
        <v>6</v>
      </c>
      <c r="E47" t="s">
        <v>58</v>
      </c>
    </row>
    <row r="48" spans="1:8" x14ac:dyDescent="0.25">
      <c r="D48">
        <v>0.36099999999999999</v>
      </c>
      <c r="E48" t="s">
        <v>37</v>
      </c>
    </row>
    <row r="50" spans="1:5" x14ac:dyDescent="0.25">
      <c r="D50">
        <v>105.425</v>
      </c>
      <c r="E50" t="s">
        <v>59</v>
      </c>
    </row>
    <row r="51" spans="1:5" x14ac:dyDescent="0.25">
      <c r="D51">
        <v>6.0830000000000002</v>
      </c>
      <c r="E51" t="s">
        <v>60</v>
      </c>
    </row>
    <row r="53" spans="1:5" x14ac:dyDescent="0.25">
      <c r="E53" t="s">
        <v>63</v>
      </c>
    </row>
    <row r="54" spans="1:5" x14ac:dyDescent="0.25">
      <c r="A54" t="s">
        <v>66</v>
      </c>
      <c r="D54">
        <v>0.109</v>
      </c>
      <c r="E54" t="s">
        <v>65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Sand-1-W</vt:lpstr>
      <vt:lpstr>Sand-2-W</vt:lpstr>
      <vt:lpstr>Sand-3-D</vt:lpstr>
      <vt:lpstr>Sand-4-D</vt:lpstr>
      <vt:lpstr>Soil-1-W</vt:lpstr>
      <vt:lpstr>Soil-2-W</vt:lpstr>
      <vt:lpstr>Soil-3-D</vt:lpstr>
      <vt:lpstr>Soil-4-D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Huber</dc:creator>
  <cp:lastModifiedBy>Magdalena Landl</cp:lastModifiedBy>
  <dcterms:created xsi:type="dcterms:W3CDTF">2017-06-23T08:26:38Z</dcterms:created>
  <dcterms:modified xsi:type="dcterms:W3CDTF">2019-05-22T08:18:18Z</dcterms:modified>
</cp:coreProperties>
</file>