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7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G18" i="8" l="1"/>
  <c r="H18" i="8" s="1"/>
  <c r="G19" i="8"/>
  <c r="H19" i="8"/>
  <c r="G20" i="8"/>
  <c r="H20" i="8" s="1"/>
  <c r="G21" i="8"/>
  <c r="H21" i="8"/>
  <c r="G22" i="8"/>
  <c r="H22" i="8" s="1"/>
  <c r="G23" i="8"/>
  <c r="H23" i="8"/>
  <c r="G24" i="8"/>
  <c r="H24" i="8" s="1"/>
  <c r="G25" i="8"/>
  <c r="H25" i="8"/>
  <c r="G26" i="8"/>
  <c r="H26" i="8" s="1"/>
  <c r="G27" i="8"/>
  <c r="H27" i="8"/>
  <c r="G28" i="8"/>
  <c r="H28" i="8" s="1"/>
  <c r="G29" i="8"/>
  <c r="H29" i="8"/>
  <c r="G30" i="8"/>
  <c r="H30" i="8" s="1"/>
  <c r="G31" i="8"/>
  <c r="H31" i="8"/>
  <c r="G32" i="8"/>
  <c r="H32" i="8" s="1"/>
  <c r="G33" i="8"/>
  <c r="H33" i="8"/>
  <c r="G34" i="8"/>
  <c r="H34" i="8" s="1"/>
  <c r="G35" i="8"/>
  <c r="H35" i="8"/>
  <c r="G36" i="8"/>
  <c r="H36" i="8" s="1"/>
  <c r="G37" i="8"/>
  <c r="H37" i="8"/>
  <c r="H17" i="8"/>
  <c r="G17" i="8"/>
  <c r="G18" i="7"/>
  <c r="H18" i="7" s="1"/>
  <c r="G19" i="7"/>
  <c r="H19" i="7"/>
  <c r="G20" i="7"/>
  <c r="H20" i="7" s="1"/>
  <c r="G21" i="7"/>
  <c r="H21" i="7"/>
  <c r="G22" i="7"/>
  <c r="H22" i="7" s="1"/>
  <c r="G23" i="7"/>
  <c r="H23" i="7"/>
  <c r="G24" i="7"/>
  <c r="H24" i="7" s="1"/>
  <c r="G25" i="7"/>
  <c r="H25" i="7"/>
  <c r="G26" i="7"/>
  <c r="H26" i="7" s="1"/>
  <c r="G27" i="7"/>
  <c r="H27" i="7"/>
  <c r="G28" i="7"/>
  <c r="H28" i="7" s="1"/>
  <c r="H17" i="7"/>
  <c r="G17" i="7"/>
  <c r="G18" i="6"/>
  <c r="H18" i="6"/>
  <c r="G19" i="6"/>
  <c r="H19" i="6" s="1"/>
  <c r="G20" i="6"/>
  <c r="H20" i="6"/>
  <c r="G21" i="6"/>
  <c r="H21" i="6" s="1"/>
  <c r="G22" i="6"/>
  <c r="H22" i="6"/>
  <c r="G23" i="6"/>
  <c r="H23" i="6" s="1"/>
  <c r="G24" i="6"/>
  <c r="H24" i="6"/>
  <c r="G25" i="6"/>
  <c r="H25" i="6" s="1"/>
  <c r="G26" i="6"/>
  <c r="H26" i="6"/>
  <c r="G27" i="6"/>
  <c r="H27" i="6" s="1"/>
  <c r="G28" i="6"/>
  <c r="H28" i="6"/>
  <c r="G29" i="6"/>
  <c r="H29" i="6" s="1"/>
  <c r="G30" i="6"/>
  <c r="H30" i="6"/>
  <c r="G31" i="6"/>
  <c r="H31" i="6" s="1"/>
  <c r="G32" i="6"/>
  <c r="H32" i="6"/>
  <c r="G33" i="6"/>
  <c r="H33" i="6" s="1"/>
  <c r="G34" i="6"/>
  <c r="H34" i="6"/>
  <c r="G35" i="6"/>
  <c r="H35" i="6" s="1"/>
  <c r="G36" i="6"/>
  <c r="H36" i="6"/>
  <c r="G37" i="6"/>
  <c r="H37" i="6" s="1"/>
  <c r="G38" i="6"/>
  <c r="H38" i="6"/>
  <c r="G39" i="6"/>
  <c r="H39" i="6" s="1"/>
  <c r="G40" i="6"/>
  <c r="H40" i="6"/>
  <c r="G41" i="6"/>
  <c r="H41" i="6" s="1"/>
  <c r="G42" i="6"/>
  <c r="H42" i="6"/>
  <c r="G43" i="6"/>
  <c r="H43" i="6" s="1"/>
  <c r="H17" i="6"/>
  <c r="G17" i="6"/>
  <c r="G18" i="5"/>
  <c r="H18" i="5"/>
  <c r="G19" i="5"/>
  <c r="H19" i="5" s="1"/>
  <c r="G20" i="5"/>
  <c r="H20" i="5"/>
  <c r="G21" i="5"/>
  <c r="H21" i="5" s="1"/>
  <c r="G22" i="5"/>
  <c r="H22" i="5"/>
  <c r="G23" i="5"/>
  <c r="H23" i="5" s="1"/>
  <c r="G24" i="5"/>
  <c r="H24" i="5"/>
  <c r="G25" i="5"/>
  <c r="H25" i="5" s="1"/>
  <c r="G26" i="5"/>
  <c r="H26" i="5"/>
  <c r="G27" i="5"/>
  <c r="H27" i="5" s="1"/>
  <c r="G28" i="5"/>
  <c r="H28" i="5"/>
  <c r="G29" i="5"/>
  <c r="H29" i="5" s="1"/>
  <c r="G17" i="5"/>
  <c r="H17" i="5" s="1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17" i="4"/>
  <c r="H17" i="4" s="1"/>
  <c r="G18" i="3"/>
  <c r="H18" i="3" s="1"/>
  <c r="G19" i="3"/>
  <c r="H19" i="3"/>
  <c r="G20" i="3"/>
  <c r="H20" i="3" s="1"/>
  <c r="G21" i="3"/>
  <c r="H21" i="3"/>
  <c r="G22" i="3"/>
  <c r="H22" i="3" s="1"/>
  <c r="G23" i="3"/>
  <c r="H23" i="3"/>
  <c r="G24" i="3"/>
  <c r="H24" i="3" s="1"/>
  <c r="G25" i="3"/>
  <c r="H25" i="3"/>
  <c r="G26" i="3"/>
  <c r="H26" i="3" s="1"/>
  <c r="G27" i="3"/>
  <c r="H27" i="3"/>
  <c r="G28" i="3"/>
  <c r="H28" i="3" s="1"/>
  <c r="G29" i="3"/>
  <c r="H29" i="3"/>
  <c r="G17" i="3"/>
  <c r="H17" i="3" s="1"/>
  <c r="D13" i="8"/>
  <c r="D13" i="7"/>
  <c r="D13" i="6"/>
  <c r="D13" i="5"/>
  <c r="D13" i="4"/>
  <c r="D13" i="3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7" i="2"/>
  <c r="H17" i="2" s="1"/>
  <c r="D13" i="2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G18" i="1"/>
  <c r="G19" i="1"/>
  <c r="G20" i="1"/>
  <c r="G21" i="1"/>
  <c r="G22" i="1"/>
  <c r="G23" i="1"/>
  <c r="G24" i="1"/>
  <c r="G25" i="1"/>
  <c r="G26" i="1"/>
  <c r="G27" i="1"/>
  <c r="G28" i="1"/>
  <c r="G29" i="1"/>
  <c r="G17" i="1"/>
  <c r="D13" i="1"/>
  <c r="D11" i="8" l="1"/>
  <c r="F43" i="6" l="1"/>
  <c r="F42" i="6"/>
  <c r="F41" i="6" l="1"/>
  <c r="F42" i="2"/>
  <c r="F41" i="2"/>
  <c r="F37" i="8" l="1"/>
  <c r="F36" i="8"/>
  <c r="F40" i="6"/>
  <c r="F39" i="6"/>
  <c r="F38" i="6"/>
  <c r="F37" i="6"/>
  <c r="F36" i="6"/>
  <c r="F40" i="2"/>
  <c r="F39" i="2"/>
  <c r="F38" i="2"/>
  <c r="F37" i="2"/>
  <c r="F36" i="2"/>
  <c r="F35" i="8" l="1"/>
  <c r="F34" i="8"/>
  <c r="F33" i="8"/>
  <c r="F35" i="6"/>
  <c r="F34" i="6"/>
  <c r="F33" i="6"/>
  <c r="F33" i="4"/>
  <c r="F35" i="2"/>
  <c r="F34" i="2"/>
  <c r="F33" i="2"/>
  <c r="F32" i="8" l="1"/>
  <c r="F31" i="8"/>
  <c r="F32" i="6"/>
  <c r="F31" i="6"/>
  <c r="F32" i="4"/>
  <c r="F31" i="4"/>
  <c r="F32" i="2"/>
  <c r="F31" i="2"/>
  <c r="F28" i="7" l="1"/>
  <c r="F30" i="8"/>
  <c r="F29" i="8"/>
  <c r="F28" i="8"/>
  <c r="F30" i="6"/>
  <c r="F29" i="6"/>
  <c r="F28" i="6"/>
  <c r="F30" i="4"/>
  <c r="F29" i="4"/>
  <c r="F28" i="4"/>
  <c r="F28" i="2"/>
  <c r="F29" i="2"/>
  <c r="F30" i="2"/>
  <c r="F27" i="8" l="1"/>
  <c r="F26" i="8"/>
  <c r="F25" i="8"/>
  <c r="F24" i="8"/>
  <c r="F23" i="8"/>
  <c r="F22" i="8"/>
  <c r="F21" i="8"/>
  <c r="F20" i="8"/>
  <c r="F19" i="8"/>
  <c r="F18" i="8"/>
  <c r="B13" i="8"/>
  <c r="D9" i="8"/>
  <c r="F27" i="7"/>
  <c r="F26" i="7"/>
  <c r="F25" i="7"/>
  <c r="F24" i="7"/>
  <c r="F23" i="7"/>
  <c r="F22" i="7"/>
  <c r="F21" i="7"/>
  <c r="F20" i="7"/>
  <c r="F19" i="7"/>
  <c r="F18" i="7"/>
  <c r="D11" i="7"/>
  <c r="D9" i="7"/>
  <c r="F27" i="6"/>
  <c r="F26" i="6"/>
  <c r="F25" i="6"/>
  <c r="F24" i="6"/>
  <c r="F23" i="6"/>
  <c r="F22" i="6"/>
  <c r="F21" i="6"/>
  <c r="F20" i="6"/>
  <c r="F19" i="6"/>
  <c r="F18" i="6"/>
  <c r="D11" i="6"/>
  <c r="B13" i="6" s="1"/>
  <c r="D9" i="6"/>
  <c r="F19" i="1"/>
  <c r="F20" i="1"/>
  <c r="F21" i="1"/>
  <c r="F22" i="1"/>
  <c r="F23" i="1"/>
  <c r="F24" i="1"/>
  <c r="F25" i="1"/>
  <c r="F26" i="1"/>
  <c r="F27" i="1"/>
  <c r="F28" i="1"/>
  <c r="F29" i="1"/>
  <c r="F19" i="2"/>
  <c r="F20" i="2"/>
  <c r="F21" i="2"/>
  <c r="F22" i="2"/>
  <c r="F23" i="2"/>
  <c r="F24" i="2"/>
  <c r="F25" i="2"/>
  <c r="F26" i="2"/>
  <c r="F27" i="2"/>
  <c r="F19" i="3"/>
  <c r="F20" i="3"/>
  <c r="F21" i="3"/>
  <c r="F22" i="3"/>
  <c r="F23" i="3"/>
  <c r="F24" i="3"/>
  <c r="F25" i="3"/>
  <c r="F26" i="3"/>
  <c r="F27" i="3"/>
  <c r="F28" i="3"/>
  <c r="F29" i="3"/>
  <c r="F19" i="4"/>
  <c r="F20" i="4"/>
  <c r="F21" i="4"/>
  <c r="F22" i="4"/>
  <c r="F23" i="4"/>
  <c r="F24" i="4"/>
  <c r="F25" i="4"/>
  <c r="F26" i="4"/>
  <c r="F27" i="4"/>
  <c r="F19" i="5"/>
  <c r="F20" i="5"/>
  <c r="F21" i="5"/>
  <c r="F22" i="5"/>
  <c r="F23" i="5"/>
  <c r="F24" i="5"/>
  <c r="F25" i="5"/>
  <c r="F26" i="5"/>
  <c r="F27" i="5"/>
  <c r="F28" i="5"/>
  <c r="F29" i="5"/>
  <c r="F18" i="5"/>
  <c r="D11" i="5"/>
  <c r="B13" i="5" s="1"/>
  <c r="D9" i="5"/>
  <c r="F18" i="4"/>
  <c r="D11" i="4"/>
  <c r="B13" i="4" s="1"/>
  <c r="D9" i="4"/>
  <c r="F18" i="3"/>
  <c r="D11" i="3"/>
  <c r="B13" i="3" s="1"/>
  <c r="D9" i="3"/>
  <c r="F18" i="2"/>
  <c r="D11" i="2"/>
  <c r="B13" i="2" s="1"/>
  <c r="D9" i="2"/>
  <c r="F18" i="1"/>
  <c r="D11" i="1"/>
  <c r="B13" i="1" s="1"/>
  <c r="D9" i="1"/>
  <c r="B13" i="7" l="1"/>
</calcChain>
</file>

<file path=xl/sharedStrings.xml><?xml version="1.0" encoding="utf-8"?>
<sst xmlns="http://schemas.openxmlformats.org/spreadsheetml/2006/main" count="445" uniqueCount="73">
  <si>
    <t>batch number</t>
  </si>
  <si>
    <t>units in cm, g</t>
  </si>
  <si>
    <t>tube number</t>
  </si>
  <si>
    <t>Sand-1-W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</si>
  <si>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</si>
  <si>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</si>
  <si>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</si>
  <si>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</si>
  <si>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</si>
  <si>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</si>
  <si>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</si>
  <si>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</si>
  <si>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</si>
  <si>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</si>
  <si>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</si>
  <si>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</si>
  <si>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</si>
  <si>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</si>
  <si>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planting, plus seed and gravel</t>
  </si>
  <si>
    <t>III</t>
  </si>
  <si>
    <t>08.06.</t>
  </si>
  <si>
    <t>13.06.</t>
  </si>
  <si>
    <t>14.06.</t>
  </si>
  <si>
    <t>16.06.</t>
  </si>
  <si>
    <t>MRT</t>
  </si>
  <si>
    <t>plus marker filling and cap</t>
  </si>
  <si>
    <t>18.06.</t>
  </si>
  <si>
    <t>19.06.</t>
  </si>
  <si>
    <t>20.06.</t>
  </si>
  <si>
    <t>21.06.</t>
  </si>
  <si>
    <t>irrigation</t>
  </si>
  <si>
    <t>22.06.</t>
  </si>
  <si>
    <t>Harvest</t>
  </si>
  <si>
    <t>incl. marker</t>
  </si>
  <si>
    <t>w/o marker</t>
  </si>
  <si>
    <t>w/o shoot</t>
  </si>
  <si>
    <t>shoot FW</t>
  </si>
  <si>
    <t>shoot DW</t>
  </si>
  <si>
    <t>Sand-2-W</t>
  </si>
  <si>
    <t>23.06.</t>
  </si>
  <si>
    <t>Sand-3-D</t>
  </si>
  <si>
    <t>Sand-4-D</t>
  </si>
  <si>
    <t>Soil-1-W</t>
  </si>
  <si>
    <t>Soil-2-W</t>
  </si>
  <si>
    <t>Soil-3-D</t>
  </si>
  <si>
    <t>Soil-4-D</t>
  </si>
  <si>
    <t>26.06.</t>
  </si>
  <si>
    <t>27.06.</t>
  </si>
  <si>
    <t>28.06.</t>
  </si>
  <si>
    <t>29.06.</t>
  </si>
  <si>
    <t>No MRT Scan; scan failed and sample fell out of scanner</t>
  </si>
  <si>
    <t>no full weight measurement, soil loss when sample fell</t>
  </si>
  <si>
    <t>30.06.</t>
  </si>
  <si>
    <t>04.07.</t>
  </si>
  <si>
    <t>harvest</t>
  </si>
  <si>
    <t>06.07.</t>
  </si>
  <si>
    <t>incl. marker filling, harvest</t>
  </si>
  <si>
    <t>stem FW</t>
  </si>
  <si>
    <t>number of leaves</t>
  </si>
  <si>
    <t>LA total (cm^2)</t>
  </si>
  <si>
    <t>LA stem</t>
  </si>
  <si>
    <t>LA total</t>
  </si>
  <si>
    <t>07.07.</t>
  </si>
  <si>
    <t>root FW</t>
  </si>
  <si>
    <t>11.07.</t>
  </si>
  <si>
    <t>root DW</t>
  </si>
  <si>
    <t>18.09.</t>
  </si>
  <si>
    <t>gravi</t>
  </si>
  <si>
    <t>volume</t>
  </si>
  <si>
    <t xml:space="preserve">water content </t>
  </si>
  <si>
    <t>vol</t>
  </si>
  <si>
    <t xml:space="preserve">gravel </t>
  </si>
  <si>
    <t>gravel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</si>
</sst>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4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217.35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885.38400000000001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1056.6769999999999</v>
      </c>
      <c r="C9" s="1" t="s">
        <v>7</v>
      </c>
      <c r="D9" s="2">
        <f>(B9-B7)/(B7-B5)</f>
        <v>0.25641359571518801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1.4660909413553571</v>
      </c>
      <c r="C13" s="1" t="s">
        <v>71</v>
      </c>
      <c r="D13" s="1">
        <f>D17-B9</f>
        <v>15.188000000000102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1071.865</v>
      </c>
      <c r="E17" t="s">
        <v>18</v>
      </c>
      <c r="F17">
        <v>0</v>
      </c>
      <c r="G17" s="8">
        <f>(D17-$D$13-$B$7)/($B$7-$B$5)</f>
        <v>0.25641359571518801</v>
      </c>
      <c r="H17" s="7">
        <f>G17*$B$13</f>
        <v>0.37592564991839195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1065.5429999999999</v>
      </c>
      <c r="F18">
        <f>$D$17-D18</f>
        <v>6.3220000000001164</v>
      </c>
      <c r="G18" s="8">
        <f t="shared" ref="G18:G29" si="0">(D18-$D$13-$B$7)/($B$7-$B$5)</f>
        <v>0.24695000553863991</v>
      </c>
      <c r="H18" s="7">
        <f t="shared" ref="H18:H29" si="1">G18*$B$13</f>
        <v>0.36205116608785526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1061.9179999999999</v>
      </c>
      <c r="F19">
        <f t="shared" ref="F19:F29" si="2">$D$17-D19</f>
        <v>9.9470000000001164</v>
      </c>
      <c r="G19" s="8">
        <f t="shared" si="0"/>
        <v>0.24152363502456428</v>
      </c>
      <c r="H19" s="7">
        <f t="shared" si="1"/>
        <v>0.35409561343273116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1055.1289999999999</v>
      </c>
      <c r="E20" t="s">
        <v>24</v>
      </c>
      <c r="F20">
        <f t="shared" si="2"/>
        <v>16.736000000000104</v>
      </c>
      <c r="G20" s="8">
        <f t="shared" si="0"/>
        <v>0.23136097863282376</v>
      </c>
      <c r="H20" s="7">
        <f t="shared" si="1"/>
        <v>0.33919623495669327</v>
      </c>
    </row>
    <row r="21" spans="1:8" x14ac:dyDescent="0.25">
      <c r="B21" s="4">
        <v>0.33333333333333331</v>
      </c>
      <c r="D21">
        <v>1057.329</v>
      </c>
      <c r="E21" t="s">
        <v>25</v>
      </c>
      <c r="F21">
        <f t="shared" si="2"/>
        <v>14.536000000000058</v>
      </c>
      <c r="G21" s="8">
        <f t="shared" si="0"/>
        <v>0.23465422418619386</v>
      </c>
      <c r="H21" s="7">
        <f t="shared" si="1"/>
        <v>0.34402443243014796</v>
      </c>
    </row>
    <row r="22" spans="1:8" ht="15.75" x14ac:dyDescent="0.25">
      <c r="A22" s="1" t="s">
        <v>26</v>
      </c>
      <c r="B22" s="4">
        <v>0.30555555555555552</v>
      </c>
      <c r="C22">
        <v>10</v>
      </c>
      <c r="D22">
        <v>1050.2629999999999</v>
      </c>
      <c r="F22">
        <f t="shared" si="2"/>
        <v>21.602000000000089</v>
      </c>
      <c r="G22" s="8">
        <f t="shared" si="0"/>
        <v>0.22407691824068807</v>
      </c>
      <c r="H22" s="7">
        <f t="shared" si="1"/>
        <v>0.32851713999949778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1046.2439999999999</v>
      </c>
      <c r="F23">
        <f t="shared" si="2"/>
        <v>25.621000000000095</v>
      </c>
      <c r="G23" s="8">
        <f t="shared" si="0"/>
        <v>0.21806075738659977</v>
      </c>
      <c r="H23" s="7">
        <f t="shared" si="1"/>
        <v>0.31969690106958221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1040.3399999999999</v>
      </c>
      <c r="F24">
        <f t="shared" si="2"/>
        <v>31.525000000000091</v>
      </c>
      <c r="G24" s="8">
        <f t="shared" si="0"/>
        <v>0.20922288386519219</v>
      </c>
      <c r="H24" s="7">
        <f t="shared" si="1"/>
        <v>0.30673977475900216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1033.1869999999999</v>
      </c>
      <c r="E25" t="s">
        <v>30</v>
      </c>
      <c r="F25">
        <f t="shared" si="2"/>
        <v>38.678000000000111</v>
      </c>
      <c r="G25" s="8">
        <f t="shared" si="0"/>
        <v>0.19851534502734858</v>
      </c>
      <c r="H25" s="7">
        <f t="shared" si="1"/>
        <v>0.29104154906462898</v>
      </c>
    </row>
    <row r="26" spans="1:8" x14ac:dyDescent="0.25">
      <c r="D26">
        <v>1070.482</v>
      </c>
      <c r="F26">
        <f t="shared" si="2"/>
        <v>1.3830000000000382</v>
      </c>
      <c r="G26" s="8">
        <f t="shared" si="0"/>
        <v>0.25434334180595575</v>
      </c>
      <c r="H26" s="7">
        <f t="shared" si="1"/>
        <v>0.37289046941576104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1064.45</v>
      </c>
      <c r="F27">
        <f t="shared" si="2"/>
        <v>7.4149999999999636</v>
      </c>
      <c r="G27" s="8">
        <f t="shared" si="0"/>
        <v>0.24531386127053403</v>
      </c>
      <c r="H27" s="7">
        <f t="shared" si="1"/>
        <v>0.35965242979763473</v>
      </c>
    </row>
    <row r="28" spans="1:8" x14ac:dyDescent="0.25">
      <c r="B28" s="4">
        <v>0.34375</v>
      </c>
      <c r="D28">
        <v>1064.3</v>
      </c>
      <c r="E28" t="s">
        <v>24</v>
      </c>
      <c r="F28">
        <f t="shared" si="2"/>
        <v>7.5650000000000546</v>
      </c>
      <c r="G28" s="8">
        <f t="shared" si="0"/>
        <v>0.24508932180098594</v>
      </c>
      <c r="H28" s="7">
        <f t="shared" si="1"/>
        <v>0.35932323451535353</v>
      </c>
    </row>
    <row r="29" spans="1:8" x14ac:dyDescent="0.25">
      <c r="B29" s="4">
        <v>0.47222222222222227</v>
      </c>
      <c r="D29">
        <v>1063.799</v>
      </c>
      <c r="E29" t="s">
        <v>32</v>
      </c>
      <c r="F29">
        <f t="shared" si="2"/>
        <v>8.0660000000000309</v>
      </c>
      <c r="G29" s="8">
        <f t="shared" si="0"/>
        <v>0.24433935997269579</v>
      </c>
      <c r="H29" s="7">
        <f t="shared" si="1"/>
        <v>0.35822372227253502</v>
      </c>
    </row>
    <row r="32" spans="1:8" x14ac:dyDescent="0.25">
      <c r="E32" t="s">
        <v>32</v>
      </c>
    </row>
    <row r="33" spans="1:5" x14ac:dyDescent="0.25">
      <c r="D33">
        <v>1063.799</v>
      </c>
      <c r="E33" t="s">
        <v>33</v>
      </c>
    </row>
    <row r="34" spans="1:5" x14ac:dyDescent="0.25">
      <c r="D34">
        <v>1059.22</v>
      </c>
      <c r="E34" t="s">
        <v>34</v>
      </c>
    </row>
    <row r="35" spans="1:5" x14ac:dyDescent="0.25">
      <c r="D35">
        <v>1057.3389999999999</v>
      </c>
      <c r="E35" t="s">
        <v>35</v>
      </c>
    </row>
    <row r="37" spans="1:5" x14ac:dyDescent="0.25">
      <c r="D37">
        <v>1.8759999999999999</v>
      </c>
      <c r="E37" t="s">
        <v>36</v>
      </c>
    </row>
    <row r="38" spans="1:5" x14ac:dyDescent="0.25">
      <c r="D38">
        <v>0.312</v>
      </c>
      <c r="E38" t="s">
        <v>57</v>
      </c>
    </row>
    <row r="39" spans="1:5" x14ac:dyDescent="0.25">
      <c r="D39">
        <v>4</v>
      </c>
      <c r="E39" t="s">
        <v>58</v>
      </c>
    </row>
    <row r="40" spans="1:5" x14ac:dyDescent="0.25">
      <c r="D40">
        <v>0.161</v>
      </c>
      <c r="E40" t="s">
        <v>37</v>
      </c>
    </row>
    <row r="42" spans="1:5" x14ac:dyDescent="0.25">
      <c r="D42">
        <v>26.841000000000001</v>
      </c>
      <c r="E42" t="s">
        <v>59</v>
      </c>
    </row>
    <row r="43" spans="1:5" x14ac:dyDescent="0.25">
      <c r="D43">
        <v>2.4889999999999999</v>
      </c>
      <c r="E43" t="s">
        <v>60</v>
      </c>
    </row>
    <row r="45" spans="1:5" x14ac:dyDescent="0.25">
      <c r="E45" t="s">
        <v>63</v>
      </c>
    </row>
    <row r="46" spans="1:5" x14ac:dyDescent="0.25">
      <c r="A46" t="s">
        <v>66</v>
      </c>
      <c r="D46">
        <v>3.7999999999999999E-2</v>
      </c>
      <c r="E46" t="s">
        <v>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7" workbookViewId="0">
      <selection activeCell="C13" sqref="C13:D13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38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219.35599999999999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897.90300000000002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1068.002</v>
      </c>
      <c r="C9" s="1" t="s">
        <v>7</v>
      </c>
      <c r="D9" s="2">
        <f>(B9-B7)/(B7-B5)</f>
        <v>0.2506812350507775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</v>
      </c>
      <c r="C11" s="1" t="s">
        <v>9</v>
      </c>
      <c r="D11" s="2">
        <f>(20.5-B11)*2.8*2.8*3.1415926</f>
        <v>455.656590704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1.4891631413728246</v>
      </c>
      <c r="C13" s="1" t="s">
        <v>72</v>
      </c>
      <c r="D13" s="1">
        <f>D17-B9</f>
        <v>17.941000000000031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1085.943</v>
      </c>
      <c r="E17" t="s">
        <v>18</v>
      </c>
      <c r="F17">
        <v>0</v>
      </c>
      <c r="G17" s="5">
        <f>(D17-$D$13-$B$7)/($B$7-$B$5)</f>
        <v>0.2506812350507775</v>
      </c>
      <c r="H17" s="7">
        <f>G17*$B$13</f>
        <v>0.37330525547143523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1079.3699999999999</v>
      </c>
      <c r="F18">
        <f>$D$17-D18</f>
        <v>6.5730000000000928</v>
      </c>
      <c r="G18" s="5">
        <f t="shared" ref="G18:G42" si="0">(D18-$D$13-$B$7)/($B$7-$B$5)</f>
        <v>0.24099436000748634</v>
      </c>
      <c r="H18" s="7">
        <f t="shared" ref="H18:H42" si="1">G18*$B$13</f>
        <v>0.35887991820188175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1076.5740000000001</v>
      </c>
      <c r="F19">
        <f t="shared" ref="F19:F42" si="2">$D$17-D19</f>
        <v>9.3689999999999145</v>
      </c>
      <c r="G19" s="5">
        <f t="shared" si="0"/>
        <v>0.23687379061435687</v>
      </c>
      <c r="H19" s="7">
        <f t="shared" si="1"/>
        <v>0.35274371814016436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1070.8040000000001</v>
      </c>
      <c r="F20">
        <f t="shared" si="2"/>
        <v>15.138999999999896</v>
      </c>
      <c r="G20" s="5">
        <f t="shared" si="0"/>
        <v>0.22837032659491535</v>
      </c>
      <c r="H20" s="7">
        <f t="shared" si="1"/>
        <v>0.34008067294842204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1064.8810000000001</v>
      </c>
      <c r="F21">
        <f t="shared" si="2"/>
        <v>21.061999999999898</v>
      </c>
      <c r="G21" s="5">
        <f t="shared" si="0"/>
        <v>0.21964138077391843</v>
      </c>
      <c r="H21" s="7">
        <f t="shared" si="1"/>
        <v>0.32708184856875305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1061.52</v>
      </c>
      <c r="F22">
        <f t="shared" si="2"/>
        <v>24.423000000000002</v>
      </c>
      <c r="G22" s="5">
        <f t="shared" si="0"/>
        <v>0.21468814982602522</v>
      </c>
      <c r="H22" s="7">
        <f t="shared" si="1"/>
        <v>0.31970567961044333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1056.6099999999999</v>
      </c>
      <c r="F23">
        <f t="shared" si="2"/>
        <v>29.333000000000084</v>
      </c>
      <c r="G23" s="5">
        <f t="shared" si="0"/>
        <v>0.20745209985454191</v>
      </c>
      <c r="H23" s="7">
        <f t="shared" si="1"/>
        <v>0.30893002070377851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1050.491</v>
      </c>
      <c r="E24" t="s">
        <v>30</v>
      </c>
      <c r="F24">
        <f t="shared" si="2"/>
        <v>35.451999999999998</v>
      </c>
      <c r="G24" s="5">
        <f t="shared" si="0"/>
        <v>0.19843430152959179</v>
      </c>
      <c r="H24" s="7">
        <f t="shared" si="1"/>
        <v>0.29550104782192921</v>
      </c>
    </row>
    <row r="25" spans="1:8" x14ac:dyDescent="0.25">
      <c r="D25">
        <v>1082.3889999999999</v>
      </c>
      <c r="F25">
        <f t="shared" si="2"/>
        <v>3.5540000000000873</v>
      </c>
      <c r="G25" s="5">
        <f t="shared" si="0"/>
        <v>0.24544357281072621</v>
      </c>
      <c r="H25" s="7">
        <f t="shared" si="1"/>
        <v>0.36550552191659064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1077.421</v>
      </c>
      <c r="F26">
        <f t="shared" si="2"/>
        <v>8.5219999999999345</v>
      </c>
      <c r="G26" s="5">
        <f t="shared" si="0"/>
        <v>0.23812204607786933</v>
      </c>
      <c r="H26" s="7">
        <f t="shared" si="1"/>
        <v>0.35460257416744434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1069.8889999999999</v>
      </c>
      <c r="F27">
        <f t="shared" si="2"/>
        <v>16.054000000000087</v>
      </c>
      <c r="G27" s="5">
        <f t="shared" si="0"/>
        <v>0.22702185699737798</v>
      </c>
      <c r="H27" s="7">
        <f t="shared" si="1"/>
        <v>0.33807258172650756</v>
      </c>
    </row>
    <row r="28" spans="1:8" x14ac:dyDescent="0.25">
      <c r="B28" s="4">
        <v>0.51041666666666663</v>
      </c>
      <c r="D28">
        <v>1069.8889999999999</v>
      </c>
      <c r="E28" t="s">
        <v>30</v>
      </c>
      <c r="F28">
        <f t="shared" si="2"/>
        <v>16.054000000000087</v>
      </c>
      <c r="G28" s="5">
        <f t="shared" si="0"/>
        <v>0.22702185699737798</v>
      </c>
      <c r="H28" s="7">
        <f t="shared" si="1"/>
        <v>0.33807258172650756</v>
      </c>
    </row>
    <row r="29" spans="1:8" x14ac:dyDescent="0.25">
      <c r="D29">
        <v>1080.431</v>
      </c>
      <c r="F29">
        <f t="shared" si="2"/>
        <v>5.5119999999999436</v>
      </c>
      <c r="G29" s="5">
        <f t="shared" si="0"/>
        <v>0.24255799524572355</v>
      </c>
      <c r="H29" s="7">
        <f t="shared" si="1"/>
        <v>0.36120842616521631</v>
      </c>
    </row>
    <row r="30" spans="1:8" x14ac:dyDescent="0.25">
      <c r="A30" t="s">
        <v>46</v>
      </c>
      <c r="B30" s="4">
        <v>0.31944444444444448</v>
      </c>
      <c r="C30">
        <v>18</v>
      </c>
      <c r="D30">
        <v>1058.2180000000001</v>
      </c>
      <c r="F30">
        <f t="shared" si="2"/>
        <v>27.724999999999909</v>
      </c>
      <c r="G30" s="5">
        <f t="shared" si="0"/>
        <v>0.20982186937677128</v>
      </c>
      <c r="H30" s="7">
        <f t="shared" si="1"/>
        <v>0.31245899412983119</v>
      </c>
    </row>
    <row r="31" spans="1:8" x14ac:dyDescent="0.25">
      <c r="A31" t="s">
        <v>47</v>
      </c>
      <c r="B31" s="4">
        <v>0.30208333333333331</v>
      </c>
      <c r="C31">
        <v>19</v>
      </c>
      <c r="D31">
        <v>1049.2159999999999</v>
      </c>
      <c r="E31" t="s">
        <v>30</v>
      </c>
      <c r="F31">
        <f t="shared" si="2"/>
        <v>36.727000000000089</v>
      </c>
      <c r="G31" s="5">
        <f t="shared" si="0"/>
        <v>0.19655528651663015</v>
      </c>
      <c r="H31" s="7">
        <f t="shared" si="1"/>
        <v>0.29270288792254057</v>
      </c>
    </row>
    <row r="32" spans="1:8" x14ac:dyDescent="0.25">
      <c r="D32">
        <v>1079.896</v>
      </c>
      <c r="F32">
        <f t="shared" si="2"/>
        <v>6.0470000000000255</v>
      </c>
      <c r="G32" s="5">
        <f t="shared" si="0"/>
        <v>0.24176954580891213</v>
      </c>
      <c r="H32" s="7">
        <f t="shared" si="1"/>
        <v>0.3600342963250806</v>
      </c>
    </row>
    <row r="33" spans="1:8" x14ac:dyDescent="0.25">
      <c r="A33" t="s">
        <v>48</v>
      </c>
      <c r="B33" s="4">
        <v>0.38194444444444442</v>
      </c>
      <c r="C33">
        <v>20</v>
      </c>
      <c r="D33">
        <v>1070.81</v>
      </c>
      <c r="F33">
        <f t="shared" si="2"/>
        <v>15.133000000000038</v>
      </c>
      <c r="G33" s="5">
        <f t="shared" si="0"/>
        <v>0.22837916901850555</v>
      </c>
      <c r="H33" s="7">
        <f t="shared" si="1"/>
        <v>0.340093840759713</v>
      </c>
    </row>
    <row r="34" spans="1:8" x14ac:dyDescent="0.25">
      <c r="A34" t="s">
        <v>49</v>
      </c>
      <c r="B34" s="4">
        <v>0.31944444444444448</v>
      </c>
      <c r="C34">
        <v>21</v>
      </c>
      <c r="D34">
        <v>1061.45</v>
      </c>
      <c r="E34" t="s">
        <v>30</v>
      </c>
      <c r="F34">
        <f t="shared" si="2"/>
        <v>24.492999999999938</v>
      </c>
      <c r="G34" s="5">
        <f t="shared" si="0"/>
        <v>0.21458498821747055</v>
      </c>
      <c r="H34" s="7">
        <f t="shared" si="1"/>
        <v>0.31955205514537899</v>
      </c>
    </row>
    <row r="35" spans="1:8" x14ac:dyDescent="0.25">
      <c r="D35">
        <v>1079.144</v>
      </c>
      <c r="F35">
        <f t="shared" si="2"/>
        <v>6.7989999999999782</v>
      </c>
      <c r="G35" s="5">
        <f t="shared" si="0"/>
        <v>0.24066129538558118</v>
      </c>
      <c r="H35" s="7">
        <f t="shared" si="1"/>
        <v>0.35838393064324531</v>
      </c>
    </row>
    <row r="36" spans="1:8" x14ac:dyDescent="0.25">
      <c r="A36" t="s">
        <v>52</v>
      </c>
      <c r="B36" s="4">
        <v>0.30208333333333331</v>
      </c>
      <c r="C36">
        <v>22</v>
      </c>
      <c r="D36">
        <v>1069.229</v>
      </c>
      <c r="F36">
        <f t="shared" si="2"/>
        <v>16.713999999999942</v>
      </c>
      <c r="G36" s="5">
        <f t="shared" si="0"/>
        <v>0.2260491904024334</v>
      </c>
      <c r="H36" s="7">
        <f t="shared" si="1"/>
        <v>0.33662412248447149</v>
      </c>
    </row>
    <row r="37" spans="1:8" x14ac:dyDescent="0.25">
      <c r="B37" s="4">
        <v>0.45833333333333331</v>
      </c>
      <c r="D37">
        <v>1067.2470000000001</v>
      </c>
      <c r="E37" t="s">
        <v>30</v>
      </c>
      <c r="F37">
        <f t="shared" si="2"/>
        <v>18.695999999999913</v>
      </c>
      <c r="G37" s="5">
        <f t="shared" si="0"/>
        <v>0.22312824314306895</v>
      </c>
      <c r="H37" s="7">
        <f t="shared" si="1"/>
        <v>0.33227435548793194</v>
      </c>
    </row>
    <row r="38" spans="1:8" x14ac:dyDescent="0.25">
      <c r="D38">
        <v>1079.575</v>
      </c>
      <c r="F38">
        <f t="shared" si="2"/>
        <v>6.3679999999999382</v>
      </c>
      <c r="G38" s="5">
        <f t="shared" si="0"/>
        <v>0.24129647614682548</v>
      </c>
      <c r="H38" s="7">
        <f t="shared" si="1"/>
        <v>0.35932981842099948</v>
      </c>
    </row>
    <row r="39" spans="1:8" x14ac:dyDescent="0.25">
      <c r="A39" t="s">
        <v>53</v>
      </c>
      <c r="B39" s="4">
        <v>0.3125</v>
      </c>
      <c r="C39">
        <v>26</v>
      </c>
      <c r="D39">
        <v>1034.5</v>
      </c>
      <c r="E39" t="s">
        <v>30</v>
      </c>
      <c r="F39">
        <f t="shared" si="2"/>
        <v>51.442999999999984</v>
      </c>
      <c r="G39" s="5">
        <f t="shared" si="0"/>
        <v>0.17486776892389169</v>
      </c>
      <c r="H39" s="7">
        <f t="shared" si="1"/>
        <v>0.26040663609555975</v>
      </c>
    </row>
    <row r="40" spans="1:8" x14ac:dyDescent="0.25">
      <c r="D40">
        <v>1079.3430000000001</v>
      </c>
      <c r="F40">
        <f t="shared" si="2"/>
        <v>6.5999999999999091</v>
      </c>
      <c r="G40" s="5">
        <f t="shared" si="0"/>
        <v>0.24095456910132979</v>
      </c>
      <c r="H40" s="7">
        <f t="shared" si="1"/>
        <v>0.35882066305107158</v>
      </c>
    </row>
    <row r="41" spans="1:8" x14ac:dyDescent="0.25">
      <c r="A41" t="s">
        <v>55</v>
      </c>
      <c r="B41" s="4">
        <v>0.26041666666666669</v>
      </c>
      <c r="C41">
        <v>28</v>
      </c>
      <c r="D41">
        <v>1049.7429999999999</v>
      </c>
      <c r="E41" t="s">
        <v>24</v>
      </c>
      <c r="F41">
        <f t="shared" si="2"/>
        <v>36.200000000000045</v>
      </c>
      <c r="G41" s="5">
        <f t="shared" si="0"/>
        <v>0.19733194605532098</v>
      </c>
      <c r="H41" s="7">
        <f t="shared" si="1"/>
        <v>0.29385946068095453</v>
      </c>
    </row>
    <row r="42" spans="1:8" x14ac:dyDescent="0.25">
      <c r="B42" s="4">
        <v>0.3888888888888889</v>
      </c>
      <c r="D42">
        <v>1051.5260000000001</v>
      </c>
      <c r="E42" t="s">
        <v>56</v>
      </c>
      <c r="F42">
        <f t="shared" si="2"/>
        <v>34.416999999999916</v>
      </c>
      <c r="G42" s="5">
        <f t="shared" si="0"/>
        <v>0.19995961959893715</v>
      </c>
      <c r="H42" s="7">
        <f t="shared" si="1"/>
        <v>0.29777249526966826</v>
      </c>
    </row>
    <row r="45" spans="1:8" x14ac:dyDescent="0.25">
      <c r="E45" t="s">
        <v>32</v>
      </c>
    </row>
    <row r="46" spans="1:8" x14ac:dyDescent="0.25">
      <c r="D46">
        <v>1051.5260000000001</v>
      </c>
      <c r="E46" t="s">
        <v>33</v>
      </c>
    </row>
    <row r="47" spans="1:8" x14ac:dyDescent="0.25">
      <c r="D47">
        <v>1047.2049999999999</v>
      </c>
      <c r="E47" t="s">
        <v>34</v>
      </c>
    </row>
    <row r="48" spans="1:8" x14ac:dyDescent="0.25">
      <c r="D48">
        <v>1042.672</v>
      </c>
      <c r="E48" t="s">
        <v>35</v>
      </c>
    </row>
    <row r="50" spans="1:5" x14ac:dyDescent="0.25">
      <c r="D50">
        <v>4.5140000000000002</v>
      </c>
      <c r="E50" t="s">
        <v>36</v>
      </c>
    </row>
    <row r="51" spans="1:5" x14ac:dyDescent="0.25">
      <c r="D51">
        <v>1.55</v>
      </c>
      <c r="E51" t="s">
        <v>57</v>
      </c>
    </row>
    <row r="52" spans="1:5" x14ac:dyDescent="0.25">
      <c r="D52">
        <v>8</v>
      </c>
      <c r="E52" t="s">
        <v>58</v>
      </c>
    </row>
    <row r="53" spans="1:5" x14ac:dyDescent="0.25">
      <c r="D53">
        <v>0.47599999999999998</v>
      </c>
      <c r="E53" t="s">
        <v>37</v>
      </c>
    </row>
    <row r="55" spans="1:5" x14ac:dyDescent="0.25">
      <c r="D55">
        <v>92.701999999999998</v>
      </c>
      <c r="E55" t="s">
        <v>59</v>
      </c>
    </row>
    <row r="56" spans="1:5" x14ac:dyDescent="0.25">
      <c r="D56">
        <v>7.4359999999999999</v>
      </c>
      <c r="E56" t="s">
        <v>60</v>
      </c>
    </row>
    <row r="58" spans="1:5" x14ac:dyDescent="0.25">
      <c r="A58" t="s">
        <v>64</v>
      </c>
      <c r="D58">
        <v>2.5099999999999998</v>
      </c>
      <c r="E58" t="s">
        <v>63</v>
      </c>
    </row>
    <row r="59" spans="1:5" x14ac:dyDescent="0.25">
      <c r="A59" t="s">
        <v>66</v>
      </c>
      <c r="D59">
        <v>0.10199999999999999</v>
      </c>
      <c r="E59" t="s"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4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40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218.34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875.96600000000001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1044.33</v>
      </c>
      <c r="C9" s="1" t="s">
        <v>7</v>
      </c>
      <c r="D9" s="2">
        <f>(B9-B7)/(B7-B5)</f>
        <v>0.25601785817470707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2.5</v>
      </c>
      <c r="C11" s="1" t="s">
        <v>9</v>
      </c>
      <c r="D11" s="2">
        <f>(20.5-B11)*2.8*2.8*3.1415926</f>
        <v>443.34154771199991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1.4833394329809166</v>
      </c>
      <c r="C13" s="1" t="s">
        <v>72</v>
      </c>
      <c r="D13" s="1">
        <f>D17-B9</f>
        <v>16.678000000000111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1061.008</v>
      </c>
      <c r="E17" t="s">
        <v>18</v>
      </c>
      <c r="F17">
        <v>0</v>
      </c>
      <c r="G17" s="8">
        <f>(D17-$D$13-$B$7)/($B$7-$B$5)</f>
        <v>0.25601785817470707</v>
      </c>
      <c r="H17" s="7">
        <f>G17*$B$13</f>
        <v>0.37976138457785874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1054.2850000000001</v>
      </c>
      <c r="F18">
        <f>$D$17-D18</f>
        <v>6.7229999999999563</v>
      </c>
      <c r="G18" s="8">
        <f t="shared" ref="G18:G29" si="0">(D18-$D$13-$B$7)/($B$7-$B$5)</f>
        <v>0.2457947222281357</v>
      </c>
      <c r="H18" s="7">
        <f t="shared" ref="H18:H29" si="1">G18*$B$13</f>
        <v>0.36459700389958472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1051.2639999999999</v>
      </c>
      <c r="F19">
        <f t="shared" ref="F19:F29" si="2">$D$17-D19</f>
        <v>9.7440000000001419</v>
      </c>
      <c r="G19" s="8">
        <f t="shared" si="0"/>
        <v>0.24120092575415172</v>
      </c>
      <c r="H19" s="7">
        <f t="shared" si="1"/>
        <v>0.35778284444263558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1044.645</v>
      </c>
      <c r="E20" t="s">
        <v>24</v>
      </c>
      <c r="F20">
        <f t="shared" si="2"/>
        <v>16.363000000000056</v>
      </c>
      <c r="G20" s="8">
        <f t="shared" si="0"/>
        <v>0.23113593440648617</v>
      </c>
      <c r="H20" s="7">
        <f t="shared" si="1"/>
        <v>0.34285304588403154</v>
      </c>
    </row>
    <row r="21" spans="1:8" x14ac:dyDescent="0.25">
      <c r="B21" s="4">
        <v>0.45833333333333331</v>
      </c>
      <c r="D21">
        <v>1046.55</v>
      </c>
      <c r="E21" t="s">
        <v>25</v>
      </c>
      <c r="F21">
        <f t="shared" si="2"/>
        <v>14.458000000000084</v>
      </c>
      <c r="G21" s="8">
        <f t="shared" si="0"/>
        <v>0.23403271768451953</v>
      </c>
      <c r="H21" s="7">
        <f t="shared" si="1"/>
        <v>0.34714995874913812</v>
      </c>
    </row>
    <row r="22" spans="1:8" ht="15.75" x14ac:dyDescent="0.25">
      <c r="A22" s="1" t="s">
        <v>26</v>
      </c>
      <c r="B22" s="4">
        <v>0.30555555555555552</v>
      </c>
      <c r="C22">
        <v>10</v>
      </c>
      <c r="D22">
        <v>1038.922</v>
      </c>
      <c r="F22">
        <f t="shared" si="2"/>
        <v>22.086000000000013</v>
      </c>
      <c r="G22" s="8">
        <f t="shared" si="0"/>
        <v>0.2224334196032394</v>
      </c>
      <c r="H22" s="7">
        <f t="shared" si="1"/>
        <v>0.32994426251027542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1033.327</v>
      </c>
      <c r="F23">
        <f t="shared" si="2"/>
        <v>27.68100000000004</v>
      </c>
      <c r="G23" s="8">
        <f t="shared" si="0"/>
        <v>0.21392554430633809</v>
      </c>
      <c r="H23" s="7">
        <f t="shared" si="1"/>
        <v>0.31732419559149749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1024.8879999999999</v>
      </c>
      <c r="F24">
        <f t="shared" si="2"/>
        <v>36.120000000000118</v>
      </c>
      <c r="G24" s="8">
        <f t="shared" si="0"/>
        <v>0.20109302247782143</v>
      </c>
      <c r="H24" s="7">
        <f t="shared" si="1"/>
        <v>0.29828920993867036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1013.261</v>
      </c>
      <c r="E25" t="s">
        <v>30</v>
      </c>
      <c r="F25">
        <f t="shared" si="2"/>
        <v>47.747000000000071</v>
      </c>
      <c r="G25" s="8">
        <f t="shared" si="0"/>
        <v>0.18341276044438609</v>
      </c>
      <c r="H25" s="7">
        <f t="shared" si="1"/>
        <v>0.27206338007904035</v>
      </c>
    </row>
    <row r="26" spans="1:8" x14ac:dyDescent="0.25">
      <c r="D26">
        <v>1036.903</v>
      </c>
      <c r="F26">
        <f t="shared" si="2"/>
        <v>24.105000000000018</v>
      </c>
      <c r="G26" s="8">
        <f t="shared" si="0"/>
        <v>0.21936328551486697</v>
      </c>
      <c r="H26" s="7">
        <f t="shared" si="1"/>
        <v>0.32539021155245368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1030.2629999999999</v>
      </c>
      <c r="F27">
        <f t="shared" si="2"/>
        <v>30.745000000000118</v>
      </c>
      <c r="G27" s="8">
        <f t="shared" si="0"/>
        <v>0.2092663611231913</v>
      </c>
      <c r="H27" s="7">
        <f t="shared" si="1"/>
        <v>0.31041304545045434</v>
      </c>
    </row>
    <row r="28" spans="1:8" x14ac:dyDescent="0.25">
      <c r="B28" s="4">
        <v>0.45833333333333331</v>
      </c>
      <c r="D28">
        <v>1030.0609999999999</v>
      </c>
      <c r="E28" t="s">
        <v>24</v>
      </c>
      <c r="F28">
        <f t="shared" si="2"/>
        <v>30.947000000000116</v>
      </c>
      <c r="G28" s="8">
        <f t="shared" si="0"/>
        <v>0.20895919565223972</v>
      </c>
      <c r="H28" s="7">
        <f t="shared" si="1"/>
        <v>0.30995741479494171</v>
      </c>
    </row>
    <row r="29" spans="1:8" x14ac:dyDescent="0.25">
      <c r="B29" s="4">
        <v>0.59027777777777779</v>
      </c>
      <c r="D29">
        <v>1027.4649999999999</v>
      </c>
      <c r="E29" t="s">
        <v>32</v>
      </c>
      <c r="F29">
        <f t="shared" si="2"/>
        <v>33.54300000000012</v>
      </c>
      <c r="G29" s="8">
        <f t="shared" si="0"/>
        <v>0.20501166316416899</v>
      </c>
      <c r="H29" s="7">
        <f t="shared" si="1"/>
        <v>0.30410188419241313</v>
      </c>
    </row>
    <row r="31" spans="1:8" x14ac:dyDescent="0.25">
      <c r="E31" t="s">
        <v>32</v>
      </c>
    </row>
    <row r="32" spans="1:8" x14ac:dyDescent="0.25">
      <c r="D32">
        <v>1027.4649999999999</v>
      </c>
      <c r="E32" t="s">
        <v>33</v>
      </c>
    </row>
    <row r="33" spans="1:5" x14ac:dyDescent="0.25">
      <c r="D33">
        <v>1022.907</v>
      </c>
      <c r="E33" t="s">
        <v>34</v>
      </c>
    </row>
    <row r="34" spans="1:5" x14ac:dyDescent="0.25">
      <c r="D34">
        <v>1020.616</v>
      </c>
      <c r="E34" t="s">
        <v>35</v>
      </c>
    </row>
    <row r="36" spans="1:5" x14ac:dyDescent="0.25">
      <c r="D36">
        <v>2.2709999999999999</v>
      </c>
      <c r="E36" t="s">
        <v>36</v>
      </c>
    </row>
    <row r="37" spans="1:5" x14ac:dyDescent="0.25">
      <c r="D37">
        <v>0.38300000000000001</v>
      </c>
      <c r="E37" t="s">
        <v>57</v>
      </c>
    </row>
    <row r="38" spans="1:5" x14ac:dyDescent="0.25">
      <c r="D38">
        <v>4</v>
      </c>
      <c r="E38" t="s">
        <v>58</v>
      </c>
    </row>
    <row r="39" spans="1:5" x14ac:dyDescent="0.25">
      <c r="D39">
        <v>0.20799999999999999</v>
      </c>
      <c r="E39" t="s">
        <v>37</v>
      </c>
    </row>
    <row r="41" spans="1:5" x14ac:dyDescent="0.25">
      <c r="D41">
        <v>44.258000000000003</v>
      </c>
      <c r="E41" t="s">
        <v>59</v>
      </c>
    </row>
    <row r="42" spans="1:5" x14ac:dyDescent="0.25">
      <c r="D42">
        <v>3.0819999999999999</v>
      </c>
      <c r="E42" t="s">
        <v>60</v>
      </c>
    </row>
    <row r="44" spans="1:5" x14ac:dyDescent="0.25">
      <c r="A44" t="s">
        <v>64</v>
      </c>
      <c r="D44">
        <v>0.82</v>
      </c>
      <c r="E44" t="s">
        <v>63</v>
      </c>
    </row>
    <row r="45" spans="1:5" x14ac:dyDescent="0.25">
      <c r="A45" t="s">
        <v>66</v>
      </c>
      <c r="D45">
        <v>1.9E-2</v>
      </c>
      <c r="E45" t="s">
        <v>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0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41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219.07599999999999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874.89499999999998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1047.472</v>
      </c>
      <c r="C9" s="1" t="s">
        <v>7</v>
      </c>
      <c r="D9" s="2">
        <f>(B9-B7)/(B7-B5)</f>
        <v>0.2631473013133197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1.4471056649853125</v>
      </c>
      <c r="C13" s="1" t="s">
        <v>72</v>
      </c>
      <c r="D13" s="1">
        <f>D17-B9</f>
        <v>16.01299999999992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17</v>
      </c>
    </row>
    <row r="17" spans="1:8" x14ac:dyDescent="0.25">
      <c r="A17" t="s">
        <v>20</v>
      </c>
      <c r="B17" s="4">
        <v>0.42708333333333331</v>
      </c>
      <c r="C17">
        <v>0</v>
      </c>
      <c r="D17">
        <v>1063.4849999999999</v>
      </c>
      <c r="E17" t="s">
        <v>18</v>
      </c>
      <c r="F17">
        <v>0</v>
      </c>
      <c r="G17" s="8">
        <f>(D17-$D$13-$B$7)/($B$7-$B$5)</f>
        <v>0.2631473013133197</v>
      </c>
      <c r="H17" s="7">
        <f>G17*$B$13</f>
        <v>0.38080195045610188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1054.8520000000001</v>
      </c>
      <c r="F18">
        <f>$D$17-D18</f>
        <v>8.6329999999998108</v>
      </c>
      <c r="G18" s="8">
        <f t="shared" ref="G18:G33" si="0">(D18-$D$13-$B$7)/($B$7-$B$5)</f>
        <v>0.24998360828216351</v>
      </c>
      <c r="H18" s="7">
        <f t="shared" ref="H18:H33" si="1">G18*$B$13</f>
        <v>0.36175269569858809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1051.713</v>
      </c>
      <c r="F19">
        <f t="shared" ref="F19:F33" si="2">$D$17-D19</f>
        <v>11.771999999999935</v>
      </c>
      <c r="G19" s="8">
        <f t="shared" si="0"/>
        <v>0.24519722667382324</v>
      </c>
      <c r="H19" s="7">
        <f t="shared" si="1"/>
        <v>0.35482629575837737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1044.8699999999999</v>
      </c>
      <c r="F20">
        <f t="shared" si="2"/>
        <v>18.615000000000009</v>
      </c>
      <c r="G20" s="8">
        <f t="shared" si="0"/>
        <v>0.23476294526386091</v>
      </c>
      <c r="H20" s="7">
        <f t="shared" si="1"/>
        <v>0.33972678801996997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1037.7349999999999</v>
      </c>
      <c r="F21">
        <f t="shared" si="2"/>
        <v>25.75</v>
      </c>
      <c r="G21" s="8">
        <f t="shared" si="0"/>
        <v>0.2238834190531229</v>
      </c>
      <c r="H21" s="7">
        <f t="shared" si="1"/>
        <v>0.32398296400805476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1033.742</v>
      </c>
      <c r="F22">
        <f t="shared" si="2"/>
        <v>29.742999999999938</v>
      </c>
      <c r="G22" s="8">
        <f t="shared" si="0"/>
        <v>0.21779484888360975</v>
      </c>
      <c r="H22" s="7">
        <f t="shared" si="1"/>
        <v>0.31517215962409173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1028.748</v>
      </c>
      <c r="F23">
        <f t="shared" si="2"/>
        <v>34.736999999999853</v>
      </c>
      <c r="G23" s="8">
        <f t="shared" si="0"/>
        <v>0.21017994294157405</v>
      </c>
      <c r="H23" s="7">
        <f t="shared" si="1"/>
        <v>0.30415258609704154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1022.934</v>
      </c>
      <c r="E24" t="s">
        <v>30</v>
      </c>
      <c r="F24">
        <f t="shared" si="2"/>
        <v>40.550999999999931</v>
      </c>
      <c r="G24" s="8">
        <f t="shared" si="0"/>
        <v>0.20131469201105803</v>
      </c>
      <c r="H24" s="7">
        <f t="shared" si="1"/>
        <v>0.29132363125397548</v>
      </c>
    </row>
    <row r="25" spans="1:8" x14ac:dyDescent="0.25">
      <c r="D25">
        <v>1045.8910000000001</v>
      </c>
      <c r="F25">
        <f t="shared" si="2"/>
        <v>17.593999999999824</v>
      </c>
      <c r="G25" s="8">
        <f t="shared" si="0"/>
        <v>0.23631977725561501</v>
      </c>
      <c r="H25" s="7">
        <f t="shared" si="1"/>
        <v>0.34197968841466769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1040.662</v>
      </c>
      <c r="F26">
        <f t="shared" si="2"/>
        <v>22.822999999999865</v>
      </c>
      <c r="G26" s="8">
        <f t="shared" si="0"/>
        <v>0.22834654073761226</v>
      </c>
      <c r="H26" s="7">
        <f t="shared" si="1"/>
        <v>0.33044157268119811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1030.4690000000001</v>
      </c>
      <c r="F27">
        <f t="shared" si="2"/>
        <v>33.015999999999849</v>
      </c>
      <c r="G27" s="8">
        <f t="shared" si="0"/>
        <v>0.21280414260642061</v>
      </c>
      <c r="H27" s="7">
        <f t="shared" si="1"/>
        <v>0.30795008029809356</v>
      </c>
    </row>
    <row r="28" spans="1:8" x14ac:dyDescent="0.25">
      <c r="B28" s="4">
        <v>0.51041666666666663</v>
      </c>
      <c r="D28">
        <v>1030.4690000000001</v>
      </c>
      <c r="E28" t="s">
        <v>30</v>
      </c>
      <c r="F28">
        <f t="shared" si="2"/>
        <v>33.015999999999849</v>
      </c>
      <c r="G28" s="8">
        <f t="shared" si="0"/>
        <v>0.21280414260642061</v>
      </c>
      <c r="H28" s="7">
        <f t="shared" si="1"/>
        <v>0.30795008029809356</v>
      </c>
    </row>
    <row r="29" spans="1:8" x14ac:dyDescent="0.25">
      <c r="D29">
        <v>1037.165</v>
      </c>
      <c r="F29">
        <f t="shared" si="2"/>
        <v>26.319999999999936</v>
      </c>
      <c r="G29" s="8">
        <f t="shared" si="0"/>
        <v>0.22301427680503319</v>
      </c>
      <c r="H29" s="7">
        <f t="shared" si="1"/>
        <v>0.32272522333716608</v>
      </c>
    </row>
    <row r="30" spans="1:8" x14ac:dyDescent="0.25">
      <c r="A30" t="s">
        <v>46</v>
      </c>
      <c r="B30" s="4">
        <v>0.31944444444444448</v>
      </c>
      <c r="C30">
        <v>18</v>
      </c>
      <c r="D30">
        <v>1009.03</v>
      </c>
      <c r="F30">
        <f t="shared" si="2"/>
        <v>54.454999999999927</v>
      </c>
      <c r="G30" s="8">
        <f t="shared" si="0"/>
        <v>0.18011372040151336</v>
      </c>
      <c r="H30" s="7">
        <f t="shared" si="1"/>
        <v>0.26064358513461061</v>
      </c>
    </row>
    <row r="31" spans="1:8" x14ac:dyDescent="0.25">
      <c r="A31" t="s">
        <v>47</v>
      </c>
      <c r="B31" s="4">
        <v>0.30208333333333331</v>
      </c>
      <c r="C31">
        <v>19</v>
      </c>
      <c r="D31">
        <v>996.62699999999995</v>
      </c>
      <c r="E31" t="s">
        <v>30</v>
      </c>
      <c r="F31">
        <f t="shared" si="2"/>
        <v>66.857999999999947</v>
      </c>
      <c r="G31" s="8">
        <f t="shared" si="0"/>
        <v>0.16120149004527173</v>
      </c>
      <c r="H31" s="7">
        <f t="shared" si="1"/>
        <v>0.23327558944858617</v>
      </c>
    </row>
    <row r="32" spans="1:8" x14ac:dyDescent="0.25">
      <c r="D32">
        <v>1016.89</v>
      </c>
      <c r="F32">
        <f t="shared" si="2"/>
        <v>46.594999999999914</v>
      </c>
      <c r="G32" s="8">
        <f t="shared" si="0"/>
        <v>0.19209873455938314</v>
      </c>
      <c r="H32" s="7">
        <f t="shared" si="1"/>
        <v>0.27798716701739318</v>
      </c>
    </row>
    <row r="33" spans="1:8" x14ac:dyDescent="0.25">
      <c r="A33" t="s">
        <v>48</v>
      </c>
      <c r="B33" s="4">
        <v>0.38194444444444442</v>
      </c>
      <c r="C33">
        <v>20</v>
      </c>
      <c r="D33">
        <v>1007.004</v>
      </c>
      <c r="E33" t="s">
        <v>24</v>
      </c>
      <c r="F33">
        <f t="shared" si="2"/>
        <v>56.480999999999881</v>
      </c>
      <c r="G33" s="8">
        <f t="shared" si="0"/>
        <v>0.17702445339339073</v>
      </c>
      <c r="H33" s="7">
        <f t="shared" si="1"/>
        <v>0.25617308934650418</v>
      </c>
    </row>
    <row r="34" spans="1:8" ht="30" x14ac:dyDescent="0.25">
      <c r="B34" s="4"/>
      <c r="E34" s="6" t="s">
        <v>50</v>
      </c>
      <c r="G34" s="5"/>
      <c r="H34" s="7"/>
    </row>
    <row r="35" spans="1:8" x14ac:dyDescent="0.25">
      <c r="G35" s="5"/>
    </row>
    <row r="37" spans="1:8" x14ac:dyDescent="0.25">
      <c r="E37" t="s">
        <v>32</v>
      </c>
    </row>
    <row r="38" spans="1:8" ht="30" x14ac:dyDescent="0.25">
      <c r="A38" t="s">
        <v>49</v>
      </c>
      <c r="B38" s="4">
        <v>0.33333333333333331</v>
      </c>
      <c r="C38">
        <v>21</v>
      </c>
      <c r="E38" s="6" t="s">
        <v>51</v>
      </c>
    </row>
    <row r="39" spans="1:8" x14ac:dyDescent="0.25">
      <c r="D39">
        <v>2.8180000000000001</v>
      </c>
      <c r="E39" t="s">
        <v>36</v>
      </c>
    </row>
    <row r="40" spans="1:8" x14ac:dyDescent="0.25">
      <c r="D40">
        <v>0.84</v>
      </c>
      <c r="E40" t="s">
        <v>57</v>
      </c>
    </row>
    <row r="41" spans="1:8" x14ac:dyDescent="0.25">
      <c r="D41">
        <v>4</v>
      </c>
      <c r="E41" t="s">
        <v>58</v>
      </c>
    </row>
    <row r="42" spans="1:8" x14ac:dyDescent="0.25">
      <c r="D42">
        <v>0.249</v>
      </c>
      <c r="E42" t="s">
        <v>37</v>
      </c>
    </row>
    <row r="44" spans="1:8" x14ac:dyDescent="0.25">
      <c r="D44">
        <v>42.924999999999997</v>
      </c>
      <c r="E44" t="s">
        <v>61</v>
      </c>
    </row>
    <row r="45" spans="1:8" x14ac:dyDescent="0.25">
      <c r="D45">
        <v>4.9089999999999998</v>
      </c>
      <c r="E45" t="s">
        <v>60</v>
      </c>
    </row>
    <row r="47" spans="1:8" x14ac:dyDescent="0.25">
      <c r="A47" t="s">
        <v>64</v>
      </c>
      <c r="D47">
        <v>1.45</v>
      </c>
      <c r="E47" t="s">
        <v>63</v>
      </c>
    </row>
    <row r="48" spans="1:8" x14ac:dyDescent="0.25">
      <c r="A48" t="s">
        <v>66</v>
      </c>
      <c r="D48">
        <v>6.5000000000000002E-2</v>
      </c>
      <c r="E48" t="s">
        <v>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C4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42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217.79400000000001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839.42600000000004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1001.881</v>
      </c>
      <c r="C9" s="1" t="s">
        <v>7</v>
      </c>
      <c r="D9" s="2">
        <f>(B9-B7)/(B7-B5)</f>
        <v>0.26133628899413142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2.2999999999999998</v>
      </c>
      <c r="C11" s="1" t="s">
        <v>9</v>
      </c>
      <c r="D11" s="2">
        <f>(20.5-B11)*2.8*2.8*3.1415926</f>
        <v>448.2675649087999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1.3867432057603168</v>
      </c>
      <c r="C13" s="1" t="s">
        <v>72</v>
      </c>
      <c r="D13" s="1">
        <f>D17-B9</f>
        <v>12.865000000000009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1014.746</v>
      </c>
      <c r="E17" t="s">
        <v>18</v>
      </c>
      <c r="F17">
        <v>0</v>
      </c>
      <c r="G17" s="8">
        <f>(D17-$D$13-$B$7)/($B$7-$B$5)</f>
        <v>0.26133628899413142</v>
      </c>
      <c r="H17" s="7">
        <f>G17*$B$13</f>
        <v>0.3624063231812264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1006.1079999999999</v>
      </c>
      <c r="F18">
        <f>$D$17-D18</f>
        <v>8.6380000000000337</v>
      </c>
      <c r="G18" s="8">
        <f t="shared" ref="G18:G29" si="0">(D18-$D$13-$B$7)/($B$7-$B$5)</f>
        <v>0.2474406079481106</v>
      </c>
      <c r="H18" s="7">
        <f t="shared" ref="H18:H29" si="1">G18*$B$13</f>
        <v>0.34313658190124463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1002.6660000000001</v>
      </c>
      <c r="F19">
        <f t="shared" ref="F19:F29" si="2">$D$17-D19</f>
        <v>12.079999999999927</v>
      </c>
      <c r="G19" s="8">
        <f t="shared" si="0"/>
        <v>0.2419035699577885</v>
      </c>
      <c r="H19" s="7">
        <f t="shared" si="1"/>
        <v>0.33545813208812869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994.86599999999999</v>
      </c>
      <c r="F20">
        <f t="shared" si="2"/>
        <v>19.879999999999995</v>
      </c>
      <c r="G20" s="8">
        <f t="shared" si="0"/>
        <v>0.22935595336147419</v>
      </c>
      <c r="H20" s="7">
        <f t="shared" si="1"/>
        <v>0.31805781002470446</v>
      </c>
    </row>
    <row r="21" spans="1:8" ht="15.75" x14ac:dyDescent="0.25">
      <c r="A21" s="1" t="s">
        <v>26</v>
      </c>
      <c r="B21" s="4">
        <v>0.28819444444444448</v>
      </c>
      <c r="C21">
        <v>10</v>
      </c>
      <c r="D21">
        <v>985.29600000000005</v>
      </c>
      <c r="E21" t="s">
        <v>24</v>
      </c>
      <c r="F21">
        <f t="shared" si="2"/>
        <v>29.449999999999932</v>
      </c>
      <c r="G21" s="8">
        <f t="shared" si="0"/>
        <v>0.21396099299907337</v>
      </c>
      <c r="H21" s="7">
        <f t="shared" si="1"/>
        <v>0.29670895333919572</v>
      </c>
    </row>
    <row r="22" spans="1:8" ht="15.75" x14ac:dyDescent="0.25">
      <c r="A22" s="1"/>
      <c r="B22" s="4">
        <v>0.40972222222222227</v>
      </c>
      <c r="D22">
        <v>987.351</v>
      </c>
      <c r="E22" t="s">
        <v>25</v>
      </c>
      <c r="F22">
        <f t="shared" si="2"/>
        <v>27.394999999999982</v>
      </c>
      <c r="G22" s="8">
        <f t="shared" si="0"/>
        <v>0.21726680737156379</v>
      </c>
      <c r="H22" s="7">
        <f t="shared" si="1"/>
        <v>0.30129326895975161</v>
      </c>
    </row>
    <row r="23" spans="1:8" ht="15.75" x14ac:dyDescent="0.25">
      <c r="A23" s="1" t="s">
        <v>27</v>
      </c>
      <c r="B23" s="4">
        <v>0.35416666666666669</v>
      </c>
      <c r="C23">
        <v>11</v>
      </c>
      <c r="D23">
        <v>981.96699999999998</v>
      </c>
      <c r="F23">
        <f t="shared" si="2"/>
        <v>32.778999999999996</v>
      </c>
      <c r="G23" s="8">
        <f t="shared" si="0"/>
        <v>0.20860573458251813</v>
      </c>
      <c r="H23" s="7">
        <f t="shared" si="1"/>
        <v>0.28928258511494698</v>
      </c>
    </row>
    <row r="24" spans="1:8" ht="15.75" x14ac:dyDescent="0.25">
      <c r="A24" s="1" t="s">
        <v>28</v>
      </c>
      <c r="B24" s="4">
        <v>0.3125</v>
      </c>
      <c r="C24">
        <v>12</v>
      </c>
      <c r="D24">
        <v>974.44</v>
      </c>
      <c r="F24">
        <f t="shared" si="2"/>
        <v>40.305999999999926</v>
      </c>
      <c r="G24" s="8">
        <f t="shared" si="0"/>
        <v>0.19649728456707505</v>
      </c>
      <c r="H24" s="7">
        <f t="shared" si="1"/>
        <v>0.27249127432374287</v>
      </c>
    </row>
    <row r="25" spans="1:8" ht="15.75" x14ac:dyDescent="0.25">
      <c r="A25" s="1" t="s">
        <v>29</v>
      </c>
      <c r="B25" s="4">
        <v>0.4375</v>
      </c>
      <c r="C25">
        <v>13</v>
      </c>
      <c r="D25">
        <v>964.89599999999996</v>
      </c>
      <c r="E25" t="s">
        <v>30</v>
      </c>
      <c r="F25">
        <f t="shared" si="2"/>
        <v>49.850000000000023</v>
      </c>
      <c r="G25" s="8">
        <f t="shared" si="0"/>
        <v>0.18114414959332836</v>
      </c>
      <c r="H25" s="7">
        <f t="shared" si="1"/>
        <v>0.25120041871177856</v>
      </c>
    </row>
    <row r="26" spans="1:8" x14ac:dyDescent="0.25">
      <c r="D26">
        <v>1012.712</v>
      </c>
      <c r="F26">
        <f t="shared" si="2"/>
        <v>2.0339999999999918</v>
      </c>
      <c r="G26" s="8">
        <f t="shared" si="0"/>
        <v>0.25806425666632338</v>
      </c>
      <c r="H26" s="7">
        <f t="shared" si="1"/>
        <v>0.3578688545816105</v>
      </c>
    </row>
    <row r="27" spans="1:8" ht="15.75" x14ac:dyDescent="0.25">
      <c r="A27" s="1" t="s">
        <v>31</v>
      </c>
      <c r="B27" s="4">
        <v>0.30555555555555552</v>
      </c>
      <c r="C27">
        <v>14</v>
      </c>
      <c r="D27">
        <v>1005.95</v>
      </c>
      <c r="F27">
        <f t="shared" si="2"/>
        <v>8.7959999999999354</v>
      </c>
      <c r="G27" s="8">
        <f t="shared" si="0"/>
        <v>0.24718643827859565</v>
      </c>
      <c r="H27" s="7">
        <f t="shared" si="1"/>
        <v>0.34278411383893442</v>
      </c>
    </row>
    <row r="28" spans="1:8" x14ac:dyDescent="0.25">
      <c r="B28" s="4">
        <v>0.5625</v>
      </c>
      <c r="D28">
        <v>1003.7089999999999</v>
      </c>
      <c r="E28" t="s">
        <v>24</v>
      </c>
      <c r="F28">
        <f t="shared" si="2"/>
        <v>11.037000000000035</v>
      </c>
      <c r="G28" s="8">
        <f t="shared" si="0"/>
        <v>0.24358141151034676</v>
      </c>
      <c r="H28" s="7">
        <f t="shared" si="1"/>
        <v>0.33778486746148123</v>
      </c>
    </row>
    <row r="29" spans="1:8" x14ac:dyDescent="0.25">
      <c r="B29" s="4">
        <v>0.69444444444444453</v>
      </c>
      <c r="D29">
        <v>1001.1</v>
      </c>
      <c r="E29" t="s">
        <v>32</v>
      </c>
      <c r="F29">
        <f t="shared" si="2"/>
        <v>13.645999999999958</v>
      </c>
      <c r="G29" s="8">
        <f t="shared" si="0"/>
        <v>0.23938439462575922</v>
      </c>
      <c r="H29" s="7">
        <f t="shared" si="1"/>
        <v>0.33196468281231811</v>
      </c>
    </row>
    <row r="32" spans="1:8" x14ac:dyDescent="0.25">
      <c r="E32" t="s">
        <v>32</v>
      </c>
    </row>
    <row r="33" spans="1:5" x14ac:dyDescent="0.25">
      <c r="D33">
        <v>1001.1</v>
      </c>
      <c r="E33" t="s">
        <v>33</v>
      </c>
    </row>
    <row r="34" spans="1:5" x14ac:dyDescent="0.25">
      <c r="D34">
        <v>996.63300000000004</v>
      </c>
      <c r="E34" t="s">
        <v>34</v>
      </c>
    </row>
    <row r="35" spans="1:5" x14ac:dyDescent="0.25">
      <c r="D35">
        <v>994.88400000000001</v>
      </c>
      <c r="E35" t="s">
        <v>35</v>
      </c>
    </row>
    <row r="37" spans="1:5" x14ac:dyDescent="0.25">
      <c r="D37">
        <v>1.7430000000000001</v>
      </c>
      <c r="E37" t="s">
        <v>36</v>
      </c>
    </row>
    <row r="38" spans="1:5" x14ac:dyDescent="0.25">
      <c r="D38">
        <v>0.42199999999999999</v>
      </c>
      <c r="E38" t="s">
        <v>57</v>
      </c>
    </row>
    <row r="39" spans="1:5" x14ac:dyDescent="0.25">
      <c r="D39">
        <v>4</v>
      </c>
      <c r="E39" t="s">
        <v>58</v>
      </c>
    </row>
    <row r="40" spans="1:5" x14ac:dyDescent="0.25">
      <c r="D40">
        <v>0.161</v>
      </c>
      <c r="E40" t="s">
        <v>37</v>
      </c>
    </row>
    <row r="42" spans="1:5" x14ac:dyDescent="0.25">
      <c r="D42">
        <v>40.287999999999997</v>
      </c>
      <c r="E42" t="s">
        <v>59</v>
      </c>
    </row>
    <row r="43" spans="1:5" x14ac:dyDescent="0.25">
      <c r="D43">
        <v>2.6619999999999999</v>
      </c>
      <c r="E43" t="s">
        <v>60</v>
      </c>
    </row>
    <row r="45" spans="1:5" x14ac:dyDescent="0.25">
      <c r="A45" t="s">
        <v>64</v>
      </c>
      <c r="D45">
        <v>0.69</v>
      </c>
      <c r="E45" t="s">
        <v>63</v>
      </c>
    </row>
    <row r="46" spans="1:5" x14ac:dyDescent="0.25">
      <c r="A46" t="s">
        <v>66</v>
      </c>
      <c r="D46">
        <v>4.2000000000000003E-2</v>
      </c>
      <c r="E46" t="s">
        <v>65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9" workbookViewId="0">
      <selection activeCell="D45" sqref="D45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43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217.21799999999999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821.54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988.35299999999995</v>
      </c>
      <c r="C9" s="1" t="s">
        <v>7</v>
      </c>
      <c r="D9" s="2">
        <f>(B9-B7)/(B7-B5)</f>
        <v>0.27603330674706528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2.4</v>
      </c>
      <c r="C11" s="1" t="s">
        <v>9</v>
      </c>
      <c r="D11" s="2">
        <f>(20.5-B11)*2.8*2.8*3.1415926</f>
        <v>445.80455631040002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1.3555760959500585</v>
      </c>
      <c r="C13" s="1" t="s">
        <v>72</v>
      </c>
      <c r="D13" s="1">
        <f>D17-B9</f>
        <v>20.141000000000076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70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1008.494</v>
      </c>
      <c r="E17" t="s">
        <v>18</v>
      </c>
      <c r="F17">
        <v>0</v>
      </c>
      <c r="G17" s="8">
        <f>(D17-$D$13-$B$7)/($B$7-$B$5)</f>
        <v>0.27603330674706528</v>
      </c>
      <c r="H17" s="7">
        <f>G17*$B$13</f>
        <v>0.37418415231237168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1000.349</v>
      </c>
      <c r="F18">
        <f>$D$17-D18</f>
        <v>8.1449999999999818</v>
      </c>
      <c r="G18" s="8">
        <f t="shared" ref="G18:G43" si="0">(D18-$D$13-$B$7)/($B$7-$B$5)</f>
        <v>0.26255539265490913</v>
      </c>
      <c r="H18" s="7">
        <f t="shared" ref="H18:H43" si="1">G18*$B$13</f>
        <v>0.35591381414577639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997.27499999999998</v>
      </c>
      <c r="F19">
        <f t="shared" ref="F19:F43" si="2">$D$17-D19</f>
        <v>11.219000000000051</v>
      </c>
      <c r="G19" s="8">
        <f t="shared" si="0"/>
        <v>0.25746870046101239</v>
      </c>
      <c r="H19" s="7">
        <f t="shared" si="1"/>
        <v>0.34901841580027421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990.78</v>
      </c>
      <c r="F20">
        <f t="shared" si="2"/>
        <v>17.714000000000055</v>
      </c>
      <c r="G20" s="8">
        <f t="shared" si="0"/>
        <v>0.2467211188737129</v>
      </c>
      <c r="H20" s="7">
        <f t="shared" si="1"/>
        <v>0.33444925111125801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983.673</v>
      </c>
      <c r="F21">
        <f t="shared" si="2"/>
        <v>24.821000000000026</v>
      </c>
      <c r="G21" s="8">
        <f t="shared" si="0"/>
        <v>0.23496083213915753</v>
      </c>
      <c r="H21" s="7">
        <f t="shared" si="1"/>
        <v>0.31850728753237617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979.50900000000001</v>
      </c>
      <c r="F22">
        <f t="shared" si="2"/>
        <v>28.985000000000014</v>
      </c>
      <c r="G22" s="8">
        <f t="shared" si="0"/>
        <v>0.22807046574508288</v>
      </c>
      <c r="H22" s="7">
        <f t="shared" si="1"/>
        <v>0.30916687155623102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973.82</v>
      </c>
      <c r="F23">
        <f t="shared" si="2"/>
        <v>34.673999999999978</v>
      </c>
      <c r="G23" s="8">
        <f t="shared" si="0"/>
        <v>0.21865661021773161</v>
      </c>
      <c r="H23" s="7">
        <f t="shared" si="1"/>
        <v>0.2964056740326263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965.78800000000001</v>
      </c>
      <c r="E24" t="s">
        <v>30</v>
      </c>
      <c r="F24">
        <f t="shared" si="2"/>
        <v>42.706000000000017</v>
      </c>
      <c r="G24" s="8">
        <f t="shared" si="0"/>
        <v>0.20536568253348375</v>
      </c>
      <c r="H24" s="7">
        <f t="shared" si="1"/>
        <v>0.27838881017085904</v>
      </c>
    </row>
    <row r="25" spans="1:8" x14ac:dyDescent="0.25">
      <c r="D25">
        <v>1009.174</v>
      </c>
      <c r="F25">
        <f t="shared" si="2"/>
        <v>-0.67999999999994998</v>
      </c>
      <c r="G25" s="8">
        <f t="shared" si="0"/>
        <v>0.27715853468846069</v>
      </c>
      <c r="H25" s="7">
        <f t="shared" si="1"/>
        <v>0.37570948441222241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1003.183</v>
      </c>
      <c r="F26">
        <f t="shared" si="2"/>
        <v>5.3110000000000355</v>
      </c>
      <c r="G26" s="8">
        <f t="shared" si="0"/>
        <v>0.26724494557537198</v>
      </c>
      <c r="H26" s="7">
        <f t="shared" si="1"/>
        <v>0.36227085998544861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991.76499999999999</v>
      </c>
      <c r="F27">
        <f t="shared" si="2"/>
        <v>16.729000000000042</v>
      </c>
      <c r="G27" s="8">
        <f t="shared" si="0"/>
        <v>0.24835104464176375</v>
      </c>
      <c r="H27" s="7">
        <f t="shared" si="1"/>
        <v>0.33665873952060077</v>
      </c>
    </row>
    <row r="28" spans="1:8" x14ac:dyDescent="0.25">
      <c r="B28" s="4">
        <v>0.51041666666666663</v>
      </c>
      <c r="D28">
        <v>991.76499999999999</v>
      </c>
      <c r="E28" t="s">
        <v>30</v>
      </c>
      <c r="F28">
        <f t="shared" si="2"/>
        <v>16.729000000000042</v>
      </c>
      <c r="G28" s="8">
        <f t="shared" si="0"/>
        <v>0.24835104464176375</v>
      </c>
      <c r="H28" s="7">
        <f t="shared" si="1"/>
        <v>0.33665873952060077</v>
      </c>
    </row>
    <row r="29" spans="1:8" x14ac:dyDescent="0.25">
      <c r="D29">
        <v>1009.212</v>
      </c>
      <c r="F29">
        <f t="shared" si="2"/>
        <v>-0.71799999999996089</v>
      </c>
      <c r="G29" s="8">
        <f t="shared" si="0"/>
        <v>0.27722141507342102</v>
      </c>
      <c r="H29" s="7">
        <f t="shared" si="1"/>
        <v>0.37579472355897875</v>
      </c>
    </row>
    <row r="30" spans="1:8" x14ac:dyDescent="0.25">
      <c r="A30" t="s">
        <v>46</v>
      </c>
      <c r="B30" s="4">
        <v>0.31944444444444448</v>
      </c>
      <c r="C30">
        <v>18</v>
      </c>
      <c r="D30">
        <v>977.28099999999995</v>
      </c>
      <c r="F30">
        <f t="shared" si="2"/>
        <v>31.213000000000079</v>
      </c>
      <c r="G30" s="8">
        <f t="shared" si="0"/>
        <v>0.22438368949003992</v>
      </c>
      <c r="H30" s="7">
        <f t="shared" si="1"/>
        <v>0.30416916579377851</v>
      </c>
    </row>
    <row r="31" spans="1:8" x14ac:dyDescent="0.25">
      <c r="A31" t="s">
        <v>47</v>
      </c>
      <c r="B31" s="4">
        <v>0.2986111111111111</v>
      </c>
      <c r="C31">
        <v>19</v>
      </c>
      <c r="D31">
        <v>964.14700000000005</v>
      </c>
      <c r="E31" t="s">
        <v>30</v>
      </c>
      <c r="F31">
        <f t="shared" si="2"/>
        <v>44.34699999999998</v>
      </c>
      <c r="G31" s="8">
        <f t="shared" si="0"/>
        <v>0.20265024275138091</v>
      </c>
      <c r="H31" s="7">
        <f t="shared" si="1"/>
        <v>0.27470782491224854</v>
      </c>
    </row>
    <row r="32" spans="1:8" x14ac:dyDescent="0.25">
      <c r="D32">
        <v>1007.913</v>
      </c>
      <c r="F32">
        <f t="shared" si="2"/>
        <v>0.58100000000001728</v>
      </c>
      <c r="G32" s="8">
        <f t="shared" si="0"/>
        <v>0.27507189875596116</v>
      </c>
      <c r="H32" s="7">
        <f t="shared" si="1"/>
        <v>0.37288089062117558</v>
      </c>
    </row>
    <row r="33" spans="1:8" x14ac:dyDescent="0.25">
      <c r="A33" t="s">
        <v>48</v>
      </c>
      <c r="B33" s="4">
        <v>0.38194444444444442</v>
      </c>
      <c r="C33">
        <v>20</v>
      </c>
      <c r="D33">
        <v>993.82299999999998</v>
      </c>
      <c r="F33">
        <f t="shared" si="2"/>
        <v>14.671000000000049</v>
      </c>
      <c r="G33" s="8">
        <f t="shared" si="0"/>
        <v>0.2517565139114577</v>
      </c>
      <c r="H33" s="7">
        <f t="shared" si="1"/>
        <v>0.34127511225809043</v>
      </c>
    </row>
    <row r="34" spans="1:8" x14ac:dyDescent="0.25">
      <c r="A34" t="s">
        <v>49</v>
      </c>
      <c r="B34" s="4">
        <v>0.3263888888888889</v>
      </c>
      <c r="C34">
        <v>21</v>
      </c>
      <c r="D34">
        <v>979.97799999999995</v>
      </c>
      <c r="E34" t="s">
        <v>30</v>
      </c>
      <c r="F34">
        <f t="shared" si="2"/>
        <v>28.516000000000076</v>
      </c>
      <c r="G34" s="8">
        <f t="shared" si="0"/>
        <v>0.22884654207525112</v>
      </c>
      <c r="H34" s="7">
        <f t="shared" si="1"/>
        <v>0.3102189020780397</v>
      </c>
    </row>
    <row r="35" spans="1:8" x14ac:dyDescent="0.25">
      <c r="D35">
        <v>1007.345</v>
      </c>
      <c r="F35">
        <f t="shared" si="2"/>
        <v>1.1490000000000009</v>
      </c>
      <c r="G35" s="8">
        <f t="shared" si="0"/>
        <v>0.27413200247550146</v>
      </c>
      <c r="H35" s="7">
        <f t="shared" si="1"/>
        <v>0.37160678969071204</v>
      </c>
    </row>
    <row r="36" spans="1:8" x14ac:dyDescent="0.25">
      <c r="A36" t="s">
        <v>52</v>
      </c>
      <c r="B36" s="4">
        <v>0.30208333333333331</v>
      </c>
      <c r="C36">
        <v>22</v>
      </c>
      <c r="D36">
        <v>988.64200000000005</v>
      </c>
      <c r="F36">
        <f t="shared" si="2"/>
        <v>19.851999999999975</v>
      </c>
      <c r="G36" s="8">
        <f t="shared" si="0"/>
        <v>0.24318326984620783</v>
      </c>
      <c r="H36" s="7">
        <f t="shared" si="1"/>
        <v>0.32965342753849197</v>
      </c>
    </row>
    <row r="37" spans="1:8" x14ac:dyDescent="0.25">
      <c r="B37" s="4">
        <v>0.46527777777777773</v>
      </c>
      <c r="D37">
        <v>984.71500000000003</v>
      </c>
      <c r="E37" t="s">
        <v>30</v>
      </c>
      <c r="F37">
        <f t="shared" si="2"/>
        <v>23.778999999999996</v>
      </c>
      <c r="G37" s="8">
        <f t="shared" si="0"/>
        <v>0.2366850784846489</v>
      </c>
      <c r="H37" s="7">
        <f t="shared" si="1"/>
        <v>0.32084463466185353</v>
      </c>
    </row>
    <row r="38" spans="1:8" x14ac:dyDescent="0.25">
      <c r="D38">
        <v>1007.335</v>
      </c>
      <c r="F38">
        <f t="shared" si="2"/>
        <v>1.1589999999999918</v>
      </c>
      <c r="G38" s="8">
        <f t="shared" si="0"/>
        <v>0.27411545500577505</v>
      </c>
      <c r="H38" s="7">
        <f t="shared" si="1"/>
        <v>0.37158435833630243</v>
      </c>
    </row>
    <row r="39" spans="1:8" x14ac:dyDescent="0.25">
      <c r="A39" t="s">
        <v>53</v>
      </c>
      <c r="B39" s="4">
        <v>0.31944444444444448</v>
      </c>
      <c r="C39">
        <v>26</v>
      </c>
      <c r="D39">
        <v>933.63300000000004</v>
      </c>
      <c r="E39" t="s">
        <v>30</v>
      </c>
      <c r="F39">
        <f t="shared" si="2"/>
        <v>74.86099999999999</v>
      </c>
      <c r="G39" s="8">
        <f t="shared" si="0"/>
        <v>0.1521572936282313</v>
      </c>
      <c r="H39" s="7">
        <f t="shared" si="1"/>
        <v>0.2062607900668845</v>
      </c>
    </row>
    <row r="40" spans="1:8" x14ac:dyDescent="0.25">
      <c r="D40">
        <v>1007.135</v>
      </c>
      <c r="F40">
        <f t="shared" si="2"/>
        <v>1.3590000000000373</v>
      </c>
      <c r="G40" s="8">
        <f t="shared" si="0"/>
        <v>0.2737845056112469</v>
      </c>
      <c r="H40" s="7">
        <f t="shared" si="1"/>
        <v>0.37113573124811094</v>
      </c>
    </row>
    <row r="41" spans="1:8" x14ac:dyDescent="0.25">
      <c r="A41" t="s">
        <v>55</v>
      </c>
      <c r="B41" s="4">
        <v>0.29166666666666669</v>
      </c>
      <c r="C41">
        <v>28</v>
      </c>
      <c r="D41">
        <v>958.34</v>
      </c>
      <c r="F41">
        <f t="shared" si="2"/>
        <v>50.153999999999996</v>
      </c>
      <c r="G41" s="8">
        <f t="shared" si="0"/>
        <v>0.19304112708125798</v>
      </c>
      <c r="H41" s="7">
        <f t="shared" si="1"/>
        <v>0.26168193740661078</v>
      </c>
    </row>
    <row r="42" spans="1:8" x14ac:dyDescent="0.25">
      <c r="A42" t="s">
        <v>62</v>
      </c>
      <c r="B42" s="4">
        <v>0.28125</v>
      </c>
      <c r="C42">
        <v>29</v>
      </c>
      <c r="D42">
        <v>928.95299999999997</v>
      </c>
      <c r="E42" t="s">
        <v>24</v>
      </c>
      <c r="F42">
        <f t="shared" si="2"/>
        <v>79.541000000000054</v>
      </c>
      <c r="G42" s="8">
        <f t="shared" si="0"/>
        <v>0.14441307779627408</v>
      </c>
      <c r="H42" s="7">
        <f t="shared" si="1"/>
        <v>0.19576291620320529</v>
      </c>
    </row>
    <row r="43" spans="1:8" x14ac:dyDescent="0.25">
      <c r="B43" s="4">
        <v>0.39583333333333331</v>
      </c>
      <c r="D43">
        <v>930.59199999999998</v>
      </c>
      <c r="E43" t="s">
        <v>56</v>
      </c>
      <c r="F43">
        <f t="shared" si="2"/>
        <v>77.902000000000044</v>
      </c>
      <c r="G43" s="8">
        <f t="shared" si="0"/>
        <v>0.14712520808443172</v>
      </c>
      <c r="H43" s="7">
        <f t="shared" si="1"/>
        <v>0.19943941519093392</v>
      </c>
    </row>
    <row r="46" spans="1:8" x14ac:dyDescent="0.25">
      <c r="E46" t="s">
        <v>32</v>
      </c>
    </row>
    <row r="47" spans="1:8" x14ac:dyDescent="0.25">
      <c r="D47">
        <v>930.59199999999998</v>
      </c>
      <c r="E47" t="s">
        <v>33</v>
      </c>
    </row>
    <row r="48" spans="1:8" x14ac:dyDescent="0.25">
      <c r="D48">
        <v>926.28499999999997</v>
      </c>
      <c r="E48" t="s">
        <v>34</v>
      </c>
    </row>
    <row r="49" spans="1:5" x14ac:dyDescent="0.25">
      <c r="D49">
        <v>919.48800000000006</v>
      </c>
      <c r="E49" t="s">
        <v>35</v>
      </c>
    </row>
    <row r="51" spans="1:5" x14ac:dyDescent="0.25">
      <c r="D51">
        <v>6.7779999999999996</v>
      </c>
      <c r="E51" t="s">
        <v>36</v>
      </c>
    </row>
    <row r="52" spans="1:5" x14ac:dyDescent="0.25">
      <c r="D52">
        <v>1.8859999999999999</v>
      </c>
      <c r="E52" t="s">
        <v>57</v>
      </c>
    </row>
    <row r="53" spans="1:5" x14ac:dyDescent="0.25">
      <c r="D53">
        <v>9</v>
      </c>
      <c r="E53" t="s">
        <v>58</v>
      </c>
    </row>
    <row r="54" spans="1:5" x14ac:dyDescent="0.25">
      <c r="D54">
        <v>0.69799999999999995</v>
      </c>
      <c r="E54" t="s">
        <v>37</v>
      </c>
    </row>
    <row r="56" spans="1:5" x14ac:dyDescent="0.25">
      <c r="D56">
        <v>167.97499999999999</v>
      </c>
      <c r="E56" t="s">
        <v>59</v>
      </c>
    </row>
    <row r="57" spans="1:5" x14ac:dyDescent="0.25">
      <c r="D57">
        <v>10.773999999999999</v>
      </c>
      <c r="E57" t="s">
        <v>60</v>
      </c>
    </row>
    <row r="59" spans="1:5" x14ac:dyDescent="0.25">
      <c r="E59" t="s">
        <v>63</v>
      </c>
    </row>
    <row r="60" spans="1:5" x14ac:dyDescent="0.25">
      <c r="A60" t="s">
        <v>66</v>
      </c>
      <c r="D60">
        <v>0.215</v>
      </c>
      <c r="E60" t="s">
        <v>65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44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215.31299999999999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824.37900000000002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987.04600000000005</v>
      </c>
      <c r="C9" s="1" t="s">
        <v>7</v>
      </c>
      <c r="D9" s="2">
        <f>(B9-B7)/(B7-B5)</f>
        <v>0.26707614609910918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2.1</v>
      </c>
      <c r="C11" s="1" t="s">
        <v>9</v>
      </c>
      <c r="D11" s="2">
        <f>(20.5-B11)*2.8*2.8*3.1415926</f>
        <v>453.19358210559994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1.3439422446588836</v>
      </c>
      <c r="C13" s="1" t="s">
        <v>72</v>
      </c>
      <c r="D13" s="1">
        <f>D17-B9</f>
        <v>13.921999999999912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1000.968</v>
      </c>
      <c r="E17" t="s">
        <v>18</v>
      </c>
      <c r="F17">
        <v>0</v>
      </c>
      <c r="G17" s="8">
        <f>(D17-$D$13-$B$7)/($B$7-$B$5)</f>
        <v>0.26707614609910918</v>
      </c>
      <c r="H17" s="7">
        <f>G17*$B$13</f>
        <v>0.3589349152832807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990.875</v>
      </c>
      <c r="F18">
        <f>$D$17-D18</f>
        <v>10.092999999999961</v>
      </c>
      <c r="G18" s="8">
        <f t="shared" ref="G18:G28" si="0">(D18-$D$13-$B$7)/($B$7-$B$5)</f>
        <v>0.25050487139324812</v>
      </c>
      <c r="H18" s="7">
        <f t="shared" ref="H18:H28" si="1">G18*$B$13</f>
        <v>0.33666407915822683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987.67700000000002</v>
      </c>
      <c r="E19" t="s">
        <v>24</v>
      </c>
      <c r="F19">
        <f t="shared" ref="F19:F28" si="2">$D$17-D19</f>
        <v>13.29099999999994</v>
      </c>
      <c r="G19" s="8">
        <f t="shared" si="0"/>
        <v>0.24525420890346872</v>
      </c>
      <c r="H19" s="7">
        <f t="shared" si="1"/>
        <v>0.3296074920257665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982.78499999999997</v>
      </c>
      <c r="F20">
        <f t="shared" si="2"/>
        <v>18.182999999999993</v>
      </c>
      <c r="G20" s="8">
        <f t="shared" si="0"/>
        <v>0.23722223864080416</v>
      </c>
      <c r="H20" s="7">
        <f t="shared" si="1"/>
        <v>0.31881298788192769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973.61500000000001</v>
      </c>
      <c r="F21">
        <f t="shared" si="2"/>
        <v>27.352999999999952</v>
      </c>
      <c r="G21" s="8">
        <f t="shared" si="0"/>
        <v>0.22216639904378191</v>
      </c>
      <c r="H21" s="7">
        <f t="shared" si="1"/>
        <v>0.2985788090186815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968.428</v>
      </c>
      <c r="F22">
        <f t="shared" si="2"/>
        <v>32.539999999999964</v>
      </c>
      <c r="G22" s="8">
        <f t="shared" si="0"/>
        <v>0.21365008061523719</v>
      </c>
      <c r="H22" s="7">
        <f t="shared" si="1"/>
        <v>0.28713336891359331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961.18799999999999</v>
      </c>
      <c r="F23">
        <f t="shared" si="2"/>
        <v>39.779999999999973</v>
      </c>
      <c r="G23" s="8">
        <f t="shared" si="0"/>
        <v>0.20176302732380408</v>
      </c>
      <c r="H23" s="7">
        <f t="shared" si="1"/>
        <v>0.27115785583072494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951.90200000000004</v>
      </c>
      <c r="E24" t="s">
        <v>30</v>
      </c>
      <c r="F24">
        <f t="shared" si="2"/>
        <v>49.065999999999917</v>
      </c>
      <c r="G24" s="8">
        <f t="shared" si="0"/>
        <v>0.18651673217680861</v>
      </c>
      <c r="H24" s="7">
        <f t="shared" si="1"/>
        <v>0.25066771570814</v>
      </c>
    </row>
    <row r="25" spans="1:8" x14ac:dyDescent="0.25">
      <c r="D25">
        <v>971.83500000000004</v>
      </c>
      <c r="F25">
        <f t="shared" si="2"/>
        <v>29.132999999999925</v>
      </c>
      <c r="G25" s="8">
        <f t="shared" si="0"/>
        <v>0.21924389146660642</v>
      </c>
      <c r="H25" s="7">
        <f t="shared" si="1"/>
        <v>0.29465112762537965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965.07500000000005</v>
      </c>
      <c r="F26">
        <f t="shared" si="2"/>
        <v>35.892999999999915</v>
      </c>
      <c r="G26" s="8">
        <f t="shared" si="0"/>
        <v>0.20814493010609705</v>
      </c>
      <c r="H26" s="7">
        <f t="shared" si="1"/>
        <v>0.27973476458115448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950.93100000000004</v>
      </c>
      <c r="E27" t="s">
        <v>24</v>
      </c>
      <c r="F27">
        <f t="shared" si="2"/>
        <v>50.036999999999921</v>
      </c>
      <c r="G27" s="8">
        <f t="shared" si="0"/>
        <v>0.18492248787487744</v>
      </c>
      <c r="H27" s="7">
        <f t="shared" si="1"/>
        <v>0.24852514344246798</v>
      </c>
    </row>
    <row r="28" spans="1:8" x14ac:dyDescent="0.25">
      <c r="B28" s="4">
        <v>0.48958333333333331</v>
      </c>
      <c r="D28">
        <v>950.52099999999996</v>
      </c>
      <c r="E28" t="s">
        <v>32</v>
      </c>
      <c r="F28">
        <f t="shared" si="2"/>
        <v>50.447000000000003</v>
      </c>
      <c r="G28" s="8">
        <f t="shared" si="0"/>
        <v>0.18424932601721328</v>
      </c>
      <c r="H28" s="7">
        <f t="shared" si="1"/>
        <v>0.24762045278446004</v>
      </c>
    </row>
    <row r="31" spans="1:8" x14ac:dyDescent="0.25">
      <c r="E31" t="s">
        <v>32</v>
      </c>
    </row>
    <row r="32" spans="1:8" x14ac:dyDescent="0.25">
      <c r="D32">
        <v>950.52099999999996</v>
      </c>
      <c r="E32" t="s">
        <v>33</v>
      </c>
    </row>
    <row r="33" spans="1:5" x14ac:dyDescent="0.25">
      <c r="D33">
        <v>946.13099999999997</v>
      </c>
      <c r="E33" t="s">
        <v>34</v>
      </c>
    </row>
    <row r="34" spans="1:5" x14ac:dyDescent="0.25">
      <c r="D34">
        <v>943.57299999999998</v>
      </c>
      <c r="E34" t="s">
        <v>35</v>
      </c>
    </row>
    <row r="36" spans="1:5" x14ac:dyDescent="0.25">
      <c r="D36">
        <v>2.5419999999999998</v>
      </c>
      <c r="E36" t="s">
        <v>36</v>
      </c>
    </row>
    <row r="37" spans="1:5" x14ac:dyDescent="0.25">
      <c r="D37">
        <v>0.59699999999999998</v>
      </c>
      <c r="E37" t="s">
        <v>57</v>
      </c>
    </row>
    <row r="38" spans="1:5" x14ac:dyDescent="0.25">
      <c r="D38">
        <v>4</v>
      </c>
      <c r="E38" t="s">
        <v>58</v>
      </c>
    </row>
    <row r="39" spans="1:5" x14ac:dyDescent="0.25">
      <c r="D39">
        <v>0.20599999999999999</v>
      </c>
      <c r="E39" t="s">
        <v>37</v>
      </c>
    </row>
    <row r="41" spans="1:5" x14ac:dyDescent="0.25">
      <c r="D41">
        <v>51.357999999999997</v>
      </c>
      <c r="E41" t="s">
        <v>59</v>
      </c>
    </row>
    <row r="42" spans="1:5" x14ac:dyDescent="0.25">
      <c r="D42">
        <v>3.883</v>
      </c>
      <c r="E42" t="s">
        <v>60</v>
      </c>
    </row>
    <row r="44" spans="1:5" x14ac:dyDescent="0.25">
      <c r="E44" t="s">
        <v>63</v>
      </c>
    </row>
    <row r="45" spans="1:5" x14ac:dyDescent="0.25">
      <c r="A45" t="s">
        <v>66</v>
      </c>
      <c r="D45">
        <v>5.3999999999999999E-2</v>
      </c>
      <c r="E45" t="s">
        <v>65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7" workbookViewId="0">
      <selection activeCell="G17" sqref="G17:H17"/>
    </sheetView>
  </sheetViews>
  <sheetFormatPr defaultColWidth="11.42578125" defaultRowHeight="15" x14ac:dyDescent="0.25"/>
  <cols>
    <col min="1" max="1" width="33.7109375" bestFit="1" customWidth="1"/>
    <col min="2" max="2" width="10.140625" bestFit="1" customWidth="1"/>
    <col min="3" max="3" width="19.140625" bestFit="1" customWidth="1"/>
    <col min="5" max="5" width="42.42578125" bestFit="1" customWidth="1"/>
    <col min="7" max="7" width="13.85546875" bestFit="1" customWidth="1"/>
    <col min="8" max="8" width="14.7109375" customWidth="1"/>
  </cols>
  <sheetData>
    <row r="1" spans="1:8" ht="15.75" x14ac:dyDescent="0.25">
      <c r="A1" s="1" t="s">
        <v>0</v>
      </c>
      <c r="B1" s="1" t="s">
        <v>19</v>
      </c>
      <c r="C1" s="1"/>
      <c r="D1" s="1"/>
      <c r="E1" s="1" t="s">
        <v>1</v>
      </c>
      <c r="F1" s="1"/>
      <c r="G1" s="1"/>
    </row>
    <row r="2" spans="1:8" ht="15.75" x14ac:dyDescent="0.25">
      <c r="A2" s="1"/>
      <c r="B2" s="1"/>
      <c r="C2" s="1"/>
      <c r="D2" s="1"/>
      <c r="E2" s="1"/>
      <c r="F2" s="1"/>
      <c r="G2" s="1"/>
    </row>
    <row r="3" spans="1:8" ht="15.75" x14ac:dyDescent="0.25">
      <c r="A3" s="1" t="s">
        <v>2</v>
      </c>
      <c r="B3" s="1" t="s">
        <v>45</v>
      </c>
      <c r="C3" s="1"/>
      <c r="D3" s="1"/>
      <c r="E3" s="1"/>
      <c r="F3" s="1"/>
      <c r="G3" s="1"/>
    </row>
    <row r="4" spans="1:8" ht="15.75" x14ac:dyDescent="0.25">
      <c r="A4" s="1"/>
      <c r="B4" s="1"/>
      <c r="C4" s="1"/>
      <c r="D4" s="1"/>
      <c r="E4" s="1"/>
      <c r="F4" s="1"/>
      <c r="G4" s="1"/>
    </row>
    <row r="5" spans="1:8" ht="15.75" x14ac:dyDescent="0.25">
      <c r="A5" s="1" t="s">
        <v>4</v>
      </c>
      <c r="B5" s="1">
        <v>216.822</v>
      </c>
      <c r="C5" s="1"/>
      <c r="D5" s="1"/>
      <c r="E5" s="1"/>
      <c r="F5" s="1"/>
      <c r="G5" s="1"/>
    </row>
    <row r="6" spans="1:8" ht="15.75" x14ac:dyDescent="0.25">
      <c r="A6" s="1"/>
      <c r="B6" s="1"/>
      <c r="C6" s="1"/>
      <c r="D6" s="1"/>
      <c r="E6" s="1"/>
      <c r="F6" s="1"/>
      <c r="G6" s="1"/>
    </row>
    <row r="7" spans="1:8" ht="15.75" x14ac:dyDescent="0.25">
      <c r="A7" s="1" t="s">
        <v>5</v>
      </c>
      <c r="B7" s="1">
        <v>830.55600000000004</v>
      </c>
      <c r="C7" s="1"/>
      <c r="D7" s="1"/>
      <c r="E7" s="1"/>
      <c r="F7" s="1"/>
      <c r="G7" s="1"/>
    </row>
    <row r="8" spans="1:8" ht="15.75" x14ac:dyDescent="0.25">
      <c r="A8" s="1"/>
      <c r="B8" s="1"/>
      <c r="C8" s="1"/>
      <c r="D8" s="1"/>
      <c r="E8" s="1"/>
      <c r="F8" s="1"/>
      <c r="G8" s="1"/>
    </row>
    <row r="9" spans="1:8" ht="15.75" x14ac:dyDescent="0.25">
      <c r="A9" s="1" t="s">
        <v>6</v>
      </c>
      <c r="B9" s="1">
        <v>992.02300000000002</v>
      </c>
      <c r="C9" s="1" t="s">
        <v>7</v>
      </c>
      <c r="D9" s="2">
        <f>(B9-B7)/(B7-B5)</f>
        <v>0.26308954693727243</v>
      </c>
      <c r="E9" s="1"/>
      <c r="F9" s="1"/>
      <c r="G9" s="1"/>
    </row>
    <row r="10" spans="1:8" ht="15.75" x14ac:dyDescent="0.25">
      <c r="A10" s="1"/>
      <c r="B10" s="1"/>
      <c r="C10" s="1"/>
      <c r="D10" s="1"/>
      <c r="E10" s="1"/>
      <c r="F10" s="1"/>
      <c r="G10" s="1"/>
    </row>
    <row r="11" spans="1:8" ht="15.75" x14ac:dyDescent="0.25">
      <c r="A11" s="1" t="s">
        <v>8</v>
      </c>
      <c r="B11" s="1">
        <v>2.4</v>
      </c>
      <c r="C11" s="1" t="s">
        <v>9</v>
      </c>
      <c r="D11" s="2">
        <f>(20.5-B11)*2.8*2.8*3.1415926</f>
        <v>445.80455631040002</v>
      </c>
      <c r="E11" s="1"/>
      <c r="F11" s="1"/>
      <c r="G11" s="1"/>
    </row>
    <row r="12" spans="1:8" ht="15.75" x14ac:dyDescent="0.25">
      <c r="A12" s="1"/>
      <c r="B12" s="1"/>
      <c r="C12" s="1"/>
      <c r="D12" s="1"/>
      <c r="E12" s="1"/>
      <c r="F12" s="1"/>
      <c r="G12" s="1"/>
    </row>
    <row r="13" spans="1:8" ht="15.75" x14ac:dyDescent="0.25">
      <c r="A13" s="1" t="s">
        <v>10</v>
      </c>
      <c r="B13" s="3">
        <f>(B7-B5)/D11</f>
        <v>1.3766884867203464</v>
      </c>
      <c r="C13" s="1" t="s">
        <v>72</v>
      </c>
      <c r="D13" s="1">
        <f>D17-B9</f>
        <v>17.183999999999969</v>
      </c>
      <c r="E13" s="1"/>
      <c r="F13" s="1"/>
      <c r="G13" s="1"/>
    </row>
    <row r="14" spans="1:8" ht="15.75" x14ac:dyDescent="0.25">
      <c r="A14" s="1"/>
      <c r="B14" s="1"/>
      <c r="C14" s="1"/>
      <c r="D14" s="1"/>
      <c r="E14" s="1"/>
      <c r="F14" s="1"/>
      <c r="G14" s="1"/>
    </row>
    <row r="15" spans="1:8" ht="15.75" x14ac:dyDescent="0.25">
      <c r="A15" s="1"/>
      <c r="B15" s="1"/>
      <c r="C15" s="1"/>
      <c r="D15" s="1"/>
      <c r="E15" s="1"/>
      <c r="F15" s="1"/>
      <c r="G15" s="1" t="s">
        <v>67</v>
      </c>
      <c r="H15" t="s">
        <v>68</v>
      </c>
    </row>
    <row r="16" spans="1:8" ht="15.75" x14ac:dyDescent="0.2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69</v>
      </c>
    </row>
    <row r="17" spans="1:8" x14ac:dyDescent="0.25">
      <c r="A17" t="s">
        <v>20</v>
      </c>
      <c r="B17" s="4">
        <v>0.43402777777777773</v>
      </c>
      <c r="C17">
        <v>0</v>
      </c>
      <c r="D17">
        <v>1009.207</v>
      </c>
      <c r="E17" t="s">
        <v>18</v>
      </c>
      <c r="F17">
        <v>0</v>
      </c>
      <c r="G17" s="8">
        <f>(D17-$D$13-$B$7)/($B$7-$B$5)</f>
        <v>0.26308954693727243</v>
      </c>
      <c r="H17" s="7">
        <f>G17*$B$13</f>
        <v>0.36219235024501512</v>
      </c>
    </row>
    <row r="18" spans="1:8" ht="15.75" x14ac:dyDescent="0.25">
      <c r="A18" s="1" t="s">
        <v>21</v>
      </c>
      <c r="B18" s="4">
        <v>0.39583333333333331</v>
      </c>
      <c r="C18">
        <v>5</v>
      </c>
      <c r="D18">
        <v>1000.388</v>
      </c>
      <c r="F18">
        <f>$D$17-D18</f>
        <v>8.81899999999996</v>
      </c>
      <c r="G18" s="8">
        <f t="shared" ref="G18:G37" si="0">(D18-$D$13-$B$7)/($B$7-$B$5)</f>
        <v>0.24872012956753253</v>
      </c>
      <c r="H18" s="7">
        <f t="shared" ref="H18:H37" si="1">G18*$B$13</f>
        <v>0.34241013879121485</v>
      </c>
    </row>
    <row r="19" spans="1:8" ht="15.75" x14ac:dyDescent="0.25">
      <c r="A19" s="1" t="s">
        <v>22</v>
      </c>
      <c r="B19" s="4">
        <v>0.3125</v>
      </c>
      <c r="C19">
        <v>6</v>
      </c>
      <c r="D19">
        <v>997.36699999999996</v>
      </c>
      <c r="F19">
        <f t="shared" ref="F19:F37" si="2">$D$17-D19</f>
        <v>11.840000000000032</v>
      </c>
      <c r="G19" s="8">
        <f t="shared" si="0"/>
        <v>0.24379780165348497</v>
      </c>
      <c r="H19" s="7">
        <f t="shared" si="1"/>
        <v>0.33563362662408336</v>
      </c>
    </row>
    <row r="20" spans="1:8" ht="15.75" x14ac:dyDescent="0.25">
      <c r="A20" s="1" t="s">
        <v>23</v>
      </c>
      <c r="B20" s="4">
        <v>0.28472222222222221</v>
      </c>
      <c r="C20">
        <v>8</v>
      </c>
      <c r="D20">
        <v>991.16200000000003</v>
      </c>
      <c r="F20">
        <f t="shared" si="2"/>
        <v>18.044999999999959</v>
      </c>
      <c r="G20" s="8">
        <f t="shared" si="0"/>
        <v>0.23368755845366238</v>
      </c>
      <c r="H20" s="7">
        <f t="shared" si="1"/>
        <v>0.32171497121294496</v>
      </c>
    </row>
    <row r="21" spans="1:8" ht="15.75" x14ac:dyDescent="0.25">
      <c r="A21" s="1" t="s">
        <v>26</v>
      </c>
      <c r="B21" s="4">
        <v>0.30555555555555552</v>
      </c>
      <c r="C21">
        <v>10</v>
      </c>
      <c r="D21">
        <v>984.37</v>
      </c>
      <c r="F21">
        <f t="shared" si="2"/>
        <v>24.836999999999989</v>
      </c>
      <c r="G21" s="8">
        <f t="shared" si="0"/>
        <v>0.22262087484154372</v>
      </c>
      <c r="H21" s="7">
        <f t="shared" si="1"/>
        <v>0.30647959529796448</v>
      </c>
    </row>
    <row r="22" spans="1:8" ht="15.75" x14ac:dyDescent="0.25">
      <c r="A22" s="1" t="s">
        <v>27</v>
      </c>
      <c r="B22" s="4">
        <v>0.35416666666666669</v>
      </c>
      <c r="C22">
        <v>11</v>
      </c>
      <c r="D22">
        <v>980.4</v>
      </c>
      <c r="F22">
        <f t="shared" si="2"/>
        <v>28.807000000000016</v>
      </c>
      <c r="G22" s="8">
        <f t="shared" si="0"/>
        <v>0.21615227443811155</v>
      </c>
      <c r="H22" s="7">
        <f t="shared" si="1"/>
        <v>0.29757434759736479</v>
      </c>
    </row>
    <row r="23" spans="1:8" ht="15.75" x14ac:dyDescent="0.25">
      <c r="A23" s="1" t="s">
        <v>28</v>
      </c>
      <c r="B23" s="4">
        <v>0.3125</v>
      </c>
      <c r="C23">
        <v>12</v>
      </c>
      <c r="D23">
        <v>975.12699999999995</v>
      </c>
      <c r="F23">
        <f t="shared" si="2"/>
        <v>34.080000000000041</v>
      </c>
      <c r="G23" s="8">
        <f t="shared" si="0"/>
        <v>0.20756060443123558</v>
      </c>
      <c r="H23" s="7">
        <f t="shared" si="1"/>
        <v>0.28574629441719812</v>
      </c>
    </row>
    <row r="24" spans="1:8" ht="15.75" x14ac:dyDescent="0.25">
      <c r="A24" s="1" t="s">
        <v>29</v>
      </c>
      <c r="B24" s="4">
        <v>0.4375</v>
      </c>
      <c r="C24">
        <v>13</v>
      </c>
      <c r="D24">
        <v>967.17399999999998</v>
      </c>
      <c r="E24" t="s">
        <v>30</v>
      </c>
      <c r="F24">
        <f t="shared" si="2"/>
        <v>42.033000000000015</v>
      </c>
      <c r="G24" s="8">
        <f t="shared" si="0"/>
        <v>0.19460222180944833</v>
      </c>
      <c r="H24" s="7">
        <f t="shared" si="1"/>
        <v>0.26790663825526662</v>
      </c>
    </row>
    <row r="25" spans="1:8" x14ac:dyDescent="0.25">
      <c r="D25">
        <v>990.22500000000002</v>
      </c>
      <c r="F25">
        <f t="shared" si="2"/>
        <v>18.981999999999971</v>
      </c>
      <c r="G25" s="8">
        <f t="shared" si="0"/>
        <v>0.23216083840882207</v>
      </c>
      <c r="H25" s="7">
        <f t="shared" si="1"/>
        <v>0.31961315330476814</v>
      </c>
    </row>
    <row r="26" spans="1:8" ht="15.75" x14ac:dyDescent="0.25">
      <c r="A26" s="1" t="s">
        <v>31</v>
      </c>
      <c r="B26" s="4">
        <v>0.30555555555555552</v>
      </c>
      <c r="C26">
        <v>14</v>
      </c>
      <c r="D26">
        <v>985.08799999999997</v>
      </c>
      <c r="F26">
        <f t="shared" si="2"/>
        <v>24.119000000000028</v>
      </c>
      <c r="G26" s="8">
        <f t="shared" si="0"/>
        <v>0.223790762773449</v>
      </c>
      <c r="H26" s="7">
        <f t="shared" si="1"/>
        <v>0.30809016654457155</v>
      </c>
    </row>
    <row r="27" spans="1:8" ht="15.75" x14ac:dyDescent="0.25">
      <c r="A27" s="1" t="s">
        <v>39</v>
      </c>
      <c r="B27" s="4">
        <v>0.3923611111111111</v>
      </c>
      <c r="C27">
        <v>15</v>
      </c>
      <c r="D27">
        <v>973.64700000000005</v>
      </c>
      <c r="F27">
        <f t="shared" si="2"/>
        <v>35.559999999999945</v>
      </c>
      <c r="G27" s="8">
        <f t="shared" si="0"/>
        <v>0.20514913627076231</v>
      </c>
      <c r="H27" s="7">
        <f t="shared" si="1"/>
        <v>0.28242645396458188</v>
      </c>
    </row>
    <row r="28" spans="1:8" x14ac:dyDescent="0.25">
      <c r="B28" s="4">
        <v>0.51041666666666663</v>
      </c>
      <c r="D28">
        <v>971.12900000000002</v>
      </c>
      <c r="E28" t="s">
        <v>30</v>
      </c>
      <c r="F28">
        <f t="shared" si="2"/>
        <v>38.077999999999975</v>
      </c>
      <c r="G28" s="8">
        <f t="shared" si="0"/>
        <v>0.20104638165720004</v>
      </c>
      <c r="H28" s="7">
        <f t="shared" si="1"/>
        <v>0.27677823892425191</v>
      </c>
    </row>
    <row r="29" spans="1:8" x14ac:dyDescent="0.25">
      <c r="D29">
        <v>981.95</v>
      </c>
      <c r="F29">
        <f t="shared" si="2"/>
        <v>27.256999999999948</v>
      </c>
      <c r="G29" s="8">
        <f t="shared" si="0"/>
        <v>0.21867779852509397</v>
      </c>
      <c r="H29" s="7">
        <f t="shared" si="1"/>
        <v>0.30105120753084841</v>
      </c>
    </row>
    <row r="30" spans="1:8" x14ac:dyDescent="0.25">
      <c r="A30" t="s">
        <v>46</v>
      </c>
      <c r="B30" s="4">
        <v>0.31944444444444448</v>
      </c>
      <c r="C30">
        <v>18</v>
      </c>
      <c r="D30">
        <v>946.92600000000004</v>
      </c>
      <c r="F30">
        <f t="shared" si="2"/>
        <v>62.280999999999949</v>
      </c>
      <c r="G30" s="8">
        <f t="shared" si="0"/>
        <v>0.16161073038156601</v>
      </c>
      <c r="H30" s="7">
        <f t="shared" si="1"/>
        <v>0.22248763184676801</v>
      </c>
    </row>
    <row r="31" spans="1:8" x14ac:dyDescent="0.25">
      <c r="A31" t="s">
        <v>47</v>
      </c>
      <c r="B31" s="4">
        <v>0.30208333333333331</v>
      </c>
      <c r="C31">
        <v>19</v>
      </c>
      <c r="D31">
        <v>931.46799999999996</v>
      </c>
      <c r="E31" t="s">
        <v>30</v>
      </c>
      <c r="F31">
        <f t="shared" si="2"/>
        <v>77.739000000000033</v>
      </c>
      <c r="G31" s="8">
        <f t="shared" si="0"/>
        <v>0.13642392306764811</v>
      </c>
      <c r="H31" s="7">
        <f t="shared" si="1"/>
        <v>0.18781324420045342</v>
      </c>
    </row>
    <row r="32" spans="1:8" x14ac:dyDescent="0.25">
      <c r="D32">
        <v>956.39800000000002</v>
      </c>
      <c r="F32">
        <f t="shared" si="2"/>
        <v>52.808999999999969</v>
      </c>
      <c r="G32" s="8">
        <f t="shared" si="0"/>
        <v>0.17704412660859592</v>
      </c>
      <c r="H32" s="7">
        <f t="shared" si="1"/>
        <v>0.24373461074351332</v>
      </c>
    </row>
    <row r="33" spans="1:8" x14ac:dyDescent="0.25">
      <c r="A33" t="s">
        <v>48</v>
      </c>
      <c r="B33" s="4">
        <v>0.38194444444444442</v>
      </c>
      <c r="C33">
        <v>20</v>
      </c>
      <c r="D33">
        <v>941.59799999999996</v>
      </c>
      <c r="F33">
        <f t="shared" si="2"/>
        <v>67.609000000000037</v>
      </c>
      <c r="G33" s="8">
        <f t="shared" si="0"/>
        <v>0.15292944500386152</v>
      </c>
      <c r="H33" s="7">
        <f t="shared" si="1"/>
        <v>0.21053620621734856</v>
      </c>
    </row>
    <row r="34" spans="1:8" x14ac:dyDescent="0.25">
      <c r="A34" t="s">
        <v>49</v>
      </c>
      <c r="B34" s="4">
        <v>0.3263888888888889</v>
      </c>
      <c r="C34">
        <v>21</v>
      </c>
      <c r="D34">
        <v>927.54300000000001</v>
      </c>
      <c r="E34" t="s">
        <v>30</v>
      </c>
      <c r="F34">
        <f t="shared" si="2"/>
        <v>81.663999999999987</v>
      </c>
      <c r="G34" s="8">
        <f t="shared" si="0"/>
        <v>0.13002864433125749</v>
      </c>
      <c r="H34" s="7">
        <f t="shared" si="1"/>
        <v>0.17900893759469702</v>
      </c>
    </row>
    <row r="35" spans="1:8" x14ac:dyDescent="0.25">
      <c r="D35">
        <v>941.63199999999995</v>
      </c>
      <c r="F35">
        <f t="shared" si="2"/>
        <v>67.575000000000045</v>
      </c>
      <c r="G35" s="8">
        <f t="shared" si="0"/>
        <v>0.15298484359673725</v>
      </c>
      <c r="H35" s="7">
        <f t="shared" si="1"/>
        <v>0.21061247282234108</v>
      </c>
    </row>
    <row r="36" spans="1:8" x14ac:dyDescent="0.25">
      <c r="A36" t="s">
        <v>52</v>
      </c>
      <c r="B36" s="4">
        <v>0.28125</v>
      </c>
      <c r="C36">
        <v>22</v>
      </c>
      <c r="D36">
        <v>923.13699999999994</v>
      </c>
      <c r="E36" t="s">
        <v>24</v>
      </c>
      <c r="F36">
        <f t="shared" si="2"/>
        <v>86.07000000000005</v>
      </c>
      <c r="G36" s="8">
        <f t="shared" si="0"/>
        <v>0.12284963844271285</v>
      </c>
      <c r="H36" s="7">
        <f t="shared" si="1"/>
        <v>0.16912568284184004</v>
      </c>
    </row>
    <row r="37" spans="1:8" x14ac:dyDescent="0.25">
      <c r="B37" s="4">
        <v>0.52777777777777779</v>
      </c>
      <c r="D37">
        <v>924.56299999999999</v>
      </c>
      <c r="E37" t="s">
        <v>54</v>
      </c>
      <c r="F37">
        <f t="shared" si="2"/>
        <v>84.644000000000005</v>
      </c>
      <c r="G37" s="8">
        <f t="shared" si="0"/>
        <v>0.12517312060273664</v>
      </c>
      <c r="H37" s="7">
        <f t="shared" si="1"/>
        <v>0.17232439398064492</v>
      </c>
    </row>
    <row r="38" spans="1:8" x14ac:dyDescent="0.25">
      <c r="G38" s="5"/>
    </row>
    <row r="39" spans="1:8" x14ac:dyDescent="0.25">
      <c r="B39" s="4"/>
      <c r="G39" s="5"/>
    </row>
    <row r="40" spans="1:8" x14ac:dyDescent="0.25">
      <c r="E40" t="s">
        <v>32</v>
      </c>
      <c r="G40" s="5"/>
    </row>
    <row r="41" spans="1:8" x14ac:dyDescent="0.25">
      <c r="D41">
        <v>924.56299999999999</v>
      </c>
      <c r="E41" t="s">
        <v>33</v>
      </c>
    </row>
    <row r="42" spans="1:8" x14ac:dyDescent="0.25">
      <c r="D42">
        <v>920.37300000000005</v>
      </c>
      <c r="E42" t="s">
        <v>34</v>
      </c>
    </row>
    <row r="43" spans="1:8" x14ac:dyDescent="0.25">
      <c r="D43">
        <v>916.12199999999996</v>
      </c>
      <c r="E43" t="s">
        <v>35</v>
      </c>
    </row>
    <row r="45" spans="1:8" x14ac:dyDescent="0.25">
      <c r="D45">
        <v>4.2270000000000003</v>
      </c>
      <c r="E45" t="s">
        <v>36</v>
      </c>
    </row>
    <row r="46" spans="1:8" x14ac:dyDescent="0.25">
      <c r="D46">
        <v>0.91</v>
      </c>
      <c r="E46" t="s">
        <v>57</v>
      </c>
    </row>
    <row r="47" spans="1:8" x14ac:dyDescent="0.25">
      <c r="D47">
        <v>6</v>
      </c>
      <c r="E47" t="s">
        <v>58</v>
      </c>
    </row>
    <row r="48" spans="1:8" x14ac:dyDescent="0.25">
      <c r="D48">
        <v>0.36099999999999999</v>
      </c>
      <c r="E48" t="s">
        <v>37</v>
      </c>
    </row>
    <row r="50" spans="1:5" x14ac:dyDescent="0.25">
      <c r="D50">
        <v>105.425</v>
      </c>
      <c r="E50" t="s">
        <v>59</v>
      </c>
    </row>
    <row r="51" spans="1:5" x14ac:dyDescent="0.25">
      <c r="D51">
        <v>6.0830000000000002</v>
      </c>
      <c r="E51" t="s">
        <v>60</v>
      </c>
    </row>
    <row r="53" spans="1:5" x14ac:dyDescent="0.25">
      <c r="E53" t="s">
        <v>63</v>
      </c>
    </row>
    <row r="54" spans="1:5" x14ac:dyDescent="0.25">
      <c r="A54" t="s">
        <v>66</v>
      </c>
      <c r="D54">
        <v>0.109</v>
      </c>
      <c r="E54" t="s">
        <v>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2017-06-23T08:26:38Z</dcterms:created>
  <dcterms:modified xsi:type="dcterms:W3CDTF">2019-11-08T13:53:18Z</dcterms:modified>
</cp:coreProperties>
</file>