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560" yWindow="0" windowWidth="23040" windowHeight="15560" tabRatio="500" activeTab="2"/>
  </bookViews>
  <sheets>
    <sheet name="At" sheetId="2" r:id="rId1"/>
    <sheet name="ZM" sheetId="3" r:id="rId2"/>
    <sheet name="Orthos-across species" sheetId="1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  <c r="F2" i="1"/>
  <c r="J4" i="3"/>
  <c r="J3" i="3"/>
  <c r="J2" i="3"/>
  <c r="H4" i="3"/>
  <c r="H3" i="3"/>
  <c r="H2" i="3"/>
  <c r="F13" i="1"/>
  <c r="F12" i="1"/>
  <c r="F11" i="1"/>
  <c r="F10" i="1"/>
  <c r="F9" i="1"/>
  <c r="F8" i="1"/>
  <c r="F7" i="1"/>
  <c r="F6" i="1"/>
  <c r="F5" i="1"/>
  <c r="F4" i="1"/>
  <c r="F3" i="1"/>
  <c r="J7" i="2"/>
  <c r="J6" i="2"/>
  <c r="J5" i="2"/>
  <c r="J4" i="2"/>
  <c r="J3" i="2"/>
  <c r="J2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<sst xmlns="http://schemas.openxmlformats.org/spreadsheetml/2006/main" count="68" uniqueCount="17">
  <si>
    <t>bilateral stage</t>
  </si>
  <si>
    <t>expanded cotyledon stage</t>
  </si>
  <si>
    <t>globular stage</t>
  </si>
  <si>
    <t>mature embryo stage</t>
  </si>
  <si>
    <t>coleoptilar stage</t>
  </si>
  <si>
    <t>proembryo stage</t>
  </si>
  <si>
    <t>true leaf formation stage</t>
  </si>
  <si>
    <t>Stage 1</t>
  </si>
  <si>
    <t>Stage 2</t>
  </si>
  <si>
    <t># annotations</t>
  </si>
  <si>
    <t># annotations with ortho IDs</t>
  </si>
  <si>
    <t xml:space="preserve"> % overlap - raw</t>
  </si>
  <si>
    <t xml:space="preserve"> overlap - raw</t>
  </si>
  <si>
    <t xml:space="preserve"> overlap - ortho IDs</t>
  </si>
  <si>
    <t xml:space="preserve"> % overlap - ortho IDs</t>
  </si>
  <si>
    <t># A. thaliana annotations with ortho IDs</t>
  </si>
  <si>
    <t># Z. mays annotations with ortho 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</si>
</sst>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ont="1"/>
    <xf numFmtId="0" fontId="0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Font="1" applyAlignment="1"/>
    <xf numFmtId="0" fontId="0" fillId="0" borderId="0" xfId="0" applyAlignment="1"/>
  </cellXfs>
  <cellStyles count="3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125" zoomScaleNormal="125" zoomScalePageLayoutView="125" workbookViewId="0">
      <selection activeCell="C17" sqref="C17"/>
    </sheetView>
  </sheetViews>
  <sheetFormatPr baseColWidth="10" defaultRowHeight="15" x14ac:dyDescent="0"/>
  <cols>
    <col min="1" max="1" width="22.83203125" customWidth="1"/>
    <col min="2" max="2" width="12.33203125" style="7" customWidth="1"/>
    <col min="3" max="3" width="13.6640625" style="7" customWidth="1"/>
    <col min="4" max="4" width="22.33203125" customWidth="1"/>
    <col min="5" max="5" width="12.6640625" customWidth="1"/>
    <col min="6" max="6" width="13.6640625" customWidth="1"/>
    <col min="9" max="9" width="11.1640625" customWidth="1"/>
    <col min="10" max="10" width="11.33203125" customWidth="1"/>
  </cols>
  <sheetData>
    <row r="1" spans="1:10" s="3" customFormat="1" ht="30">
      <c r="A1" s="3" t="s">
        <v>7</v>
      </c>
      <c r="B1" s="5" t="s">
        <v>9</v>
      </c>
      <c r="C1" s="5" t="s">
        <v>10</v>
      </c>
      <c r="D1" s="3" t="s">
        <v>8</v>
      </c>
      <c r="E1" s="8" t="s">
        <v>9</v>
      </c>
      <c r="F1" s="8" t="s">
        <v>10</v>
      </c>
      <c r="G1" s="5" t="s">
        <v>12</v>
      </c>
      <c r="H1" s="5" t="s">
        <v>11</v>
      </c>
      <c r="I1" s="8" t="s">
        <v>13</v>
      </c>
      <c r="J1" s="5" t="s">
        <v>14</v>
      </c>
    </row>
    <row r="2" spans="1:10">
      <c r="A2" s="2" t="s">
        <v>0</v>
      </c>
      <c r="B2" s="6">
        <v>13798</v>
      </c>
      <c r="C2" s="6">
        <v>7855</v>
      </c>
      <c r="D2" s="1" t="s">
        <v>1</v>
      </c>
      <c r="E2" s="6">
        <v>13898</v>
      </c>
      <c r="F2" s="6">
        <v>7906</v>
      </c>
      <c r="G2" s="6">
        <v>13476</v>
      </c>
      <c r="H2" s="7">
        <f>(G2/((B2+E2)/2))*100</f>
        <v>97.313691507798964</v>
      </c>
      <c r="I2" s="6">
        <v>7776</v>
      </c>
      <c r="J2" s="7">
        <f>(I2/((C2+F2)/2))*100</f>
        <v>98.673942008755787</v>
      </c>
    </row>
    <row r="3" spans="1:10">
      <c r="A3" s="2" t="s">
        <v>0</v>
      </c>
      <c r="B3" s="6">
        <v>13798</v>
      </c>
      <c r="C3" s="6">
        <v>7855</v>
      </c>
      <c r="D3" s="1" t="s">
        <v>2</v>
      </c>
      <c r="E3" s="6">
        <v>13739</v>
      </c>
      <c r="F3" s="6">
        <v>7805</v>
      </c>
      <c r="G3" s="6">
        <v>12800</v>
      </c>
      <c r="H3" s="7">
        <f>(G3/((B3+E3)/2))*100</f>
        <v>92.965827795329929</v>
      </c>
      <c r="I3" s="6">
        <v>7565</v>
      </c>
      <c r="J3" s="7">
        <f>(I3/((C3+F3)/2))*100</f>
        <v>96.615581098339717</v>
      </c>
    </row>
    <row r="4" spans="1:10">
      <c r="A4" s="2" t="s">
        <v>0</v>
      </c>
      <c r="B4" s="6">
        <v>13798</v>
      </c>
      <c r="C4" s="6">
        <v>7855</v>
      </c>
      <c r="D4" s="1" t="s">
        <v>3</v>
      </c>
      <c r="E4" s="6">
        <v>13319</v>
      </c>
      <c r="F4" s="6">
        <v>7691</v>
      </c>
      <c r="G4" s="6">
        <v>13147</v>
      </c>
      <c r="H4" s="7">
        <f>(G4/((B4+E4)/2))*100</f>
        <v>96.965003503337385</v>
      </c>
      <c r="I4" s="6">
        <v>7651</v>
      </c>
      <c r="J4" s="7">
        <f>(I4/((C4+F4)/2))*100</f>
        <v>98.430464428148724</v>
      </c>
    </row>
    <row r="5" spans="1:10">
      <c r="A5" s="1" t="s">
        <v>1</v>
      </c>
      <c r="B5" s="6">
        <v>13898</v>
      </c>
      <c r="C5" s="6">
        <v>7906</v>
      </c>
      <c r="D5" s="1" t="s">
        <v>2</v>
      </c>
      <c r="E5" s="6">
        <v>13739</v>
      </c>
      <c r="F5" s="6">
        <v>7805</v>
      </c>
      <c r="G5" s="6">
        <v>12786</v>
      </c>
      <c r="H5" s="7">
        <f>(G5/((B5+E5)/2))*100</f>
        <v>92.528132575894645</v>
      </c>
      <c r="I5" s="6">
        <v>7570</v>
      </c>
      <c r="J5" s="7">
        <f>(I5/((C5+F5)/2))*100</f>
        <v>96.365603717140857</v>
      </c>
    </row>
    <row r="6" spans="1:10">
      <c r="A6" s="1" t="s">
        <v>1</v>
      </c>
      <c r="B6" s="6">
        <v>13898</v>
      </c>
      <c r="C6" s="6">
        <v>7906</v>
      </c>
      <c r="D6" s="1" t="s">
        <v>3</v>
      </c>
      <c r="E6" s="6">
        <v>13319</v>
      </c>
      <c r="F6" s="6">
        <v>7691</v>
      </c>
      <c r="G6" s="6">
        <v>13147</v>
      </c>
      <c r="H6" s="7">
        <f>(G6/((B6+E6)/2))*100</f>
        <v>96.60873718631737</v>
      </c>
      <c r="I6" s="6">
        <v>7661</v>
      </c>
      <c r="J6" s="7">
        <f>(I6/((C6+F6)/2))*100</f>
        <v>98.236840418029104</v>
      </c>
    </row>
    <row r="7" spans="1:10">
      <c r="A7" s="1" t="s">
        <v>2</v>
      </c>
      <c r="B7" s="6">
        <v>13739</v>
      </c>
      <c r="C7" s="6">
        <v>7805</v>
      </c>
      <c r="D7" s="1" t="s">
        <v>3</v>
      </c>
      <c r="E7" s="6">
        <v>13319</v>
      </c>
      <c r="F7" s="6">
        <v>7691</v>
      </c>
      <c r="G7" s="6">
        <v>12575</v>
      </c>
      <c r="H7" s="7">
        <f>(G7/((B7+E7)/2))*100</f>
        <v>92.94848104072733</v>
      </c>
      <c r="I7" s="6">
        <v>7475</v>
      </c>
      <c r="J7" s="7">
        <f>(I7/((C7+F7)/2))*100</f>
        <v>96.476510067114091</v>
      </c>
    </row>
    <row r="8" spans="1:10">
      <c r="B8" s="6"/>
      <c r="E8" s="1"/>
      <c r="F8" s="1"/>
    </row>
    <row r="23" spans="1:4">
      <c r="A23" s="1"/>
      <c r="B23" s="6"/>
      <c r="C23" s="6"/>
      <c r="D23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125" zoomScaleNormal="125" zoomScalePageLayoutView="125" workbookViewId="0">
      <selection activeCell="D1" sqref="D1"/>
    </sheetView>
  </sheetViews>
  <sheetFormatPr baseColWidth="10" defaultRowHeight="15" x14ac:dyDescent="0"/>
  <cols>
    <col min="1" max="1" width="16" customWidth="1"/>
    <col min="2" max="2" width="12.5" style="10" customWidth="1"/>
    <col min="3" max="3" width="13.5" style="10" customWidth="1"/>
    <col min="4" max="4" width="21.1640625" customWidth="1"/>
    <col min="5" max="5" width="12.6640625" customWidth="1"/>
    <col min="6" max="6" width="13.6640625" customWidth="1"/>
  </cols>
  <sheetData>
    <row r="1" spans="1:10" s="3" customFormat="1" ht="30">
      <c r="A1" s="3" t="s">
        <v>7</v>
      </c>
      <c r="B1" s="4" t="s">
        <v>9</v>
      </c>
      <c r="C1" s="4" t="s">
        <v>10</v>
      </c>
      <c r="D1" s="3" t="s">
        <v>8</v>
      </c>
      <c r="E1" s="8" t="s">
        <v>9</v>
      </c>
      <c r="F1" s="8" t="s">
        <v>10</v>
      </c>
      <c r="G1" s="5" t="s">
        <v>12</v>
      </c>
      <c r="H1" s="5" t="s">
        <v>11</v>
      </c>
      <c r="I1" s="8" t="s">
        <v>13</v>
      </c>
      <c r="J1" s="5" t="s">
        <v>14</v>
      </c>
    </row>
    <row r="2" spans="1:10">
      <c r="A2" s="1" t="s">
        <v>4</v>
      </c>
      <c r="B2" s="6">
        <v>25065</v>
      </c>
      <c r="C2" s="6">
        <v>6878</v>
      </c>
      <c r="D2" s="1" t="s">
        <v>5</v>
      </c>
      <c r="E2" s="6">
        <v>27117</v>
      </c>
      <c r="F2" s="6">
        <v>7011</v>
      </c>
      <c r="G2" s="6">
        <v>24569</v>
      </c>
      <c r="H2" s="7">
        <f>(G2/((B2+E2)/2))*100</f>
        <v>94.166570848185188</v>
      </c>
      <c r="I2" s="6">
        <v>5962</v>
      </c>
      <c r="J2" s="7">
        <f>(I2/((C2+F2)/2))*100</f>
        <v>85.852113183094531</v>
      </c>
    </row>
    <row r="3" spans="1:10">
      <c r="A3" s="1" t="s">
        <v>4</v>
      </c>
      <c r="B3" s="6">
        <v>25065</v>
      </c>
      <c r="C3" s="6">
        <v>6878</v>
      </c>
      <c r="D3" s="1" t="s">
        <v>6</v>
      </c>
      <c r="E3" s="6">
        <v>28663</v>
      </c>
      <c r="F3" s="6">
        <v>7063</v>
      </c>
      <c r="G3" s="6">
        <v>24801</v>
      </c>
      <c r="H3" s="7">
        <f>(G3/((B3+E3)/2))*100</f>
        <v>92.320577724836212</v>
      </c>
      <c r="I3" s="6">
        <v>6007</v>
      </c>
      <c r="J3" s="7">
        <f>(I3/((C3+F3)/2))*100</f>
        <v>86.177462161968293</v>
      </c>
    </row>
    <row r="4" spans="1:10">
      <c r="A4" s="1" t="s">
        <v>5</v>
      </c>
      <c r="B4" s="6">
        <v>27117</v>
      </c>
      <c r="C4" s="6">
        <v>7011</v>
      </c>
      <c r="D4" s="1" t="s">
        <v>6</v>
      </c>
      <c r="E4" s="6">
        <v>28663</v>
      </c>
      <c r="F4" s="6">
        <v>7063</v>
      </c>
      <c r="G4" s="6">
        <v>26045</v>
      </c>
      <c r="H4" s="7">
        <f>(G4/((B4+E4)/2))*100</f>
        <v>93.384725708139115</v>
      </c>
      <c r="I4" s="6">
        <v>6884</v>
      </c>
      <c r="J4" s="7">
        <f>(I4/((C4+F4)/2))*100</f>
        <v>97.825778030410675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125" zoomScaleNormal="125" zoomScalePageLayoutView="125" workbookViewId="0">
      <selection activeCell="C1" sqref="C1"/>
    </sheetView>
  </sheetViews>
  <sheetFormatPr baseColWidth="10" defaultRowHeight="15" x14ac:dyDescent="0"/>
  <cols>
    <col min="1" max="1" width="25.33203125" style="1" customWidth="1"/>
    <col min="2" max="2" width="13.33203125" style="7" customWidth="1"/>
    <col min="3" max="3" width="22.33203125" style="1" customWidth="1"/>
    <col min="4" max="4" width="13.5" style="6" customWidth="1"/>
    <col min="5" max="5" width="11" style="9" customWidth="1"/>
    <col min="6" max="6" width="10.83203125" style="9"/>
    <col min="7" max="16384" width="10.83203125" style="1"/>
  </cols>
  <sheetData>
    <row r="1" spans="1:6" ht="45">
      <c r="A1" s="3" t="s">
        <v>7</v>
      </c>
      <c r="B1" s="5" t="s">
        <v>15</v>
      </c>
      <c r="C1" s="3" t="s">
        <v>8</v>
      </c>
      <c r="D1" s="5" t="s">
        <v>16</v>
      </c>
      <c r="E1" s="3" t="s">
        <v>13</v>
      </c>
      <c r="F1" s="4" t="s">
        <v>14</v>
      </c>
    </row>
    <row r="2" spans="1:6">
      <c r="A2" s="2" t="s">
        <v>0</v>
      </c>
      <c r="B2" s="6">
        <v>7855</v>
      </c>
      <c r="C2" s="1" t="s">
        <v>4</v>
      </c>
      <c r="D2" s="6">
        <v>6878</v>
      </c>
      <c r="E2" s="6">
        <v>6606</v>
      </c>
      <c r="F2" s="7">
        <f>(E2/((B2+D2)/2))*100</f>
        <v>89.676237018937073</v>
      </c>
    </row>
    <row r="3" spans="1:6">
      <c r="A3" s="2" t="s">
        <v>0</v>
      </c>
      <c r="B3" s="6">
        <v>7855</v>
      </c>
      <c r="C3" s="1" t="s">
        <v>5</v>
      </c>
      <c r="D3" s="6">
        <v>7011</v>
      </c>
      <c r="E3" s="6">
        <v>6807</v>
      </c>
      <c r="F3" s="7">
        <f>(E3/((B3+D3)/2))*100</f>
        <v>91.578097672541375</v>
      </c>
    </row>
    <row r="4" spans="1:6">
      <c r="A4" s="2" t="s">
        <v>0</v>
      </c>
      <c r="B4" s="6">
        <v>7855</v>
      </c>
      <c r="C4" s="1" t="s">
        <v>6</v>
      </c>
      <c r="D4" s="6">
        <v>7063</v>
      </c>
      <c r="E4" s="6">
        <v>6853</v>
      </c>
      <c r="F4" s="7">
        <f>(E4/((B4+D4)/2))*100</f>
        <v>91.875586539750643</v>
      </c>
    </row>
    <row r="5" spans="1:6">
      <c r="A5" s="1" t="s">
        <v>1</v>
      </c>
      <c r="B5" s="6">
        <v>7906</v>
      </c>
      <c r="C5" s="1" t="s">
        <v>4</v>
      </c>
      <c r="D5" s="6">
        <v>6878</v>
      </c>
      <c r="E5" s="6">
        <v>6641</v>
      </c>
      <c r="F5" s="7">
        <f>(E5/((B5+D5)/2))*100</f>
        <v>89.84036796536796</v>
      </c>
    </row>
    <row r="6" spans="1:6">
      <c r="A6" s="1" t="s">
        <v>1</v>
      </c>
      <c r="B6" s="6">
        <v>7906</v>
      </c>
      <c r="C6" s="1" t="s">
        <v>5</v>
      </c>
      <c r="D6" s="6">
        <v>7011</v>
      </c>
      <c r="E6" s="6">
        <v>6843</v>
      </c>
      <c r="F6" s="7">
        <f>(E6/((B6+D6)/2))*100</f>
        <v>91.747670443118594</v>
      </c>
    </row>
    <row r="7" spans="1:6">
      <c r="A7" s="1" t="s">
        <v>1</v>
      </c>
      <c r="B7" s="6">
        <v>7906</v>
      </c>
      <c r="C7" s="1" t="s">
        <v>6</v>
      </c>
      <c r="D7" s="6">
        <v>7063</v>
      </c>
      <c r="E7" s="6">
        <v>6890</v>
      </c>
      <c r="F7" s="7">
        <f>(E7/((B7+D7)/2))*100</f>
        <v>92.056917629768193</v>
      </c>
    </row>
    <row r="8" spans="1:6">
      <c r="A8" s="1" t="s">
        <v>2</v>
      </c>
      <c r="B8" s="6">
        <v>7805</v>
      </c>
      <c r="C8" s="1" t="s">
        <v>4</v>
      </c>
      <c r="D8" s="6">
        <v>6878</v>
      </c>
      <c r="E8" s="6">
        <v>6579</v>
      </c>
      <c r="F8" s="7">
        <f>(E8/((B8+D8)/2))*100</f>
        <v>89.613839133692025</v>
      </c>
    </row>
    <row r="9" spans="1:6">
      <c r="A9" s="1" t="s">
        <v>2</v>
      </c>
      <c r="B9" s="6">
        <v>7805</v>
      </c>
      <c r="C9" s="1" t="s">
        <v>5</v>
      </c>
      <c r="D9" s="6">
        <v>7011</v>
      </c>
      <c r="E9" s="6">
        <v>6741</v>
      </c>
      <c r="F9" s="7">
        <f>(E9/((B9+D9)/2))*100</f>
        <v>90.996220302375804</v>
      </c>
    </row>
    <row r="10" spans="1:6">
      <c r="A10" s="1" t="s">
        <v>2</v>
      </c>
      <c r="B10" s="6">
        <v>7805</v>
      </c>
      <c r="C10" s="1" t="s">
        <v>6</v>
      </c>
      <c r="D10" s="6">
        <v>7063</v>
      </c>
      <c r="E10" s="6">
        <v>6774</v>
      </c>
      <c r="F10" s="7">
        <f>(E10/((B10+D10)/2))*100</f>
        <v>91.121872477804672</v>
      </c>
    </row>
    <row r="11" spans="1:6">
      <c r="A11" s="1" t="s">
        <v>3</v>
      </c>
      <c r="B11" s="6">
        <v>7691</v>
      </c>
      <c r="C11" s="1" t="s">
        <v>4</v>
      </c>
      <c r="D11" s="6">
        <v>6878</v>
      </c>
      <c r="E11" s="6">
        <v>6474</v>
      </c>
      <c r="F11" s="7">
        <f>(E11/((B11+D11)/2))*100</f>
        <v>88.873635802045442</v>
      </c>
    </row>
    <row r="12" spans="1:6">
      <c r="A12" s="1" t="s">
        <v>3</v>
      </c>
      <c r="B12" s="6">
        <v>7691</v>
      </c>
      <c r="C12" s="1" t="s">
        <v>5</v>
      </c>
      <c r="D12" s="6">
        <v>7011</v>
      </c>
      <c r="E12" s="6">
        <v>6692</v>
      </c>
      <c r="F12" s="7">
        <f>(E12/((B12+D12)/2))*100</f>
        <v>91.035233301591617</v>
      </c>
    </row>
    <row r="13" spans="1:6">
      <c r="A13" s="1" t="s">
        <v>3</v>
      </c>
      <c r="B13" s="6">
        <v>7691</v>
      </c>
      <c r="C13" s="1" t="s">
        <v>6</v>
      </c>
      <c r="D13" s="6">
        <v>7063</v>
      </c>
      <c r="E13" s="6">
        <v>6729</v>
      </c>
      <c r="F13" s="7">
        <f>(E13/((B13+D13)/2))*100</f>
        <v>91.215941439609594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</vt:lpstr>
      <vt:lpstr>ZM</vt:lpstr>
      <vt:lpstr>Orthos-across species</vt:lpstr>
    </vt:vector>
  </TitlesOfParts>
  <Company>New York Botanical Garden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Ramona Walls</dc:creator>
  <cp:lastModifiedBy>Ramona Walls</cp:lastModifiedBy>
  <dcterms:created xsi:type="dcterms:W3CDTF">2013-05-24T14:25:11Z</dcterms:created>
  <dcterms:modified xsi:type="dcterms:W3CDTF">2013-11-17T17:13:50Z</dcterms:modified>
</cp:coreProperties>
</file>