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igdata_edu4\10month\4week\1D_PL_Sample_배포본\"/>
    </mc:Choice>
  </mc:AlternateContent>
  <xr:revisionPtr revIDLastSave="0" documentId="13_ncr:1_{6359229C-4853-4442-8061-CA45D1903FBA}" xr6:coauthVersionLast="47" xr6:coauthVersionMax="47" xr10:uidLastSave="{00000000-0000-0000-0000-000000000000}"/>
  <bookViews>
    <workbookView xWindow="9045" yWindow="30" windowWidth="29040" windowHeight="20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N18" i="1"/>
  <c r="M18" i="1"/>
  <c r="N13" i="1"/>
  <c r="M13" i="1"/>
  <c r="N9" i="1"/>
  <c r="M9" i="1"/>
  <c r="P8" i="1" l="1"/>
  <c r="P18" i="1"/>
  <c r="P9" i="1"/>
  <c r="P13" i="1"/>
  <c r="O8" i="1"/>
  <c r="N17" i="1"/>
  <c r="M17" i="1"/>
  <c r="O17" i="1"/>
  <c r="O18" i="1"/>
  <c r="O9" i="1"/>
  <c r="O13" i="1"/>
  <c r="N16" i="1"/>
  <c r="N15" i="1"/>
  <c r="N12" i="1"/>
  <c r="N11" i="1"/>
  <c r="N7" i="1"/>
  <c r="P17" i="1" l="1"/>
  <c r="K14" i="1"/>
  <c r="N14" i="1" s="1"/>
  <c r="K10" i="1"/>
  <c r="N10" i="1" s="1"/>
  <c r="O14" i="1"/>
  <c r="O10" i="1"/>
  <c r="O6" i="1"/>
  <c r="O7" i="1"/>
  <c r="O11" i="1"/>
  <c r="O12" i="1"/>
  <c r="O15" i="1"/>
  <c r="O16" i="1"/>
  <c r="K6" i="1"/>
  <c r="N6" i="1" s="1"/>
  <c r="M16" i="1"/>
  <c r="P16" i="1" s="1"/>
  <c r="M15" i="1"/>
  <c r="M12" i="1"/>
  <c r="P12" i="1" s="1"/>
  <c r="M11" i="1"/>
  <c r="M7" i="1"/>
  <c r="P7" i="1" s="1"/>
  <c r="K5" i="1" l="1"/>
  <c r="M14" i="1"/>
  <c r="P14" i="1" s="1"/>
  <c r="P15" i="1"/>
  <c r="M10" i="1"/>
  <c r="P10" i="1" s="1"/>
  <c r="P11" i="1"/>
  <c r="M6" i="1"/>
  <c r="N5" i="1" l="1"/>
  <c r="P6" i="1"/>
  <c r="O5" i="1" l="1"/>
  <c r="M5" i="1" l="1"/>
  <c r="M1" i="1" s="1"/>
  <c r="P5" i="1" l="1"/>
</calcChain>
</file>

<file path=xl/sharedStrings.xml><?xml version="1.0" encoding="utf-8"?>
<sst xmlns="http://schemas.openxmlformats.org/spreadsheetml/2006/main" count="138" uniqueCount="53">
  <si>
    <t>카테고리 구분</t>
    <phoneticPr fontId="2" type="noConversion"/>
  </si>
  <si>
    <t>작업 상세</t>
    <phoneticPr fontId="2" type="noConversion"/>
  </si>
  <si>
    <t>상태</t>
    <phoneticPr fontId="2" type="noConversion"/>
  </si>
  <si>
    <t>작업일정</t>
    <phoneticPr fontId="2" type="noConversion"/>
  </si>
  <si>
    <t>계획</t>
    <phoneticPr fontId="2" type="noConversion"/>
  </si>
  <si>
    <t>기간</t>
    <phoneticPr fontId="2" type="noConversion"/>
  </si>
  <si>
    <t>시작일</t>
    <phoneticPr fontId="2" type="noConversion"/>
  </si>
  <si>
    <t>종료일</t>
    <phoneticPr fontId="2" type="noConversion"/>
  </si>
  <si>
    <t>담당자</t>
    <phoneticPr fontId="2" type="noConversion"/>
  </si>
  <si>
    <t>진행율</t>
    <phoneticPr fontId="2" type="noConversion"/>
  </si>
  <si>
    <t>실적</t>
    <phoneticPr fontId="2" type="noConversion"/>
  </si>
  <si>
    <t>전체공정</t>
    <phoneticPr fontId="2" type="noConversion"/>
  </si>
  <si>
    <t>진행</t>
  </si>
  <si>
    <t>구성비</t>
    <phoneticPr fontId="2" type="noConversion"/>
  </si>
  <si>
    <t>구성진행비율</t>
    <phoneticPr fontId="2" type="noConversion"/>
  </si>
  <si>
    <t>계획</t>
    <phoneticPr fontId="2" type="noConversion"/>
  </si>
  <si>
    <t>실적</t>
    <phoneticPr fontId="2" type="noConversion"/>
  </si>
  <si>
    <t>잔여일</t>
    <phoneticPr fontId="2" type="noConversion"/>
  </si>
  <si>
    <t>차</t>
    <phoneticPr fontId="2" type="noConversion"/>
  </si>
  <si>
    <t xml:space="preserve">진행비율 : </t>
    <phoneticPr fontId="2" type="noConversion"/>
  </si>
  <si>
    <t>진행</t>
    <phoneticPr fontId="2" type="noConversion"/>
  </si>
  <si>
    <t>계획</t>
  </si>
  <si>
    <t>2023-10-24(화)</t>
  </si>
  <si>
    <t>2023-10-24(화)</t>
    <phoneticPr fontId="2" type="noConversion"/>
  </si>
  <si>
    <t>2023-10-27(수)</t>
    <phoneticPr fontId="2" type="noConversion"/>
  </si>
  <si>
    <t>4일</t>
    <phoneticPr fontId="2" type="noConversion"/>
  </si>
  <si>
    <t>데이터 수집</t>
    <phoneticPr fontId="2" type="noConversion"/>
  </si>
  <si>
    <t>2023-10-25(수)</t>
    <phoneticPr fontId="2" type="noConversion"/>
  </si>
  <si>
    <t>2023-10-27(금)</t>
    <phoneticPr fontId="2" type="noConversion"/>
  </si>
  <si>
    <t>1일</t>
  </si>
  <si>
    <t>1일</t>
    <phoneticPr fontId="2" type="noConversion"/>
  </si>
  <si>
    <t>강형근</t>
    <phoneticPr fontId="2" type="noConversion"/>
  </si>
  <si>
    <t>자동차 번호판 인식 프로젝트</t>
    <phoneticPr fontId="2" type="noConversion"/>
  </si>
  <si>
    <t>모델 학습</t>
  </si>
  <si>
    <t>모델 학습</t>
    <phoneticPr fontId="2" type="noConversion"/>
  </si>
  <si>
    <t>자동차 번호판 이미지 데이터 수집</t>
    <phoneticPr fontId="2" type="noConversion"/>
  </si>
  <si>
    <t>성능 향상</t>
    <phoneticPr fontId="2" type="noConversion"/>
  </si>
  <si>
    <t>테스트 및 디버깅</t>
    <phoneticPr fontId="2" type="noConversion"/>
  </si>
  <si>
    <t>데이터 전처리</t>
    <phoneticPr fontId="2" type="noConversion"/>
  </si>
  <si>
    <t>데이터 레이블링(번호판 문자 및 숫자 식별)</t>
    <phoneticPr fontId="2" type="noConversion"/>
  </si>
  <si>
    <t>학습 데이털르 사용하여 모델 훈련</t>
    <phoneticPr fontId="2" type="noConversion"/>
  </si>
  <si>
    <t>하이퍼파라미터 튜닝</t>
    <phoneticPr fontId="2" type="noConversion"/>
  </si>
  <si>
    <t>모델 성능 평가 및 검증</t>
    <phoneticPr fontId="2" type="noConversion"/>
  </si>
  <si>
    <t>모델 정확도 향상을 위한 추가 훈련 및 최적화</t>
    <phoneticPr fontId="2" type="noConversion"/>
  </si>
  <si>
    <t>모델 크기 최소화 또는 추론 속도 향상</t>
    <phoneticPr fontId="2" type="noConversion"/>
  </si>
  <si>
    <t>모델의 에러 케이스 식별 및 수정</t>
    <phoneticPr fontId="2" type="noConversion"/>
  </si>
  <si>
    <t>2일</t>
    <phoneticPr fontId="2" type="noConversion"/>
  </si>
  <si>
    <t>박규호</t>
    <phoneticPr fontId="2" type="noConversion"/>
  </si>
  <si>
    <t>3일</t>
    <phoneticPr fontId="2" type="noConversion"/>
  </si>
  <si>
    <t>2023-10-26(목)</t>
  </si>
  <si>
    <t>2023-10-26(목)</t>
    <phoneticPr fontId="2" type="noConversion"/>
  </si>
  <si>
    <t>2023-10-27(금)</t>
  </si>
  <si>
    <t>울지바야르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</si>
</sst>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(aaa\)"/>
    <numFmt numFmtId="177" formatCode="0.0%"/>
  </numFmts>
  <fonts count="7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4" fillId="0" borderId="7" xfId="0" applyNumberFormat="1" applyFont="1" applyBorder="1" applyAlignment="1">
      <alignment horizontal="center" vertical="center"/>
    </xf>
    <xf numFmtId="49" fontId="4" fillId="0" borderId="9" xfId="0" applyNumberFormat="1" applyFont="1" applyBorder="1">
      <alignment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3" xfId="0" applyNumberFormat="1" applyFont="1" applyBorder="1">
      <alignment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49" fontId="4" fillId="0" borderId="7" xfId="0" applyNumberFormat="1" applyFont="1" applyBorder="1">
      <alignment vertical="center"/>
    </xf>
    <xf numFmtId="49" fontId="4" fillId="0" borderId="3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49" fontId="4" fillId="0" borderId="2" xfId="0" applyNumberFormat="1" applyFont="1" applyBorder="1">
      <alignment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30" xfId="0" applyNumberFormat="1" applyFont="1" applyFill="1" applyBorder="1" applyAlignment="1">
      <alignment horizontal="center" vertical="center"/>
    </xf>
    <xf numFmtId="49" fontId="3" fillId="5" borderId="33" xfId="0" applyNumberFormat="1" applyFont="1" applyFill="1" applyBorder="1" applyAlignment="1">
      <alignment horizontal="center" vertical="center"/>
    </xf>
    <xf numFmtId="49" fontId="3" fillId="5" borderId="40" xfId="0" applyNumberFormat="1" applyFont="1" applyFill="1" applyBorder="1" applyAlignment="1">
      <alignment horizontal="center" vertical="center"/>
    </xf>
    <xf numFmtId="49" fontId="3" fillId="5" borderId="41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3" fillId="5" borderId="45" xfId="0" applyNumberFormat="1" applyFont="1" applyFill="1" applyBorder="1" applyAlignment="1">
      <alignment horizontal="center" vertical="center"/>
    </xf>
    <xf numFmtId="10" fontId="4" fillId="0" borderId="34" xfId="0" applyNumberFormat="1" applyFont="1" applyBorder="1" applyAlignment="1">
      <alignment horizontal="center" vertical="center"/>
    </xf>
    <xf numFmtId="10" fontId="4" fillId="0" borderId="35" xfId="0" applyNumberFormat="1" applyFont="1" applyBorder="1" applyAlignment="1">
      <alignment horizontal="center" vertical="center"/>
    </xf>
    <xf numFmtId="10" fontId="4" fillId="0" borderId="29" xfId="0" applyNumberFormat="1" applyFont="1" applyBorder="1" applyAlignment="1">
      <alignment horizontal="center" vertical="center"/>
    </xf>
    <xf numFmtId="9" fontId="4" fillId="0" borderId="29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4" fillId="9" borderId="13" xfId="0" applyFont="1" applyFill="1" applyBorder="1" applyAlignment="1">
      <alignment horizontal="center" vertical="center"/>
    </xf>
    <xf numFmtId="176" fontId="4" fillId="9" borderId="13" xfId="0" applyNumberFormat="1" applyFont="1" applyFill="1" applyBorder="1" applyAlignment="1">
      <alignment horizontal="center" vertical="center"/>
    </xf>
    <xf numFmtId="10" fontId="4" fillId="9" borderId="36" xfId="0" applyNumberFormat="1" applyFont="1" applyFill="1" applyBorder="1" applyAlignment="1">
      <alignment horizontal="center" vertical="center"/>
    </xf>
    <xf numFmtId="176" fontId="4" fillId="9" borderId="46" xfId="0" applyNumberFormat="1" applyFont="1" applyFill="1" applyBorder="1" applyAlignment="1">
      <alignment horizontal="center" vertical="center"/>
    </xf>
    <xf numFmtId="10" fontId="4" fillId="9" borderId="47" xfId="0" applyNumberFormat="1" applyFont="1" applyFill="1" applyBorder="1" applyAlignment="1">
      <alignment horizontal="center" vertical="center"/>
    </xf>
    <xf numFmtId="10" fontId="4" fillId="9" borderId="13" xfId="0" applyNumberFormat="1" applyFont="1" applyFill="1" applyBorder="1" applyAlignment="1">
      <alignment horizontal="center" vertical="center"/>
    </xf>
    <xf numFmtId="10" fontId="4" fillId="9" borderId="42" xfId="0" applyNumberFormat="1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0" fontId="4" fillId="0" borderId="53" xfId="0" applyNumberFormat="1" applyFont="1" applyBorder="1" applyAlignment="1">
      <alignment horizontal="center" vertical="center"/>
    </xf>
    <xf numFmtId="9" fontId="4" fillId="0" borderId="54" xfId="0" applyNumberFormat="1" applyFont="1" applyBorder="1" applyAlignment="1">
      <alignment horizontal="center" vertical="center"/>
    </xf>
    <xf numFmtId="10" fontId="4" fillId="0" borderId="52" xfId="0" applyNumberFormat="1" applyFont="1" applyBorder="1" applyAlignment="1">
      <alignment horizontal="center" vertical="center"/>
    </xf>
    <xf numFmtId="10" fontId="4" fillId="0" borderId="54" xfId="0" applyNumberFormat="1" applyFont="1" applyBorder="1" applyAlignment="1">
      <alignment horizontal="center" vertical="center"/>
    </xf>
    <xf numFmtId="49" fontId="4" fillId="10" borderId="10" xfId="0" applyNumberFormat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176" fontId="4" fillId="10" borderId="10" xfId="0" applyNumberFormat="1" applyFont="1" applyFill="1" applyBorder="1" applyAlignment="1">
      <alignment horizontal="center" vertical="center"/>
    </xf>
    <xf numFmtId="10" fontId="4" fillId="10" borderId="36" xfId="0" applyNumberFormat="1" applyFont="1" applyFill="1" applyBorder="1" applyAlignment="1">
      <alignment horizontal="center" vertical="center"/>
    </xf>
    <xf numFmtId="9" fontId="4" fillId="10" borderId="42" xfId="0" applyNumberFormat="1" applyFont="1" applyFill="1" applyBorder="1" applyAlignment="1">
      <alignment horizontal="center" vertical="center"/>
    </xf>
    <xf numFmtId="10" fontId="4" fillId="10" borderId="13" xfId="0" applyNumberFormat="1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10" fontId="4" fillId="10" borderId="38" xfId="0" applyNumberFormat="1" applyFont="1" applyFill="1" applyBorder="1" applyAlignment="1">
      <alignment horizontal="center" vertical="center"/>
    </xf>
    <xf numFmtId="177" fontId="4" fillId="0" borderId="0" xfId="0" applyNumberFormat="1" applyFont="1">
      <alignment vertical="center"/>
    </xf>
    <xf numFmtId="49" fontId="4" fillId="0" borderId="55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0" fontId="4" fillId="0" borderId="60" xfId="0" applyNumberFormat="1" applyFont="1" applyBorder="1" applyAlignment="1">
      <alignment horizontal="center" vertical="center"/>
    </xf>
    <xf numFmtId="9" fontId="4" fillId="0" borderId="19" xfId="0" applyNumberFormat="1" applyFont="1" applyBorder="1" applyAlignment="1">
      <alignment horizontal="center" vertical="center"/>
    </xf>
    <xf numFmtId="10" fontId="4" fillId="0" borderId="59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10" fontId="4" fillId="0" borderId="19" xfId="0" applyNumberFormat="1" applyFont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176" fontId="4" fillId="9" borderId="51" xfId="0" applyNumberFormat="1" applyFont="1" applyFill="1" applyBorder="1" applyAlignment="1">
      <alignment horizontal="center" vertical="center"/>
    </xf>
    <xf numFmtId="10" fontId="4" fillId="9" borderId="62" xfId="0" applyNumberFormat="1" applyFont="1" applyFill="1" applyBorder="1" applyAlignment="1">
      <alignment horizontal="center" vertical="center"/>
    </xf>
    <xf numFmtId="10" fontId="4" fillId="9" borderId="63" xfId="0" applyNumberFormat="1" applyFont="1" applyFill="1" applyBorder="1" applyAlignment="1">
      <alignment horizontal="center" vertical="center"/>
    </xf>
    <xf numFmtId="10" fontId="4" fillId="9" borderId="64" xfId="0" applyNumberFormat="1" applyFont="1" applyFill="1" applyBorder="1" applyAlignment="1">
      <alignment horizontal="center" vertical="center"/>
    </xf>
    <xf numFmtId="10" fontId="4" fillId="9" borderId="51" xfId="0" applyNumberFormat="1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176" fontId="4" fillId="9" borderId="61" xfId="0" applyNumberFormat="1" applyFont="1" applyFill="1" applyBorder="1" applyAlignment="1">
      <alignment horizontal="center" vertical="center"/>
    </xf>
    <xf numFmtId="49" fontId="1" fillId="0" borderId="39" xfId="0" applyNumberFormat="1" applyFont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49" fontId="1" fillId="3" borderId="17" xfId="0" applyNumberFormat="1" applyFont="1" applyFill="1" applyBorder="1" applyAlignment="1">
      <alignment horizontal="center" vertical="center" wrapText="1"/>
    </xf>
    <xf numFmtId="49" fontId="1" fillId="3" borderId="28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29" xfId="0" applyNumberFormat="1" applyFont="1" applyFill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21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49" fontId="1" fillId="7" borderId="27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28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2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4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3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 wrapText="1"/>
    </xf>
    <xf numFmtId="49" fontId="1" fillId="3" borderId="25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1" fillId="0" borderId="39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9" borderId="50" xfId="0" applyNumberFormat="1" applyFont="1" applyFill="1" applyBorder="1" applyAlignment="1">
      <alignment horizontal="center" vertical="center" wrapText="1"/>
    </xf>
    <xf numFmtId="49" fontId="1" fillId="9" borderId="51" xfId="0" applyNumberFormat="1" applyFont="1" applyFill="1" applyBorder="1" applyAlignment="1">
      <alignment horizontal="center" vertical="center" wrapText="1"/>
    </xf>
    <xf numFmtId="49" fontId="1" fillId="8" borderId="56" xfId="0" applyNumberFormat="1" applyFont="1" applyFill="1" applyBorder="1" applyAlignment="1">
      <alignment horizontal="center" vertical="center" wrapText="1"/>
    </xf>
    <xf numFmtId="49" fontId="1" fillId="8" borderId="57" xfId="0" applyNumberFormat="1" applyFont="1" applyFill="1" applyBorder="1" applyAlignment="1">
      <alignment horizontal="center" vertical="center" wrapText="1"/>
    </xf>
    <xf numFmtId="49" fontId="1" fillId="8" borderId="58" xfId="0" applyNumberFormat="1" applyFont="1" applyFill="1" applyBorder="1" applyAlignment="1">
      <alignment horizontal="center" vertical="center" wrapText="1"/>
    </xf>
    <xf numFmtId="49" fontId="1" fillId="10" borderId="48" xfId="0" applyNumberFormat="1" applyFont="1" applyFill="1" applyBorder="1" applyAlignment="1">
      <alignment horizontal="center" vertical="center" wrapText="1"/>
    </xf>
    <xf numFmtId="49" fontId="1" fillId="10" borderId="49" xfId="0" applyNumberFormat="1" applyFont="1" applyFill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7" sqref="J17"/>
    </sheetView>
  </sheetViews>
  <sheetFormatPr defaultRowHeight="16.5" x14ac:dyDescent="0.3"/>
  <cols>
    <col min="1" max="1" width="15.625" style="3" bestFit="1" customWidth="1"/>
    <col min="2" max="2" width="83.875" style="7" bestFit="1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9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6" ht="43.5" customHeight="1" thickBot="1" x14ac:dyDescent="0.35">
      <c r="A1" s="95" t="s">
        <v>32</v>
      </c>
      <c r="B1" s="96"/>
      <c r="C1" s="97"/>
      <c r="D1" s="14"/>
      <c r="E1" s="15"/>
      <c r="F1" s="73"/>
      <c r="G1" s="73"/>
      <c r="H1" s="73"/>
      <c r="I1" s="29"/>
      <c r="J1" s="13"/>
      <c r="K1" s="13"/>
      <c r="L1" s="22" t="s">
        <v>19</v>
      </c>
      <c r="M1" s="50">
        <f>IFERROR(N5/M5, 0)</f>
        <v>0</v>
      </c>
    </row>
    <row r="2" spans="1:16" ht="19.5" customHeight="1" x14ac:dyDescent="0.3">
      <c r="A2" s="89" t="s">
        <v>0</v>
      </c>
      <c r="B2" s="91" t="s">
        <v>1</v>
      </c>
      <c r="C2" s="93" t="s">
        <v>2</v>
      </c>
      <c r="D2" s="77" t="s">
        <v>4</v>
      </c>
      <c r="E2" s="78"/>
      <c r="F2" s="78"/>
      <c r="G2" s="78"/>
      <c r="H2" s="79"/>
      <c r="I2" s="83" t="s">
        <v>10</v>
      </c>
      <c r="J2" s="84"/>
      <c r="K2" s="85"/>
      <c r="L2" s="102" t="s">
        <v>13</v>
      </c>
      <c r="M2" s="67" t="s">
        <v>14</v>
      </c>
      <c r="N2" s="68"/>
      <c r="O2" s="68"/>
      <c r="P2" s="69"/>
    </row>
    <row r="3" spans="1:16" ht="19.5" customHeight="1" x14ac:dyDescent="0.3">
      <c r="A3" s="90"/>
      <c r="B3" s="92"/>
      <c r="C3" s="94"/>
      <c r="D3" s="80"/>
      <c r="E3" s="81"/>
      <c r="F3" s="81"/>
      <c r="G3" s="81"/>
      <c r="H3" s="82"/>
      <c r="I3" s="86"/>
      <c r="J3" s="87"/>
      <c r="K3" s="88"/>
      <c r="L3" s="103"/>
      <c r="M3" s="70"/>
      <c r="N3" s="71"/>
      <c r="O3" s="71"/>
      <c r="P3" s="72"/>
    </row>
    <row r="4" spans="1:16" ht="19.5" customHeight="1" thickBot="1" x14ac:dyDescent="0.35">
      <c r="A4" s="74" t="s">
        <v>3</v>
      </c>
      <c r="B4" s="75"/>
      <c r="C4" s="76"/>
      <c r="D4" s="17" t="s">
        <v>5</v>
      </c>
      <c r="E4" s="16" t="s">
        <v>6</v>
      </c>
      <c r="F4" s="16" t="s">
        <v>7</v>
      </c>
      <c r="G4" s="16" t="s">
        <v>8</v>
      </c>
      <c r="H4" s="18" t="s">
        <v>9</v>
      </c>
      <c r="I4" s="23" t="s">
        <v>6</v>
      </c>
      <c r="J4" s="16" t="s">
        <v>7</v>
      </c>
      <c r="K4" s="18" t="s">
        <v>9</v>
      </c>
      <c r="L4" s="104"/>
      <c r="M4" s="19" t="s">
        <v>15</v>
      </c>
      <c r="N4" s="20" t="s">
        <v>16</v>
      </c>
      <c r="O4" s="20" t="s">
        <v>17</v>
      </c>
      <c r="P4" s="21" t="s">
        <v>18</v>
      </c>
    </row>
    <row r="5" spans="1:16" ht="19.5" customHeight="1" x14ac:dyDescent="0.3">
      <c r="A5" s="105" t="s">
        <v>11</v>
      </c>
      <c r="B5" s="106"/>
      <c r="C5" s="42" t="s">
        <v>12</v>
      </c>
      <c r="D5" s="43" t="s">
        <v>25</v>
      </c>
      <c r="E5" s="44" t="s">
        <v>23</v>
      </c>
      <c r="F5" s="44" t="s">
        <v>28</v>
      </c>
      <c r="G5" s="44" t="s">
        <v>47</v>
      </c>
      <c r="H5" s="45">
        <v>1</v>
      </c>
      <c r="I5" s="44" t="s">
        <v>23</v>
      </c>
      <c r="J5" s="44" t="s">
        <v>24</v>
      </c>
      <c r="K5" s="45">
        <f>SUM(N6,N10,N14)</f>
        <v>0</v>
      </c>
      <c r="L5" s="46"/>
      <c r="M5" s="47">
        <f t="shared" ref="M5:M18" si="0">H5*L5</f>
        <v>0</v>
      </c>
      <c r="N5" s="47">
        <f t="shared" ref="N5:N18" si="1">K5*L5</f>
        <v>0</v>
      </c>
      <c r="O5" s="48" t="e">
        <f t="shared" ref="O5:O18" si="2">IF(F5-$I$1&lt;=0,0,F5-$I$1)</f>
        <v>#VALUE!</v>
      </c>
      <c r="P5" s="49" t="str">
        <f t="shared" ref="P5:P18" si="3">IF(COUNTBLANK(L5)&gt;0,"-",(N5-M5)/L5)</f>
        <v>-</v>
      </c>
    </row>
    <row r="6" spans="1:16" ht="19.5" customHeight="1" x14ac:dyDescent="0.3">
      <c r="A6" s="100" t="s">
        <v>26</v>
      </c>
      <c r="B6" s="101"/>
      <c r="C6" s="30" t="s">
        <v>12</v>
      </c>
      <c r="D6" s="30" t="s">
        <v>30</v>
      </c>
      <c r="E6" s="31" t="s">
        <v>23</v>
      </c>
      <c r="F6" s="31" t="s">
        <v>23</v>
      </c>
      <c r="G6" s="31" t="s">
        <v>52</v>
      </c>
      <c r="H6" s="32">
        <v>1</v>
      </c>
      <c r="I6" s="33" t="s">
        <v>22</v>
      </c>
      <c r="J6" s="31" t="s">
        <v>22</v>
      </c>
      <c r="K6" s="34">
        <f>SUM(N7:N9)</f>
        <v>0</v>
      </c>
      <c r="L6" s="36"/>
      <c r="M6" s="35">
        <f t="shared" si="0"/>
        <v>0</v>
      </c>
      <c r="N6" s="35">
        <f t="shared" si="1"/>
        <v>0</v>
      </c>
      <c r="O6" s="30" t="e">
        <f t="shared" si="2"/>
        <v>#VALUE!</v>
      </c>
      <c r="P6" s="36" t="str">
        <f t="shared" si="3"/>
        <v>-</v>
      </c>
    </row>
    <row r="7" spans="1:16" ht="19.5" customHeight="1" x14ac:dyDescent="0.3">
      <c r="A7" s="107" t="s">
        <v>26</v>
      </c>
      <c r="B7" s="2" t="s">
        <v>35</v>
      </c>
      <c r="C7" s="11" t="s">
        <v>12</v>
      </c>
      <c r="D7" s="11" t="s">
        <v>29</v>
      </c>
      <c r="E7" s="1" t="s">
        <v>22</v>
      </c>
      <c r="F7" s="9" t="s">
        <v>23</v>
      </c>
      <c r="G7" s="3" t="s">
        <v>52</v>
      </c>
      <c r="H7" s="24">
        <v>0.3</v>
      </c>
      <c r="I7" s="1" t="s">
        <v>22</v>
      </c>
      <c r="J7" s="9" t="s">
        <v>23</v>
      </c>
      <c r="K7" s="25">
        <v>0.3</v>
      </c>
      <c r="L7" s="27"/>
      <c r="M7" s="28">
        <f t="shared" si="0"/>
        <v>0</v>
      </c>
      <c r="N7" s="28">
        <f t="shared" si="1"/>
        <v>0</v>
      </c>
      <c r="O7" s="10" t="e">
        <f t="shared" si="2"/>
        <v>#VALUE!</v>
      </c>
      <c r="P7" s="26" t="str">
        <f t="shared" si="3"/>
        <v>-</v>
      </c>
    </row>
    <row r="8" spans="1:16" ht="19.5" customHeight="1" x14ac:dyDescent="0.3">
      <c r="A8" s="107"/>
      <c r="B8" s="2" t="s">
        <v>38</v>
      </c>
      <c r="C8" s="11" t="s">
        <v>12</v>
      </c>
      <c r="D8" s="11" t="s">
        <v>29</v>
      </c>
      <c r="E8" s="1" t="s">
        <v>23</v>
      </c>
      <c r="F8" s="9" t="s">
        <v>23</v>
      </c>
      <c r="G8" s="3" t="s">
        <v>52</v>
      </c>
      <c r="H8" s="24">
        <v>0.6</v>
      </c>
      <c r="I8" s="1" t="s">
        <v>23</v>
      </c>
      <c r="J8" s="9" t="s">
        <v>23</v>
      </c>
      <c r="K8" s="25">
        <v>0.6</v>
      </c>
      <c r="L8" s="27"/>
      <c r="M8" s="28">
        <f t="shared" si="0"/>
        <v>0</v>
      </c>
      <c r="N8" s="28">
        <f t="shared" si="1"/>
        <v>0</v>
      </c>
      <c r="O8" s="10" t="e">
        <f t="shared" si="2"/>
        <v>#VALUE!</v>
      </c>
      <c r="P8" s="26" t="str">
        <f t="shared" si="3"/>
        <v>-</v>
      </c>
    </row>
    <row r="9" spans="1:16" ht="19.5" customHeight="1" x14ac:dyDescent="0.3">
      <c r="A9" s="107"/>
      <c r="B9" s="2" t="s">
        <v>39</v>
      </c>
      <c r="C9" s="11" t="s">
        <v>21</v>
      </c>
      <c r="D9" s="11" t="s">
        <v>46</v>
      </c>
      <c r="E9" s="1" t="s">
        <v>27</v>
      </c>
      <c r="F9" s="9" t="s">
        <v>27</v>
      </c>
      <c r="G9" s="3" t="s">
        <v>31</v>
      </c>
      <c r="H9" s="24">
        <v>1</v>
      </c>
      <c r="I9" s="1" t="s">
        <v>27</v>
      </c>
      <c r="J9" s="9" t="s">
        <v>27</v>
      </c>
      <c r="K9" s="25">
        <v>1</v>
      </c>
      <c r="L9" s="27"/>
      <c r="M9" s="28">
        <f t="shared" si="0"/>
        <v>0</v>
      </c>
      <c r="N9" s="28">
        <f t="shared" si="1"/>
        <v>0</v>
      </c>
      <c r="O9" s="10" t="e">
        <f t="shared" si="2"/>
        <v>#VALUE!</v>
      </c>
      <c r="P9" s="26" t="str">
        <f t="shared" si="3"/>
        <v>-</v>
      </c>
    </row>
    <row r="10" spans="1:16" ht="19.5" customHeight="1" x14ac:dyDescent="0.3">
      <c r="A10" s="100" t="s">
        <v>34</v>
      </c>
      <c r="B10" s="101"/>
      <c r="C10" s="30" t="s">
        <v>20</v>
      </c>
      <c r="D10" s="58" t="s">
        <v>46</v>
      </c>
      <c r="E10" s="59" t="s">
        <v>27</v>
      </c>
      <c r="F10" s="59" t="s">
        <v>27</v>
      </c>
      <c r="G10" s="59" t="s">
        <v>31</v>
      </c>
      <c r="H10" s="60">
        <v>1</v>
      </c>
      <c r="I10" s="59" t="s">
        <v>27</v>
      </c>
      <c r="J10" s="59" t="s">
        <v>27</v>
      </c>
      <c r="K10" s="61">
        <f>SUM(N11:N13)</f>
        <v>0</v>
      </c>
      <c r="L10" s="62"/>
      <c r="M10" s="63">
        <f t="shared" si="0"/>
        <v>0</v>
      </c>
      <c r="N10" s="63">
        <f t="shared" si="1"/>
        <v>0</v>
      </c>
      <c r="O10" s="64" t="e">
        <f t="shared" si="2"/>
        <v>#VALUE!</v>
      </c>
      <c r="P10" s="62" t="str">
        <f t="shared" si="3"/>
        <v>-</v>
      </c>
    </row>
    <row r="11" spans="1:16" ht="19.5" customHeight="1" x14ac:dyDescent="0.3">
      <c r="A11" s="107" t="s">
        <v>33</v>
      </c>
      <c r="B11" s="2" t="s">
        <v>40</v>
      </c>
      <c r="C11" s="37" t="s">
        <v>21</v>
      </c>
      <c r="D11" s="10" t="s">
        <v>46</v>
      </c>
      <c r="E11" s="5" t="s">
        <v>27</v>
      </c>
      <c r="F11" s="5" t="s">
        <v>27</v>
      </c>
      <c r="G11" s="3" t="s">
        <v>31</v>
      </c>
      <c r="H11" s="24">
        <v>0.33</v>
      </c>
      <c r="I11" s="5" t="s">
        <v>27</v>
      </c>
      <c r="J11" s="5" t="s">
        <v>27</v>
      </c>
      <c r="K11" s="24">
        <v>0.33</v>
      </c>
      <c r="L11" s="27"/>
      <c r="M11" s="28">
        <f t="shared" si="0"/>
        <v>0</v>
      </c>
      <c r="N11" s="28">
        <f t="shared" si="1"/>
        <v>0</v>
      </c>
      <c r="O11" s="10" t="e">
        <f t="shared" si="2"/>
        <v>#VALUE!</v>
      </c>
      <c r="P11" s="26" t="str">
        <f t="shared" si="3"/>
        <v>-</v>
      </c>
    </row>
    <row r="12" spans="1:16" ht="19.5" customHeight="1" x14ac:dyDescent="0.3">
      <c r="A12" s="107"/>
      <c r="B12" s="2" t="s">
        <v>41</v>
      </c>
      <c r="C12" s="11" t="s">
        <v>21</v>
      </c>
      <c r="D12" s="11" t="s">
        <v>46</v>
      </c>
      <c r="E12" s="6" t="s">
        <v>27</v>
      </c>
      <c r="F12" s="6" t="s">
        <v>27</v>
      </c>
      <c r="G12" s="3" t="s">
        <v>31</v>
      </c>
      <c r="H12" s="24">
        <v>0.66</v>
      </c>
      <c r="I12" s="6" t="s">
        <v>27</v>
      </c>
      <c r="J12" s="6" t="s">
        <v>27</v>
      </c>
      <c r="K12" s="24">
        <v>0.66</v>
      </c>
      <c r="L12" s="27"/>
      <c r="M12" s="28">
        <f t="shared" si="0"/>
        <v>0</v>
      </c>
      <c r="N12" s="28">
        <f t="shared" si="1"/>
        <v>0</v>
      </c>
      <c r="O12" s="10" t="e">
        <f t="shared" si="2"/>
        <v>#VALUE!</v>
      </c>
      <c r="P12" s="26" t="str">
        <f t="shared" si="3"/>
        <v>-</v>
      </c>
    </row>
    <row r="13" spans="1:16" ht="19.5" customHeight="1" x14ac:dyDescent="0.3">
      <c r="A13" s="107"/>
      <c r="B13" s="2" t="s">
        <v>42</v>
      </c>
      <c r="C13" s="12" t="s">
        <v>21</v>
      </c>
      <c r="D13" s="52" t="s">
        <v>46</v>
      </c>
      <c r="E13" s="1" t="s">
        <v>27</v>
      </c>
      <c r="F13" s="6" t="s">
        <v>27</v>
      </c>
      <c r="G13" s="3" t="s">
        <v>52</v>
      </c>
      <c r="H13" s="53">
        <v>1</v>
      </c>
      <c r="I13" s="1" t="s">
        <v>27</v>
      </c>
      <c r="J13" s="6" t="s">
        <v>27</v>
      </c>
      <c r="K13" s="53">
        <v>1</v>
      </c>
      <c r="L13" s="54"/>
      <c r="M13" s="55">
        <f t="shared" si="0"/>
        <v>0</v>
      </c>
      <c r="N13" s="55">
        <f t="shared" si="1"/>
        <v>0</v>
      </c>
      <c r="O13" s="56" t="e">
        <f t="shared" si="2"/>
        <v>#VALUE!</v>
      </c>
      <c r="P13" s="57" t="str">
        <f t="shared" si="3"/>
        <v>-</v>
      </c>
    </row>
    <row r="14" spans="1:16" ht="19.5" customHeight="1" x14ac:dyDescent="0.3">
      <c r="A14" s="100" t="s">
        <v>36</v>
      </c>
      <c r="B14" s="101"/>
      <c r="C14" s="30" t="s">
        <v>20</v>
      </c>
      <c r="D14" s="58" t="s">
        <v>48</v>
      </c>
      <c r="E14" s="65" t="s">
        <v>50</v>
      </c>
      <c r="F14" s="59" t="s">
        <v>50</v>
      </c>
      <c r="G14" s="59" t="s">
        <v>31</v>
      </c>
      <c r="H14" s="60">
        <v>1</v>
      </c>
      <c r="I14" s="65" t="s">
        <v>50</v>
      </c>
      <c r="J14" s="59" t="s">
        <v>50</v>
      </c>
      <c r="K14" s="61">
        <f>SUM(N15:N16)</f>
        <v>0</v>
      </c>
      <c r="L14" s="62"/>
      <c r="M14" s="63">
        <f t="shared" si="0"/>
        <v>0</v>
      </c>
      <c r="N14" s="63">
        <f t="shared" si="1"/>
        <v>0</v>
      </c>
      <c r="O14" s="64" t="e">
        <f t="shared" si="2"/>
        <v>#VALUE!</v>
      </c>
      <c r="P14" s="62" t="str">
        <f t="shared" si="3"/>
        <v>-</v>
      </c>
    </row>
    <row r="15" spans="1:16" ht="19.5" customHeight="1" x14ac:dyDescent="0.3">
      <c r="A15" s="98" t="s">
        <v>36</v>
      </c>
      <c r="B15" s="51" t="s">
        <v>43</v>
      </c>
      <c r="C15" s="37" t="s">
        <v>21</v>
      </c>
      <c r="D15" s="37" t="s">
        <v>48</v>
      </c>
      <c r="E15" s="5" t="s">
        <v>49</v>
      </c>
      <c r="F15" s="6" t="s">
        <v>49</v>
      </c>
      <c r="G15" s="3" t="s">
        <v>31</v>
      </c>
      <c r="H15" s="38">
        <v>0.5</v>
      </c>
      <c r="I15" s="5" t="s">
        <v>49</v>
      </c>
      <c r="J15" s="6" t="s">
        <v>49</v>
      </c>
      <c r="K15" s="38">
        <v>0</v>
      </c>
      <c r="L15" s="39"/>
      <c r="M15" s="40">
        <f t="shared" si="0"/>
        <v>0</v>
      </c>
      <c r="N15" s="40">
        <f t="shared" si="1"/>
        <v>0</v>
      </c>
      <c r="O15" s="37" t="e">
        <f t="shared" si="2"/>
        <v>#VALUE!</v>
      </c>
      <c r="P15" s="41" t="str">
        <f t="shared" si="3"/>
        <v>-</v>
      </c>
    </row>
    <row r="16" spans="1:16" ht="19.5" customHeight="1" x14ac:dyDescent="0.3">
      <c r="A16" s="99"/>
      <c r="B16" s="2" t="s">
        <v>44</v>
      </c>
      <c r="C16" s="11" t="s">
        <v>21</v>
      </c>
      <c r="D16" s="11" t="s">
        <v>48</v>
      </c>
      <c r="E16" s="6" t="s">
        <v>50</v>
      </c>
      <c r="F16" s="6" t="s">
        <v>49</v>
      </c>
      <c r="G16" s="3" t="s">
        <v>52</v>
      </c>
      <c r="H16" s="24">
        <v>0.5</v>
      </c>
      <c r="I16" s="6" t="s">
        <v>50</v>
      </c>
      <c r="J16" s="6" t="s">
        <v>49</v>
      </c>
      <c r="K16" s="24">
        <v>0</v>
      </c>
      <c r="L16" s="27"/>
      <c r="M16" s="28">
        <f t="shared" si="0"/>
        <v>0</v>
      </c>
      <c r="N16" s="28">
        <f t="shared" si="1"/>
        <v>0</v>
      </c>
      <c r="O16" s="10" t="e">
        <f t="shared" si="2"/>
        <v>#VALUE!</v>
      </c>
      <c r="P16" s="26" t="str">
        <f t="shared" si="3"/>
        <v>-</v>
      </c>
    </row>
    <row r="17" spans="1:16" ht="16.5" customHeight="1" x14ac:dyDescent="0.3">
      <c r="A17" s="100" t="s">
        <v>37</v>
      </c>
      <c r="B17" s="101"/>
      <c r="C17" s="30" t="s">
        <v>20</v>
      </c>
      <c r="D17" s="58" t="s">
        <v>25</v>
      </c>
      <c r="E17" s="59" t="s">
        <v>28</v>
      </c>
      <c r="F17" s="59" t="s">
        <v>51</v>
      </c>
      <c r="G17" s="59" t="s">
        <v>52</v>
      </c>
      <c r="H17" s="60">
        <v>1</v>
      </c>
      <c r="I17" s="59" t="s">
        <v>28</v>
      </c>
      <c r="J17" s="59" t="s">
        <v>51</v>
      </c>
      <c r="K17" s="61">
        <v>0</v>
      </c>
      <c r="L17" s="62"/>
      <c r="M17" s="63">
        <f t="shared" si="0"/>
        <v>0</v>
      </c>
      <c r="N17" s="63">
        <f t="shared" si="1"/>
        <v>0</v>
      </c>
      <c r="O17" s="64" t="e">
        <f t="shared" si="2"/>
        <v>#VALUE!</v>
      </c>
      <c r="P17" s="62" t="str">
        <f t="shared" si="3"/>
        <v>-</v>
      </c>
    </row>
    <row r="18" spans="1:16" x14ac:dyDescent="0.3">
      <c r="A18" s="66" t="s">
        <v>37</v>
      </c>
      <c r="B18" s="51" t="s">
        <v>45</v>
      </c>
      <c r="C18" s="37" t="s">
        <v>21</v>
      </c>
      <c r="D18" s="37" t="s">
        <v>25</v>
      </c>
      <c r="E18" s="5" t="s">
        <v>28</v>
      </c>
      <c r="F18" s="5" t="s">
        <v>51</v>
      </c>
      <c r="G18" s="3" t="s">
        <v>52</v>
      </c>
      <c r="H18" s="38">
        <v>1</v>
      </c>
      <c r="I18" s="5" t="s">
        <v>28</v>
      </c>
      <c r="J18" s="5" t="s">
        <v>51</v>
      </c>
      <c r="K18" s="38">
        <v>0</v>
      </c>
      <c r="L18" s="39"/>
      <c r="M18" s="40">
        <f t="shared" si="0"/>
        <v>0</v>
      </c>
      <c r="N18" s="40">
        <f t="shared" si="1"/>
        <v>0</v>
      </c>
      <c r="O18" s="37" t="e">
        <f t="shared" si="2"/>
        <v>#VALUE!</v>
      </c>
      <c r="P18" s="41" t="str">
        <f t="shared" si="3"/>
        <v>-</v>
      </c>
    </row>
    <row r="19" spans="1:16" x14ac:dyDescent="0.3">
      <c r="A19" s="8"/>
      <c r="B19" s="4"/>
      <c r="C19" s="8"/>
      <c r="D19" s="8"/>
      <c r="E19" s="8"/>
      <c r="F19" s="8"/>
      <c r="G19" s="8"/>
      <c r="H19" s="8"/>
      <c r="I19" s="8"/>
      <c r="J19" s="8"/>
      <c r="K19" s="8"/>
    </row>
  </sheetData>
  <mergeCells count="18">
    <mergeCell ref="A15:A16"/>
    <mergeCell ref="A10:B10"/>
    <mergeCell ref="A14:B14"/>
    <mergeCell ref="A17:B17"/>
    <mergeCell ref="L2:L4"/>
    <mergeCell ref="A5:B5"/>
    <mergeCell ref="A6:B6"/>
    <mergeCell ref="A7:A9"/>
    <mergeCell ref="A11:A13"/>
    <mergeCell ref="M2:P3"/>
    <mergeCell ref="F1:H1"/>
    <mergeCell ref="A4:C4"/>
    <mergeCell ref="D2:H3"/>
    <mergeCell ref="I2:K3"/>
    <mergeCell ref="A2:A3"/>
    <mergeCell ref="B2:B3"/>
    <mergeCell ref="C2:C3"/>
    <mergeCell ref="A1:C1"/>
  </mergeCells>
  <phoneticPr fontId="2" type="noConversion"/>
  <conditionalFormatting sqref="H7:H9 K7:K9">
    <cfRule type="cellIs" dxfId="11" priority="4" operator="between">
      <formula>0.01</formula>
      <formula>0.69</formula>
    </cfRule>
    <cfRule type="cellIs" dxfId="10" priority="5" operator="between">
      <formula>0.7</formula>
      <formula>0.99</formula>
    </cfRule>
    <cfRule type="cellIs" dxfId="9" priority="6" operator="equal">
      <formula>1</formula>
    </cfRule>
  </conditionalFormatting>
  <conditionalFormatting sqref="H11:H13 K11:K13 H15:H16 K15:K16">
    <cfRule type="cellIs" dxfId="8" priority="65" operator="between">
      <formula>0.01</formula>
      <formula>0.69</formula>
    </cfRule>
    <cfRule type="cellIs" dxfId="7" priority="66" operator="between">
      <formula>0.7</formula>
      <formula>0.99</formula>
    </cfRule>
    <cfRule type="cellIs" dxfId="6" priority="67" operator="equal">
      <formula>1</formula>
    </cfRule>
  </conditionalFormatting>
  <conditionalFormatting sqref="H18 K18">
    <cfRule type="cellIs" dxfId="5" priority="26" operator="between">
      <formula>0.01</formula>
      <formula>0.69</formula>
    </cfRule>
    <cfRule type="cellIs" dxfId="4" priority="27" operator="between">
      <formula>0.7</formula>
      <formula>0.99</formula>
    </cfRule>
    <cfRule type="cellIs" dxfId="3" priority="28" operator="equal">
      <formula>1</formula>
    </cfRule>
  </conditionalFormatting>
  <conditionalFormatting sqref="P7:P9">
    <cfRule type="cellIs" dxfId="2" priority="11" operator="lessThan">
      <formula>0</formula>
    </cfRule>
  </conditionalFormatting>
  <conditionalFormatting sqref="P11:P13 P15:P16">
    <cfRule type="cellIs" dxfId="1" priority="72" operator="lessThan">
      <formula>0</formula>
    </cfRule>
  </conditionalFormatting>
  <conditionalFormatting sqref="P18">
    <cfRule type="cellIs" dxfId="0" priority="33" operator="lessThan">
      <formula>0</formula>
    </cfRule>
  </conditionalFormatting>
  <dataValidations count="1">
    <dataValidation type="list" allowBlank="1" showInputMessage="1" showErrorMessage="1" sqref="C5:C18" xr:uid="{00000000-0002-0000-0000-000001000000}">
      <formula1>"계획,진행,완료"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강형근</cp:lastModifiedBy>
  <dcterms:created xsi:type="dcterms:W3CDTF">2015-11-09T07:39:26Z</dcterms:created>
  <dcterms:modified xsi:type="dcterms:W3CDTF">2023-10-30T01:05:15Z</dcterms:modified>
</cp:coreProperties>
</file>