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vidmi\Downloads\"/>
    </mc:Choice>
  </mc:AlternateContent>
  <xr:revisionPtr revIDLastSave="0" documentId="13_ncr:1_{22F3A09F-1819-4236-8642-58CD2BFBF7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Выручка " sheetId="1" r:id="rId1"/>
    <sheet name="Себестоимость" sheetId="2" r:id="rId2"/>
    <sheet name="График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  <c r="H12" i="2"/>
  <c r="G12" i="2"/>
  <c r="F12" i="2"/>
  <c r="E12" i="2"/>
  <c r="D12" i="2"/>
  <c r="C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12" i="2" l="1"/>
  <c r="J12" i="2"/>
  <c r="K12" i="2"/>
  <c r="I12" i="2"/>
  <c r="I11" i="1"/>
  <c r="J8" i="1" s="1"/>
  <c r="J5" i="1" l="1"/>
  <c r="J4" i="1"/>
  <c r="J10" i="1"/>
  <c r="J9" i="1"/>
  <c r="J7" i="1"/>
  <c r="K7" i="1" s="1"/>
  <c r="J6" i="1"/>
  <c r="K10" i="1" l="1"/>
  <c r="K6" i="1"/>
  <c r="K9" i="1"/>
  <c r="K4" i="1"/>
  <c r="J11" i="1"/>
  <c r="K5" i="1"/>
  <c r="K8" i="1"/>
</calcChain>
</file>

<file path=xl/sharedStrings.xml><?xml version="1.0" encoding="utf-8"?>
<sst xmlns="http://schemas.openxmlformats.org/spreadsheetml/2006/main" count="45" uniqueCount="38">
  <si>
    <r>
      <rPr>
        <sz val="8"/>
        <color rgb="FF000000"/>
        <rFont val="Calibri"/>
      </rPr>
      <t>Магазин</t>
    </r>
  </si>
  <si>
    <r>
      <rPr>
        <sz val="8"/>
        <color rgb="FF000000"/>
        <rFont val="Calibri"/>
      </rPr>
      <t>1994,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</si>
  <si>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1995,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</si>
  <si>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1996,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</si>
  <si>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Годы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1997,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</si>
  <si>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1998,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</si>
  <si>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1999,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долл.</t>
    </r>
  </si>
  <si>
    <r>
      <rPr>
        <sz val="8"/>
        <color rgb="FF000000"/>
        <rFont val="Calibri"/>
      </rPr>
      <t>Доля в общей</t>
    </r>
    <r>
      <rPr>
        <sz val="12"/>
        <rFont val="Times New Roman"/>
        <family val="1"/>
      </rPr>
      <t xml:space="preserve">
</t>
    </r>
    <r>
      <rPr>
        <sz val="8"/>
        <color rgb="FF000000"/>
        <rFont val="Calibri"/>
      </rPr>
      <t>выручке</t>
    </r>
  </si>
  <si>
    <r>
      <rPr>
        <sz val="8"/>
        <color rgb="FF000000"/>
        <rFont val="Calibri"/>
      </rPr>
      <t>Ранг</t>
    </r>
  </si>
  <si>
    <r>
      <rPr>
        <sz val="8"/>
        <color rgb="FF000000"/>
        <rFont val="Calibri"/>
      </rPr>
      <t>Стабильное снижение</t>
    </r>
  </si>
  <si>
    <r>
      <rPr>
        <sz val="8"/>
        <color rgb="FF000000"/>
        <rFont val="Calibri"/>
      </rPr>
      <t>Стабильный рост</t>
    </r>
  </si>
  <si>
    <r>
      <rPr>
        <sz val="8"/>
        <color rgb="FF000000"/>
        <rFont val="Calibri"/>
      </rPr>
      <t>Стабильное снижение</t>
    </r>
  </si>
  <si>
    <r>
      <rPr>
        <sz val="8"/>
        <color rgb="FF000000"/>
        <rFont val="Calibri"/>
      </rPr>
      <t>Нестабильные изменения</t>
    </r>
  </si>
  <si>
    <r>
      <rPr>
        <sz val="8"/>
        <color rgb="FF000000"/>
        <rFont val="Calibri"/>
      </rPr>
      <t>Неизменное состояние</t>
    </r>
  </si>
  <si>
    <r>
      <rPr>
        <sz val="8"/>
        <color rgb="FF000000"/>
        <rFont val="Calibri"/>
      </rPr>
      <t>Стабильное снижение</t>
    </r>
  </si>
  <si>
    <r>
      <rPr>
        <sz val="8"/>
        <color rgb="FF000000"/>
        <rFont val="Calibri"/>
      </rPr>
      <t>Стабильный рост</t>
    </r>
  </si>
  <si>
    <r>
      <rPr>
        <sz val="8"/>
        <color rgb="FF000000"/>
        <rFont val="Calibri"/>
      </rPr>
      <t>Итого</t>
    </r>
  </si>
  <si>
    <t>№</t>
  </si>
  <si>
    <t>Выручка от реализации книжной продукции издательства ЭКОМ</t>
  </si>
  <si>
    <t>Всего за 6 лет выручки</t>
  </si>
  <si>
    <t>Тенденция за последние 3 года</t>
  </si>
  <si>
    <t>Годы</t>
  </si>
  <si>
    <t>Дом книги</t>
  </si>
  <si>
    <t>Книжный мир</t>
  </si>
  <si>
    <t>Знание</t>
  </si>
  <si>
    <t>Наука</t>
  </si>
  <si>
    <t>Мысль</t>
  </si>
  <si>
    <t>Книжный двор</t>
  </si>
  <si>
    <t>Книголюб</t>
  </si>
  <si>
    <t>Себестоимость книжной продукции издательства ЭКОМ</t>
  </si>
  <si>
    <t>№ п/п</t>
  </si>
  <si>
    <t>Магазин</t>
  </si>
  <si>
    <t>Всего за 6 лет,допл.</t>
  </si>
  <si>
    <t>Среднегодовая себестоимость</t>
  </si>
  <si>
    <t>Максималльная себестоимость</t>
  </si>
  <si>
    <t>Минимальная себестоимость</t>
  </si>
  <si>
    <t>Книжный город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</si>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</sst>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name val="Calibri"/>
    </font>
    <font>
      <sz val="10"/>
      <name val="Times New Roman"/>
      <family val="1"/>
    </font>
    <font>
      <sz val="8"/>
      <color rgb="FF000000"/>
      <name val="Calibri"/>
    </font>
    <font>
      <sz val="12"/>
      <name val="Times New Roman"/>
      <family val="1"/>
    </font>
    <font>
      <b/>
      <sz val="11"/>
      <color theme="1"/>
      <name val="Aptos Narrow"/>
      <family val="2"/>
      <charset val="204"/>
      <scheme val="minor"/>
    </font>
    <font>
      <b/>
      <sz val="10"/>
      <color rgb="FF000000"/>
      <name val="Calibri"/>
      <family val="2"/>
      <charset val="204"/>
    </font>
    <font>
      <b/>
      <sz val="10"/>
      <name val="Times New Roman"/>
      <family val="1"/>
      <charset val="204"/>
    </font>
    <font>
      <sz val="8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10" fontId="2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/>
    <xf numFmtId="164" fontId="0" fillId="0" borderId="1" xfId="0" applyNumberFormat="1" applyBorder="1"/>
    <xf numFmtId="164" fontId="0" fillId="0" borderId="12" xfId="0" applyNumberFormat="1" applyBorder="1"/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Border="1"/>
    <xf numFmtId="0" fontId="0" fillId="3" borderId="18" xfId="0" applyFill="1" applyBorder="1"/>
    <xf numFmtId="164" fontId="0" fillId="3" borderId="19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Себестоимость!$A$3:$B$3</c:f>
              <c:strCache>
                <c:ptCount val="2"/>
                <c:pt idx="0">
                  <c:v>№ п/п</c:v>
                </c:pt>
                <c:pt idx="1">
                  <c:v>Магазин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B-457F-A803-9DD9E157C7AF}"/>
            </c:ext>
          </c:extLst>
        </c:ser>
        <c:ser>
          <c:idx val="1"/>
          <c:order val="1"/>
          <c:tx>
            <c:strRef>
              <c:f>Себестоимость!$A$4:$B$4</c:f>
              <c:strCache>
                <c:ptCount val="2"/>
                <c:pt idx="0">
                  <c:v>№ п/п</c:v>
                </c:pt>
                <c:pt idx="1">
                  <c:v>Магазин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Себестоимость!$C$4:$L$4</c:f>
              <c:numCache>
                <c:formatCode>General</c:formatCode>
                <c:ptCount val="1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B-457F-A803-9DD9E157C7AF}"/>
            </c:ext>
          </c:extLst>
        </c:ser>
        <c:ser>
          <c:idx val="2"/>
          <c:order val="2"/>
          <c:tx>
            <c:strRef>
              <c:f>Себестоимость!$A$5:$B$5</c:f>
              <c:strCache>
                <c:ptCount val="2"/>
                <c:pt idx="0">
                  <c:v>1</c:v>
                </c:pt>
                <c:pt idx="1">
                  <c:v>Дом книги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Себестоимость!$C$5:$L$5</c:f>
              <c:numCache>
                <c:formatCode>0.0</c:formatCode>
                <c:ptCount val="10"/>
                <c:pt idx="0">
                  <c:v>1356.1</c:v>
                </c:pt>
                <c:pt idx="1">
                  <c:v>1452</c:v>
                </c:pt>
                <c:pt idx="2">
                  <c:v>2323</c:v>
                </c:pt>
                <c:pt idx="3">
                  <c:v>2584.5</c:v>
                </c:pt>
                <c:pt idx="4">
                  <c:v>2563.1999999999998</c:v>
                </c:pt>
                <c:pt idx="5">
                  <c:v>2586.1</c:v>
                </c:pt>
                <c:pt idx="6">
                  <c:v>12864.9</c:v>
                </c:pt>
                <c:pt idx="7">
                  <c:v>2144.15</c:v>
                </c:pt>
                <c:pt idx="8">
                  <c:v>2586.1</c:v>
                </c:pt>
                <c:pt idx="9">
                  <c:v>1356.1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B-457F-A803-9DD9E157C7AF}"/>
            </c:ext>
          </c:extLst>
        </c:ser>
        <c:ser>
          <c:idx val="3"/>
          <c:order val="3"/>
          <c:tx>
            <c:strRef>
              <c:f>Себестоимость!$A$6:$B$6</c:f>
              <c:strCache>
                <c:ptCount val="2"/>
                <c:pt idx="0">
                  <c:v>2</c:v>
                </c:pt>
                <c:pt idx="1">
                  <c:v>Книжный мир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Себестоимость!$C$6:$L$6</c:f>
              <c:numCache>
                <c:formatCode>0.0</c:formatCode>
                <c:ptCount val="10"/>
                <c:pt idx="0">
                  <c:v>1523.5</c:v>
                </c:pt>
                <c:pt idx="1">
                  <c:v>1675.2</c:v>
                </c:pt>
                <c:pt idx="2">
                  <c:v>2153</c:v>
                </c:pt>
                <c:pt idx="3">
                  <c:v>2256.1999999999998</c:v>
                </c:pt>
                <c:pt idx="4">
                  <c:v>2464.3000000000002</c:v>
                </c:pt>
                <c:pt idx="5">
                  <c:v>2756.2</c:v>
                </c:pt>
                <c:pt idx="6">
                  <c:v>12828.400000000001</c:v>
                </c:pt>
                <c:pt idx="7">
                  <c:v>2138.0666666666671</c:v>
                </c:pt>
                <c:pt idx="8">
                  <c:v>2756.2</c:v>
                </c:pt>
                <c:pt idx="9">
                  <c:v>1523.5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B-457F-A803-9DD9E157C7AF}"/>
            </c:ext>
          </c:extLst>
        </c:ser>
        <c:ser>
          <c:idx val="4"/>
          <c:order val="4"/>
          <c:tx>
            <c:strRef>
              <c:f>Себестоимость!$A$7:$B$7</c:f>
              <c:strCache>
                <c:ptCount val="2"/>
                <c:pt idx="0">
                  <c:v>3</c:v>
                </c:pt>
                <c:pt idx="1">
                  <c:v>Знание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Себестоимость!$C$7:$L$7</c:f>
              <c:numCache>
                <c:formatCode>0.0</c:formatCode>
                <c:ptCount val="10"/>
                <c:pt idx="0">
                  <c:v>456.2</c:v>
                </c:pt>
                <c:pt idx="1">
                  <c:v>356.2</c:v>
                </c:pt>
                <c:pt idx="2">
                  <c:v>563</c:v>
                </c:pt>
                <c:pt idx="3">
                  <c:v>563</c:v>
                </c:pt>
                <c:pt idx="4">
                  <c:v>456.1</c:v>
                </c:pt>
                <c:pt idx="5">
                  <c:v>412.1</c:v>
                </c:pt>
                <c:pt idx="6">
                  <c:v>2806.6</c:v>
                </c:pt>
                <c:pt idx="7">
                  <c:v>467.76666666666665</c:v>
                </c:pt>
                <c:pt idx="8">
                  <c:v>563</c:v>
                </c:pt>
                <c:pt idx="9">
                  <c:v>356.2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B-457F-A803-9DD9E157C7AF}"/>
            </c:ext>
          </c:extLst>
        </c:ser>
        <c:ser>
          <c:idx val="5"/>
          <c:order val="5"/>
          <c:tx>
            <c:strRef>
              <c:f>Себестоимость!$A$8:$B$8</c:f>
              <c:strCache>
                <c:ptCount val="2"/>
                <c:pt idx="0">
                  <c:v>4</c:v>
                </c:pt>
                <c:pt idx="1">
                  <c:v>Наука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Себестоимость!$C$8:$L$8</c:f>
              <c:numCache>
                <c:formatCode>0.0</c:formatCode>
                <c:ptCount val="10"/>
                <c:pt idx="0">
                  <c:v>257.3</c:v>
                </c:pt>
                <c:pt idx="1">
                  <c:v>520</c:v>
                </c:pt>
                <c:pt idx="2">
                  <c:v>636</c:v>
                </c:pt>
                <c:pt idx="3">
                  <c:v>763.1</c:v>
                </c:pt>
                <c:pt idx="4">
                  <c:v>915.2</c:v>
                </c:pt>
                <c:pt idx="5">
                  <c:v>612.1</c:v>
                </c:pt>
                <c:pt idx="6">
                  <c:v>3703.7000000000003</c:v>
                </c:pt>
                <c:pt idx="7">
                  <c:v>617.28333333333342</c:v>
                </c:pt>
                <c:pt idx="8">
                  <c:v>915.2</c:v>
                </c:pt>
                <c:pt idx="9">
                  <c:v>257.3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B-457F-A803-9DD9E157C7AF}"/>
            </c:ext>
          </c:extLst>
        </c:ser>
        <c:ser>
          <c:idx val="6"/>
          <c:order val="6"/>
          <c:tx>
            <c:strRef>
              <c:f>Себестоимость!$A$9:$B$9</c:f>
              <c:strCache>
                <c:ptCount val="2"/>
                <c:pt idx="0">
                  <c:v>5</c:v>
                </c:pt>
                <c:pt idx="1">
                  <c:v>Мысль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Себестоимость!$C$9:$L$9</c:f>
              <c:numCache>
                <c:formatCode>0.0</c:formatCode>
                <c:ptCount val="10"/>
                <c:pt idx="0">
                  <c:v>6547.5</c:v>
                </c:pt>
                <c:pt idx="1">
                  <c:v>5624.7</c:v>
                </c:pt>
                <c:pt idx="2">
                  <c:v>4563.2</c:v>
                </c:pt>
                <c:pt idx="3">
                  <c:v>4423</c:v>
                </c:pt>
                <c:pt idx="4">
                  <c:v>4213.1000000000004</c:v>
                </c:pt>
                <c:pt idx="5">
                  <c:v>3918.1</c:v>
                </c:pt>
                <c:pt idx="6">
                  <c:v>29289.599999999999</c:v>
                </c:pt>
                <c:pt idx="7">
                  <c:v>4881.5999999999995</c:v>
                </c:pt>
                <c:pt idx="8">
                  <c:v>6547.5</c:v>
                </c:pt>
                <c:pt idx="9">
                  <c:v>3918.1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DB-457F-A803-9DD9E157C7AF}"/>
            </c:ext>
          </c:extLst>
        </c:ser>
        <c:ser>
          <c:idx val="7"/>
          <c:order val="7"/>
          <c:tx>
            <c:strRef>
              <c:f>Себестоимость!$A$10:$B$10</c:f>
              <c:strCache>
                <c:ptCount val="2"/>
                <c:pt idx="0">
                  <c:v>6</c:v>
                </c:pt>
                <c:pt idx="1">
                  <c:v>Книжный город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Себестоимость!$C$10:$L$10</c:f>
              <c:numCache>
                <c:formatCode>0.0</c:formatCode>
                <c:ptCount val="10"/>
                <c:pt idx="0">
                  <c:v>545.4</c:v>
                </c:pt>
                <c:pt idx="1">
                  <c:v>631</c:v>
                </c:pt>
                <c:pt idx="2">
                  <c:v>736.1</c:v>
                </c:pt>
                <c:pt idx="3">
                  <c:v>823.1</c:v>
                </c:pt>
                <c:pt idx="4">
                  <c:v>615.1</c:v>
                </c:pt>
                <c:pt idx="5">
                  <c:v>918.4</c:v>
                </c:pt>
                <c:pt idx="6">
                  <c:v>4269.0999999999995</c:v>
                </c:pt>
                <c:pt idx="7">
                  <c:v>711.51666666666654</c:v>
                </c:pt>
                <c:pt idx="8">
                  <c:v>918.4</c:v>
                </c:pt>
                <c:pt idx="9">
                  <c:v>545.4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DB-457F-A803-9DD9E157C7AF}"/>
            </c:ext>
          </c:extLst>
        </c:ser>
        <c:ser>
          <c:idx val="8"/>
          <c:order val="8"/>
          <c:tx>
            <c:strRef>
              <c:f>Себестоимость!$A$11:$B$11</c:f>
              <c:strCache>
                <c:ptCount val="2"/>
                <c:pt idx="0">
                  <c:v>7</c:v>
                </c:pt>
                <c:pt idx="1">
                  <c:v>Книголюб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Себестоимость!$C$11:$L$11</c:f>
              <c:numCache>
                <c:formatCode>0.0</c:formatCode>
                <c:ptCount val="10"/>
                <c:pt idx="0">
                  <c:v>2664.6</c:v>
                </c:pt>
                <c:pt idx="1">
                  <c:v>3651.3</c:v>
                </c:pt>
                <c:pt idx="2">
                  <c:v>4668.2</c:v>
                </c:pt>
                <c:pt idx="3">
                  <c:v>4789.2</c:v>
                </c:pt>
                <c:pt idx="4">
                  <c:v>4987.3</c:v>
                </c:pt>
                <c:pt idx="5">
                  <c:v>5123</c:v>
                </c:pt>
                <c:pt idx="6">
                  <c:v>25883.599999999999</c:v>
                </c:pt>
                <c:pt idx="7">
                  <c:v>4313.9333333333334</c:v>
                </c:pt>
                <c:pt idx="8">
                  <c:v>5123</c:v>
                </c:pt>
                <c:pt idx="9">
                  <c:v>2664.6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DB-457F-A803-9DD9E157C7AF}"/>
            </c:ext>
          </c:extLst>
        </c:ser>
        <c:ser>
          <c:idx val="9"/>
          <c:order val="9"/>
          <c:tx>
            <c:strRef>
              <c:f>Себестоимость!$A$12:$B$12</c:f>
              <c:strCache>
                <c:ptCount val="2"/>
                <c:pt idx="0">
                  <c:v>7</c:v>
                </c:pt>
                <c:pt idx="1">
                  <c:v>Итого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Себестоимость!$C$1:$L$2</c:f>
              <c:strCache>
                <c:ptCount val="10"/>
                <c:pt idx="0">
                  <c:v>Годы</c:v>
                </c:pt>
                <c:pt idx="6">
                  <c:v>Всего за 6 лет,допл.</c:v>
                </c:pt>
                <c:pt idx="7">
                  <c:v>Среднегодовая себестоимость</c:v>
                </c:pt>
                <c:pt idx="8">
                  <c:v>Максималльная себестоимость</c:v>
                </c:pt>
                <c:pt idx="9">
                  <c:v>Минимальная себестоимость</c:v>
                </c:pt>
              </c:strCache>
            </c:strRef>
          </c:cat>
          <c:val>
            <c:numRef>
              <c:f>Себестоимость!$C$12:$L$12</c:f>
              <c:numCache>
                <c:formatCode>0.0</c:formatCode>
                <c:ptCount val="10"/>
                <c:pt idx="0">
                  <c:v>13350.6</c:v>
                </c:pt>
                <c:pt idx="1">
                  <c:v>13910.399999999998</c:v>
                </c:pt>
                <c:pt idx="2">
                  <c:v>15642.5</c:v>
                </c:pt>
                <c:pt idx="3">
                  <c:v>16202.099999999999</c:v>
                </c:pt>
                <c:pt idx="4">
                  <c:v>16214.300000000003</c:v>
                </c:pt>
                <c:pt idx="5">
                  <c:v>16326</c:v>
                </c:pt>
                <c:pt idx="6">
                  <c:v>91645.9</c:v>
                </c:pt>
                <c:pt idx="7">
                  <c:v>15274.316666666666</c:v>
                </c:pt>
                <c:pt idx="8">
                  <c:v>19409.400000000001</c:v>
                </c:pt>
                <c:pt idx="9">
                  <c:v>10621.199999999999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DB-457F-A803-9DD9E157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42031"/>
        <c:axId val="1076141551"/>
      </c:lineChart>
      <c:catAx>
        <c:axId val="107614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141551"/>
        <c:crosses val="autoZero"/>
        <c:auto val="1"/>
        <c:lblAlgn val="ctr"/>
        <c:lblOffset val="100"/>
        <c:noMultiLvlLbl val="0"/>
      </c:catAx>
      <c:valAx>
        <c:axId val="1076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14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'!$C$4:$C$10</c:f>
              <c:numCache>
                <c:formatCode>General</c:formatCode>
                <c:ptCount val="7"/>
                <c:pt idx="0">
                  <c:v>2456.1</c:v>
                </c:pt>
                <c:pt idx="1">
                  <c:v>3520</c:v>
                </c:pt>
                <c:pt idx="2">
                  <c:v>676.2</c:v>
                </c:pt>
                <c:pt idx="3">
                  <c:v>353.3</c:v>
                </c:pt>
                <c:pt idx="4">
                  <c:v>7547.5</c:v>
                </c:pt>
                <c:pt idx="5">
                  <c:v>655.4</c:v>
                </c:pt>
                <c:pt idx="6" formatCode="#,##0.00">
                  <c:v>4000.6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535-820A-D38F5318AB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'!$D$4:$D$10</c:f>
              <c:numCache>
                <c:formatCode>General</c:formatCode>
                <c:ptCount val="7"/>
                <c:pt idx="0">
                  <c:v>2562</c:v>
                </c:pt>
                <c:pt idx="1">
                  <c:v>3645.2</c:v>
                </c:pt>
                <c:pt idx="2">
                  <c:v>525.20000000000005</c:v>
                </c:pt>
                <c:pt idx="3">
                  <c:v>632</c:v>
                </c:pt>
                <c:pt idx="4">
                  <c:v>6587.7</c:v>
                </c:pt>
                <c:pt idx="5">
                  <c:v>731</c:v>
                </c:pt>
                <c:pt idx="6" formatCode="#,##0.00">
                  <c:v>4562.3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535-820A-D38F5318AB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'!$E$4:$E$10</c:f>
              <c:numCache>
                <c:formatCode>General</c:formatCode>
                <c:ptCount val="7"/>
                <c:pt idx="0">
                  <c:v>3323</c:v>
                </c:pt>
                <c:pt idx="1">
                  <c:v>4553</c:v>
                </c:pt>
                <c:pt idx="2">
                  <c:v>589</c:v>
                </c:pt>
                <c:pt idx="3">
                  <c:v>863</c:v>
                </c:pt>
                <c:pt idx="4">
                  <c:v>5896.2</c:v>
                </c:pt>
                <c:pt idx="5">
                  <c:v>926.1</c:v>
                </c:pt>
                <c:pt idx="6" formatCode="#,##0.00">
                  <c:v>5698.2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535-820A-D38F5318AB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'!$F$4:$F$10</c:f>
              <c:numCache>
                <c:formatCode>General</c:formatCode>
                <c:ptCount val="7"/>
                <c:pt idx="0">
                  <c:v>4564.5</c:v>
                </c:pt>
                <c:pt idx="1">
                  <c:v>3656.2</c:v>
                </c:pt>
                <c:pt idx="2">
                  <c:v>756</c:v>
                </c:pt>
                <c:pt idx="3">
                  <c:v>863.1</c:v>
                </c:pt>
                <c:pt idx="4">
                  <c:v>5987</c:v>
                </c:pt>
                <c:pt idx="5">
                  <c:v>952.1</c:v>
                </c:pt>
                <c:pt idx="6" formatCode="#,##0.00">
                  <c:v>6549.2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8-4535-820A-D38F5318AB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'!$G$4:$G$10</c:f>
              <c:numCache>
                <c:formatCode>General</c:formatCode>
                <c:ptCount val="7"/>
                <c:pt idx="0">
                  <c:v>3983.2</c:v>
                </c:pt>
                <c:pt idx="1">
                  <c:v>4564.3</c:v>
                </c:pt>
                <c:pt idx="2">
                  <c:v>654.1</c:v>
                </c:pt>
                <c:pt idx="3">
                  <c:v>1023.2</c:v>
                </c:pt>
                <c:pt idx="4">
                  <c:v>5987</c:v>
                </c:pt>
                <c:pt idx="5">
                  <c:v>756.2</c:v>
                </c:pt>
                <c:pt idx="6" formatCode="#,##0.00">
                  <c:v>6987.5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8-4535-820A-D38F5318AB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'Выручка '!$B$4:$B$10</c:f>
              <c:strCache>
                <c:ptCount val="7"/>
                <c:pt idx="0">
                  <c:v>Дом книги</c:v>
                </c:pt>
                <c:pt idx="1">
                  <c:v>Книжный мир</c:v>
                </c:pt>
                <c:pt idx="2">
                  <c:v>Знание</c:v>
                </c:pt>
                <c:pt idx="3">
                  <c:v>Наука</c:v>
                </c:pt>
                <c:pt idx="4">
                  <c:v>Мысль</c:v>
                </c:pt>
                <c:pt idx="5">
                  <c:v>Книжный двор</c:v>
                </c:pt>
                <c:pt idx="6">
                  <c:v>Книголюб</c:v>
                </c:pt>
              </c:strCache>
            </c:strRef>
          </c:cat>
          <c:val>
            <c:numRef>
              <c:f>'Выручка '!$H$4:$H$10</c:f>
              <c:numCache>
                <c:formatCode>#,##0.00</c:formatCode>
                <c:ptCount val="7"/>
                <c:pt idx="0">
                  <c:v>3654.3</c:v>
                </c:pt>
                <c:pt idx="1">
                  <c:v>4564.3999999999996</c:v>
                </c:pt>
                <c:pt idx="2" formatCode="General">
                  <c:v>644.1</c:v>
                </c:pt>
                <c:pt idx="3" formatCode="General">
                  <c:v>752.1</c:v>
                </c:pt>
                <c:pt idx="4" formatCode="General">
                  <c:v>5987</c:v>
                </c:pt>
                <c:pt idx="5" formatCode="General">
                  <c:v>755</c:v>
                </c:pt>
                <c:pt idx="6">
                  <c:v>7256.2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D8-4535-820A-D38F5318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964191"/>
        <c:axId val="1239960831"/>
      </c:lineChart>
      <c:catAx>
        <c:axId val="12399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960831"/>
        <c:crosses val="autoZero"/>
        <c:auto val="1"/>
        <c:lblAlgn val="ctr"/>
        <c:lblOffset val="100"/>
        <c:noMultiLvlLbl val="0"/>
      </c:catAx>
      <c:valAx>
        <c:axId val="1239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96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14</xdr:row>
      <xdr:rowOff>83820</xdr:rowOff>
    </xdr:from>
    <xdr:to>
      <xdr:col>10</xdr:col>
      <xdr:colOff>441960</xdr:colOff>
      <xdr:row>29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DF150F-6F7C-D2EE-83F9-AA682A2B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167640</xdr:rowOff>
    </xdr:from>
    <xdr:to>
      <xdr:col>11</xdr:col>
      <xdr:colOff>312420</xdr:colOff>
      <xdr:row>18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208945-4966-4EE3-B7C3-C946F12E8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I18" sqref="I18"/>
    </sheetView>
  </sheetViews>
  <sheetFormatPr defaultRowHeight="14.4" x14ac:dyDescent="0.3"/>
  <cols>
    <col min="1" max="1" width="3.5546875" style="1"/>
    <col min="2" max="2" width="9.5546875" style="1"/>
    <col min="3" max="3" width="6.21875" style="1"/>
    <col min="4" max="4" width="6.44140625" style="1"/>
    <col min="5" max="5" width="6.33203125" style="1"/>
    <col min="6" max="7" width="6.44140625" style="1"/>
    <col min="8" max="8" width="6.33203125" style="1"/>
    <col min="9" max="9" width="8.5546875" style="1"/>
    <col min="10" max="10" width="8.77734375" style="1"/>
    <col min="11" max="11" width="10.44140625" style="1"/>
    <col min="12" max="12" width="16.77734375" style="1"/>
  </cols>
  <sheetData>
    <row r="1" spans="1:12" ht="42.3" customHeight="1" x14ac:dyDescent="0.3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8" customHeight="1" x14ac:dyDescent="0.3">
      <c r="A2" s="9"/>
      <c r="B2" s="10" t="s">
        <v>0</v>
      </c>
      <c r="C2" s="14" t="s">
        <v>21</v>
      </c>
      <c r="D2" s="15"/>
      <c r="E2" s="15"/>
      <c r="F2" s="15"/>
      <c r="G2" s="15"/>
      <c r="H2" s="16"/>
      <c r="I2" s="12" t="s">
        <v>19</v>
      </c>
      <c r="J2" s="10" t="s">
        <v>7</v>
      </c>
      <c r="K2" s="10" t="s">
        <v>8</v>
      </c>
      <c r="L2" s="12" t="s">
        <v>20</v>
      </c>
    </row>
    <row r="3" spans="1:12" ht="31.2" customHeight="1" x14ac:dyDescent="0.3">
      <c r="A3" s="2" t="s">
        <v>17</v>
      </c>
      <c r="B3" s="11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13"/>
      <c r="J3" s="11"/>
      <c r="K3" s="11"/>
      <c r="L3" s="11"/>
    </row>
    <row r="4" spans="1:12" x14ac:dyDescent="0.3">
      <c r="A4" s="2">
        <v>1</v>
      </c>
      <c r="B4" s="6" t="s">
        <v>22</v>
      </c>
      <c r="C4" s="2">
        <v>2456.1</v>
      </c>
      <c r="D4" s="2">
        <v>2562</v>
      </c>
      <c r="E4" s="2">
        <v>3323</v>
      </c>
      <c r="F4" s="2">
        <v>4564.5</v>
      </c>
      <c r="G4" s="2">
        <v>3983.2</v>
      </c>
      <c r="H4" s="7">
        <v>3654.3</v>
      </c>
      <c r="I4" s="7">
        <f>SUM(C4:H4)</f>
        <v>20543.099999999999</v>
      </c>
      <c r="J4" s="8">
        <f>I4/$I$11</f>
        <v>0.15657886412850028</v>
      </c>
      <c r="K4" s="2">
        <f>RANK(J4,$J$4:$J$10,1)</f>
        <v>4</v>
      </c>
      <c r="L4" s="2" t="s">
        <v>9</v>
      </c>
    </row>
    <row r="5" spans="1:12" x14ac:dyDescent="0.3">
      <c r="A5" s="2">
        <v>2</v>
      </c>
      <c r="B5" s="6" t="s">
        <v>23</v>
      </c>
      <c r="C5" s="2">
        <v>3520</v>
      </c>
      <c r="D5" s="2">
        <v>3645.2</v>
      </c>
      <c r="E5" s="2">
        <v>4553</v>
      </c>
      <c r="F5" s="2">
        <v>3656.2</v>
      </c>
      <c r="G5" s="2">
        <v>4564.3</v>
      </c>
      <c r="H5" s="7">
        <v>4564.3999999999996</v>
      </c>
      <c r="I5" s="7">
        <f t="shared" ref="I5:I10" si="0">SUM(C5:H5)</f>
        <v>24503.1</v>
      </c>
      <c r="J5" s="8">
        <f>I5/$I$11</f>
        <v>0.18676185997376515</v>
      </c>
      <c r="K5" s="2">
        <f t="shared" ref="K5:K9" si="1">RANK(J5,$J$4:$J$10,1)</f>
        <v>5</v>
      </c>
      <c r="L5" s="2" t="s">
        <v>10</v>
      </c>
    </row>
    <row r="6" spans="1:12" x14ac:dyDescent="0.3">
      <c r="A6" s="2">
        <v>3</v>
      </c>
      <c r="B6" s="6" t="s">
        <v>24</v>
      </c>
      <c r="C6" s="2">
        <v>676.2</v>
      </c>
      <c r="D6" s="2">
        <v>525.20000000000005</v>
      </c>
      <c r="E6" s="2">
        <v>589</v>
      </c>
      <c r="F6" s="2">
        <v>756</v>
      </c>
      <c r="G6" s="2">
        <v>654.1</v>
      </c>
      <c r="H6" s="2">
        <v>644.1</v>
      </c>
      <c r="I6" s="7">
        <f t="shared" si="0"/>
        <v>3844.6</v>
      </c>
      <c r="J6" s="8">
        <f t="shared" ref="J5:J10" si="2">I6/$I$11</f>
        <v>2.9303420663309439E-2</v>
      </c>
      <c r="K6" s="2">
        <f t="shared" si="1"/>
        <v>1</v>
      </c>
      <c r="L6" s="2" t="s">
        <v>11</v>
      </c>
    </row>
    <row r="7" spans="1:12" ht="20.399999999999999" x14ac:dyDescent="0.3">
      <c r="A7" s="2">
        <v>4</v>
      </c>
      <c r="B7" s="6" t="s">
        <v>25</v>
      </c>
      <c r="C7" s="2">
        <v>353.3</v>
      </c>
      <c r="D7" s="2">
        <v>632</v>
      </c>
      <c r="E7" s="2">
        <v>863</v>
      </c>
      <c r="F7" s="2">
        <v>863.1</v>
      </c>
      <c r="G7" s="2">
        <v>1023.2</v>
      </c>
      <c r="H7" s="2">
        <v>752.1</v>
      </c>
      <c r="I7" s="7">
        <f t="shared" si="0"/>
        <v>4486.7000000000007</v>
      </c>
      <c r="J7" s="8">
        <f t="shared" si="2"/>
        <v>3.419748673205808E-2</v>
      </c>
      <c r="K7" s="2">
        <f t="shared" si="1"/>
        <v>2</v>
      </c>
      <c r="L7" s="2" t="s">
        <v>12</v>
      </c>
    </row>
    <row r="8" spans="1:12" x14ac:dyDescent="0.3">
      <c r="A8" s="2">
        <v>5</v>
      </c>
      <c r="B8" s="6" t="s">
        <v>26</v>
      </c>
      <c r="C8" s="2">
        <v>7547.5</v>
      </c>
      <c r="D8" s="2">
        <v>6587.7</v>
      </c>
      <c r="E8" s="2">
        <v>5896.2</v>
      </c>
      <c r="F8" s="2">
        <v>5987</v>
      </c>
      <c r="G8" s="2">
        <v>5987</v>
      </c>
      <c r="H8" s="2">
        <v>5987</v>
      </c>
      <c r="I8" s="7">
        <f t="shared" si="0"/>
        <v>37992.400000000001</v>
      </c>
      <c r="J8" s="8">
        <f t="shared" si="2"/>
        <v>0.289576881654455</v>
      </c>
      <c r="K8" s="2">
        <f t="shared" si="1"/>
        <v>7</v>
      </c>
      <c r="L8" s="2" t="s">
        <v>13</v>
      </c>
    </row>
    <row r="9" spans="1:12" ht="20.399999999999999" x14ac:dyDescent="0.3">
      <c r="A9" s="2">
        <v>6</v>
      </c>
      <c r="B9" s="6" t="s">
        <v>27</v>
      </c>
      <c r="C9" s="2">
        <v>655.4</v>
      </c>
      <c r="D9" s="2">
        <v>731</v>
      </c>
      <c r="E9" s="2">
        <v>926.1</v>
      </c>
      <c r="F9" s="2">
        <v>952.1</v>
      </c>
      <c r="G9" s="2">
        <v>756.2</v>
      </c>
      <c r="H9" s="2">
        <v>755</v>
      </c>
      <c r="I9" s="7">
        <f t="shared" si="0"/>
        <v>4775.8</v>
      </c>
      <c r="J9" s="8">
        <f t="shared" si="2"/>
        <v>3.6400997868135367E-2</v>
      </c>
      <c r="K9" s="2">
        <f t="shared" si="1"/>
        <v>3</v>
      </c>
      <c r="L9" s="2" t="s">
        <v>14</v>
      </c>
    </row>
    <row r="10" spans="1:12" x14ac:dyDescent="0.3">
      <c r="A10" s="2">
        <v>7</v>
      </c>
      <c r="B10" s="6" t="s">
        <v>28</v>
      </c>
      <c r="C10" s="7">
        <v>4000.6</v>
      </c>
      <c r="D10" s="7">
        <v>4562.3</v>
      </c>
      <c r="E10" s="7">
        <v>5698.2</v>
      </c>
      <c r="F10" s="7">
        <v>6549.2</v>
      </c>
      <c r="G10" s="7">
        <v>6987.5</v>
      </c>
      <c r="H10" s="7">
        <v>7256.2</v>
      </c>
      <c r="I10" s="7">
        <f t="shared" si="0"/>
        <v>35054</v>
      </c>
      <c r="J10" s="8">
        <f t="shared" si="2"/>
        <v>0.26718048897977659</v>
      </c>
      <c r="K10" s="2">
        <f>RANK(J10,$J$4:$J$10,1)</f>
        <v>6</v>
      </c>
      <c r="L10" s="2" t="s">
        <v>15</v>
      </c>
    </row>
    <row r="11" spans="1:12" ht="15.6" x14ac:dyDescent="0.3">
      <c r="A11" s="3"/>
      <c r="B11" s="3"/>
      <c r="C11" s="3"/>
      <c r="D11" s="3"/>
      <c r="E11" s="2" t="s">
        <v>16</v>
      </c>
      <c r="F11" s="3"/>
      <c r="G11" s="3"/>
      <c r="H11" s="3"/>
      <c r="I11" s="2">
        <f>SUM(I4:I10)</f>
        <v>131199.70000000001</v>
      </c>
      <c r="J11" s="8">
        <f>SUM(J4:J10)</f>
        <v>0.99999999999999978</v>
      </c>
      <c r="K11" s="3"/>
      <c r="L11" s="3"/>
    </row>
  </sheetData>
  <mergeCells count="7">
    <mergeCell ref="A1:L1"/>
    <mergeCell ref="B2:B3"/>
    <mergeCell ref="I2:I3"/>
    <mergeCell ref="J2:J3"/>
    <mergeCell ref="K2:K3"/>
    <mergeCell ref="L2:L3"/>
    <mergeCell ref="C2:H2"/>
  </mergeCells>
  <pageMargins left="1" right="1" top="0.44" bottom="0.44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8C59-7F6B-4F5B-AE3E-89DF2D7565CB}">
  <dimension ref="A1:L12"/>
  <sheetViews>
    <sheetView workbookViewId="0">
      <selection activeCell="D20" sqref="D20:D21"/>
    </sheetView>
  </sheetViews>
  <sheetFormatPr defaultRowHeight="14.4" x14ac:dyDescent="0.3"/>
  <sheetData>
    <row r="1" spans="1:12" x14ac:dyDescent="0.3">
      <c r="A1" s="17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x14ac:dyDescent="0.3">
      <c r="A2" s="20" t="s">
        <v>30</v>
      </c>
      <c r="B2" s="21" t="s">
        <v>31</v>
      </c>
      <c r="C2" s="22" t="s">
        <v>21</v>
      </c>
      <c r="D2" s="22"/>
      <c r="E2" s="22"/>
      <c r="F2" s="22"/>
      <c r="G2" s="22"/>
      <c r="H2" s="23"/>
      <c r="I2" s="24" t="s">
        <v>32</v>
      </c>
      <c r="J2" s="25" t="s">
        <v>33</v>
      </c>
      <c r="K2" s="25" t="s">
        <v>34</v>
      </c>
      <c r="L2" s="26" t="s">
        <v>35</v>
      </c>
    </row>
    <row r="3" spans="1:12" x14ac:dyDescent="0.3">
      <c r="A3" s="27"/>
      <c r="B3" s="28"/>
      <c r="C3" s="22"/>
      <c r="D3" s="22"/>
      <c r="E3" s="22"/>
      <c r="F3" s="22"/>
      <c r="G3" s="22"/>
      <c r="H3" s="23"/>
      <c r="I3" s="29"/>
      <c r="J3" s="22"/>
      <c r="K3" s="22"/>
      <c r="L3" s="30"/>
    </row>
    <row r="4" spans="1:12" x14ac:dyDescent="0.3">
      <c r="A4" s="27"/>
      <c r="B4" s="28"/>
      <c r="C4" s="31">
        <v>1994</v>
      </c>
      <c r="D4" s="31">
        <v>1995</v>
      </c>
      <c r="E4" s="31">
        <v>1996</v>
      </c>
      <c r="F4" s="31">
        <v>1997</v>
      </c>
      <c r="G4" s="31">
        <v>1998</v>
      </c>
      <c r="H4" s="32">
        <v>1999</v>
      </c>
      <c r="I4" s="29"/>
      <c r="J4" s="22"/>
      <c r="K4" s="22"/>
      <c r="L4" s="30"/>
    </row>
    <row r="5" spans="1:12" x14ac:dyDescent="0.3">
      <c r="A5" s="33">
        <v>1</v>
      </c>
      <c r="B5" s="34" t="s">
        <v>22</v>
      </c>
      <c r="C5" s="35">
        <v>1356.1</v>
      </c>
      <c r="D5" s="35">
        <v>1452</v>
      </c>
      <c r="E5" s="35">
        <v>2323</v>
      </c>
      <c r="F5" s="35">
        <v>2584.5</v>
      </c>
      <c r="G5" s="35">
        <v>2563.1999999999998</v>
      </c>
      <c r="H5" s="36">
        <v>2586.1</v>
      </c>
      <c r="I5" s="37">
        <f>SUM(C5:H5)</f>
        <v>12864.9</v>
      </c>
      <c r="J5" s="38">
        <f>AVERAGE(C5:H5)</f>
        <v>2144.15</v>
      </c>
      <c r="K5" s="38">
        <f>MAX(C5:H5)</f>
        <v>2586.1</v>
      </c>
      <c r="L5" s="39">
        <f>MIN(C5:H5)</f>
        <v>1356.1</v>
      </c>
    </row>
    <row r="6" spans="1:12" x14ac:dyDescent="0.3">
      <c r="A6" s="33">
        <v>2</v>
      </c>
      <c r="B6" s="34" t="s">
        <v>23</v>
      </c>
      <c r="C6" s="35">
        <v>1523.5</v>
      </c>
      <c r="D6" s="35">
        <v>1675.2</v>
      </c>
      <c r="E6" s="35">
        <v>2153</v>
      </c>
      <c r="F6" s="35">
        <v>2256.1999999999998</v>
      </c>
      <c r="G6" s="35">
        <v>2464.3000000000002</v>
      </c>
      <c r="H6" s="36">
        <v>2756.2</v>
      </c>
      <c r="I6" s="37">
        <f t="shared" ref="I6:I11" si="0">SUM(C6:H6)</f>
        <v>12828.400000000001</v>
      </c>
      <c r="J6" s="38">
        <f t="shared" ref="J6:J11" si="1">AVERAGE(C6:H6)</f>
        <v>2138.0666666666671</v>
      </c>
      <c r="K6" s="38">
        <f t="shared" ref="K6:K11" si="2">MAX(C6:H6)</f>
        <v>2756.2</v>
      </c>
      <c r="L6" s="39">
        <f t="shared" ref="L6:L11" si="3">MIN(C6:H6)</f>
        <v>1523.5</v>
      </c>
    </row>
    <row r="7" spans="1:12" x14ac:dyDescent="0.3">
      <c r="A7" s="33">
        <v>3</v>
      </c>
      <c r="B7" s="34" t="s">
        <v>24</v>
      </c>
      <c r="C7" s="35">
        <v>456.2</v>
      </c>
      <c r="D7" s="35">
        <v>356.2</v>
      </c>
      <c r="E7" s="35">
        <v>563</v>
      </c>
      <c r="F7" s="35">
        <v>563</v>
      </c>
      <c r="G7" s="35">
        <v>456.1</v>
      </c>
      <c r="H7" s="36">
        <v>412.1</v>
      </c>
      <c r="I7" s="37">
        <f t="shared" si="0"/>
        <v>2806.6</v>
      </c>
      <c r="J7" s="38">
        <f t="shared" si="1"/>
        <v>467.76666666666665</v>
      </c>
      <c r="K7" s="38">
        <f t="shared" si="2"/>
        <v>563</v>
      </c>
      <c r="L7" s="39">
        <f t="shared" si="3"/>
        <v>356.2</v>
      </c>
    </row>
    <row r="8" spans="1:12" x14ac:dyDescent="0.3">
      <c r="A8" s="33">
        <v>4</v>
      </c>
      <c r="B8" s="34" t="s">
        <v>25</v>
      </c>
      <c r="C8" s="35">
        <v>257.3</v>
      </c>
      <c r="D8" s="35">
        <v>520</v>
      </c>
      <c r="E8" s="35">
        <v>636</v>
      </c>
      <c r="F8" s="35">
        <v>763.1</v>
      </c>
      <c r="G8" s="35">
        <v>915.2</v>
      </c>
      <c r="H8" s="36">
        <v>612.1</v>
      </c>
      <c r="I8" s="37">
        <f t="shared" si="0"/>
        <v>3703.7000000000003</v>
      </c>
      <c r="J8" s="38">
        <f t="shared" si="1"/>
        <v>617.28333333333342</v>
      </c>
      <c r="K8" s="38">
        <f t="shared" si="2"/>
        <v>915.2</v>
      </c>
      <c r="L8" s="39">
        <f t="shared" si="3"/>
        <v>257.3</v>
      </c>
    </row>
    <row r="9" spans="1:12" x14ac:dyDescent="0.3">
      <c r="A9" s="33">
        <v>5</v>
      </c>
      <c r="B9" s="34" t="s">
        <v>26</v>
      </c>
      <c r="C9" s="35">
        <v>6547.5</v>
      </c>
      <c r="D9" s="35">
        <v>5624.7</v>
      </c>
      <c r="E9" s="35">
        <v>4563.2</v>
      </c>
      <c r="F9" s="35">
        <v>4423</v>
      </c>
      <c r="G9" s="35">
        <v>4213.1000000000004</v>
      </c>
      <c r="H9" s="36">
        <v>3918.1</v>
      </c>
      <c r="I9" s="37">
        <f t="shared" si="0"/>
        <v>29289.599999999999</v>
      </c>
      <c r="J9" s="38">
        <f t="shared" si="1"/>
        <v>4881.5999999999995</v>
      </c>
      <c r="K9" s="38">
        <f t="shared" si="2"/>
        <v>6547.5</v>
      </c>
      <c r="L9" s="39">
        <f t="shared" si="3"/>
        <v>3918.1</v>
      </c>
    </row>
    <row r="10" spans="1:12" x14ac:dyDescent="0.3">
      <c r="A10" s="33">
        <v>6</v>
      </c>
      <c r="B10" s="34" t="s">
        <v>36</v>
      </c>
      <c r="C10" s="35">
        <v>545.4</v>
      </c>
      <c r="D10" s="35">
        <v>631</v>
      </c>
      <c r="E10" s="35">
        <v>736.1</v>
      </c>
      <c r="F10" s="35">
        <v>823.1</v>
      </c>
      <c r="G10" s="35">
        <v>615.1</v>
      </c>
      <c r="H10" s="36">
        <v>918.4</v>
      </c>
      <c r="I10" s="37">
        <f t="shared" si="0"/>
        <v>4269.0999999999995</v>
      </c>
      <c r="J10" s="38">
        <f t="shared" si="1"/>
        <v>711.51666666666654</v>
      </c>
      <c r="K10" s="38">
        <f t="shared" si="2"/>
        <v>918.4</v>
      </c>
      <c r="L10" s="39">
        <f t="shared" si="3"/>
        <v>545.4</v>
      </c>
    </row>
    <row r="11" spans="1:12" x14ac:dyDescent="0.3">
      <c r="A11" s="33">
        <v>7</v>
      </c>
      <c r="B11" s="34" t="s">
        <v>28</v>
      </c>
      <c r="C11" s="35">
        <v>2664.6</v>
      </c>
      <c r="D11" s="35">
        <v>3651.3</v>
      </c>
      <c r="E11" s="35">
        <v>4668.2</v>
      </c>
      <c r="F11" s="35">
        <v>4789.2</v>
      </c>
      <c r="G11" s="35">
        <v>4987.3</v>
      </c>
      <c r="H11" s="36">
        <v>5123</v>
      </c>
      <c r="I11" s="37">
        <f t="shared" si="0"/>
        <v>25883.599999999999</v>
      </c>
      <c r="J11" s="38">
        <f t="shared" si="1"/>
        <v>4313.9333333333334</v>
      </c>
      <c r="K11" s="38">
        <f t="shared" si="2"/>
        <v>5123</v>
      </c>
      <c r="L11" s="39">
        <f t="shared" si="3"/>
        <v>2664.6</v>
      </c>
    </row>
    <row r="12" spans="1:12" ht="15" thickBot="1" x14ac:dyDescent="0.35">
      <c r="A12" s="40"/>
      <c r="B12" s="41" t="s">
        <v>37</v>
      </c>
      <c r="C12" s="42">
        <f>SUM(C5:C11)</f>
        <v>13350.6</v>
      </c>
      <c r="D12" s="42">
        <f t="shared" ref="D12:L12" si="4">SUM(D5:D11)</f>
        <v>13910.399999999998</v>
      </c>
      <c r="E12" s="42">
        <f t="shared" si="4"/>
        <v>15642.5</v>
      </c>
      <c r="F12" s="42">
        <f t="shared" si="4"/>
        <v>16202.099999999999</v>
      </c>
      <c r="G12" s="42">
        <f t="shared" si="4"/>
        <v>16214.300000000003</v>
      </c>
      <c r="H12" s="43">
        <f t="shared" si="4"/>
        <v>16326</v>
      </c>
      <c r="I12" s="44">
        <f t="shared" si="4"/>
        <v>91645.9</v>
      </c>
      <c r="J12" s="42">
        <f t="shared" si="4"/>
        <v>15274.316666666666</v>
      </c>
      <c r="K12" s="42">
        <f t="shared" si="4"/>
        <v>19409.400000000001</v>
      </c>
      <c r="L12" s="45">
        <f t="shared" si="4"/>
        <v>10621.199999999999</v>
      </c>
    </row>
  </sheetData>
  <mergeCells count="8">
    <mergeCell ref="A1:L1"/>
    <mergeCell ref="A2:A4"/>
    <mergeCell ref="B2:B4"/>
    <mergeCell ref="C2:H3"/>
    <mergeCell ref="I2:I4"/>
    <mergeCell ref="J2:J4"/>
    <mergeCell ref="K2:K4"/>
    <mergeCell ref="L2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E504-BB0C-4024-84EF-BFF2E0F767C8}">
  <dimension ref="A1"/>
  <sheetViews>
    <sheetView workbookViewId="0">
      <selection activeCell="E2" sqref="E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Выручка </vt:lpstr>
      <vt:lpstr>Себестоимость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Пузынин</cp:lastModifiedBy>
  <cp:revision>1</cp:revision>
  <dcterms:modified xsi:type="dcterms:W3CDTF">2025-02-26T03:28:01Z</dcterms:modified>
</cp:coreProperties>
</file>