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2 семестр\Теоретическая информатика\Лабы\12.03.25 - Лаба №3\Влад\"/>
    </mc:Choice>
  </mc:AlternateContent>
  <bookViews>
    <workbookView xWindow="0" yWindow="0" windowWidth="28800" windowHeight="12435" activeTab="2"/>
  </bookViews>
  <sheets>
    <sheet name="Лист1" sheetId="1" r:id="rId1"/>
    <sheet name="Лист2" sheetId="2" r:id="rId2"/>
    <sheet name="Лист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" l="1"/>
  <c r="A18" i="2"/>
  <c r="B6" i="2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8" i="1"/>
  <c r="L8" i="1"/>
  <c r="L9" i="1"/>
  <c r="L10" i="1"/>
  <c r="L11" i="1"/>
  <c r="M11" i="1" s="1"/>
  <c r="L12" i="1"/>
  <c r="M12" i="1" s="1"/>
  <c r="L13" i="1"/>
  <c r="L14" i="1"/>
  <c r="L15" i="1"/>
  <c r="L16" i="1"/>
  <c r="M16" i="1" s="1"/>
  <c r="L17" i="1"/>
  <c r="L18" i="1"/>
  <c r="L19" i="1"/>
  <c r="L20" i="1"/>
  <c r="M20" i="1" s="1"/>
  <c r="L21" i="1"/>
  <c r="L22" i="1"/>
  <c r="L23" i="1"/>
  <c r="M23" i="1" s="1"/>
  <c r="L24" i="1"/>
  <c r="M24" i="1"/>
  <c r="M19" i="1"/>
  <c r="M15" i="1"/>
  <c r="M8" i="1"/>
  <c r="M9" i="1"/>
  <c r="M10" i="1"/>
  <c r="M13" i="1"/>
  <c r="M14" i="1"/>
  <c r="M17" i="1"/>
  <c r="M18" i="1"/>
  <c r="M21" i="1"/>
  <c r="M22" i="1"/>
  <c r="H24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8" i="1"/>
</calcChain>
</file>

<file path=xl/sharedStrings.xml><?xml version="1.0" encoding="utf-8"?>
<sst xmlns="http://schemas.openxmlformats.org/spreadsheetml/2006/main" count="87" uniqueCount="63">
  <si>
    <t>дата</t>
  </si>
  <si>
    <t>курс доллара</t>
  </si>
  <si>
    <t>1$ = 30,5 р.</t>
  </si>
  <si>
    <t>Расценки на размещение рекламы в центральной прессе</t>
  </si>
  <si>
    <t>№ п.п</t>
  </si>
  <si>
    <t>Название газеты</t>
  </si>
  <si>
    <t>Формат</t>
  </si>
  <si>
    <t>Периодичность выхода в неделю</t>
  </si>
  <si>
    <t>Тираж в тыс. экз</t>
  </si>
  <si>
    <t>1 полоса</t>
  </si>
  <si>
    <t>1/2 полосы (руб)</t>
  </si>
  <si>
    <t>1/4 полосы (руб)</t>
  </si>
  <si>
    <t>Номер полосы на странице</t>
  </si>
  <si>
    <t>Длина в полосах</t>
  </si>
  <si>
    <t>Дата</t>
  </si>
  <si>
    <t>Стоимость заказа</t>
  </si>
  <si>
    <t>НДС</t>
  </si>
  <si>
    <t>Надбавки</t>
  </si>
  <si>
    <t>Итого в рублях</t>
  </si>
  <si>
    <t>Итого в $</t>
  </si>
  <si>
    <t>Независимая газета</t>
  </si>
  <si>
    <t>Российская газета</t>
  </si>
  <si>
    <t>Сегодня</t>
  </si>
  <si>
    <t>Труд</t>
  </si>
  <si>
    <t>Правда</t>
  </si>
  <si>
    <t>Советская Россия</t>
  </si>
  <si>
    <t>Российские вести</t>
  </si>
  <si>
    <t>Мегаполис-экспресс</t>
  </si>
  <si>
    <t>Куранты</t>
  </si>
  <si>
    <t>Бизнес и банки</t>
  </si>
  <si>
    <t>Домовой</t>
  </si>
  <si>
    <t>Иностранец</t>
  </si>
  <si>
    <t>Совершенно секретно</t>
  </si>
  <si>
    <t>Работница</t>
  </si>
  <si>
    <t>Вечерний клуб</t>
  </si>
  <si>
    <t>Советский спорт</t>
  </si>
  <si>
    <t>Спорт-экспресс</t>
  </si>
  <si>
    <t>А2</t>
  </si>
  <si>
    <t>А3</t>
  </si>
  <si>
    <t>А4</t>
  </si>
  <si>
    <t>ежедн.</t>
  </si>
  <si>
    <t>ежемес.</t>
  </si>
  <si>
    <t>нет</t>
  </si>
  <si>
    <t>1 день</t>
  </si>
  <si>
    <t>2 день</t>
  </si>
  <si>
    <t>3 день</t>
  </si>
  <si>
    <t>4 день</t>
  </si>
  <si>
    <t>Простая сумма временных интервалов</t>
  </si>
  <si>
    <t>A</t>
  </si>
  <si>
    <t>B</t>
  </si>
  <si>
    <t>рабочим дням</t>
  </si>
  <si>
    <t>выходным</t>
  </si>
  <si>
    <t>10.00</t>
  </si>
  <si>
    <t>20.00</t>
  </si>
  <si>
    <t>9.00</t>
  </si>
  <si>
    <t>21.00</t>
  </si>
  <si>
    <t>Счет от</t>
  </si>
  <si>
    <t>марка</t>
  </si>
  <si>
    <t>время</t>
  </si>
  <si>
    <t>Волга</t>
  </si>
  <si>
    <t>с</t>
  </si>
  <si>
    <t>по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</si>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</sst>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8" formatCode="_-[$$-409]* #,##0.00_ ;_-[$$-409]* \-#,##0.00\ ;_-[$$-409]* &quot;-&quot;??_ ;_-@_ "/>
    <numFmt numFmtId="170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168" fontId="2" fillId="0" borderId="1" xfId="0" applyNumberFormat="1" applyFont="1" applyBorder="1"/>
    <xf numFmtId="44" fontId="2" fillId="0" borderId="1" xfId="1" applyFont="1" applyBorder="1"/>
    <xf numFmtId="168" fontId="0" fillId="0" borderId="1" xfId="1" applyNumberFormat="1" applyFont="1" applyBorder="1"/>
    <xf numFmtId="168" fontId="0" fillId="0" borderId="1" xfId="0" applyNumberFormat="1" applyFont="1" applyBorder="1"/>
    <xf numFmtId="12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17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20" fontId="3" fillId="0" borderId="1" xfId="0" applyNumberFormat="1" applyFont="1" applyBorder="1"/>
    <xf numFmtId="0" fontId="0" fillId="0" borderId="1" xfId="0" applyBorder="1" applyAlignment="1">
      <alignment horizontal="center" wrapText="1"/>
    </xf>
    <xf numFmtId="14" fontId="0" fillId="0" borderId="0" xfId="0" applyNumberFormat="1"/>
    <xf numFmtId="170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workbookViewId="0">
      <selection activeCell="D12" sqref="D12"/>
    </sheetView>
  </sheetViews>
  <sheetFormatPr defaultRowHeight="15" x14ac:dyDescent="0.25"/>
  <cols>
    <col min="2" max="2" width="20.7109375" customWidth="1"/>
    <col min="3" max="3" width="13" customWidth="1"/>
    <col min="4" max="4" width="11.85546875" customWidth="1"/>
    <col min="5" max="5" width="10.42578125" customWidth="1"/>
    <col min="6" max="7" width="11.140625" bestFit="1" customWidth="1"/>
    <col min="8" max="8" width="10.140625" bestFit="1" customWidth="1"/>
    <col min="9" max="9" width="10.5703125" customWidth="1"/>
    <col min="10" max="10" width="10.28515625" customWidth="1"/>
    <col min="12" max="12" width="12" bestFit="1" customWidth="1"/>
    <col min="13" max="13" width="11" bestFit="1" customWidth="1"/>
    <col min="14" max="14" width="11.85546875" customWidth="1"/>
    <col min="15" max="15" width="14.5703125" bestFit="1" customWidth="1"/>
    <col min="16" max="16" width="11.140625" bestFit="1" customWidth="1"/>
  </cols>
  <sheetData>
    <row r="2" spans="1:16" x14ac:dyDescent="0.25">
      <c r="A2" t="s">
        <v>0</v>
      </c>
      <c r="B2" s="1">
        <v>40455.527083333334</v>
      </c>
    </row>
    <row r="3" spans="1:16" ht="30" x14ac:dyDescent="0.25">
      <c r="A3" s="2" t="s">
        <v>1</v>
      </c>
      <c r="B3" t="s">
        <v>2</v>
      </c>
    </row>
    <row r="5" spans="1:16" x14ac:dyDescent="0.25">
      <c r="C5" s="3" t="s">
        <v>3</v>
      </c>
      <c r="D5" s="3"/>
      <c r="E5" s="3"/>
      <c r="F5" s="3"/>
      <c r="G5" s="3"/>
    </row>
    <row r="7" spans="1:16" s="2" customFormat="1" ht="60" x14ac:dyDescent="0.25">
      <c r="A7" s="7" t="s">
        <v>4</v>
      </c>
      <c r="B7" s="7" t="s">
        <v>5</v>
      </c>
      <c r="C7" s="7" t="s">
        <v>6</v>
      </c>
      <c r="D7" s="8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  <c r="O7" s="7" t="s">
        <v>18</v>
      </c>
      <c r="P7" s="7" t="s">
        <v>19</v>
      </c>
    </row>
    <row r="8" spans="1:16" x14ac:dyDescent="0.25">
      <c r="A8" s="6">
        <v>1</v>
      </c>
      <c r="B8" s="6" t="s">
        <v>20</v>
      </c>
      <c r="C8" s="6" t="s">
        <v>37</v>
      </c>
      <c r="D8" s="6">
        <v>5</v>
      </c>
      <c r="E8" s="6">
        <v>50</v>
      </c>
      <c r="F8" s="12">
        <v>5200</v>
      </c>
      <c r="G8" s="12">
        <f>0.5*F8</f>
        <v>2600</v>
      </c>
      <c r="H8" s="12">
        <f>0.25*F8</f>
        <v>1300</v>
      </c>
      <c r="I8" s="14">
        <v>1</v>
      </c>
      <c r="J8" s="13">
        <v>1</v>
      </c>
      <c r="K8" s="15">
        <v>35551</v>
      </c>
      <c r="L8" s="11">
        <f>IF(J8=0.25,0.25*F8,IF(J8=0.5,0.5*F8, F8))</f>
        <v>5200</v>
      </c>
      <c r="M8" s="11">
        <f>L8*0.2</f>
        <v>1040</v>
      </c>
      <c r="N8" s="11">
        <f>IF(I8=1,L8,IF(I8=2,0.5*L8,IF(I8=3,0.25*L8,0)))</f>
        <v>5200</v>
      </c>
      <c r="O8" s="10">
        <f>30.5*P8</f>
        <v>348920</v>
      </c>
      <c r="P8" s="9">
        <f>L8+M8+N8</f>
        <v>11440</v>
      </c>
    </row>
    <row r="9" spans="1:16" x14ac:dyDescent="0.25">
      <c r="A9" s="6">
        <v>2</v>
      </c>
      <c r="B9" s="6" t="s">
        <v>21</v>
      </c>
      <c r="C9" s="6" t="s">
        <v>37</v>
      </c>
      <c r="D9" s="6">
        <v>5</v>
      </c>
      <c r="E9" s="6">
        <v>525</v>
      </c>
      <c r="F9" s="12">
        <v>20000</v>
      </c>
      <c r="G9" s="12">
        <f t="shared" ref="G9:G24" si="0">0.5*F9</f>
        <v>10000</v>
      </c>
      <c r="H9" s="12">
        <f t="shared" ref="H9:H23" si="1">0.25*F9</f>
        <v>5000</v>
      </c>
      <c r="I9" s="14">
        <v>1</v>
      </c>
      <c r="J9" s="13">
        <v>0.5</v>
      </c>
      <c r="K9" s="16" t="s">
        <v>42</v>
      </c>
      <c r="L9" s="11">
        <f t="shared" ref="L9:L23" si="2">IF(J9=0.25,0.25*F9,IF(J9=0.5,0.5*F9, F9))</f>
        <v>10000</v>
      </c>
      <c r="M9" s="11">
        <f t="shared" ref="M9:M24" si="3">L9*0.2</f>
        <v>2000</v>
      </c>
      <c r="N9" s="11">
        <f t="shared" ref="N9:N24" si="4">IF(I9=1,L9,IF(I9=2,0.5*L9,IF(I9=3,0.25*L9,0)))</f>
        <v>10000</v>
      </c>
      <c r="O9" s="10">
        <f t="shared" ref="O9:O24" si="5">30.5*P9</f>
        <v>671000</v>
      </c>
      <c r="P9" s="9">
        <f t="shared" ref="P9:P24" si="6">L9+M9+N9</f>
        <v>22000</v>
      </c>
    </row>
    <row r="10" spans="1:16" x14ac:dyDescent="0.25">
      <c r="A10" s="6">
        <v>3</v>
      </c>
      <c r="B10" s="6" t="s">
        <v>22</v>
      </c>
      <c r="C10" s="6" t="s">
        <v>38</v>
      </c>
      <c r="D10" s="6">
        <v>5</v>
      </c>
      <c r="E10" s="6">
        <v>100</v>
      </c>
      <c r="F10" s="12">
        <v>5500</v>
      </c>
      <c r="G10" s="12">
        <f t="shared" si="0"/>
        <v>2750</v>
      </c>
      <c r="H10" s="12">
        <f t="shared" si="1"/>
        <v>1375</v>
      </c>
      <c r="I10" s="14">
        <v>2</v>
      </c>
      <c r="J10" s="13">
        <v>0.25</v>
      </c>
      <c r="K10" s="15">
        <v>35947</v>
      </c>
      <c r="L10" s="11">
        <f t="shared" si="2"/>
        <v>1375</v>
      </c>
      <c r="M10" s="11">
        <f t="shared" si="3"/>
        <v>275</v>
      </c>
      <c r="N10" s="11">
        <f t="shared" si="4"/>
        <v>687.5</v>
      </c>
      <c r="O10" s="10">
        <f t="shared" si="5"/>
        <v>71293.75</v>
      </c>
      <c r="P10" s="9">
        <f t="shared" si="6"/>
        <v>2337.5</v>
      </c>
    </row>
    <row r="11" spans="1:16" x14ac:dyDescent="0.25">
      <c r="A11" s="6">
        <v>4</v>
      </c>
      <c r="B11" s="6" t="s">
        <v>23</v>
      </c>
      <c r="C11" s="6" t="s">
        <v>37</v>
      </c>
      <c r="D11" s="6" t="s">
        <v>40</v>
      </c>
      <c r="E11" s="6">
        <v>1502</v>
      </c>
      <c r="F11" s="12">
        <v>20000</v>
      </c>
      <c r="G11" s="12">
        <f t="shared" si="0"/>
        <v>10000</v>
      </c>
      <c r="H11" s="12">
        <f t="shared" si="1"/>
        <v>5000</v>
      </c>
      <c r="I11" s="14">
        <v>1</v>
      </c>
      <c r="J11" s="13">
        <v>1</v>
      </c>
      <c r="K11" s="15">
        <v>35855</v>
      </c>
      <c r="L11" s="11">
        <f t="shared" si="2"/>
        <v>20000</v>
      </c>
      <c r="M11" s="11">
        <f t="shared" si="3"/>
        <v>4000</v>
      </c>
      <c r="N11" s="11">
        <f t="shared" si="4"/>
        <v>20000</v>
      </c>
      <c r="O11" s="10">
        <f t="shared" si="5"/>
        <v>1342000</v>
      </c>
      <c r="P11" s="9">
        <f t="shared" si="6"/>
        <v>44000</v>
      </c>
    </row>
    <row r="12" spans="1:16" x14ac:dyDescent="0.25">
      <c r="A12" s="6">
        <v>5</v>
      </c>
      <c r="B12" s="6" t="s">
        <v>24</v>
      </c>
      <c r="C12" s="6" t="s">
        <v>37</v>
      </c>
      <c r="D12" s="6">
        <v>5</v>
      </c>
      <c r="E12" s="6">
        <v>2519</v>
      </c>
      <c r="F12" s="12">
        <v>4500</v>
      </c>
      <c r="G12" s="12">
        <f t="shared" si="0"/>
        <v>2250</v>
      </c>
      <c r="H12" s="12">
        <f t="shared" si="1"/>
        <v>1125</v>
      </c>
      <c r="I12" s="14">
        <v>4</v>
      </c>
      <c r="J12" s="13">
        <v>1</v>
      </c>
      <c r="K12" s="15">
        <v>35796</v>
      </c>
      <c r="L12" s="11">
        <f t="shared" si="2"/>
        <v>4500</v>
      </c>
      <c r="M12" s="11">
        <f t="shared" si="3"/>
        <v>900</v>
      </c>
      <c r="N12" s="11">
        <f t="shared" si="4"/>
        <v>0</v>
      </c>
      <c r="O12" s="10">
        <f t="shared" si="5"/>
        <v>164700</v>
      </c>
      <c r="P12" s="9">
        <f t="shared" si="6"/>
        <v>5400</v>
      </c>
    </row>
    <row r="13" spans="1:16" x14ac:dyDescent="0.25">
      <c r="A13" s="6">
        <v>6</v>
      </c>
      <c r="B13" s="6" t="s">
        <v>25</v>
      </c>
      <c r="C13" s="6" t="s">
        <v>37</v>
      </c>
      <c r="D13" s="6">
        <v>5</v>
      </c>
      <c r="E13" s="6">
        <v>137</v>
      </c>
      <c r="F13" s="12">
        <v>3500</v>
      </c>
      <c r="G13" s="12">
        <f t="shared" si="0"/>
        <v>1750</v>
      </c>
      <c r="H13" s="12">
        <f t="shared" si="1"/>
        <v>875</v>
      </c>
      <c r="I13" s="14">
        <v>2</v>
      </c>
      <c r="J13" s="13">
        <v>0.25</v>
      </c>
      <c r="K13" s="15">
        <v>36039</v>
      </c>
      <c r="L13" s="11">
        <f t="shared" si="2"/>
        <v>875</v>
      </c>
      <c r="M13" s="11">
        <f t="shared" si="3"/>
        <v>175</v>
      </c>
      <c r="N13" s="11">
        <f t="shared" si="4"/>
        <v>437.5</v>
      </c>
      <c r="O13" s="10">
        <f t="shared" si="5"/>
        <v>45368.75</v>
      </c>
      <c r="P13" s="9">
        <f t="shared" si="6"/>
        <v>1487.5</v>
      </c>
    </row>
    <row r="14" spans="1:16" x14ac:dyDescent="0.25">
      <c r="A14" s="6">
        <v>7</v>
      </c>
      <c r="B14" s="6" t="s">
        <v>26</v>
      </c>
      <c r="C14" s="6" t="s">
        <v>37</v>
      </c>
      <c r="D14" s="6">
        <v>6</v>
      </c>
      <c r="E14" s="6">
        <v>250</v>
      </c>
      <c r="F14" s="12">
        <v>1100</v>
      </c>
      <c r="G14" s="12">
        <f t="shared" si="0"/>
        <v>550</v>
      </c>
      <c r="H14" s="12">
        <f t="shared" si="1"/>
        <v>275</v>
      </c>
      <c r="I14" s="14">
        <v>3</v>
      </c>
      <c r="J14" s="13">
        <v>0.25</v>
      </c>
      <c r="K14" s="16" t="s">
        <v>42</v>
      </c>
      <c r="L14" s="11">
        <f t="shared" si="2"/>
        <v>275</v>
      </c>
      <c r="M14" s="11">
        <f t="shared" si="3"/>
        <v>55</v>
      </c>
      <c r="N14" s="11">
        <f t="shared" si="4"/>
        <v>68.75</v>
      </c>
      <c r="O14" s="10">
        <f t="shared" si="5"/>
        <v>12161.875</v>
      </c>
      <c r="P14" s="9">
        <f t="shared" si="6"/>
        <v>398.75</v>
      </c>
    </row>
    <row r="15" spans="1:16" x14ac:dyDescent="0.25">
      <c r="A15" s="6">
        <v>8</v>
      </c>
      <c r="B15" s="6" t="s">
        <v>27</v>
      </c>
      <c r="C15" s="6" t="s">
        <v>38</v>
      </c>
      <c r="D15" s="6">
        <v>1</v>
      </c>
      <c r="E15" s="6">
        <v>150</v>
      </c>
      <c r="F15" s="12">
        <v>3000</v>
      </c>
      <c r="G15" s="12">
        <f t="shared" si="0"/>
        <v>1500</v>
      </c>
      <c r="H15" s="12">
        <f t="shared" si="1"/>
        <v>750</v>
      </c>
      <c r="I15" s="14">
        <v>3</v>
      </c>
      <c r="J15" s="13">
        <v>0.5</v>
      </c>
      <c r="K15" s="16" t="s">
        <v>42</v>
      </c>
      <c r="L15" s="11">
        <f t="shared" si="2"/>
        <v>1500</v>
      </c>
      <c r="M15" s="11">
        <f t="shared" si="3"/>
        <v>300</v>
      </c>
      <c r="N15" s="11">
        <f t="shared" si="4"/>
        <v>375</v>
      </c>
      <c r="O15" s="10">
        <f t="shared" si="5"/>
        <v>66337.5</v>
      </c>
      <c r="P15" s="9">
        <f t="shared" si="6"/>
        <v>2175</v>
      </c>
    </row>
    <row r="16" spans="1:16" x14ac:dyDescent="0.25">
      <c r="A16" s="6">
        <v>9</v>
      </c>
      <c r="B16" s="6" t="s">
        <v>28</v>
      </c>
      <c r="C16" s="6" t="s">
        <v>38</v>
      </c>
      <c r="D16" s="6">
        <v>5</v>
      </c>
      <c r="E16" s="6">
        <v>100</v>
      </c>
      <c r="F16" s="12">
        <v>3200</v>
      </c>
      <c r="G16" s="12">
        <f t="shared" si="0"/>
        <v>1600</v>
      </c>
      <c r="H16" s="12">
        <f t="shared" si="1"/>
        <v>800</v>
      </c>
      <c r="I16" s="14">
        <v>3</v>
      </c>
      <c r="J16" s="13">
        <v>0.5</v>
      </c>
      <c r="K16" s="15">
        <v>36130</v>
      </c>
      <c r="L16" s="11">
        <f t="shared" si="2"/>
        <v>1600</v>
      </c>
      <c r="M16" s="11">
        <f t="shared" si="3"/>
        <v>320</v>
      </c>
      <c r="N16" s="11">
        <f t="shared" si="4"/>
        <v>400</v>
      </c>
      <c r="O16" s="10">
        <f t="shared" si="5"/>
        <v>70760</v>
      </c>
      <c r="P16" s="9">
        <f t="shared" si="6"/>
        <v>2320</v>
      </c>
    </row>
    <row r="17" spans="1:16" x14ac:dyDescent="0.25">
      <c r="A17" s="6">
        <v>10</v>
      </c>
      <c r="B17" s="6" t="s">
        <v>29</v>
      </c>
      <c r="C17" s="6" t="s">
        <v>38</v>
      </c>
      <c r="D17" s="6">
        <v>1</v>
      </c>
      <c r="E17" s="6">
        <v>135</v>
      </c>
      <c r="F17" s="12">
        <v>1500</v>
      </c>
      <c r="G17" s="12">
        <f t="shared" si="0"/>
        <v>750</v>
      </c>
      <c r="H17" s="12">
        <f t="shared" si="1"/>
        <v>375</v>
      </c>
      <c r="I17" s="14">
        <v>4</v>
      </c>
      <c r="J17" s="13">
        <v>1</v>
      </c>
      <c r="K17" s="16" t="s">
        <v>42</v>
      </c>
      <c r="L17" s="11">
        <f t="shared" si="2"/>
        <v>1500</v>
      </c>
      <c r="M17" s="11">
        <f t="shared" si="3"/>
        <v>300</v>
      </c>
      <c r="N17" s="11">
        <f t="shared" si="4"/>
        <v>0</v>
      </c>
      <c r="O17" s="10">
        <f t="shared" si="5"/>
        <v>54900</v>
      </c>
      <c r="P17" s="9">
        <f t="shared" si="6"/>
        <v>1800</v>
      </c>
    </row>
    <row r="18" spans="1:16" x14ac:dyDescent="0.25">
      <c r="A18" s="6">
        <v>11</v>
      </c>
      <c r="B18" s="6" t="s">
        <v>30</v>
      </c>
      <c r="C18" s="6" t="s">
        <v>39</v>
      </c>
      <c r="D18" s="6" t="s">
        <v>41</v>
      </c>
      <c r="E18" s="6">
        <v>20</v>
      </c>
      <c r="F18" s="12">
        <v>8800</v>
      </c>
      <c r="G18" s="12">
        <f t="shared" si="0"/>
        <v>4400</v>
      </c>
      <c r="H18" s="12">
        <f t="shared" si="1"/>
        <v>2200</v>
      </c>
      <c r="I18" s="14">
        <v>2</v>
      </c>
      <c r="J18" s="13">
        <v>0.5</v>
      </c>
      <c r="K18" s="15">
        <v>36069</v>
      </c>
      <c r="L18" s="11">
        <f t="shared" si="2"/>
        <v>4400</v>
      </c>
      <c r="M18" s="11">
        <f t="shared" si="3"/>
        <v>880</v>
      </c>
      <c r="N18" s="11">
        <f t="shared" si="4"/>
        <v>2200</v>
      </c>
      <c r="O18" s="10">
        <f t="shared" si="5"/>
        <v>228140</v>
      </c>
      <c r="P18" s="9">
        <f t="shared" si="6"/>
        <v>7480</v>
      </c>
    </row>
    <row r="19" spans="1:16" x14ac:dyDescent="0.25">
      <c r="A19" s="6">
        <v>12</v>
      </c>
      <c r="B19" s="6" t="s">
        <v>31</v>
      </c>
      <c r="C19" s="6" t="s">
        <v>38</v>
      </c>
      <c r="D19" s="6">
        <v>1</v>
      </c>
      <c r="E19" s="6">
        <v>100</v>
      </c>
      <c r="F19" s="12">
        <v>3190</v>
      </c>
      <c r="G19" s="12">
        <f t="shared" si="0"/>
        <v>1595</v>
      </c>
      <c r="H19" s="12">
        <f t="shared" si="1"/>
        <v>797.5</v>
      </c>
      <c r="I19" s="14">
        <v>1</v>
      </c>
      <c r="J19" s="13">
        <v>0.25</v>
      </c>
      <c r="K19" s="15">
        <v>36069</v>
      </c>
      <c r="L19" s="11">
        <f t="shared" si="2"/>
        <v>797.5</v>
      </c>
      <c r="M19" s="11">
        <f t="shared" si="3"/>
        <v>159.5</v>
      </c>
      <c r="N19" s="11">
        <f t="shared" si="4"/>
        <v>797.5</v>
      </c>
      <c r="O19" s="10">
        <f t="shared" si="5"/>
        <v>53512.25</v>
      </c>
      <c r="P19" s="9">
        <f t="shared" si="6"/>
        <v>1754.5</v>
      </c>
    </row>
    <row r="20" spans="1:16" x14ac:dyDescent="0.25">
      <c r="A20" s="6">
        <v>13</v>
      </c>
      <c r="B20" s="6" t="s">
        <v>32</v>
      </c>
      <c r="C20" s="6" t="s">
        <v>38</v>
      </c>
      <c r="D20" s="6" t="s">
        <v>41</v>
      </c>
      <c r="E20" s="6">
        <v>2300</v>
      </c>
      <c r="F20" s="12">
        <v>10000</v>
      </c>
      <c r="G20" s="12">
        <f t="shared" si="0"/>
        <v>5000</v>
      </c>
      <c r="H20" s="12">
        <f t="shared" si="1"/>
        <v>2500</v>
      </c>
      <c r="I20" s="14">
        <v>3</v>
      </c>
      <c r="J20" s="13">
        <v>1</v>
      </c>
      <c r="K20" s="16" t="s">
        <v>42</v>
      </c>
      <c r="L20" s="11">
        <f t="shared" si="2"/>
        <v>10000</v>
      </c>
      <c r="M20" s="11">
        <f t="shared" si="3"/>
        <v>2000</v>
      </c>
      <c r="N20" s="11">
        <f t="shared" si="4"/>
        <v>2500</v>
      </c>
      <c r="O20" s="10">
        <f t="shared" si="5"/>
        <v>442250</v>
      </c>
      <c r="P20" s="9">
        <f t="shared" si="6"/>
        <v>14500</v>
      </c>
    </row>
    <row r="21" spans="1:16" x14ac:dyDescent="0.25">
      <c r="A21" s="6">
        <v>14</v>
      </c>
      <c r="B21" s="6" t="s">
        <v>33</v>
      </c>
      <c r="C21" s="6" t="s">
        <v>39</v>
      </c>
      <c r="D21" s="6" t="s">
        <v>41</v>
      </c>
      <c r="E21" s="6">
        <v>500</v>
      </c>
      <c r="F21" s="12">
        <v>9000</v>
      </c>
      <c r="G21" s="12">
        <f t="shared" si="0"/>
        <v>4500</v>
      </c>
      <c r="H21" s="12">
        <f t="shared" si="1"/>
        <v>2250</v>
      </c>
      <c r="I21" s="14">
        <v>4</v>
      </c>
      <c r="J21" s="13">
        <v>0.5</v>
      </c>
      <c r="K21" s="16" t="s">
        <v>42</v>
      </c>
      <c r="L21" s="11">
        <f t="shared" si="2"/>
        <v>4500</v>
      </c>
      <c r="M21" s="11">
        <f t="shared" si="3"/>
        <v>900</v>
      </c>
      <c r="N21" s="11">
        <f t="shared" si="4"/>
        <v>0</v>
      </c>
      <c r="O21" s="10">
        <f t="shared" si="5"/>
        <v>164700</v>
      </c>
      <c r="P21" s="9">
        <f t="shared" si="6"/>
        <v>5400</v>
      </c>
    </row>
    <row r="22" spans="1:16" x14ac:dyDescent="0.25">
      <c r="A22" s="6">
        <v>15</v>
      </c>
      <c r="B22" s="6" t="s">
        <v>34</v>
      </c>
      <c r="C22" s="6" t="s">
        <v>37</v>
      </c>
      <c r="D22" s="6">
        <v>3</v>
      </c>
      <c r="E22" s="6">
        <v>130</v>
      </c>
      <c r="F22" s="12">
        <v>4000</v>
      </c>
      <c r="G22" s="12">
        <f t="shared" si="0"/>
        <v>2000</v>
      </c>
      <c r="H22" s="12">
        <f t="shared" si="1"/>
        <v>1000</v>
      </c>
      <c r="I22" s="14">
        <v>3</v>
      </c>
      <c r="J22" s="13">
        <v>0.25</v>
      </c>
      <c r="K22" s="16" t="s">
        <v>42</v>
      </c>
      <c r="L22" s="11">
        <f t="shared" si="2"/>
        <v>1000</v>
      </c>
      <c r="M22" s="11">
        <f t="shared" si="3"/>
        <v>200</v>
      </c>
      <c r="N22" s="11">
        <f t="shared" si="4"/>
        <v>250</v>
      </c>
      <c r="O22" s="10">
        <f t="shared" si="5"/>
        <v>44225</v>
      </c>
      <c r="P22" s="9">
        <f t="shared" si="6"/>
        <v>1450</v>
      </c>
    </row>
    <row r="23" spans="1:16" x14ac:dyDescent="0.25">
      <c r="A23" s="6">
        <v>16</v>
      </c>
      <c r="B23" s="6" t="s">
        <v>35</v>
      </c>
      <c r="C23" s="6" t="s">
        <v>37</v>
      </c>
      <c r="D23" s="6">
        <v>5</v>
      </c>
      <c r="E23" s="6">
        <v>305</v>
      </c>
      <c r="F23" s="12">
        <v>2200</v>
      </c>
      <c r="G23" s="12">
        <f t="shared" si="0"/>
        <v>1100</v>
      </c>
      <c r="H23" s="12">
        <f t="shared" si="1"/>
        <v>550</v>
      </c>
      <c r="I23" s="14">
        <v>2</v>
      </c>
      <c r="J23" s="13">
        <v>1</v>
      </c>
      <c r="K23" s="15">
        <v>35551</v>
      </c>
      <c r="L23" s="11">
        <f t="shared" si="2"/>
        <v>2200</v>
      </c>
      <c r="M23" s="11">
        <f t="shared" si="3"/>
        <v>440</v>
      </c>
      <c r="N23" s="11">
        <f t="shared" si="4"/>
        <v>1100</v>
      </c>
      <c r="O23" s="10">
        <f t="shared" si="5"/>
        <v>114070</v>
      </c>
      <c r="P23" s="9">
        <f t="shared" si="6"/>
        <v>3740</v>
      </c>
    </row>
    <row r="24" spans="1:16" x14ac:dyDescent="0.25">
      <c r="A24" s="6">
        <v>17</v>
      </c>
      <c r="B24" s="6" t="s">
        <v>36</v>
      </c>
      <c r="C24" s="6" t="s">
        <v>37</v>
      </c>
      <c r="D24" s="6">
        <v>5</v>
      </c>
      <c r="E24" s="6">
        <v>750</v>
      </c>
      <c r="F24" s="12">
        <v>2200</v>
      </c>
      <c r="G24" s="12">
        <f t="shared" si="0"/>
        <v>1100</v>
      </c>
      <c r="H24" s="12">
        <f>0.25*F24</f>
        <v>550</v>
      </c>
      <c r="I24" s="14">
        <v>1</v>
      </c>
      <c r="J24" s="13">
        <v>1</v>
      </c>
      <c r="K24" s="16" t="s">
        <v>42</v>
      </c>
      <c r="L24" s="11">
        <f>IF(J24=0.25,0.25*F24,IF(J24=0.5,0.5*F24, F24))</f>
        <v>2200</v>
      </c>
      <c r="M24" s="11">
        <f t="shared" si="3"/>
        <v>440</v>
      </c>
      <c r="N24" s="11">
        <f t="shared" si="4"/>
        <v>2200</v>
      </c>
      <c r="O24" s="10">
        <f t="shared" si="5"/>
        <v>147620</v>
      </c>
      <c r="P24" s="9">
        <f t="shared" si="6"/>
        <v>4840</v>
      </c>
    </row>
  </sheetData>
  <mergeCells count="1">
    <mergeCell ref="C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9" sqref="D19"/>
    </sheetView>
  </sheetViews>
  <sheetFormatPr defaultRowHeight="15" x14ac:dyDescent="0.25"/>
  <cols>
    <col min="1" max="1" width="26.5703125" customWidth="1"/>
    <col min="2" max="2" width="11.28515625" customWidth="1"/>
  </cols>
  <sheetData>
    <row r="1" spans="1:5" x14ac:dyDescent="0.25">
      <c r="A1" s="18" t="s">
        <v>48</v>
      </c>
      <c r="B1" s="18" t="s">
        <v>49</v>
      </c>
      <c r="C1" s="17"/>
    </row>
    <row r="2" spans="1:5" x14ac:dyDescent="0.25">
      <c r="A2" s="5" t="s">
        <v>43</v>
      </c>
      <c r="B2" s="19">
        <v>0.33333333333333331</v>
      </c>
      <c r="C2" s="17"/>
    </row>
    <row r="3" spans="1:5" x14ac:dyDescent="0.25">
      <c r="A3" s="5" t="s">
        <v>44</v>
      </c>
      <c r="B3" s="19">
        <v>0.375</v>
      </c>
      <c r="C3" s="17"/>
    </row>
    <row r="4" spans="1:5" x14ac:dyDescent="0.25">
      <c r="A4" s="5" t="s">
        <v>45</v>
      </c>
      <c r="B4" s="19">
        <v>0.16319444444444445</v>
      </c>
      <c r="C4" s="17"/>
    </row>
    <row r="5" spans="1:5" ht="28.5" customHeight="1" x14ac:dyDescent="0.25">
      <c r="A5" s="5" t="s">
        <v>46</v>
      </c>
      <c r="B5" s="19">
        <v>0.18611111111111112</v>
      </c>
      <c r="C5" s="17"/>
    </row>
    <row r="6" spans="1:5" ht="30" x14ac:dyDescent="0.25">
      <c r="A6" s="4" t="s">
        <v>47</v>
      </c>
      <c r="B6" s="20">
        <f>SUM(B2:B5)</f>
        <v>1.0576388888888888</v>
      </c>
      <c r="C6" s="17"/>
    </row>
    <row r="7" spans="1:5" x14ac:dyDescent="0.25">
      <c r="A7" s="17"/>
      <c r="B7" s="17"/>
      <c r="C7" s="17"/>
    </row>
    <row r="8" spans="1:5" x14ac:dyDescent="0.25">
      <c r="A8" s="17"/>
      <c r="B8" s="17"/>
      <c r="C8" s="17"/>
    </row>
    <row r="9" spans="1:5" x14ac:dyDescent="0.25">
      <c r="A9" s="17"/>
      <c r="B9" s="17"/>
      <c r="C9" s="17"/>
      <c r="E9" s="17"/>
    </row>
    <row r="10" spans="1:5" x14ac:dyDescent="0.25">
      <c r="A10" s="17"/>
      <c r="B10" s="17"/>
      <c r="C10" s="17"/>
    </row>
    <row r="11" spans="1:5" x14ac:dyDescent="0.25">
      <c r="C11" s="17"/>
    </row>
    <row r="12" spans="1:5" x14ac:dyDescent="0.25">
      <c r="C12" s="17"/>
    </row>
    <row r="13" spans="1:5" x14ac:dyDescent="0.25">
      <c r="C13" s="17"/>
    </row>
    <row r="15" spans="1:5" x14ac:dyDescent="0.25">
      <c r="A15" s="5" t="s">
        <v>50</v>
      </c>
      <c r="B15" s="5" t="s">
        <v>52</v>
      </c>
    </row>
    <row r="16" spans="1:5" x14ac:dyDescent="0.25">
      <c r="A16" s="5" t="s">
        <v>51</v>
      </c>
      <c r="B16" s="5" t="s">
        <v>54</v>
      </c>
    </row>
    <row r="18" spans="1:3" x14ac:dyDescent="0.25">
      <c r="A18" s="21" t="str">
        <f>"Посетите наш магазин по "&amp;A15&amp;" с "&amp;B15&amp;" до "&amp;C18&amp;"."</f>
        <v>Посетите наш магазин по рабочим дням с 10.00 до 20.00.</v>
      </c>
      <c r="B18" s="21"/>
      <c r="C18" s="5" t="s">
        <v>53</v>
      </c>
    </row>
    <row r="19" spans="1:3" x14ac:dyDescent="0.25">
      <c r="A19" s="21" t="str">
        <f xml:space="preserve">  ""&amp;A16&amp;" c "&amp;B16&amp;"  до "&amp;C19&amp;"."</f>
        <v>выходным c 9.00  до 21.00.</v>
      </c>
      <c r="B19" s="21"/>
      <c r="C19" s="5" t="s">
        <v>55</v>
      </c>
    </row>
    <row r="21" spans="1:3" ht="32.25" customHeight="1" x14ac:dyDescent="0.25"/>
  </sheetData>
  <mergeCells count="2">
    <mergeCell ref="A18:B18"/>
    <mergeCell ref="A19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4" sqref="C4"/>
    </sheetView>
  </sheetViews>
  <sheetFormatPr defaultRowHeight="15" x14ac:dyDescent="0.25"/>
  <cols>
    <col min="3" max="3" width="10.140625" bestFit="1" customWidth="1"/>
  </cols>
  <sheetData>
    <row r="1" spans="1:4" x14ac:dyDescent="0.25">
      <c r="A1" t="s">
        <v>56</v>
      </c>
      <c r="C1" s="22">
        <v>45728</v>
      </c>
    </row>
    <row r="3" spans="1:4" x14ac:dyDescent="0.25">
      <c r="A3" t="s">
        <v>57</v>
      </c>
      <c r="C3" t="s">
        <v>0</v>
      </c>
      <c r="D3" t="s">
        <v>58</v>
      </c>
    </row>
    <row r="4" spans="1:4" x14ac:dyDescent="0.25">
      <c r="A4" t="s">
        <v>59</v>
      </c>
      <c r="B4" t="s">
        <v>60</v>
      </c>
      <c r="C4" s="23"/>
    </row>
    <row r="5" spans="1:4" x14ac:dyDescent="0.25">
      <c r="B5" t="s">
        <v>61</v>
      </c>
      <c r="C5" s="23"/>
    </row>
    <row r="7" spans="1:4" x14ac:dyDescent="0.25">
      <c r="B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2025-03-12T03:15:32Z</dcterms:created>
  <dcterms:modified xsi:type="dcterms:W3CDTF">2025-03-14T06:32:04Z</dcterms:modified>
</cp:coreProperties>
</file>