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vid\Desktop\VSCode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391BE002-2127-43BC-9EC8-466F41E81DFA}" xr6:coauthVersionLast="47" xr6:coauthVersionMax="47" xr10:uidLastSave="{00000000-0000-0000-0000-000000000000}"/>
  <bookViews>
    <workbookView xWindow="-120" yWindow="-120" windowWidth="29040" windowHeight="15720" tabRatio="713" firstSheet="10" activeTab="14" xr2:uid="{00000000-000D-0000-FFFF-FFFF00000000}"/>
  </bookViews>
  <sheets>
    <sheet name="Ввод данных" sheetId="1" r:id="rId1"/>
    <sheet name="Список значений" sheetId="2" r:id="rId2"/>
    <sheet name="Сотрудники" sheetId="3" r:id="rId3"/>
    <sheet name="Фильтры" sheetId="6" r:id="rId4"/>
    <sheet name="Фильтры &quot;с.р.&quot;" sheetId="4" r:id="rId5"/>
    <sheet name="Сортировка1" sheetId="5" r:id="rId6"/>
    <sheet name="Сортировка2" sheetId="7" r:id="rId7"/>
    <sheet name="Итоги1" sheetId="9" r:id="rId8"/>
    <sheet name="Итоги2" sheetId="10" r:id="rId9"/>
    <sheet name="Д-функ" sheetId="11" r:id="rId10"/>
    <sheet name="Сводн.табл.ДнныеТранзакций" sheetId="14" r:id="rId11"/>
    <sheet name="Данные транзакций" sheetId="12" r:id="rId12"/>
    <sheet name="Сводн.табл.2" sheetId="16" r:id="rId13"/>
    <sheet name="Данные свод.табл.2" sheetId="15" r:id="rId14"/>
    <sheet name="Сводн.табл.к|в27" sheetId="24" r:id="rId15"/>
    <sheet name="Контрольный вопрос 27" sheetId="17" r:id="rId16"/>
  </sheets>
  <definedNames>
    <definedName name="_xlnm._FilterDatabase" localSheetId="7" hidden="1">Итоги1!$F$1:$F$24</definedName>
    <definedName name="_xlnm._FilterDatabase" localSheetId="8" hidden="1">Итоги2!$A$1:$J$10</definedName>
    <definedName name="_xlnm._FilterDatabase" localSheetId="2" hidden="1">Сотрудники!$A$1:$G$16</definedName>
    <definedName name="База">'Д-функ'!$A$1:$G$16</definedName>
  </definedNames>
  <calcPr calcId="191029"/>
  <pivotCaches>
    <pivotCache cacheId="0" r:id="rId17"/>
    <pivotCache cacheId="1" r:id="rId18"/>
    <pivotCache cacheId="44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1" l="1"/>
  <c r="C38" i="11"/>
  <c r="N35" i="11"/>
  <c r="O35" i="11"/>
  <c r="L35" i="11"/>
  <c r="K35" i="11"/>
  <c r="I35" i="11"/>
  <c r="H35" i="11"/>
  <c r="F35" i="11"/>
  <c r="E35" i="11"/>
  <c r="C35" i="11"/>
  <c r="B35" i="11"/>
  <c r="C32" i="11"/>
  <c r="J29" i="11"/>
  <c r="H29" i="11"/>
  <c r="F29" i="11"/>
  <c r="D29" i="11"/>
  <c r="B29" i="11"/>
  <c r="J23" i="11"/>
  <c r="H23" i="11"/>
  <c r="F23" i="11"/>
  <c r="D23" i="11"/>
  <c r="C26" i="11"/>
  <c r="B20" i="11"/>
  <c r="E11" i="10"/>
  <c r="E5" i="10"/>
  <c r="E12" i="10" s="1"/>
  <c r="E21" i="9"/>
  <c r="D21" i="9"/>
  <c r="E17" i="9"/>
  <c r="D17" i="9"/>
  <c r="E13" i="9"/>
  <c r="D13" i="9"/>
  <c r="E9" i="9"/>
  <c r="D9" i="9"/>
  <c r="E6" i="9"/>
  <c r="D6" i="9"/>
  <c r="E22" i="9" l="1"/>
  <c r="D22" i="9"/>
  <c r="B23" i="11"/>
</calcChain>
</file>

<file path=xl/sharedStrings.xml><?xml version="1.0" encoding="utf-8"?>
<sst xmlns="http://schemas.openxmlformats.org/spreadsheetml/2006/main" count="940" uniqueCount="151">
  <si>
    <t>Фамилия</t>
  </si>
  <si>
    <t>Имя</t>
  </si>
  <si>
    <t>Отчество</t>
  </si>
  <si>
    <t>Телефон</t>
  </si>
  <si>
    <t>Взнос</t>
  </si>
  <si>
    <t>Андреев</t>
  </si>
  <si>
    <t>Иванов</t>
  </si>
  <si>
    <t>Красков</t>
  </si>
  <si>
    <t>Александров</t>
  </si>
  <si>
    <t>Яштулов</t>
  </si>
  <si>
    <t>Семенов</t>
  </si>
  <si>
    <t>Огарков</t>
  </si>
  <si>
    <t>Иван</t>
  </si>
  <si>
    <t>Александрович</t>
  </si>
  <si>
    <t>Илья</t>
  </si>
  <si>
    <t>Петр</t>
  </si>
  <si>
    <t>Александр</t>
  </si>
  <si>
    <t>Денис</t>
  </si>
  <si>
    <t>Сергеевич</t>
  </si>
  <si>
    <t>Иванович</t>
  </si>
  <si>
    <t>Антонович</t>
  </si>
  <si>
    <t>Петрович</t>
  </si>
  <si>
    <t>Викторович</t>
  </si>
  <si>
    <t>Романович</t>
  </si>
  <si>
    <t>Возраст</t>
  </si>
  <si>
    <t>Вид счёта</t>
  </si>
  <si>
    <t>Новороссийск</t>
  </si>
  <si>
    <t>Омск</t>
  </si>
  <si>
    <t>Екатеринбург</t>
  </si>
  <si>
    <t>Москва</t>
  </si>
  <si>
    <t>Красноярск</t>
  </si>
  <si>
    <t>Дата открытия счёта</t>
  </si>
  <si>
    <t>Срок вклада</t>
  </si>
  <si>
    <t>Город</t>
  </si>
  <si>
    <t>Текущий</t>
  </si>
  <si>
    <t>Срочный</t>
  </si>
  <si>
    <t>Вид счета</t>
  </si>
  <si>
    <t>Оклад, руб</t>
  </si>
  <si>
    <t>Годовой фонд зарплаты, руб</t>
  </si>
  <si>
    <t>Отдел</t>
  </si>
  <si>
    <t>Дата приёма на работу</t>
  </si>
  <si>
    <t>Петрова</t>
  </si>
  <si>
    <t>Мария</t>
  </si>
  <si>
    <t>Андреевна</t>
  </si>
  <si>
    <t>Склад</t>
  </si>
  <si>
    <t>Ноткин</t>
  </si>
  <si>
    <t>Семенович</t>
  </si>
  <si>
    <t>Бухгалтерия</t>
  </si>
  <si>
    <t>Андреева</t>
  </si>
  <si>
    <t>Анна</t>
  </si>
  <si>
    <t>Олеговна</t>
  </si>
  <si>
    <t>ОК</t>
  </si>
  <si>
    <t>Крылова</t>
  </si>
  <si>
    <t>Ольга</t>
  </si>
  <si>
    <t>Сергеевна</t>
  </si>
  <si>
    <t>Быстрова</t>
  </si>
  <si>
    <t>Татьяна</t>
  </si>
  <si>
    <t>Бершев</t>
  </si>
  <si>
    <t>Никита</t>
  </si>
  <si>
    <t>Цех №1</t>
  </si>
  <si>
    <t>Ерохин</t>
  </si>
  <si>
    <t>Федорович</t>
  </si>
  <si>
    <t>Самойлов</t>
  </si>
  <si>
    <t>Семен</t>
  </si>
  <si>
    <t>Горбатов</t>
  </si>
  <si>
    <t>Фандеев</t>
  </si>
  <si>
    <t>Цех №2</t>
  </si>
  <si>
    <t>Васин</t>
  </si>
  <si>
    <t>Игорь</t>
  </si>
  <si>
    <t>Конов</t>
  </si>
  <si>
    <t>Алексей</t>
  </si>
  <si>
    <t>Алексеевич</t>
  </si>
  <si>
    <t>Семеновна</t>
  </si>
  <si>
    <t>Доценко</t>
  </si>
  <si>
    <t>Ирина</t>
  </si>
  <si>
    <t>Максимовна</t>
  </si>
  <si>
    <t>Приём после 01.01.2000</t>
  </si>
  <si>
    <t>3 самых ранних</t>
  </si>
  <si>
    <t>Работники склада - сортировка по убыванию оклада</t>
  </si>
  <si>
    <t>Фамилии, начинающиеся с "Б"</t>
  </si>
  <si>
    <t>3 поздних</t>
  </si>
  <si>
    <t>200000 - 250000 руб.</t>
  </si>
  <si>
    <t>Возрастание алфавита "Фамилия"</t>
  </si>
  <si>
    <t>"Дата приёма на работу" по возрастанию</t>
  </si>
  <si>
    <t>Бухгалтерия Итог</t>
  </si>
  <si>
    <t>ОК Итог</t>
  </si>
  <si>
    <t>Склад Итог</t>
  </si>
  <si>
    <t>Цех №1 Итог</t>
  </si>
  <si>
    <t>Цех №2 Итог</t>
  </si>
  <si>
    <t>Общий итог</t>
  </si>
  <si>
    <t>Срочный Итог</t>
  </si>
  <si>
    <t>Текущий Итог</t>
  </si>
  <si>
    <t>&gt;20000</t>
  </si>
  <si>
    <t>Сумма</t>
  </si>
  <si>
    <t>Счет</t>
  </si>
  <si>
    <t>&gt;=01.01.2000</t>
  </si>
  <si>
    <t>&lt;=31.12.2003</t>
  </si>
  <si>
    <t>Средний оклад</t>
  </si>
  <si>
    <t>&lt;=31.12.2000</t>
  </si>
  <si>
    <t>Счёт</t>
  </si>
  <si>
    <t>Максимальный средний оклад</t>
  </si>
  <si>
    <t>Минимальный средний оклад</t>
  </si>
  <si>
    <t>Наибольший годовой фонд</t>
  </si>
  <si>
    <t>Наименьший годовой фонд</t>
  </si>
  <si>
    <t>&gt;=01.01.1999</t>
  </si>
  <si>
    <t>&lt;=31.12.1999</t>
  </si>
  <si>
    <t>Дата</t>
  </si>
  <si>
    <t>Сумма счета, руб</t>
  </si>
  <si>
    <t>Тип</t>
  </si>
  <si>
    <t>Открыл</t>
  </si>
  <si>
    <t>Отделение</t>
  </si>
  <si>
    <t>Клиент</t>
  </si>
  <si>
    <t>Уполномоченный</t>
  </si>
  <si>
    <t>Центральное</t>
  </si>
  <si>
    <t>Обычный</t>
  </si>
  <si>
    <t>Депозит</t>
  </si>
  <si>
    <t>Кассир</t>
  </si>
  <si>
    <t>Западное</t>
  </si>
  <si>
    <t>Северное</t>
  </si>
  <si>
    <t>VIP</t>
  </si>
  <si>
    <t>Обычны</t>
  </si>
  <si>
    <t>Названия строк</t>
  </si>
  <si>
    <t>Сумма по полю Сумма счета, руб</t>
  </si>
  <si>
    <t>Названия столбцов</t>
  </si>
  <si>
    <t>(Все)</t>
  </si>
  <si>
    <t>Сотрудник</t>
  </si>
  <si>
    <t>Год приёма на работу</t>
  </si>
  <si>
    <t>Пол</t>
  </si>
  <si>
    <t xml:space="preserve">Андреева Любовь Павловна </t>
  </si>
  <si>
    <t>ж</t>
  </si>
  <si>
    <t>Маркетинг</t>
  </si>
  <si>
    <t>Бершев Федор Григорьевич</t>
  </si>
  <si>
    <t>м</t>
  </si>
  <si>
    <t>Управлени</t>
  </si>
  <si>
    <t>Буденков Денис Алексеевич</t>
  </si>
  <si>
    <t xml:space="preserve">Васин Петр Семенович </t>
  </si>
  <si>
    <t>Управление</t>
  </si>
  <si>
    <t>Голубицкая Елена Максимовна</t>
  </si>
  <si>
    <t>Маркетин</t>
  </si>
  <si>
    <t xml:space="preserve">Горбатов Илья Егорович </t>
  </si>
  <si>
    <t>Грицацуева Сара Абрамовна</t>
  </si>
  <si>
    <t>Зайцев Леонид Петрович</t>
  </si>
  <si>
    <t xml:space="preserve">Иванкин Иван Иванович </t>
  </si>
  <si>
    <t xml:space="preserve">Крылова Анастасия Петровна </t>
  </si>
  <si>
    <t xml:space="preserve">Крылова Ирина Валерьевна </t>
  </si>
  <si>
    <t>Ноткин Михаил Максимович</t>
  </si>
  <si>
    <t>Петрова Лариса Федоровна</t>
  </si>
  <si>
    <t>Самойлов Артем Денисович</t>
  </si>
  <si>
    <t>Сирко Карл Петрович</t>
  </si>
  <si>
    <t>Количество по полю Сотрудник</t>
  </si>
  <si>
    <t>Сумма по полю Оклад,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</si>
</sst>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[&lt;=9999999]###\-####;\(###\)\ ###\-####"/>
    <numFmt numFmtId="165" formatCode="[$-F800]dddd\,\ mmmm\ dd\,\ yyyy"/>
    <numFmt numFmtId="166" formatCode="#,##0.00\ &quot;₽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1" applyFont="1"/>
    <xf numFmtId="164" fontId="0" fillId="0" borderId="0" xfId="0" applyNumberForma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0" fontId="0" fillId="3" borderId="4" xfId="0" applyFill="1" applyBorder="1"/>
    <xf numFmtId="0" fontId="0" fillId="3" borderId="5" xfId="0" applyFill="1" applyBorder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5" fillId="0" borderId="7" xfId="0" applyFont="1" applyBorder="1"/>
    <xf numFmtId="0" fontId="0" fillId="0" borderId="7" xfId="0" applyBorder="1"/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166" fontId="0" fillId="0" borderId="7" xfId="0" applyNumberFormat="1" applyBorder="1"/>
    <xf numFmtId="165" fontId="0" fillId="0" borderId="7" xfId="0" applyNumberFormat="1" applyBorder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0" fontId="8" fillId="0" borderId="7" xfId="0" applyFont="1" applyBorder="1"/>
    <xf numFmtId="0" fontId="8" fillId="0" borderId="0" xfId="0" applyFont="1" applyBorder="1"/>
    <xf numFmtId="164" fontId="6" fillId="2" borderId="2" xfId="0" applyNumberFormat="1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164" fontId="0" fillId="3" borderId="2" xfId="0" applyNumberFormat="1" applyFont="1" applyFill="1" applyBorder="1"/>
    <xf numFmtId="44" fontId="0" fillId="3" borderId="2" xfId="1" applyNumberFormat="1" applyFont="1" applyFill="1" applyBorder="1"/>
    <xf numFmtId="0" fontId="0" fillId="3" borderId="6" xfId="0" applyFont="1" applyFill="1" applyBorder="1"/>
    <xf numFmtId="165" fontId="0" fillId="3" borderId="2" xfId="0" applyNumberFormat="1" applyFont="1" applyFill="1" applyBorder="1"/>
    <xf numFmtId="164" fontId="0" fillId="0" borderId="2" xfId="0" applyNumberFormat="1" applyFont="1" applyBorder="1"/>
    <xf numFmtId="44" fontId="0" fillId="0" borderId="2" xfId="1" applyNumberFormat="1" applyFont="1" applyBorder="1"/>
    <xf numFmtId="0" fontId="0" fillId="0" borderId="6" xfId="0" applyFont="1" applyBorder="1"/>
    <xf numFmtId="165" fontId="0" fillId="0" borderId="2" xfId="0" applyNumberFormat="1" applyFont="1" applyBorder="1"/>
    <xf numFmtId="0" fontId="8" fillId="3" borderId="6" xfId="0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44" fontId="0" fillId="0" borderId="0" xfId="1" applyNumberFormat="1" applyFont="1" applyBorder="1"/>
    <xf numFmtId="165" fontId="0" fillId="0" borderId="0" xfId="0" applyNumberFormat="1" applyFont="1" applyBorder="1"/>
    <xf numFmtId="0" fontId="5" fillId="0" borderId="7" xfId="0" applyFont="1" applyBorder="1" applyAlignment="1">
      <alignment horizontal="center" vertical="center"/>
    </xf>
    <xf numFmtId="0" fontId="1" fillId="0" borderId="7" xfId="0" applyFont="1" applyBorder="1"/>
    <xf numFmtId="0" fontId="5" fillId="0" borderId="7" xfId="0" applyFont="1" applyBorder="1" applyAlignment="1">
      <alignment horizontal="left" wrapText="1"/>
    </xf>
    <xf numFmtId="14" fontId="0" fillId="0" borderId="7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5" fillId="0" borderId="7" xfId="0" applyFont="1" applyBorder="1" applyAlignment="1">
      <alignment vertical="center"/>
    </xf>
    <xf numFmtId="0" fontId="0" fillId="0" borderId="8" xfId="0" applyBorder="1"/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Денежный" xfId="1" builtinId="4"/>
    <cellStyle name="Обычный" xfId="0" builtinId="0"/>
  </cellStyles>
  <dxfs count="4">
    <dxf>
      <numFmt numFmtId="165" formatCode="[$-F800]dddd\,\ mmmm\ dd\,\ yyyy"/>
    </dxf>
    <dxf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64" formatCode="[&lt;=9999999]###\-####;\(###\)\ ###\-#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 Пузынин" refreshedDate="45618.845462731479" createdVersion="7" refreshedVersion="7" minRefreshableVersion="3" recordCount="15" xr:uid="{4E198C89-F414-4DB5-AE1A-C7847FB00B0B}">
  <cacheSource type="worksheet">
    <worksheetSource ref="A1:F16" sheet="Данные транзакций"/>
  </cacheSource>
  <cacheFields count="6">
    <cacheField name="Дата" numFmtId="14">
      <sharedItems containsSemiMixedTypes="0" containsNonDate="0" containsDate="1" containsString="0" minDate="2005-09-01T00:00:00" maxDate="2005-09-04T00:00:00" count="3">
        <d v="2005-09-01T00:00:00"/>
        <d v="2005-09-02T00:00:00"/>
        <d v="2005-09-03T00:00:00"/>
      </sharedItems>
    </cacheField>
    <cacheField name="Сумма счета, руб" numFmtId="0">
      <sharedItems containsSemiMixedTypes="0" containsString="0" containsNumber="1" containsInteger="1" minValue="4000" maxValue="400000"/>
    </cacheField>
    <cacheField name="Тип" numFmtId="0">
      <sharedItems count="3">
        <s v="Текущий"/>
        <s v="Депозит"/>
        <s v="Срочный"/>
      </sharedItems>
    </cacheField>
    <cacheField name="Открыл" numFmtId="0">
      <sharedItems count="2">
        <s v="Уполномоченный"/>
        <s v="Кассир"/>
      </sharedItems>
    </cacheField>
    <cacheField name="Отделение" numFmtId="0">
      <sharedItems count="3">
        <s v="Центральное"/>
        <s v="Западное"/>
        <s v="Северное"/>
      </sharedItems>
    </cacheField>
    <cacheField name="Клиент" numFmtId="0">
      <sharedItems count="3">
        <s v="Обычный"/>
        <s v="VIP"/>
        <s v="Обычн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 Пузынин" refreshedDate="45618.848087615741" createdVersion="7" refreshedVersion="7" minRefreshableVersion="3" recordCount="15" xr:uid="{F157439B-45E3-4A0A-A029-A5105F03EC4C}">
  <cacheSource type="worksheet">
    <worksheetSource ref="A1:D16" sheet="Данные свод.табл.2"/>
  </cacheSource>
  <cacheFields count="4">
    <cacheField name="Сотрудник" numFmtId="0">
      <sharedItems count="15">
        <s v="Андреева Любовь Павловна "/>
        <s v="Бершев Федор Григорьевич"/>
        <s v="Буденков Денис Алексеевич"/>
        <s v="Васин Петр Семенович "/>
        <s v="Голубицкая Елена Максимовна"/>
        <s v="Горбатов Илья Егорович "/>
        <s v="Грицацуева Сара Абрамовна"/>
        <s v="Зайцев Леонид Петрович"/>
        <s v="Иванкин Иван Иванович "/>
        <s v="Крылова Анастасия Петровна "/>
        <s v="Крылова Ирина Валерьевна "/>
        <s v="Ноткин Михаил Максимович"/>
        <s v="Петрова Лариса Федоровна"/>
        <s v="Самойлов Артем Денисович"/>
        <s v="Сирко Карл Петрович"/>
      </sharedItems>
    </cacheField>
    <cacheField name="Год приёма на работу" numFmtId="0">
      <sharedItems containsSemiMixedTypes="0" containsString="0" containsNumber="1" containsInteger="1" minValue="2000" maxValue="2005" count="6">
        <n v="2005"/>
        <n v="2001"/>
        <n v="2002"/>
        <n v="2004"/>
        <n v="2000"/>
        <n v="2003"/>
      </sharedItems>
    </cacheField>
    <cacheField name="Пол" numFmtId="0">
      <sharedItems count="2">
        <s v="ж"/>
        <s v="м"/>
      </sharedItems>
    </cacheField>
    <cacheField name="Отдел" numFmtId="0">
      <sharedItems count="6">
        <s v="Маркетинг"/>
        <s v="Управлени"/>
        <s v="Склад"/>
        <s v="Управление"/>
        <s v="Маркетин"/>
        <s v="Бухгалтери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 Пузынин" refreshedDate="45618.927413657409" createdVersion="7" refreshedVersion="7" minRefreshableVersion="3" recordCount="15" xr:uid="{134C871B-76D4-4D0F-946F-BFD9A1BCBA49}">
  <cacheSource type="worksheet">
    <worksheetSource ref="A1:G16" sheet="Контрольный вопрос 27"/>
  </cacheSource>
  <cacheFields count="7">
    <cacheField name="Фамилия" numFmtId="0">
      <sharedItems count="13">
        <s v="Петрова"/>
        <s v="Ноткин"/>
        <s v="Андреева"/>
        <s v="Крылова"/>
        <s v="Быстрова"/>
        <s v="Бершев"/>
        <s v="Ерохин"/>
        <s v="Самойлов"/>
        <s v="Горбатов"/>
        <s v="Фандеев"/>
        <s v="Васин"/>
        <s v="Конов"/>
        <s v="Доценко"/>
      </sharedItems>
    </cacheField>
    <cacheField name="Имя" numFmtId="0">
      <sharedItems count="11">
        <s v="Мария"/>
        <s v="Иван"/>
        <s v="Анна"/>
        <s v="Ольга"/>
        <s v="Татьяна"/>
        <s v="Никита"/>
        <s v="Семен"/>
        <s v="Петр"/>
        <s v="Игорь"/>
        <s v="Алексей"/>
        <s v="Ирина"/>
      </sharedItems>
    </cacheField>
    <cacheField name="Отчество" numFmtId="0">
      <sharedItems count="11">
        <s v="Андреевна"/>
        <s v="Семенович"/>
        <s v="Олеговна"/>
        <s v="Сергеевна"/>
        <s v="Иванович"/>
        <s v="Федорович"/>
        <s v="Петрович"/>
        <s v="Алексеевич"/>
        <s v="Семеновна"/>
        <s v="Сергеевич"/>
        <s v="Максимовна"/>
      </sharedItems>
    </cacheField>
    <cacheField name="Оклад, руб" numFmtId="166">
      <sharedItems containsSemiMixedTypes="0" containsString="0" containsNumber="1" minValue="16250" maxValue="30375"/>
    </cacheField>
    <cacheField name="Годовой фонд зарплаты, руб" numFmtId="166">
      <sharedItems containsSemiMixedTypes="0" containsString="0" containsNumber="1" containsInteger="1" minValue="185992" maxValue="385446"/>
    </cacheField>
    <cacheField name="Отдел" numFmtId="0">
      <sharedItems count="5">
        <s v="Склад"/>
        <s v="Бухгалтерия"/>
        <s v="ОК"/>
        <s v="Цех №1"/>
        <s v="Цех №2"/>
      </sharedItems>
    </cacheField>
    <cacheField name="Дата приёма на работу" numFmtId="165">
      <sharedItems containsSemiMixedTypes="0" containsNonDate="0" containsDate="1" containsString="0" minDate="1994-04-11T00:00:00" maxDate="2006-06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000"/>
    <x v="0"/>
    <x v="0"/>
    <x v="0"/>
    <x v="0"/>
  </r>
  <r>
    <x v="0"/>
    <n v="15000"/>
    <x v="1"/>
    <x v="1"/>
    <x v="1"/>
    <x v="0"/>
  </r>
  <r>
    <x v="0"/>
    <n v="15000"/>
    <x v="1"/>
    <x v="0"/>
    <x v="1"/>
    <x v="0"/>
  </r>
  <r>
    <x v="0"/>
    <n v="120000"/>
    <x v="1"/>
    <x v="0"/>
    <x v="2"/>
    <x v="1"/>
  </r>
  <r>
    <x v="0"/>
    <n v="5000"/>
    <x v="2"/>
    <x v="0"/>
    <x v="2"/>
    <x v="0"/>
  </r>
  <r>
    <x v="0"/>
    <n v="7000"/>
    <x v="1"/>
    <x v="0"/>
    <x v="2"/>
    <x v="2"/>
  </r>
  <r>
    <x v="0"/>
    <n v="90000"/>
    <x v="1"/>
    <x v="0"/>
    <x v="1"/>
    <x v="0"/>
  </r>
  <r>
    <x v="1"/>
    <n v="50000"/>
    <x v="0"/>
    <x v="1"/>
    <x v="2"/>
    <x v="0"/>
  </r>
  <r>
    <x v="1"/>
    <n v="400000"/>
    <x v="0"/>
    <x v="1"/>
    <x v="0"/>
    <x v="1"/>
  </r>
  <r>
    <x v="1"/>
    <n v="10000"/>
    <x v="0"/>
    <x v="0"/>
    <x v="0"/>
    <x v="0"/>
  </r>
  <r>
    <x v="1"/>
    <n v="14000"/>
    <x v="1"/>
    <x v="0"/>
    <x v="0"/>
    <x v="0"/>
  </r>
  <r>
    <x v="1"/>
    <n v="100000"/>
    <x v="2"/>
    <x v="0"/>
    <x v="2"/>
    <x v="1"/>
  </r>
  <r>
    <x v="1"/>
    <n v="4000"/>
    <x v="2"/>
    <x v="1"/>
    <x v="1"/>
    <x v="0"/>
  </r>
  <r>
    <x v="1"/>
    <n v="50000"/>
    <x v="0"/>
    <x v="0"/>
    <x v="1"/>
    <x v="0"/>
  </r>
  <r>
    <x v="2"/>
    <n v="300000"/>
    <x v="0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</r>
  <r>
    <x v="1"/>
    <x v="1"/>
    <x v="1"/>
    <x v="1"/>
  </r>
  <r>
    <x v="2"/>
    <x v="1"/>
    <x v="1"/>
    <x v="2"/>
  </r>
  <r>
    <x v="3"/>
    <x v="0"/>
    <x v="1"/>
    <x v="3"/>
  </r>
  <r>
    <x v="4"/>
    <x v="1"/>
    <x v="0"/>
    <x v="4"/>
  </r>
  <r>
    <x v="5"/>
    <x v="2"/>
    <x v="1"/>
    <x v="5"/>
  </r>
  <r>
    <x v="6"/>
    <x v="0"/>
    <x v="0"/>
    <x v="1"/>
  </r>
  <r>
    <x v="7"/>
    <x v="0"/>
    <x v="1"/>
    <x v="2"/>
  </r>
  <r>
    <x v="8"/>
    <x v="2"/>
    <x v="1"/>
    <x v="5"/>
  </r>
  <r>
    <x v="9"/>
    <x v="3"/>
    <x v="0"/>
    <x v="2"/>
  </r>
  <r>
    <x v="10"/>
    <x v="1"/>
    <x v="0"/>
    <x v="5"/>
  </r>
  <r>
    <x v="11"/>
    <x v="4"/>
    <x v="1"/>
    <x v="5"/>
  </r>
  <r>
    <x v="12"/>
    <x v="3"/>
    <x v="0"/>
    <x v="5"/>
  </r>
  <r>
    <x v="13"/>
    <x v="5"/>
    <x v="1"/>
    <x v="0"/>
  </r>
  <r>
    <x v="14"/>
    <x v="4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30375"/>
    <n v="324500"/>
    <x v="0"/>
    <d v="1994-04-11T00:00:00"/>
  </r>
  <r>
    <x v="1"/>
    <x v="1"/>
    <x v="1"/>
    <n v="19000"/>
    <n v="208000"/>
    <x v="1"/>
    <d v="1998-07-09T00:00:00"/>
  </r>
  <r>
    <x v="2"/>
    <x v="2"/>
    <x v="2"/>
    <n v="16250"/>
    <n v="275000"/>
    <x v="2"/>
    <d v="1999-01-02T00:00:00"/>
  </r>
  <r>
    <x v="3"/>
    <x v="3"/>
    <x v="3"/>
    <n v="18083"/>
    <n v="296996"/>
    <x v="0"/>
    <d v="1999-09-06T00:00:00"/>
  </r>
  <r>
    <x v="4"/>
    <x v="4"/>
    <x v="2"/>
    <n v="27120.5"/>
    <n v="385446"/>
    <x v="2"/>
    <d v="1999-12-05T00:00:00"/>
  </r>
  <r>
    <x v="5"/>
    <x v="5"/>
    <x v="4"/>
    <n v="28450"/>
    <n v="301400"/>
    <x v="3"/>
    <d v="2000-01-03T00:00:00"/>
  </r>
  <r>
    <x v="6"/>
    <x v="1"/>
    <x v="5"/>
    <n v="18541"/>
    <n v="302492"/>
    <x v="1"/>
    <d v="2000-08-07T00:00:00"/>
  </r>
  <r>
    <x v="7"/>
    <x v="6"/>
    <x v="6"/>
    <n v="26708"/>
    <n v="280496"/>
    <x v="1"/>
    <d v="2000-12-03T00:00:00"/>
  </r>
  <r>
    <x v="8"/>
    <x v="1"/>
    <x v="1"/>
    <n v="19916.5"/>
    <n v="218998"/>
    <x v="0"/>
    <d v="2001-05-11T00:00:00"/>
  </r>
  <r>
    <x v="9"/>
    <x v="7"/>
    <x v="4"/>
    <n v="18657"/>
    <n v="303884"/>
    <x v="4"/>
    <d v="2001-06-09T00:00:00"/>
  </r>
  <r>
    <x v="10"/>
    <x v="8"/>
    <x v="6"/>
    <n v="17625"/>
    <n v="191500"/>
    <x v="4"/>
    <d v="2001-10-05T00:00:00"/>
  </r>
  <r>
    <x v="11"/>
    <x v="9"/>
    <x v="7"/>
    <n v="16852.5"/>
    <n v="282230"/>
    <x v="3"/>
    <d v="2001-11-05T00:00:00"/>
  </r>
  <r>
    <x v="2"/>
    <x v="2"/>
    <x v="8"/>
    <n v="27166"/>
    <n v="185992"/>
    <x v="1"/>
    <d v="2002-11-04T00:00:00"/>
  </r>
  <r>
    <x v="12"/>
    <x v="1"/>
    <x v="9"/>
    <n v="29800"/>
    <n v="317600"/>
    <x v="4"/>
    <d v="2003-07-15T00:00:00"/>
  </r>
  <r>
    <x v="3"/>
    <x v="10"/>
    <x v="10"/>
    <n v="19458.5"/>
    <n v="213502"/>
    <x v="3"/>
    <d v="2006-06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9B03F-9D51-4CDC-B69B-F04A1833BBE9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D9" firstHeaderRow="1" firstDataRow="2" firstDataCol="1" rowPageCount="3" colPageCount="1"/>
  <pivotFields count="6">
    <pivotField axis="axisPage" numFmtId="14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</pivotFields>
  <rowFields count="1">
    <field x="4"/>
  </rowFields>
  <rowItems count="3">
    <i>
      <x v="1"/>
    </i>
    <i>
      <x v="2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3">
    <pageField fld="5" item="0" hier="-1"/>
    <pageField fld="0" item="1" hier="-1"/>
    <pageField fld="3" hier="-1"/>
  </pageFields>
  <dataFields count="1">
    <dataField name="Сумма по полю Сумма счета, руб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745D0-F05C-455D-A8BB-AB91F8301010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G10" firstHeaderRow="1" firstDataRow="2" firstDataCol="1" rowPageCount="1" colPageCount="1"/>
  <pivotFields count="4"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1"/>
        <item x="2"/>
        <item x="5"/>
        <item x="3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7">
        <item x="5"/>
        <item x="4"/>
        <item x="0"/>
        <item x="2"/>
        <item x="1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3"/>
  </colFields>
  <colItems count="6">
    <i>
      <x/>
    </i>
    <i>
      <x v="2"/>
    </i>
    <i>
      <x v="3"/>
    </i>
    <i>
      <x v="4"/>
    </i>
    <i>
      <x v="5"/>
    </i>
    <i t="grand">
      <x/>
    </i>
  </colItems>
  <pageFields count="1">
    <pageField fld="2" item="1" hier="-1"/>
  </pageFields>
  <dataFields count="1">
    <dataField name="Количество по полю Сотрудни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F63A8-E1A9-4936-9471-0C8AFA79D046}" name="Сводная таблица6" cacheId="4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54" firstHeaderRow="1" firstDataRow="1" firstDataCol="1"/>
  <pivotFields count="7">
    <pivotField axis="axisRow" showAll="0">
      <items count="14">
        <item x="2"/>
        <item x="5"/>
        <item x="4"/>
        <item x="10"/>
        <item x="8"/>
        <item x="12"/>
        <item x="6"/>
        <item x="11"/>
        <item x="3"/>
        <item x="1"/>
        <item x="0"/>
        <item x="7"/>
        <item x="9"/>
        <item t="default"/>
      </items>
    </pivotField>
    <pivotField axis="axisRow" showAll="0">
      <items count="12">
        <item x="9"/>
        <item x="2"/>
        <item x="1"/>
        <item x="8"/>
        <item x="10"/>
        <item x="0"/>
        <item x="5"/>
        <item x="3"/>
        <item x="7"/>
        <item x="6"/>
        <item x="4"/>
        <item t="default"/>
      </items>
    </pivotField>
    <pivotField axis="axisRow" showAll="0">
      <items count="12">
        <item x="7"/>
        <item x="0"/>
        <item x="4"/>
        <item x="10"/>
        <item x="2"/>
        <item x="6"/>
        <item x="1"/>
        <item x="8"/>
        <item x="9"/>
        <item x="3"/>
        <item x="5"/>
        <item t="default"/>
      </items>
    </pivotField>
    <pivotField dataField="1" numFmtId="166" showAll="0"/>
    <pivotField numFmtId="166" showAll="0"/>
    <pivotField axis="axisRow" showAll="0">
      <items count="6">
        <item x="1"/>
        <item x="2"/>
        <item x="0"/>
        <item x="3"/>
        <item x="4"/>
        <item t="default"/>
      </items>
    </pivotField>
    <pivotField numFmtId="165" showAll="0"/>
  </pivotFields>
  <rowFields count="4">
    <field x="5"/>
    <field x="0"/>
    <field x="1"/>
    <field x="2"/>
  </rowFields>
  <rowItems count="51">
    <i>
      <x/>
    </i>
    <i r="1">
      <x/>
    </i>
    <i r="2">
      <x v="1"/>
    </i>
    <i r="3">
      <x v="7"/>
    </i>
    <i r="1">
      <x v="6"/>
    </i>
    <i r="2">
      <x v="2"/>
    </i>
    <i r="3">
      <x v="10"/>
    </i>
    <i r="1">
      <x v="9"/>
    </i>
    <i r="2">
      <x v="2"/>
    </i>
    <i r="3">
      <x v="6"/>
    </i>
    <i r="1">
      <x v="11"/>
    </i>
    <i r="2">
      <x v="9"/>
    </i>
    <i r="3">
      <x v="5"/>
    </i>
    <i>
      <x v="1"/>
    </i>
    <i r="1">
      <x/>
    </i>
    <i r="2">
      <x v="1"/>
    </i>
    <i r="3">
      <x v="4"/>
    </i>
    <i r="1">
      <x v="2"/>
    </i>
    <i r="2">
      <x v="10"/>
    </i>
    <i r="3">
      <x v="4"/>
    </i>
    <i>
      <x v="2"/>
    </i>
    <i r="1">
      <x v="4"/>
    </i>
    <i r="2">
      <x v="2"/>
    </i>
    <i r="3">
      <x v="6"/>
    </i>
    <i r="1">
      <x v="8"/>
    </i>
    <i r="2">
      <x v="7"/>
    </i>
    <i r="3">
      <x v="9"/>
    </i>
    <i r="1">
      <x v="10"/>
    </i>
    <i r="2">
      <x v="5"/>
    </i>
    <i r="3">
      <x v="1"/>
    </i>
    <i>
      <x v="3"/>
    </i>
    <i r="1">
      <x v="1"/>
    </i>
    <i r="2">
      <x v="6"/>
    </i>
    <i r="3">
      <x v="2"/>
    </i>
    <i r="1">
      <x v="7"/>
    </i>
    <i r="2">
      <x/>
    </i>
    <i r="3">
      <x/>
    </i>
    <i r="1">
      <x v="8"/>
    </i>
    <i r="2">
      <x v="4"/>
    </i>
    <i r="3">
      <x v="3"/>
    </i>
    <i>
      <x v="4"/>
    </i>
    <i r="1">
      <x v="3"/>
    </i>
    <i r="2">
      <x v="3"/>
    </i>
    <i r="3">
      <x v="5"/>
    </i>
    <i r="1">
      <x v="5"/>
    </i>
    <i r="2">
      <x v="2"/>
    </i>
    <i r="3">
      <x v="8"/>
    </i>
    <i r="1">
      <x v="12"/>
    </i>
    <i r="2">
      <x v="8"/>
    </i>
    <i r="3">
      <x v="2"/>
    </i>
    <i t="grand">
      <x/>
    </i>
  </rowItems>
  <colItems count="1">
    <i/>
  </colItems>
  <dataFields count="1">
    <dataField name="Сумма по полю Оклад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369974-74D3-4DF1-973D-2EE165ECCBD1}" name="Таблица2" displayName="Таблица2" ref="A1:J9" totalsRowShown="0">
  <autoFilter ref="A1:J9" xr:uid="{3A369974-74D3-4DF1-973D-2EE165ECCBD1}"/>
  <tableColumns count="10">
    <tableColumn id="1" xr3:uid="{BE44A168-E56A-45C6-A010-DF3C0CBEDAC0}" name="Фамилия"/>
    <tableColumn id="2" xr3:uid="{9156E164-D6E6-431C-B7DD-3C87A40E4F16}" name="Имя"/>
    <tableColumn id="3" xr3:uid="{8AC76158-01CB-4E9F-BD1C-8D8BB6124340}" name="Отчество"/>
    <tableColumn id="4" xr3:uid="{32D69ABE-2764-457E-9FFF-A2FF830F1FFC}" name="Телефон" dataDxfId="3"/>
    <tableColumn id="5" xr3:uid="{C40E49CD-7C6A-4DF3-89CD-792B79FFF949}" name="Взнос"/>
    <tableColumn id="6" xr3:uid="{03FAD613-720E-4F2B-BC05-63AA2069F02C}" name="Возраст" dataDxfId="2"/>
    <tableColumn id="7" xr3:uid="{A91E7363-F281-4F7D-AABD-C175385491B5}" name="Вид счёта" dataDxfId="1"/>
    <tableColumn id="8" xr3:uid="{B61DAF5C-A2CE-44EA-AD79-7823879B4B58}" name="Дата открытия счёта" dataDxfId="0"/>
    <tableColumn id="9" xr3:uid="{A8116B02-D6A5-41DD-871E-39EDDE3D4BE0}" name="Срок вклада"/>
    <tableColumn id="10" xr3:uid="{333F16E1-8279-4317-A909-8F78D8FF48C6}" name="Гор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E38" sqref="E38"/>
    </sheetView>
  </sheetViews>
  <sheetFormatPr defaultRowHeight="15" x14ac:dyDescent="0.25"/>
  <cols>
    <col min="1" max="1" width="12.85546875" customWidth="1"/>
    <col min="2" max="2" width="11.85546875" customWidth="1"/>
    <col min="3" max="3" width="15.28515625" bestFit="1" customWidth="1"/>
    <col min="4" max="4" width="14.7109375" bestFit="1" customWidth="1"/>
    <col min="5" max="5" width="13.85546875" customWidth="1"/>
    <col min="6" max="6" width="11.5703125" customWidth="1"/>
    <col min="8" max="8" width="22.28515625" bestFit="1" customWidth="1"/>
    <col min="10" max="10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2" t="s">
        <v>24</v>
      </c>
      <c r="G1" s="13" t="s">
        <v>25</v>
      </c>
      <c r="H1" t="s">
        <v>31</v>
      </c>
      <c r="I1" t="s">
        <v>32</v>
      </c>
      <c r="J1" t="s">
        <v>33</v>
      </c>
    </row>
    <row r="2" spans="1:10" x14ac:dyDescent="0.25">
      <c r="A2" t="s">
        <v>5</v>
      </c>
      <c r="B2" t="s">
        <v>12</v>
      </c>
      <c r="C2" t="s">
        <v>13</v>
      </c>
      <c r="D2" s="2">
        <v>79131921234</v>
      </c>
      <c r="E2" s="1">
        <v>567</v>
      </c>
      <c r="F2" s="14">
        <v>33</v>
      </c>
      <c r="G2" s="15" t="s">
        <v>34</v>
      </c>
      <c r="H2" s="16">
        <v>45323</v>
      </c>
      <c r="I2">
        <v>5</v>
      </c>
      <c r="J2" t="s">
        <v>30</v>
      </c>
    </row>
    <row r="3" spans="1:10" x14ac:dyDescent="0.25">
      <c r="A3" t="s">
        <v>10</v>
      </c>
      <c r="B3" t="s">
        <v>14</v>
      </c>
      <c r="C3" t="s">
        <v>18</v>
      </c>
      <c r="D3" s="2">
        <v>79082223344</v>
      </c>
      <c r="E3" s="1">
        <v>300</v>
      </c>
      <c r="F3" s="17">
        <v>22</v>
      </c>
      <c r="G3" s="18" t="s">
        <v>35</v>
      </c>
      <c r="H3" s="16">
        <v>45481</v>
      </c>
      <c r="I3">
        <v>4</v>
      </c>
      <c r="J3" t="s">
        <v>27</v>
      </c>
    </row>
    <row r="4" spans="1:10" x14ac:dyDescent="0.25">
      <c r="A4" t="s">
        <v>6</v>
      </c>
      <c r="B4" t="s">
        <v>12</v>
      </c>
      <c r="C4" t="s">
        <v>19</v>
      </c>
      <c r="D4" s="2">
        <v>79501233456</v>
      </c>
      <c r="E4" s="1">
        <v>400</v>
      </c>
      <c r="F4" s="14">
        <v>88</v>
      </c>
      <c r="G4" s="15" t="s">
        <v>34</v>
      </c>
      <c r="H4" s="16">
        <v>45607</v>
      </c>
      <c r="I4">
        <v>4</v>
      </c>
      <c r="J4" t="s">
        <v>30</v>
      </c>
    </row>
    <row r="5" spans="1:10" x14ac:dyDescent="0.25">
      <c r="A5" t="s">
        <v>6</v>
      </c>
      <c r="B5" t="s">
        <v>14</v>
      </c>
      <c r="C5" t="s">
        <v>20</v>
      </c>
      <c r="D5" s="2">
        <v>79998884533</v>
      </c>
      <c r="E5" s="1">
        <v>800</v>
      </c>
      <c r="F5" s="17">
        <v>44</v>
      </c>
      <c r="G5" s="18" t="s">
        <v>35</v>
      </c>
      <c r="H5" s="16">
        <v>45494</v>
      </c>
      <c r="I5">
        <v>8</v>
      </c>
      <c r="J5" t="s">
        <v>29</v>
      </c>
    </row>
    <row r="6" spans="1:10" x14ac:dyDescent="0.25">
      <c r="A6" t="s">
        <v>7</v>
      </c>
      <c r="B6" t="s">
        <v>15</v>
      </c>
      <c r="C6" t="s">
        <v>21</v>
      </c>
      <c r="D6" s="2">
        <v>79082113456</v>
      </c>
      <c r="E6" s="1"/>
      <c r="F6" s="14">
        <v>19</v>
      </c>
      <c r="G6" s="15" t="s">
        <v>35</v>
      </c>
      <c r="H6" s="16">
        <v>45655</v>
      </c>
      <c r="I6">
        <v>6</v>
      </c>
      <c r="J6" t="s">
        <v>26</v>
      </c>
    </row>
    <row r="7" spans="1:10" x14ac:dyDescent="0.25">
      <c r="A7" t="s">
        <v>8</v>
      </c>
      <c r="B7" t="s">
        <v>16</v>
      </c>
      <c r="C7" t="s">
        <v>13</v>
      </c>
      <c r="D7" s="2">
        <v>79997771234</v>
      </c>
      <c r="E7" s="1">
        <v>200</v>
      </c>
      <c r="F7" s="17">
        <v>21</v>
      </c>
      <c r="G7" s="18" t="s">
        <v>34</v>
      </c>
      <c r="H7" s="16">
        <v>45572</v>
      </c>
      <c r="I7">
        <v>4</v>
      </c>
      <c r="J7" t="s">
        <v>29</v>
      </c>
    </row>
    <row r="8" spans="1:10" x14ac:dyDescent="0.25">
      <c r="A8" t="s">
        <v>9</v>
      </c>
      <c r="B8" t="s">
        <v>14</v>
      </c>
      <c r="C8" t="s">
        <v>22</v>
      </c>
      <c r="D8" s="2">
        <v>78886662345</v>
      </c>
      <c r="E8" s="1">
        <v>155</v>
      </c>
      <c r="F8" s="14">
        <v>55</v>
      </c>
      <c r="G8" s="15" t="s">
        <v>34</v>
      </c>
      <c r="H8" s="16">
        <v>45386</v>
      </c>
      <c r="I8">
        <v>78</v>
      </c>
      <c r="J8" t="s">
        <v>27</v>
      </c>
    </row>
    <row r="9" spans="1:10" x14ac:dyDescent="0.25">
      <c r="A9" t="s">
        <v>11</v>
      </c>
      <c r="B9" t="s">
        <v>17</v>
      </c>
      <c r="C9" t="s">
        <v>23</v>
      </c>
      <c r="D9" s="2">
        <v>77775553456</v>
      </c>
      <c r="E9" s="1">
        <v>1200.5</v>
      </c>
      <c r="F9" s="19">
        <v>66</v>
      </c>
      <c r="G9" s="20" t="s">
        <v>34</v>
      </c>
      <c r="H9" s="16">
        <v>45435</v>
      </c>
      <c r="I9">
        <v>5</v>
      </c>
      <c r="J9" t="s">
        <v>28</v>
      </c>
    </row>
  </sheetData>
  <phoneticPr fontId="3" type="noConversion"/>
  <dataValidations xWindow="839" yWindow="273" count="5">
    <dataValidation type="textLength" operator="equal" allowBlank="1" showInputMessage="1" showErrorMessage="1" prompt="Введите номер телефона" sqref="D2:D9" xr:uid="{1FE70021-EF2C-4105-A765-BF193E287697}">
      <formula1>11</formula1>
    </dataValidation>
    <dataValidation type="list" allowBlank="1" showInputMessage="1" showErrorMessage="1" errorTitle="Внимание" error="Введёно неверное название города" prompt="Укажите город из списка: Москва, Новороссийск, Екатеринбург, Омск, Красноярск." sqref="J2:J9" xr:uid="{0C73375E-703B-49B0-A397-45682A691663}">
      <formula1>"Москва, Новороссийск,Екатеринбург,Омск,Красноярск"</formula1>
    </dataValidation>
    <dataValidation type="whole" operator="greaterThanOrEqual" allowBlank="1" showInputMessage="1" showErrorMessage="1" errorTitle="Внимание" error="Срок вклада не может быть меньше 2 лет" prompt="Введите срок вклада" sqref="I2:I9" xr:uid="{5B9CCDCA-476A-47FC-AB3D-A6AB5520CBD5}">
      <formula1>2</formula1>
    </dataValidation>
    <dataValidation type="date" allowBlank="1" showInputMessage="1" showErrorMessage="1" errorTitle="Внимание" error="Введённая дата не находится в допустимом диапазоне" prompt="Введите дату с 1 яанваря по 31 декабря текущего года" sqref="H2:H9" xr:uid="{FE15A98F-0D0E-4CC2-9249-31836D3C9B5F}">
      <formula1>45292</formula1>
      <formula2>45657</formula2>
    </dataValidation>
    <dataValidation type="whole" allowBlank="1" showInputMessage="1" showErrorMessage="1" errorTitle="Внимание" error="Возраст вкладчика должен быть от 18 и до 100" prompt="Укажите возраст вкладчика" sqref="F2:F9" xr:uid="{21BEE61C-7344-46D4-A493-4E012492BF03}">
      <formula1>18</formula1>
      <formula2>100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xWindow="839" yWindow="273" count="2">
        <x14:dataValidation type="list" allowBlank="1" showInputMessage="1" showErrorMessage="1" xr:uid="{54B6C91A-B7DF-4B8E-828A-D2FB668D7468}">
          <x14:formula1>
            <xm:f>'Список значений'!$A$2:$A$3</xm:f>
          </x14:formula1>
          <xm:sqref>G1</xm:sqref>
        </x14:dataValidation>
        <x14:dataValidation type="list" allowBlank="1" showInputMessage="1" showErrorMessage="1" error="Вы неверно ввели вид счёта_x000a_" prompt="Введите вид счёта: текущий/срочный" xr:uid="{89F5F7B1-604E-4CE2-8B14-9DB9ABA0DA1C}">
          <x14:formula1>
            <xm:f>'Список значений'!$A$2:$A$3</xm:f>
          </x14:formula1>
          <xm:sqref>G2:G9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82E2-8E46-4B52-A8FD-038A937AE0D4}">
  <dimension ref="A1:O38"/>
  <sheetViews>
    <sheetView topLeftCell="A17" workbookViewId="0">
      <selection activeCell="D39" sqref="D39"/>
    </sheetView>
  </sheetViews>
  <sheetFormatPr defaultRowHeight="15" x14ac:dyDescent="0.25"/>
  <cols>
    <col min="1" max="2" width="15" bestFit="1" customWidth="1"/>
    <col min="3" max="3" width="12.42578125" bestFit="1" customWidth="1"/>
    <col min="4" max="4" width="12" bestFit="1" customWidth="1"/>
    <col min="5" max="5" width="18.85546875" bestFit="1" customWidth="1"/>
    <col min="6" max="6" width="12.28515625" bestFit="1" customWidth="1"/>
    <col min="7" max="7" width="20.140625" bestFit="1" customWidth="1"/>
    <col min="10" max="10" width="15.28515625" bestFit="1" customWidth="1"/>
  </cols>
  <sheetData>
    <row r="1" spans="1:7" ht="30" x14ac:dyDescent="0.25">
      <c r="A1" s="23" t="s">
        <v>0</v>
      </c>
      <c r="B1" s="23" t="s">
        <v>1</v>
      </c>
      <c r="C1" s="23" t="s">
        <v>2</v>
      </c>
      <c r="D1" s="24" t="s">
        <v>37</v>
      </c>
      <c r="E1" s="24" t="s">
        <v>38</v>
      </c>
      <c r="F1" s="23" t="s">
        <v>39</v>
      </c>
      <c r="G1" s="24" t="s">
        <v>40</v>
      </c>
    </row>
    <row r="2" spans="1:7" x14ac:dyDescent="0.25">
      <c r="A2" s="22" t="s">
        <v>41</v>
      </c>
      <c r="B2" s="22" t="s">
        <v>42</v>
      </c>
      <c r="C2" s="22" t="s">
        <v>43</v>
      </c>
      <c r="D2" s="25">
        <v>30375</v>
      </c>
      <c r="E2" s="25">
        <v>324500</v>
      </c>
      <c r="F2" s="22" t="s">
        <v>44</v>
      </c>
      <c r="G2" s="26">
        <v>34435</v>
      </c>
    </row>
    <row r="3" spans="1:7" x14ac:dyDescent="0.25">
      <c r="A3" s="22" t="s">
        <v>45</v>
      </c>
      <c r="B3" s="22" t="s">
        <v>12</v>
      </c>
      <c r="C3" s="22" t="s">
        <v>46</v>
      </c>
      <c r="D3" s="25">
        <v>19000</v>
      </c>
      <c r="E3" s="25">
        <v>208000</v>
      </c>
      <c r="F3" s="22" t="s">
        <v>47</v>
      </c>
      <c r="G3" s="26">
        <v>35985</v>
      </c>
    </row>
    <row r="4" spans="1:7" x14ac:dyDescent="0.25">
      <c r="A4" s="22" t="s">
        <v>48</v>
      </c>
      <c r="B4" s="22" t="s">
        <v>49</v>
      </c>
      <c r="C4" s="22" t="s">
        <v>50</v>
      </c>
      <c r="D4" s="25">
        <v>16250</v>
      </c>
      <c r="E4" s="25">
        <v>275000</v>
      </c>
      <c r="F4" s="22" t="s">
        <v>51</v>
      </c>
      <c r="G4" s="26">
        <v>36162</v>
      </c>
    </row>
    <row r="5" spans="1:7" x14ac:dyDescent="0.25">
      <c r="A5" s="22" t="s">
        <v>52</v>
      </c>
      <c r="B5" s="22" t="s">
        <v>53</v>
      </c>
      <c r="C5" s="22" t="s">
        <v>54</v>
      </c>
      <c r="D5" s="25">
        <v>18083</v>
      </c>
      <c r="E5" s="25">
        <v>296996</v>
      </c>
      <c r="F5" s="22" t="s">
        <v>44</v>
      </c>
      <c r="G5" s="26">
        <v>36409</v>
      </c>
    </row>
    <row r="6" spans="1:7" x14ac:dyDescent="0.25">
      <c r="A6" s="22" t="s">
        <v>55</v>
      </c>
      <c r="B6" s="22" t="s">
        <v>56</v>
      </c>
      <c r="C6" s="22" t="s">
        <v>50</v>
      </c>
      <c r="D6" s="25">
        <v>27120.5</v>
      </c>
      <c r="E6" s="25">
        <v>385446</v>
      </c>
      <c r="F6" s="22" t="s">
        <v>51</v>
      </c>
      <c r="G6" s="26">
        <v>36499</v>
      </c>
    </row>
    <row r="7" spans="1:7" x14ac:dyDescent="0.25">
      <c r="A7" s="22" t="s">
        <v>57</v>
      </c>
      <c r="B7" s="22" t="s">
        <v>58</v>
      </c>
      <c r="C7" s="22" t="s">
        <v>19</v>
      </c>
      <c r="D7" s="25">
        <v>28450</v>
      </c>
      <c r="E7" s="25">
        <v>301400</v>
      </c>
      <c r="F7" s="22" t="s">
        <v>59</v>
      </c>
      <c r="G7" s="26">
        <v>36528</v>
      </c>
    </row>
    <row r="8" spans="1:7" x14ac:dyDescent="0.25">
      <c r="A8" s="22" t="s">
        <v>60</v>
      </c>
      <c r="B8" s="22" t="s">
        <v>12</v>
      </c>
      <c r="C8" s="22" t="s">
        <v>61</v>
      </c>
      <c r="D8" s="25">
        <v>18541</v>
      </c>
      <c r="E8" s="25">
        <v>302492</v>
      </c>
      <c r="F8" s="22" t="s">
        <v>47</v>
      </c>
      <c r="G8" s="26">
        <v>36745</v>
      </c>
    </row>
    <row r="9" spans="1:7" x14ac:dyDescent="0.25">
      <c r="A9" s="22" t="s">
        <v>62</v>
      </c>
      <c r="B9" s="22" t="s">
        <v>63</v>
      </c>
      <c r="C9" s="22" t="s">
        <v>21</v>
      </c>
      <c r="D9" s="25">
        <v>26708</v>
      </c>
      <c r="E9" s="25">
        <v>280496</v>
      </c>
      <c r="F9" s="22" t="s">
        <v>47</v>
      </c>
      <c r="G9" s="26">
        <v>36863</v>
      </c>
    </row>
    <row r="10" spans="1:7" x14ac:dyDescent="0.25">
      <c r="A10" s="22" t="s">
        <v>64</v>
      </c>
      <c r="B10" s="22" t="s">
        <v>12</v>
      </c>
      <c r="C10" s="22" t="s">
        <v>46</v>
      </c>
      <c r="D10" s="25">
        <v>19916.5</v>
      </c>
      <c r="E10" s="25">
        <v>218998</v>
      </c>
      <c r="F10" s="22" t="s">
        <v>44</v>
      </c>
      <c r="G10" s="26">
        <v>37022</v>
      </c>
    </row>
    <row r="11" spans="1:7" x14ac:dyDescent="0.25">
      <c r="A11" s="22" t="s">
        <v>65</v>
      </c>
      <c r="B11" s="22" t="s">
        <v>15</v>
      </c>
      <c r="C11" s="22" t="s">
        <v>19</v>
      </c>
      <c r="D11" s="25">
        <v>18657</v>
      </c>
      <c r="E11" s="25">
        <v>303884</v>
      </c>
      <c r="F11" s="22" t="s">
        <v>66</v>
      </c>
      <c r="G11" s="26">
        <v>37051</v>
      </c>
    </row>
    <row r="12" spans="1:7" x14ac:dyDescent="0.25">
      <c r="A12" s="22" t="s">
        <v>67</v>
      </c>
      <c r="B12" s="22" t="s">
        <v>68</v>
      </c>
      <c r="C12" s="22" t="s">
        <v>21</v>
      </c>
      <c r="D12" s="25">
        <v>17625</v>
      </c>
      <c r="E12" s="25">
        <v>191500</v>
      </c>
      <c r="F12" s="22" t="s">
        <v>66</v>
      </c>
      <c r="G12" s="26">
        <v>37169</v>
      </c>
    </row>
    <row r="13" spans="1:7" x14ac:dyDescent="0.25">
      <c r="A13" s="22" t="s">
        <v>69</v>
      </c>
      <c r="B13" s="22" t="s">
        <v>70</v>
      </c>
      <c r="C13" s="22" t="s">
        <v>71</v>
      </c>
      <c r="D13" s="25">
        <v>16852.5</v>
      </c>
      <c r="E13" s="25">
        <v>282230</v>
      </c>
      <c r="F13" s="22" t="s">
        <v>59</v>
      </c>
      <c r="G13" s="26">
        <v>37200</v>
      </c>
    </row>
    <row r="14" spans="1:7" x14ac:dyDescent="0.25">
      <c r="A14" s="22" t="s">
        <v>48</v>
      </c>
      <c r="B14" s="22" t="s">
        <v>49</v>
      </c>
      <c r="C14" s="22" t="s">
        <v>72</v>
      </c>
      <c r="D14" s="25">
        <v>27166</v>
      </c>
      <c r="E14" s="25">
        <v>185992</v>
      </c>
      <c r="F14" s="22" t="s">
        <v>47</v>
      </c>
      <c r="G14" s="26">
        <v>37564</v>
      </c>
    </row>
    <row r="15" spans="1:7" x14ac:dyDescent="0.25">
      <c r="A15" s="22" t="s">
        <v>73</v>
      </c>
      <c r="B15" s="22" t="s">
        <v>12</v>
      </c>
      <c r="C15" s="22" t="s">
        <v>18</v>
      </c>
      <c r="D15" s="25">
        <v>29800</v>
      </c>
      <c r="E15" s="25">
        <v>317600</v>
      </c>
      <c r="F15" s="22" t="s">
        <v>66</v>
      </c>
      <c r="G15" s="26">
        <v>37817</v>
      </c>
    </row>
    <row r="16" spans="1:7" x14ac:dyDescent="0.25">
      <c r="A16" s="22" t="s">
        <v>52</v>
      </c>
      <c r="B16" s="22" t="s">
        <v>74</v>
      </c>
      <c r="C16" s="22" t="s">
        <v>75</v>
      </c>
      <c r="D16" s="25">
        <v>19458.5</v>
      </c>
      <c r="E16" s="25">
        <v>213502</v>
      </c>
      <c r="F16" s="22" t="s">
        <v>59</v>
      </c>
      <c r="G16" s="26">
        <v>71750</v>
      </c>
    </row>
    <row r="18" spans="1:10" s="27" customFormat="1" x14ac:dyDescent="0.25"/>
    <row r="19" spans="1:10" x14ac:dyDescent="0.25">
      <c r="A19" s="21" t="s">
        <v>37</v>
      </c>
      <c r="B19" s="21" t="s">
        <v>93</v>
      </c>
    </row>
    <row r="20" spans="1:10" x14ac:dyDescent="0.25">
      <c r="A20" s="22" t="s">
        <v>92</v>
      </c>
      <c r="B20" s="22">
        <f>DSUM(База,D1,A19:A20)</f>
        <v>169619.5</v>
      </c>
    </row>
    <row r="22" spans="1:10" x14ac:dyDescent="0.25">
      <c r="A22" s="21" t="s">
        <v>39</v>
      </c>
      <c r="B22" s="21" t="s">
        <v>93</v>
      </c>
      <c r="C22" s="21" t="s">
        <v>39</v>
      </c>
      <c r="D22" s="21" t="s">
        <v>93</v>
      </c>
      <c r="E22" s="21" t="s">
        <v>39</v>
      </c>
      <c r="F22" s="21" t="s">
        <v>93</v>
      </c>
      <c r="G22" s="21" t="s">
        <v>39</v>
      </c>
      <c r="H22" s="21" t="s">
        <v>93</v>
      </c>
      <c r="I22" s="21" t="s">
        <v>39</v>
      </c>
      <c r="J22" s="21" t="s">
        <v>93</v>
      </c>
    </row>
    <row r="23" spans="1:10" x14ac:dyDescent="0.25">
      <c r="A23" s="22" t="s">
        <v>47</v>
      </c>
      <c r="B23" s="22">
        <f>DSUM(База,E1,A22:A23)</f>
        <v>976980</v>
      </c>
      <c r="C23" s="22" t="s">
        <v>44</v>
      </c>
      <c r="D23" s="22">
        <f>DSUM(База,$E1,C22:C23)</f>
        <v>840494</v>
      </c>
      <c r="E23" s="22" t="s">
        <v>51</v>
      </c>
      <c r="F23" s="22">
        <f>DSUM(База,$E1,E22:E23)</f>
        <v>660446</v>
      </c>
      <c r="G23" s="22" t="s">
        <v>59</v>
      </c>
      <c r="H23" s="22">
        <f>DSUM(База,$E1,G22:G23)</f>
        <v>797132</v>
      </c>
      <c r="I23" s="22" t="s">
        <v>66</v>
      </c>
      <c r="J23" s="22">
        <f>DSUM(База,$E1,I22:I23)</f>
        <v>812984</v>
      </c>
    </row>
    <row r="25" spans="1:10" ht="30" x14ac:dyDescent="0.25">
      <c r="A25" s="24" t="s">
        <v>40</v>
      </c>
      <c r="B25" s="24" t="s">
        <v>40</v>
      </c>
      <c r="C25" s="48" t="s">
        <v>94</v>
      </c>
    </row>
    <row r="26" spans="1:10" x14ac:dyDescent="0.25">
      <c r="A26" s="22" t="s">
        <v>95</v>
      </c>
      <c r="B26" s="22" t="s">
        <v>96</v>
      </c>
      <c r="C26" s="22">
        <f>DCOUNT(База,G1,A25:B26)</f>
        <v>9</v>
      </c>
    </row>
    <row r="28" spans="1:10" x14ac:dyDescent="0.25">
      <c r="A28" s="21" t="s">
        <v>39</v>
      </c>
      <c r="B28" s="21" t="s">
        <v>97</v>
      </c>
      <c r="C28" s="21" t="s">
        <v>39</v>
      </c>
      <c r="D28" s="21" t="s">
        <v>97</v>
      </c>
      <c r="E28" s="21" t="s">
        <v>39</v>
      </c>
      <c r="F28" s="21" t="s">
        <v>97</v>
      </c>
      <c r="G28" s="21" t="s">
        <v>39</v>
      </c>
      <c r="H28" s="21" t="s">
        <v>97</v>
      </c>
      <c r="I28" s="21" t="s">
        <v>39</v>
      </c>
      <c r="J28" s="21" t="s">
        <v>97</v>
      </c>
    </row>
    <row r="29" spans="1:10" x14ac:dyDescent="0.25">
      <c r="A29" s="22" t="s">
        <v>47</v>
      </c>
      <c r="B29" s="22">
        <f>DAVERAGE(База,$D1,A28:A29)</f>
        <v>22853.75</v>
      </c>
      <c r="C29" s="22" t="s">
        <v>44</v>
      </c>
      <c r="D29" s="22">
        <f>DAVERAGE(База,$D1,C28:C29)</f>
        <v>22791.5</v>
      </c>
      <c r="E29" s="22" t="s">
        <v>51</v>
      </c>
      <c r="F29" s="22">
        <f>DAVERAGE(База,$D1,E28:E29)</f>
        <v>21685.25</v>
      </c>
      <c r="G29" s="22" t="s">
        <v>59</v>
      </c>
      <c r="H29" s="22">
        <f>DAVERAGE(База,$D1,G28:G29)</f>
        <v>21587</v>
      </c>
      <c r="I29" s="22" t="s">
        <v>66</v>
      </c>
      <c r="J29" s="22">
        <f>DAVERAGE(База,$D1,I28:I29)</f>
        <v>22027.333333333332</v>
      </c>
    </row>
    <row r="31" spans="1:10" x14ac:dyDescent="0.25">
      <c r="A31" s="21" t="s">
        <v>40</v>
      </c>
      <c r="B31" s="21" t="s">
        <v>40</v>
      </c>
      <c r="C31" s="21" t="s">
        <v>99</v>
      </c>
    </row>
    <row r="32" spans="1:10" x14ac:dyDescent="0.25">
      <c r="A32" s="26" t="s">
        <v>95</v>
      </c>
      <c r="B32" s="22" t="s">
        <v>98</v>
      </c>
      <c r="C32" s="49">
        <f>DAVERAGE(База,E1,A31:B32)</f>
        <v>294796</v>
      </c>
    </row>
    <row r="34" spans="1:15" ht="60" x14ac:dyDescent="0.25">
      <c r="A34" s="24" t="s">
        <v>39</v>
      </c>
      <c r="B34" s="24" t="s">
        <v>100</v>
      </c>
      <c r="C34" s="24" t="s">
        <v>101</v>
      </c>
      <c r="D34" s="24" t="s">
        <v>39</v>
      </c>
      <c r="E34" s="24" t="s">
        <v>100</v>
      </c>
      <c r="F34" s="24" t="s">
        <v>101</v>
      </c>
      <c r="G34" s="24" t="s">
        <v>39</v>
      </c>
      <c r="H34" s="24" t="s">
        <v>100</v>
      </c>
      <c r="I34" s="24" t="s">
        <v>101</v>
      </c>
      <c r="J34" s="24" t="s">
        <v>39</v>
      </c>
      <c r="K34" s="24" t="s">
        <v>100</v>
      </c>
      <c r="L34" s="24" t="s">
        <v>101</v>
      </c>
      <c r="M34" s="24" t="s">
        <v>39</v>
      </c>
      <c r="N34" s="24" t="s">
        <v>100</v>
      </c>
      <c r="O34" s="24" t="s">
        <v>101</v>
      </c>
    </row>
    <row r="35" spans="1:15" x14ac:dyDescent="0.25">
      <c r="A35" s="22" t="s">
        <v>47</v>
      </c>
      <c r="B35" s="22">
        <f>DMAX(База,$D1,A34:A35)</f>
        <v>27166</v>
      </c>
      <c r="C35" s="22">
        <f>DMIN(База,$D1,A34:A35)</f>
        <v>18541</v>
      </c>
      <c r="D35" s="22" t="s">
        <v>44</v>
      </c>
      <c r="E35" s="22">
        <f>DMAX(База,$D1,D34:D35)</f>
        <v>30375</v>
      </c>
      <c r="F35" s="22">
        <f>DMIN(База,$D1,D34:D35)</f>
        <v>18083</v>
      </c>
      <c r="G35" s="22" t="s">
        <v>51</v>
      </c>
      <c r="H35" s="22">
        <f>DMAX(База,$D1,G34:G35)</f>
        <v>27120.5</v>
      </c>
      <c r="I35" s="22">
        <f>DMIN(База,$D1,G34:G35)</f>
        <v>16250</v>
      </c>
      <c r="J35" s="22" t="s">
        <v>59</v>
      </c>
      <c r="K35" s="22">
        <f>DMAX(База,$D1,J34:J35)</f>
        <v>28450</v>
      </c>
      <c r="L35" s="22">
        <f>DMIN(База,$D1,J34:J35)</f>
        <v>16852.5</v>
      </c>
      <c r="M35" s="22" t="s">
        <v>66</v>
      </c>
      <c r="N35" s="22">
        <f>DMAX(База,$D1,M34:M35)</f>
        <v>29800</v>
      </c>
      <c r="O35" s="22">
        <f>DMIN(База,$D1,M34:M35)</f>
        <v>17625</v>
      </c>
    </row>
    <row r="37" spans="1:15" ht="45" x14ac:dyDescent="0.25">
      <c r="A37" s="24" t="s">
        <v>40</v>
      </c>
      <c r="B37" s="24" t="s">
        <v>40</v>
      </c>
      <c r="C37" s="50" t="s">
        <v>102</v>
      </c>
      <c r="D37" s="50" t="s">
        <v>103</v>
      </c>
    </row>
    <row r="38" spans="1:15" x14ac:dyDescent="0.25">
      <c r="A38" s="22" t="s">
        <v>104</v>
      </c>
      <c r="B38" s="22" t="s">
        <v>105</v>
      </c>
      <c r="C38" s="22">
        <f>DMAX(База,$E1,$A37:$B38)</f>
        <v>385446</v>
      </c>
      <c r="D38" s="22">
        <f>DMIN(База,$E1,$A37:$B38)</f>
        <v>275000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F9EC-92D0-4A53-B8B8-071360ECCE05}">
  <dimension ref="A1:D9"/>
  <sheetViews>
    <sheetView workbookViewId="0">
      <selection activeCell="G6" sqref="G6"/>
    </sheetView>
  </sheetViews>
  <sheetFormatPr defaultRowHeight="15" x14ac:dyDescent="0.25"/>
  <cols>
    <col min="1" max="1" width="32.42578125" bestFit="1" customWidth="1"/>
    <col min="2" max="2" width="20.85546875" bestFit="1" customWidth="1"/>
    <col min="3" max="3" width="9.140625" bestFit="1" customWidth="1"/>
    <col min="4" max="5" width="11.85546875" bestFit="1" customWidth="1"/>
  </cols>
  <sheetData>
    <row r="1" spans="1:4" x14ac:dyDescent="0.25">
      <c r="A1" s="52" t="s">
        <v>111</v>
      </c>
      <c r="B1" t="s">
        <v>119</v>
      </c>
    </row>
    <row r="2" spans="1:4" x14ac:dyDescent="0.25">
      <c r="A2" s="52" t="s">
        <v>106</v>
      </c>
      <c r="B2" s="55">
        <v>38597</v>
      </c>
    </row>
    <row r="3" spans="1:4" x14ac:dyDescent="0.25">
      <c r="A3" s="52" t="s">
        <v>109</v>
      </c>
      <c r="B3" t="s">
        <v>124</v>
      </c>
    </row>
    <row r="5" spans="1:4" x14ac:dyDescent="0.25">
      <c r="A5" s="52" t="s">
        <v>122</v>
      </c>
      <c r="B5" s="52" t="s">
        <v>123</v>
      </c>
    </row>
    <row r="6" spans="1:4" x14ac:dyDescent="0.25">
      <c r="A6" s="52" t="s">
        <v>121</v>
      </c>
      <c r="B6" t="s">
        <v>35</v>
      </c>
      <c r="C6" t="s">
        <v>34</v>
      </c>
      <c r="D6" t="s">
        <v>89</v>
      </c>
    </row>
    <row r="7" spans="1:4" x14ac:dyDescent="0.25">
      <c r="A7" s="53" t="s">
        <v>118</v>
      </c>
      <c r="B7" s="54">
        <v>100000</v>
      </c>
      <c r="C7" s="54"/>
      <c r="D7" s="54">
        <v>100000</v>
      </c>
    </row>
    <row r="8" spans="1:4" x14ac:dyDescent="0.25">
      <c r="A8" s="53" t="s">
        <v>113</v>
      </c>
      <c r="B8" s="54"/>
      <c r="C8" s="54">
        <v>400000</v>
      </c>
      <c r="D8" s="54">
        <v>400000</v>
      </c>
    </row>
    <row r="9" spans="1:4" x14ac:dyDescent="0.25">
      <c r="A9" s="53" t="s">
        <v>89</v>
      </c>
      <c r="B9" s="54">
        <v>100000</v>
      </c>
      <c r="C9" s="54">
        <v>400000</v>
      </c>
      <c r="D9" s="54">
        <v>500000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92B8-2095-4A53-B914-E5392577413B}">
  <dimension ref="A1:F16"/>
  <sheetViews>
    <sheetView workbookViewId="0">
      <selection activeCell="A17" sqref="A17"/>
    </sheetView>
  </sheetViews>
  <sheetFormatPr defaultRowHeight="15" x14ac:dyDescent="0.25"/>
  <cols>
    <col min="1" max="1" width="10.140625" bestFit="1" customWidth="1"/>
    <col min="2" max="2" width="17" bestFit="1" customWidth="1"/>
    <col min="4" max="4" width="17.7109375" bestFit="1" customWidth="1"/>
    <col min="5" max="5" width="13.42578125" bestFit="1" customWidth="1"/>
    <col min="6" max="6" width="9.7109375" bestFit="1" customWidth="1"/>
  </cols>
  <sheetData>
    <row r="1" spans="1:6" x14ac:dyDescent="0.25">
      <c r="A1" s="21" t="s">
        <v>106</v>
      </c>
      <c r="B1" s="21" t="s">
        <v>107</v>
      </c>
      <c r="C1" s="21" t="s">
        <v>108</v>
      </c>
      <c r="D1" s="21" t="s">
        <v>109</v>
      </c>
      <c r="E1" s="21" t="s">
        <v>110</v>
      </c>
      <c r="F1" s="21" t="s">
        <v>111</v>
      </c>
    </row>
    <row r="2" spans="1:6" x14ac:dyDescent="0.25">
      <c r="A2" s="51">
        <v>38596</v>
      </c>
      <c r="B2" s="22">
        <v>5000</v>
      </c>
      <c r="C2" s="22" t="s">
        <v>34</v>
      </c>
      <c r="D2" s="22" t="s">
        <v>112</v>
      </c>
      <c r="E2" s="22" t="s">
        <v>113</v>
      </c>
      <c r="F2" s="22" t="s">
        <v>114</v>
      </c>
    </row>
    <row r="3" spans="1:6" x14ac:dyDescent="0.25">
      <c r="A3" s="51">
        <v>38596</v>
      </c>
      <c r="B3" s="22">
        <v>15000</v>
      </c>
      <c r="C3" s="22" t="s">
        <v>115</v>
      </c>
      <c r="D3" s="22" t="s">
        <v>116</v>
      </c>
      <c r="E3" s="22" t="s">
        <v>117</v>
      </c>
      <c r="F3" s="22" t="s">
        <v>114</v>
      </c>
    </row>
    <row r="4" spans="1:6" x14ac:dyDescent="0.25">
      <c r="A4" s="51">
        <v>38596</v>
      </c>
      <c r="B4" s="22">
        <v>15000</v>
      </c>
      <c r="C4" s="22" t="s">
        <v>115</v>
      </c>
      <c r="D4" s="22" t="s">
        <v>112</v>
      </c>
      <c r="E4" s="22" t="s">
        <v>117</v>
      </c>
      <c r="F4" s="22" t="s">
        <v>114</v>
      </c>
    </row>
    <row r="5" spans="1:6" x14ac:dyDescent="0.25">
      <c r="A5" s="51">
        <v>38596</v>
      </c>
      <c r="B5" s="22">
        <v>120000</v>
      </c>
      <c r="C5" s="22" t="s">
        <v>115</v>
      </c>
      <c r="D5" s="22" t="s">
        <v>112</v>
      </c>
      <c r="E5" s="22" t="s">
        <v>118</v>
      </c>
      <c r="F5" s="22" t="s">
        <v>119</v>
      </c>
    </row>
    <row r="6" spans="1:6" x14ac:dyDescent="0.25">
      <c r="A6" s="51">
        <v>38596</v>
      </c>
      <c r="B6" s="22">
        <v>5000</v>
      </c>
      <c r="C6" s="22" t="s">
        <v>35</v>
      </c>
      <c r="D6" s="22" t="s">
        <v>112</v>
      </c>
      <c r="E6" s="22" t="s">
        <v>118</v>
      </c>
      <c r="F6" s="22" t="s">
        <v>114</v>
      </c>
    </row>
    <row r="7" spans="1:6" x14ac:dyDescent="0.25">
      <c r="A7" s="51">
        <v>38596</v>
      </c>
      <c r="B7" s="22">
        <v>7000</v>
      </c>
      <c r="C7" s="22" t="s">
        <v>115</v>
      </c>
      <c r="D7" s="22" t="s">
        <v>112</v>
      </c>
      <c r="E7" s="22" t="s">
        <v>118</v>
      </c>
      <c r="F7" s="22" t="s">
        <v>120</v>
      </c>
    </row>
    <row r="8" spans="1:6" x14ac:dyDescent="0.25">
      <c r="A8" s="51">
        <v>38596</v>
      </c>
      <c r="B8" s="22">
        <v>90000</v>
      </c>
      <c r="C8" s="22" t="s">
        <v>115</v>
      </c>
      <c r="D8" s="22" t="s">
        <v>112</v>
      </c>
      <c r="E8" s="22" t="s">
        <v>117</v>
      </c>
      <c r="F8" s="22" t="s">
        <v>114</v>
      </c>
    </row>
    <row r="9" spans="1:6" x14ac:dyDescent="0.25">
      <c r="A9" s="51">
        <v>38597</v>
      </c>
      <c r="B9" s="22">
        <v>50000</v>
      </c>
      <c r="C9" s="22" t="s">
        <v>34</v>
      </c>
      <c r="D9" s="22" t="s">
        <v>116</v>
      </c>
      <c r="E9" s="22" t="s">
        <v>118</v>
      </c>
      <c r="F9" s="22" t="s">
        <v>114</v>
      </c>
    </row>
    <row r="10" spans="1:6" x14ac:dyDescent="0.25">
      <c r="A10" s="51">
        <v>38597</v>
      </c>
      <c r="B10" s="22">
        <v>400000</v>
      </c>
      <c r="C10" s="22" t="s">
        <v>34</v>
      </c>
      <c r="D10" s="22" t="s">
        <v>116</v>
      </c>
      <c r="E10" s="22" t="s">
        <v>113</v>
      </c>
      <c r="F10" s="22" t="s">
        <v>119</v>
      </c>
    </row>
    <row r="11" spans="1:6" x14ac:dyDescent="0.25">
      <c r="A11" s="51">
        <v>38597</v>
      </c>
      <c r="B11" s="22">
        <v>10000</v>
      </c>
      <c r="C11" s="22" t="s">
        <v>34</v>
      </c>
      <c r="D11" s="22" t="s">
        <v>112</v>
      </c>
      <c r="E11" s="22" t="s">
        <v>113</v>
      </c>
      <c r="F11" s="22" t="s">
        <v>114</v>
      </c>
    </row>
    <row r="12" spans="1:6" x14ac:dyDescent="0.25">
      <c r="A12" s="51">
        <v>38597</v>
      </c>
      <c r="B12" s="22">
        <v>14000</v>
      </c>
      <c r="C12" s="22" t="s">
        <v>115</v>
      </c>
      <c r="D12" s="22" t="s">
        <v>112</v>
      </c>
      <c r="E12" s="22" t="s">
        <v>113</v>
      </c>
      <c r="F12" s="22" t="s">
        <v>114</v>
      </c>
    </row>
    <row r="13" spans="1:6" x14ac:dyDescent="0.25">
      <c r="A13" s="51">
        <v>38597</v>
      </c>
      <c r="B13" s="22">
        <v>100000</v>
      </c>
      <c r="C13" s="22" t="s">
        <v>35</v>
      </c>
      <c r="D13" s="22" t="s">
        <v>112</v>
      </c>
      <c r="E13" s="22" t="s">
        <v>118</v>
      </c>
      <c r="F13" s="22" t="s">
        <v>119</v>
      </c>
    </row>
    <row r="14" spans="1:6" x14ac:dyDescent="0.25">
      <c r="A14" s="51">
        <v>38597</v>
      </c>
      <c r="B14" s="22">
        <v>4000</v>
      </c>
      <c r="C14" s="22" t="s">
        <v>35</v>
      </c>
      <c r="D14" s="22" t="s">
        <v>116</v>
      </c>
      <c r="E14" s="22" t="s">
        <v>117</v>
      </c>
      <c r="F14" s="22" t="s">
        <v>114</v>
      </c>
    </row>
    <row r="15" spans="1:6" x14ac:dyDescent="0.25">
      <c r="A15" s="51">
        <v>38597</v>
      </c>
      <c r="B15" s="22">
        <v>50000</v>
      </c>
      <c r="C15" s="22" t="s">
        <v>34</v>
      </c>
      <c r="D15" s="22" t="s">
        <v>112</v>
      </c>
      <c r="E15" s="22" t="s">
        <v>117</v>
      </c>
      <c r="F15" s="22" t="s">
        <v>114</v>
      </c>
    </row>
    <row r="16" spans="1:6" x14ac:dyDescent="0.25">
      <c r="A16" s="51">
        <v>38598</v>
      </c>
      <c r="B16" s="22">
        <v>300000</v>
      </c>
      <c r="C16" s="22" t="s">
        <v>34</v>
      </c>
      <c r="D16" s="22" t="s">
        <v>112</v>
      </c>
      <c r="E16" s="22" t="s">
        <v>113</v>
      </c>
      <c r="F16" s="22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C219-FC8D-492B-AB3F-78E029BF9789}">
  <dimension ref="A1:G10"/>
  <sheetViews>
    <sheetView workbookViewId="0">
      <selection activeCell="G38" sqref="G38"/>
    </sheetView>
  </sheetViews>
  <sheetFormatPr defaultRowHeight="15" x14ac:dyDescent="0.25"/>
  <cols>
    <col min="1" max="1" width="30.7109375" bestFit="1" customWidth="1"/>
    <col min="2" max="2" width="20.85546875" bestFit="1" customWidth="1"/>
    <col min="3" max="3" width="11" bestFit="1" customWidth="1"/>
    <col min="4" max="4" width="6.5703125" bestFit="1" customWidth="1"/>
    <col min="5" max="5" width="11" bestFit="1" customWidth="1"/>
    <col min="6" max="6" width="12.140625" bestFit="1" customWidth="1"/>
    <col min="7" max="8" width="11.85546875" bestFit="1" customWidth="1"/>
    <col min="9" max="9" width="24.5703125" bestFit="1" customWidth="1"/>
    <col min="10" max="10" width="24" bestFit="1" customWidth="1"/>
    <col min="11" max="11" width="28.85546875" bestFit="1" customWidth="1"/>
    <col min="12" max="12" width="27.7109375" bestFit="1" customWidth="1"/>
    <col min="13" max="13" width="28" bestFit="1" customWidth="1"/>
    <col min="14" max="14" width="27" bestFit="1" customWidth="1"/>
    <col min="15" max="15" width="27.7109375" bestFit="1" customWidth="1"/>
    <col min="16" max="16" width="20.85546875" bestFit="1" customWidth="1"/>
    <col min="17" max="17" width="11.85546875" bestFit="1" customWidth="1"/>
    <col min="18" max="18" width="25.85546875" bestFit="1" customWidth="1"/>
    <col min="19" max="19" width="28.7109375" bestFit="1" customWidth="1"/>
    <col min="20" max="20" width="30.7109375" bestFit="1" customWidth="1"/>
    <col min="21" max="21" width="33.5703125" bestFit="1" customWidth="1"/>
    <col min="22" max="22" width="29.5703125" bestFit="1" customWidth="1"/>
    <col min="23" max="23" width="32.42578125" bestFit="1" customWidth="1"/>
    <col min="24" max="24" width="29.85546875" bestFit="1" customWidth="1"/>
    <col min="25" max="25" width="32.7109375" bestFit="1" customWidth="1"/>
    <col min="26" max="26" width="28.85546875" bestFit="1" customWidth="1"/>
    <col min="27" max="27" width="31.7109375" bestFit="1" customWidth="1"/>
    <col min="28" max="28" width="29.5703125" bestFit="1" customWidth="1"/>
    <col min="29" max="29" width="32.42578125" bestFit="1" customWidth="1"/>
    <col min="30" max="30" width="22.7109375" bestFit="1" customWidth="1"/>
    <col min="31" max="31" width="25.7109375" bestFit="1" customWidth="1"/>
    <col min="32" max="32" width="11.85546875" bestFit="1" customWidth="1"/>
  </cols>
  <sheetData>
    <row r="1" spans="1:7" x14ac:dyDescent="0.25">
      <c r="A1" s="52" t="s">
        <v>127</v>
      </c>
      <c r="B1" t="s">
        <v>132</v>
      </c>
    </row>
    <row r="3" spans="1:7" x14ac:dyDescent="0.25">
      <c r="A3" s="52" t="s">
        <v>149</v>
      </c>
      <c r="B3" s="52" t="s">
        <v>123</v>
      </c>
    </row>
    <row r="4" spans="1:7" x14ac:dyDescent="0.25">
      <c r="A4" s="52" t="s">
        <v>121</v>
      </c>
      <c r="B4" t="s">
        <v>47</v>
      </c>
      <c r="C4" t="s">
        <v>130</v>
      </c>
      <c r="D4" t="s">
        <v>44</v>
      </c>
      <c r="E4" t="s">
        <v>133</v>
      </c>
      <c r="F4" t="s">
        <v>136</v>
      </c>
      <c r="G4" t="s">
        <v>89</v>
      </c>
    </row>
    <row r="5" spans="1:7" x14ac:dyDescent="0.25">
      <c r="A5" s="53">
        <v>2000</v>
      </c>
      <c r="B5" s="54">
        <v>1</v>
      </c>
      <c r="C5" s="54"/>
      <c r="D5" s="54">
        <v>1</v>
      </c>
      <c r="E5" s="54"/>
      <c r="F5" s="54"/>
      <c r="G5" s="54">
        <v>2</v>
      </c>
    </row>
    <row r="6" spans="1:7" x14ac:dyDescent="0.25">
      <c r="A6" s="53">
        <v>2001</v>
      </c>
      <c r="B6" s="54"/>
      <c r="C6" s="54"/>
      <c r="D6" s="54">
        <v>1</v>
      </c>
      <c r="E6" s="54">
        <v>1</v>
      </c>
      <c r="F6" s="54"/>
      <c r="G6" s="54">
        <v>2</v>
      </c>
    </row>
    <row r="7" spans="1:7" x14ac:dyDescent="0.25">
      <c r="A7" s="53">
        <v>2002</v>
      </c>
      <c r="B7" s="54">
        <v>2</v>
      </c>
      <c r="C7" s="54"/>
      <c r="D7" s="54"/>
      <c r="E7" s="54"/>
      <c r="F7" s="54"/>
      <c r="G7" s="54">
        <v>2</v>
      </c>
    </row>
    <row r="8" spans="1:7" x14ac:dyDescent="0.25">
      <c r="A8" s="53">
        <v>2003</v>
      </c>
      <c r="B8" s="54"/>
      <c r="C8" s="54">
        <v>1</v>
      </c>
      <c r="D8" s="54"/>
      <c r="E8" s="54"/>
      <c r="F8" s="54"/>
      <c r="G8" s="54">
        <v>1</v>
      </c>
    </row>
    <row r="9" spans="1:7" x14ac:dyDescent="0.25">
      <c r="A9" s="53">
        <v>2005</v>
      </c>
      <c r="B9" s="54"/>
      <c r="C9" s="54"/>
      <c r="D9" s="54">
        <v>1</v>
      </c>
      <c r="E9" s="54"/>
      <c r="F9" s="54">
        <v>1</v>
      </c>
      <c r="G9" s="54">
        <v>2</v>
      </c>
    </row>
    <row r="10" spans="1:7" x14ac:dyDescent="0.25">
      <c r="A10" s="53" t="s">
        <v>89</v>
      </c>
      <c r="B10" s="54">
        <v>3</v>
      </c>
      <c r="C10" s="54">
        <v>1</v>
      </c>
      <c r="D10" s="54">
        <v>3</v>
      </c>
      <c r="E10" s="54">
        <v>1</v>
      </c>
      <c r="F10" s="54">
        <v>1</v>
      </c>
      <c r="G10" s="54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BD79-E85C-4475-B23C-9CCD92BF86FA}">
  <dimension ref="A1:D16"/>
  <sheetViews>
    <sheetView workbookViewId="0">
      <selection sqref="A1:D16"/>
    </sheetView>
  </sheetViews>
  <sheetFormatPr defaultRowHeight="15" x14ac:dyDescent="0.25"/>
  <cols>
    <col min="1" max="1" width="30" bestFit="1" customWidth="1"/>
    <col min="2" max="2" width="9.85546875" bestFit="1" customWidth="1"/>
    <col min="3" max="3" width="6.42578125" customWidth="1"/>
    <col min="4" max="4" width="12.28515625" bestFit="1" customWidth="1"/>
  </cols>
  <sheetData>
    <row r="1" spans="1:4" ht="45" x14ac:dyDescent="0.25">
      <c r="A1" s="56" t="s">
        <v>125</v>
      </c>
      <c r="B1" s="24" t="s">
        <v>126</v>
      </c>
      <c r="C1" s="48" t="s">
        <v>127</v>
      </c>
      <c r="D1" s="48" t="s">
        <v>39</v>
      </c>
    </row>
    <row r="2" spans="1:4" x14ac:dyDescent="0.25">
      <c r="A2" s="57" t="s">
        <v>128</v>
      </c>
      <c r="B2" s="22">
        <v>2005</v>
      </c>
      <c r="C2" s="22" t="s">
        <v>129</v>
      </c>
      <c r="D2" s="22" t="s">
        <v>130</v>
      </c>
    </row>
    <row r="3" spans="1:4" x14ac:dyDescent="0.25">
      <c r="A3" s="57" t="s">
        <v>131</v>
      </c>
      <c r="B3" s="22">
        <v>2001</v>
      </c>
      <c r="C3" s="22" t="s">
        <v>132</v>
      </c>
      <c r="D3" s="22" t="s">
        <v>133</v>
      </c>
    </row>
    <row r="4" spans="1:4" x14ac:dyDescent="0.25">
      <c r="A4" s="57" t="s">
        <v>134</v>
      </c>
      <c r="B4" s="22">
        <v>2001</v>
      </c>
      <c r="C4" s="22" t="s">
        <v>132</v>
      </c>
      <c r="D4" s="22" t="s">
        <v>44</v>
      </c>
    </row>
    <row r="5" spans="1:4" x14ac:dyDescent="0.25">
      <c r="A5" s="57" t="s">
        <v>135</v>
      </c>
      <c r="B5" s="22">
        <v>2005</v>
      </c>
      <c r="C5" s="22" t="s">
        <v>132</v>
      </c>
      <c r="D5" s="22" t="s">
        <v>136</v>
      </c>
    </row>
    <row r="6" spans="1:4" x14ac:dyDescent="0.25">
      <c r="A6" s="57" t="s">
        <v>137</v>
      </c>
      <c r="B6" s="22">
        <v>2001</v>
      </c>
      <c r="C6" s="22" t="s">
        <v>129</v>
      </c>
      <c r="D6" s="22" t="s">
        <v>138</v>
      </c>
    </row>
    <row r="7" spans="1:4" x14ac:dyDescent="0.25">
      <c r="A7" s="57" t="s">
        <v>139</v>
      </c>
      <c r="B7" s="22">
        <v>2002</v>
      </c>
      <c r="C7" s="22" t="s">
        <v>132</v>
      </c>
      <c r="D7" s="22" t="s">
        <v>47</v>
      </c>
    </row>
    <row r="8" spans="1:4" x14ac:dyDescent="0.25">
      <c r="A8" s="57" t="s">
        <v>140</v>
      </c>
      <c r="B8" s="22">
        <v>2005</v>
      </c>
      <c r="C8" s="22" t="s">
        <v>129</v>
      </c>
      <c r="D8" s="22" t="s">
        <v>133</v>
      </c>
    </row>
    <row r="9" spans="1:4" x14ac:dyDescent="0.25">
      <c r="A9" s="57" t="s">
        <v>141</v>
      </c>
      <c r="B9" s="22">
        <v>2005</v>
      </c>
      <c r="C9" s="22" t="s">
        <v>132</v>
      </c>
      <c r="D9" s="22" t="s">
        <v>44</v>
      </c>
    </row>
    <row r="10" spans="1:4" x14ac:dyDescent="0.25">
      <c r="A10" s="57" t="s">
        <v>142</v>
      </c>
      <c r="B10" s="22">
        <v>2002</v>
      </c>
      <c r="C10" s="22" t="s">
        <v>132</v>
      </c>
      <c r="D10" s="22" t="s">
        <v>47</v>
      </c>
    </row>
    <row r="11" spans="1:4" x14ac:dyDescent="0.25">
      <c r="A11" s="57" t="s">
        <v>143</v>
      </c>
      <c r="B11" s="22">
        <v>2004</v>
      </c>
      <c r="C11" s="22" t="s">
        <v>129</v>
      </c>
      <c r="D11" s="22" t="s">
        <v>44</v>
      </c>
    </row>
    <row r="12" spans="1:4" x14ac:dyDescent="0.25">
      <c r="A12" s="57" t="s">
        <v>144</v>
      </c>
      <c r="B12" s="22">
        <v>2001</v>
      </c>
      <c r="C12" s="22" t="s">
        <v>129</v>
      </c>
      <c r="D12" s="22" t="s">
        <v>47</v>
      </c>
    </row>
    <row r="13" spans="1:4" x14ac:dyDescent="0.25">
      <c r="A13" s="57" t="s">
        <v>145</v>
      </c>
      <c r="B13" s="22">
        <v>2000</v>
      </c>
      <c r="C13" s="22" t="s">
        <v>132</v>
      </c>
      <c r="D13" s="22" t="s">
        <v>47</v>
      </c>
    </row>
    <row r="14" spans="1:4" x14ac:dyDescent="0.25">
      <c r="A14" s="57" t="s">
        <v>146</v>
      </c>
      <c r="B14" s="22">
        <v>2004</v>
      </c>
      <c r="C14" s="22" t="s">
        <v>129</v>
      </c>
      <c r="D14" s="22" t="s">
        <v>47</v>
      </c>
    </row>
    <row r="15" spans="1:4" x14ac:dyDescent="0.25">
      <c r="A15" s="57" t="s">
        <v>147</v>
      </c>
      <c r="B15" s="22">
        <v>2003</v>
      </c>
      <c r="C15" s="22" t="s">
        <v>132</v>
      </c>
      <c r="D15" s="22" t="s">
        <v>130</v>
      </c>
    </row>
    <row r="16" spans="1:4" x14ac:dyDescent="0.25">
      <c r="A16" s="57" t="s">
        <v>148</v>
      </c>
      <c r="B16" s="22">
        <v>2000</v>
      </c>
      <c r="C16" s="22" t="s">
        <v>132</v>
      </c>
      <c r="D16" s="22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9498-55D9-4B4B-83D7-632DC491D5A4}">
  <dimension ref="A3:B54"/>
  <sheetViews>
    <sheetView tabSelected="1" workbookViewId="0">
      <selection activeCell="S12" sqref="S12"/>
    </sheetView>
  </sheetViews>
  <sheetFormatPr defaultRowHeight="15" x14ac:dyDescent="0.25"/>
  <cols>
    <col min="1" max="1" width="20" bestFit="1" customWidth="1"/>
    <col min="2" max="2" width="26.5703125" bestFit="1" customWidth="1"/>
    <col min="3" max="3" width="43.5703125" bestFit="1" customWidth="1"/>
  </cols>
  <sheetData>
    <row r="3" spans="1:2" x14ac:dyDescent="0.25">
      <c r="A3" s="52" t="s">
        <v>121</v>
      </c>
      <c r="B3" t="s">
        <v>150</v>
      </c>
    </row>
    <row r="4" spans="1:2" x14ac:dyDescent="0.25">
      <c r="A4" s="53" t="s">
        <v>47</v>
      </c>
      <c r="B4" s="54">
        <v>91415</v>
      </c>
    </row>
    <row r="5" spans="1:2" x14ac:dyDescent="0.25">
      <c r="A5" s="63" t="s">
        <v>48</v>
      </c>
      <c r="B5" s="54">
        <v>27166</v>
      </c>
    </row>
    <row r="6" spans="1:2" x14ac:dyDescent="0.25">
      <c r="A6" s="64" t="s">
        <v>49</v>
      </c>
      <c r="B6" s="54">
        <v>27166</v>
      </c>
    </row>
    <row r="7" spans="1:2" x14ac:dyDescent="0.25">
      <c r="A7" s="65" t="s">
        <v>72</v>
      </c>
      <c r="B7" s="54">
        <v>27166</v>
      </c>
    </row>
    <row r="8" spans="1:2" x14ac:dyDescent="0.25">
      <c r="A8" s="63" t="s">
        <v>60</v>
      </c>
      <c r="B8" s="54">
        <v>18541</v>
      </c>
    </row>
    <row r="9" spans="1:2" x14ac:dyDescent="0.25">
      <c r="A9" s="64" t="s">
        <v>12</v>
      </c>
      <c r="B9" s="54">
        <v>18541</v>
      </c>
    </row>
    <row r="10" spans="1:2" x14ac:dyDescent="0.25">
      <c r="A10" s="65" t="s">
        <v>61</v>
      </c>
      <c r="B10" s="54">
        <v>18541</v>
      </c>
    </row>
    <row r="11" spans="1:2" x14ac:dyDescent="0.25">
      <c r="A11" s="63" t="s">
        <v>45</v>
      </c>
      <c r="B11" s="54">
        <v>19000</v>
      </c>
    </row>
    <row r="12" spans="1:2" x14ac:dyDescent="0.25">
      <c r="A12" s="64" t="s">
        <v>12</v>
      </c>
      <c r="B12" s="54">
        <v>19000</v>
      </c>
    </row>
    <row r="13" spans="1:2" x14ac:dyDescent="0.25">
      <c r="A13" s="65" t="s">
        <v>46</v>
      </c>
      <c r="B13" s="54">
        <v>19000</v>
      </c>
    </row>
    <row r="14" spans="1:2" x14ac:dyDescent="0.25">
      <c r="A14" s="63" t="s">
        <v>62</v>
      </c>
      <c r="B14" s="54">
        <v>26708</v>
      </c>
    </row>
    <row r="15" spans="1:2" x14ac:dyDescent="0.25">
      <c r="A15" s="64" t="s">
        <v>63</v>
      </c>
      <c r="B15" s="54">
        <v>26708</v>
      </c>
    </row>
    <row r="16" spans="1:2" x14ac:dyDescent="0.25">
      <c r="A16" s="65" t="s">
        <v>21</v>
      </c>
      <c r="B16" s="54">
        <v>26708</v>
      </c>
    </row>
    <row r="17" spans="1:2" x14ac:dyDescent="0.25">
      <c r="A17" s="53" t="s">
        <v>51</v>
      </c>
      <c r="B17" s="54">
        <v>43370.5</v>
      </c>
    </row>
    <row r="18" spans="1:2" x14ac:dyDescent="0.25">
      <c r="A18" s="63" t="s">
        <v>48</v>
      </c>
      <c r="B18" s="54">
        <v>16250</v>
      </c>
    </row>
    <row r="19" spans="1:2" x14ac:dyDescent="0.25">
      <c r="A19" s="64" t="s">
        <v>49</v>
      </c>
      <c r="B19" s="54">
        <v>16250</v>
      </c>
    </row>
    <row r="20" spans="1:2" x14ac:dyDescent="0.25">
      <c r="A20" s="65" t="s">
        <v>50</v>
      </c>
      <c r="B20" s="54">
        <v>16250</v>
      </c>
    </row>
    <row r="21" spans="1:2" x14ac:dyDescent="0.25">
      <c r="A21" s="63" t="s">
        <v>55</v>
      </c>
      <c r="B21" s="54">
        <v>27120.5</v>
      </c>
    </row>
    <row r="22" spans="1:2" x14ac:dyDescent="0.25">
      <c r="A22" s="64" t="s">
        <v>56</v>
      </c>
      <c r="B22" s="54">
        <v>27120.5</v>
      </c>
    </row>
    <row r="23" spans="1:2" x14ac:dyDescent="0.25">
      <c r="A23" s="65" t="s">
        <v>50</v>
      </c>
      <c r="B23" s="54">
        <v>27120.5</v>
      </c>
    </row>
    <row r="24" spans="1:2" x14ac:dyDescent="0.25">
      <c r="A24" s="53" t="s">
        <v>44</v>
      </c>
      <c r="B24" s="54">
        <v>68374.5</v>
      </c>
    </row>
    <row r="25" spans="1:2" x14ac:dyDescent="0.25">
      <c r="A25" s="63" t="s">
        <v>64</v>
      </c>
      <c r="B25" s="54">
        <v>19916.5</v>
      </c>
    </row>
    <row r="26" spans="1:2" x14ac:dyDescent="0.25">
      <c r="A26" s="64" t="s">
        <v>12</v>
      </c>
      <c r="B26" s="54">
        <v>19916.5</v>
      </c>
    </row>
    <row r="27" spans="1:2" x14ac:dyDescent="0.25">
      <c r="A27" s="65" t="s">
        <v>46</v>
      </c>
      <c r="B27" s="54">
        <v>19916.5</v>
      </c>
    </row>
    <row r="28" spans="1:2" x14ac:dyDescent="0.25">
      <c r="A28" s="63" t="s">
        <v>52</v>
      </c>
      <c r="B28" s="54">
        <v>18083</v>
      </c>
    </row>
    <row r="29" spans="1:2" x14ac:dyDescent="0.25">
      <c r="A29" s="64" t="s">
        <v>53</v>
      </c>
      <c r="B29" s="54">
        <v>18083</v>
      </c>
    </row>
    <row r="30" spans="1:2" x14ac:dyDescent="0.25">
      <c r="A30" s="65" t="s">
        <v>54</v>
      </c>
      <c r="B30" s="54">
        <v>18083</v>
      </c>
    </row>
    <row r="31" spans="1:2" x14ac:dyDescent="0.25">
      <c r="A31" s="63" t="s">
        <v>41</v>
      </c>
      <c r="B31" s="54">
        <v>30375</v>
      </c>
    </row>
    <row r="32" spans="1:2" x14ac:dyDescent="0.25">
      <c r="A32" s="64" t="s">
        <v>42</v>
      </c>
      <c r="B32" s="54">
        <v>30375</v>
      </c>
    </row>
    <row r="33" spans="1:2" x14ac:dyDescent="0.25">
      <c r="A33" s="65" t="s">
        <v>43</v>
      </c>
      <c r="B33" s="54">
        <v>30375</v>
      </c>
    </row>
    <row r="34" spans="1:2" x14ac:dyDescent="0.25">
      <c r="A34" s="53" t="s">
        <v>59</v>
      </c>
      <c r="B34" s="54">
        <v>64761</v>
      </c>
    </row>
    <row r="35" spans="1:2" x14ac:dyDescent="0.25">
      <c r="A35" s="63" t="s">
        <v>57</v>
      </c>
      <c r="B35" s="54">
        <v>28450</v>
      </c>
    </row>
    <row r="36" spans="1:2" x14ac:dyDescent="0.25">
      <c r="A36" s="64" t="s">
        <v>58</v>
      </c>
      <c r="B36" s="54">
        <v>28450</v>
      </c>
    </row>
    <row r="37" spans="1:2" x14ac:dyDescent="0.25">
      <c r="A37" s="65" t="s">
        <v>19</v>
      </c>
      <c r="B37" s="54">
        <v>28450</v>
      </c>
    </row>
    <row r="38" spans="1:2" x14ac:dyDescent="0.25">
      <c r="A38" s="63" t="s">
        <v>69</v>
      </c>
      <c r="B38" s="54">
        <v>16852.5</v>
      </c>
    </row>
    <row r="39" spans="1:2" x14ac:dyDescent="0.25">
      <c r="A39" s="64" t="s">
        <v>70</v>
      </c>
      <c r="B39" s="54">
        <v>16852.5</v>
      </c>
    </row>
    <row r="40" spans="1:2" x14ac:dyDescent="0.25">
      <c r="A40" s="65" t="s">
        <v>71</v>
      </c>
      <c r="B40" s="54">
        <v>16852.5</v>
      </c>
    </row>
    <row r="41" spans="1:2" x14ac:dyDescent="0.25">
      <c r="A41" s="63" t="s">
        <v>52</v>
      </c>
      <c r="B41" s="54">
        <v>19458.5</v>
      </c>
    </row>
    <row r="42" spans="1:2" x14ac:dyDescent="0.25">
      <c r="A42" s="64" t="s">
        <v>74</v>
      </c>
      <c r="B42" s="54">
        <v>19458.5</v>
      </c>
    </row>
    <row r="43" spans="1:2" x14ac:dyDescent="0.25">
      <c r="A43" s="65" t="s">
        <v>75</v>
      </c>
      <c r="B43" s="54">
        <v>19458.5</v>
      </c>
    </row>
    <row r="44" spans="1:2" x14ac:dyDescent="0.25">
      <c r="A44" s="53" t="s">
        <v>66</v>
      </c>
      <c r="B44" s="54">
        <v>66082</v>
      </c>
    </row>
    <row r="45" spans="1:2" x14ac:dyDescent="0.25">
      <c r="A45" s="63" t="s">
        <v>67</v>
      </c>
      <c r="B45" s="54">
        <v>17625</v>
      </c>
    </row>
    <row r="46" spans="1:2" x14ac:dyDescent="0.25">
      <c r="A46" s="64" t="s">
        <v>68</v>
      </c>
      <c r="B46" s="54">
        <v>17625</v>
      </c>
    </row>
    <row r="47" spans="1:2" x14ac:dyDescent="0.25">
      <c r="A47" s="65" t="s">
        <v>21</v>
      </c>
      <c r="B47" s="54">
        <v>17625</v>
      </c>
    </row>
    <row r="48" spans="1:2" x14ac:dyDescent="0.25">
      <c r="A48" s="63" t="s">
        <v>73</v>
      </c>
      <c r="B48" s="54">
        <v>29800</v>
      </c>
    </row>
    <row r="49" spans="1:2" x14ac:dyDescent="0.25">
      <c r="A49" s="64" t="s">
        <v>12</v>
      </c>
      <c r="B49" s="54">
        <v>29800</v>
      </c>
    </row>
    <row r="50" spans="1:2" x14ac:dyDescent="0.25">
      <c r="A50" s="65" t="s">
        <v>18</v>
      </c>
      <c r="B50" s="54">
        <v>29800</v>
      </c>
    </row>
    <row r="51" spans="1:2" x14ac:dyDescent="0.25">
      <c r="A51" s="63" t="s">
        <v>65</v>
      </c>
      <c r="B51" s="54">
        <v>18657</v>
      </c>
    </row>
    <row r="52" spans="1:2" x14ac:dyDescent="0.25">
      <c r="A52" s="64" t="s">
        <v>15</v>
      </c>
      <c r="B52" s="54">
        <v>18657</v>
      </c>
    </row>
    <row r="53" spans="1:2" x14ac:dyDescent="0.25">
      <c r="A53" s="65" t="s">
        <v>19</v>
      </c>
      <c r="B53" s="54">
        <v>18657</v>
      </c>
    </row>
    <row r="54" spans="1:2" x14ac:dyDescent="0.25">
      <c r="A54" s="53" t="s">
        <v>89</v>
      </c>
      <c r="B54" s="54">
        <v>334003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E1F7-E4A7-4B85-8455-B8DDE7548657}">
  <dimension ref="A1:G16"/>
  <sheetViews>
    <sheetView workbookViewId="0">
      <selection activeCell="G16" sqref="G16"/>
    </sheetView>
  </sheetViews>
  <sheetFormatPr defaultRowHeight="15" x14ac:dyDescent="0.25"/>
  <cols>
    <col min="1" max="1" width="11.85546875" bestFit="1" customWidth="1"/>
    <col min="2" max="2" width="8.7109375" bestFit="1" customWidth="1"/>
    <col min="3" max="3" width="12.42578125" bestFit="1" customWidth="1"/>
    <col min="4" max="4" width="12" bestFit="1" customWidth="1"/>
    <col min="5" max="5" width="18.85546875" bestFit="1" customWidth="1"/>
    <col min="6" max="6" width="12.28515625" bestFit="1" customWidth="1"/>
    <col min="7" max="7" width="20.140625" bestFit="1" customWidth="1"/>
  </cols>
  <sheetData>
    <row r="1" spans="1:7" ht="30" x14ac:dyDescent="0.25">
      <c r="A1" s="23" t="s">
        <v>0</v>
      </c>
      <c r="B1" s="23" t="s">
        <v>1</v>
      </c>
      <c r="C1" s="23" t="s">
        <v>2</v>
      </c>
      <c r="D1" s="24" t="s">
        <v>37</v>
      </c>
      <c r="E1" s="24" t="s">
        <v>38</v>
      </c>
      <c r="F1" s="23" t="s">
        <v>39</v>
      </c>
      <c r="G1" s="24" t="s">
        <v>40</v>
      </c>
    </row>
    <row r="2" spans="1:7" x14ac:dyDescent="0.25">
      <c r="A2" s="22" t="s">
        <v>41</v>
      </c>
      <c r="B2" s="22" t="s">
        <v>42</v>
      </c>
      <c r="C2" s="22" t="s">
        <v>43</v>
      </c>
      <c r="D2" s="25">
        <v>30375</v>
      </c>
      <c r="E2" s="25">
        <v>324500</v>
      </c>
      <c r="F2" s="22" t="s">
        <v>44</v>
      </c>
      <c r="G2" s="26">
        <v>34435</v>
      </c>
    </row>
    <row r="3" spans="1:7" x14ac:dyDescent="0.25">
      <c r="A3" s="22" t="s">
        <v>45</v>
      </c>
      <c r="B3" s="22" t="s">
        <v>12</v>
      </c>
      <c r="C3" s="22" t="s">
        <v>46</v>
      </c>
      <c r="D3" s="25">
        <v>19000</v>
      </c>
      <c r="E3" s="25">
        <v>208000</v>
      </c>
      <c r="F3" s="22" t="s">
        <v>47</v>
      </c>
      <c r="G3" s="26">
        <v>35985</v>
      </c>
    </row>
    <row r="4" spans="1:7" x14ac:dyDescent="0.25">
      <c r="A4" s="22" t="s">
        <v>48</v>
      </c>
      <c r="B4" s="22" t="s">
        <v>49</v>
      </c>
      <c r="C4" s="22" t="s">
        <v>50</v>
      </c>
      <c r="D4" s="25">
        <v>16250</v>
      </c>
      <c r="E4" s="25">
        <v>275000</v>
      </c>
      <c r="F4" s="22" t="s">
        <v>51</v>
      </c>
      <c r="G4" s="26">
        <v>36162</v>
      </c>
    </row>
    <row r="5" spans="1:7" x14ac:dyDescent="0.25">
      <c r="A5" s="22" t="s">
        <v>52</v>
      </c>
      <c r="B5" s="22" t="s">
        <v>53</v>
      </c>
      <c r="C5" s="22" t="s">
        <v>54</v>
      </c>
      <c r="D5" s="25">
        <v>18083</v>
      </c>
      <c r="E5" s="25">
        <v>296996</v>
      </c>
      <c r="F5" s="22" t="s">
        <v>44</v>
      </c>
      <c r="G5" s="26">
        <v>36409</v>
      </c>
    </row>
    <row r="6" spans="1:7" x14ac:dyDescent="0.25">
      <c r="A6" s="22" t="s">
        <v>55</v>
      </c>
      <c r="B6" s="22" t="s">
        <v>56</v>
      </c>
      <c r="C6" s="22" t="s">
        <v>50</v>
      </c>
      <c r="D6" s="25">
        <v>27120.5</v>
      </c>
      <c r="E6" s="25">
        <v>385446</v>
      </c>
      <c r="F6" s="22" t="s">
        <v>51</v>
      </c>
      <c r="G6" s="26">
        <v>36499</v>
      </c>
    </row>
    <row r="7" spans="1:7" x14ac:dyDescent="0.25">
      <c r="A7" s="22" t="s">
        <v>57</v>
      </c>
      <c r="B7" s="22" t="s">
        <v>58</v>
      </c>
      <c r="C7" s="22" t="s">
        <v>19</v>
      </c>
      <c r="D7" s="25">
        <v>28450</v>
      </c>
      <c r="E7" s="25">
        <v>301400</v>
      </c>
      <c r="F7" s="22" t="s">
        <v>59</v>
      </c>
      <c r="G7" s="26">
        <v>36528</v>
      </c>
    </row>
    <row r="8" spans="1:7" x14ac:dyDescent="0.25">
      <c r="A8" s="22" t="s">
        <v>60</v>
      </c>
      <c r="B8" s="22" t="s">
        <v>12</v>
      </c>
      <c r="C8" s="22" t="s">
        <v>61</v>
      </c>
      <c r="D8" s="25">
        <v>18541</v>
      </c>
      <c r="E8" s="25">
        <v>302492</v>
      </c>
      <c r="F8" s="22" t="s">
        <v>47</v>
      </c>
      <c r="G8" s="26">
        <v>36745</v>
      </c>
    </row>
    <row r="9" spans="1:7" x14ac:dyDescent="0.25">
      <c r="A9" s="22" t="s">
        <v>62</v>
      </c>
      <c r="B9" s="22" t="s">
        <v>63</v>
      </c>
      <c r="C9" s="22" t="s">
        <v>21</v>
      </c>
      <c r="D9" s="25">
        <v>26708</v>
      </c>
      <c r="E9" s="25">
        <v>280496</v>
      </c>
      <c r="F9" s="22" t="s">
        <v>47</v>
      </c>
      <c r="G9" s="26">
        <v>36863</v>
      </c>
    </row>
    <row r="10" spans="1:7" x14ac:dyDescent="0.25">
      <c r="A10" s="22" t="s">
        <v>64</v>
      </c>
      <c r="B10" s="22" t="s">
        <v>12</v>
      </c>
      <c r="C10" s="22" t="s">
        <v>46</v>
      </c>
      <c r="D10" s="25">
        <v>19916.5</v>
      </c>
      <c r="E10" s="25">
        <v>218998</v>
      </c>
      <c r="F10" s="22" t="s">
        <v>44</v>
      </c>
      <c r="G10" s="26">
        <v>37022</v>
      </c>
    </row>
    <row r="11" spans="1:7" x14ac:dyDescent="0.25">
      <c r="A11" s="22" t="s">
        <v>65</v>
      </c>
      <c r="B11" s="22" t="s">
        <v>15</v>
      </c>
      <c r="C11" s="22" t="s">
        <v>19</v>
      </c>
      <c r="D11" s="25">
        <v>18657</v>
      </c>
      <c r="E11" s="25">
        <v>303884</v>
      </c>
      <c r="F11" s="22" t="s">
        <v>66</v>
      </c>
      <c r="G11" s="26">
        <v>37051</v>
      </c>
    </row>
    <row r="12" spans="1:7" x14ac:dyDescent="0.25">
      <c r="A12" s="22" t="s">
        <v>67</v>
      </c>
      <c r="B12" s="22" t="s">
        <v>68</v>
      </c>
      <c r="C12" s="22" t="s">
        <v>21</v>
      </c>
      <c r="D12" s="25">
        <v>17625</v>
      </c>
      <c r="E12" s="25">
        <v>191500</v>
      </c>
      <c r="F12" s="22" t="s">
        <v>66</v>
      </c>
      <c r="G12" s="26">
        <v>37169</v>
      </c>
    </row>
    <row r="13" spans="1:7" x14ac:dyDescent="0.25">
      <c r="A13" s="22" t="s">
        <v>69</v>
      </c>
      <c r="B13" s="22" t="s">
        <v>70</v>
      </c>
      <c r="C13" s="22" t="s">
        <v>71</v>
      </c>
      <c r="D13" s="25">
        <v>16852.5</v>
      </c>
      <c r="E13" s="25">
        <v>282230</v>
      </c>
      <c r="F13" s="22" t="s">
        <v>59</v>
      </c>
      <c r="G13" s="26">
        <v>37200</v>
      </c>
    </row>
    <row r="14" spans="1:7" x14ac:dyDescent="0.25">
      <c r="A14" s="22" t="s">
        <v>48</v>
      </c>
      <c r="B14" s="22" t="s">
        <v>49</v>
      </c>
      <c r="C14" s="22" t="s">
        <v>72</v>
      </c>
      <c r="D14" s="25">
        <v>27166</v>
      </c>
      <c r="E14" s="25">
        <v>185992</v>
      </c>
      <c r="F14" s="22" t="s">
        <v>47</v>
      </c>
      <c r="G14" s="26">
        <v>37564</v>
      </c>
    </row>
    <row r="15" spans="1:7" x14ac:dyDescent="0.25">
      <c r="A15" s="22" t="s">
        <v>73</v>
      </c>
      <c r="B15" s="22" t="s">
        <v>12</v>
      </c>
      <c r="C15" s="22" t="s">
        <v>18</v>
      </c>
      <c r="D15" s="25">
        <v>29800</v>
      </c>
      <c r="E15" s="25">
        <v>317600</v>
      </c>
      <c r="F15" s="22" t="s">
        <v>66</v>
      </c>
      <c r="G15" s="26">
        <v>37817</v>
      </c>
    </row>
    <row r="16" spans="1:7" x14ac:dyDescent="0.25">
      <c r="A16" s="22" t="s">
        <v>52</v>
      </c>
      <c r="B16" s="22" t="s">
        <v>74</v>
      </c>
      <c r="C16" s="22" t="s">
        <v>75</v>
      </c>
      <c r="D16" s="25">
        <v>19458.5</v>
      </c>
      <c r="E16" s="25">
        <v>213502</v>
      </c>
      <c r="F16" s="22" t="s">
        <v>59</v>
      </c>
      <c r="G16" s="26">
        <v>38877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2F03-E1C1-4CFC-B293-0A700727CA47}">
  <dimension ref="A1:A3"/>
  <sheetViews>
    <sheetView workbookViewId="0">
      <selection activeCell="B17" sqref="B17:C17"/>
    </sheetView>
  </sheetViews>
  <sheetFormatPr defaultRowHeight="15" x14ac:dyDescent="0.25"/>
  <cols>
    <col min="1" max="1" width="9.85546875" bestFit="1" customWidth="1"/>
  </cols>
  <sheetData>
    <row r="1" spans="1:1" x14ac:dyDescent="0.25">
      <c r="A1" s="21" t="s">
        <v>36</v>
      </c>
    </row>
    <row r="2" spans="1:1" x14ac:dyDescent="0.25">
      <c r="A2" s="22" t="s">
        <v>34</v>
      </c>
    </row>
    <row r="3" spans="1:1" x14ac:dyDescent="0.25">
      <c r="A3" s="22" t="s">
        <v>35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9100-EA86-4480-86B0-36E9A58FBF78}">
  <dimension ref="A1:G16"/>
  <sheetViews>
    <sheetView workbookViewId="0">
      <selection activeCell="G16" sqref="A1:G16"/>
    </sheetView>
  </sheetViews>
  <sheetFormatPr defaultRowHeight="15" x14ac:dyDescent="0.25"/>
  <cols>
    <col min="1" max="1" width="11.85546875" bestFit="1" customWidth="1"/>
    <col min="2" max="2" width="8.7109375" bestFit="1" customWidth="1"/>
    <col min="3" max="3" width="12.42578125" bestFit="1" customWidth="1"/>
    <col min="4" max="4" width="12" bestFit="1" customWidth="1"/>
    <col min="5" max="5" width="18.85546875" bestFit="1" customWidth="1"/>
    <col min="6" max="6" width="12.28515625" bestFit="1" customWidth="1"/>
    <col min="7" max="7" width="20.140625" bestFit="1" customWidth="1"/>
  </cols>
  <sheetData>
    <row r="1" spans="1:7" ht="35.25" customHeight="1" x14ac:dyDescent="0.25">
      <c r="A1" s="23" t="s">
        <v>0</v>
      </c>
      <c r="B1" s="23" t="s">
        <v>1</v>
      </c>
      <c r="C1" s="23" t="s">
        <v>2</v>
      </c>
      <c r="D1" s="24" t="s">
        <v>37</v>
      </c>
      <c r="E1" s="24" t="s">
        <v>38</v>
      </c>
      <c r="F1" s="23" t="s">
        <v>39</v>
      </c>
      <c r="G1" s="24" t="s">
        <v>40</v>
      </c>
    </row>
    <row r="2" spans="1:7" x14ac:dyDescent="0.25">
      <c r="A2" s="22" t="s">
        <v>41</v>
      </c>
      <c r="B2" s="22" t="s">
        <v>42</v>
      </c>
      <c r="C2" s="22" t="s">
        <v>43</v>
      </c>
      <c r="D2" s="25">
        <v>30375</v>
      </c>
      <c r="E2" s="25">
        <v>324500</v>
      </c>
      <c r="F2" s="22" t="s">
        <v>44</v>
      </c>
      <c r="G2" s="26">
        <v>34435</v>
      </c>
    </row>
    <row r="3" spans="1:7" x14ac:dyDescent="0.25">
      <c r="A3" s="22" t="s">
        <v>45</v>
      </c>
      <c r="B3" s="22" t="s">
        <v>12</v>
      </c>
      <c r="C3" s="22" t="s">
        <v>46</v>
      </c>
      <c r="D3" s="25">
        <v>19000</v>
      </c>
      <c r="E3" s="25">
        <v>208000</v>
      </c>
      <c r="F3" s="22" t="s">
        <v>47</v>
      </c>
      <c r="G3" s="26">
        <v>35985</v>
      </c>
    </row>
    <row r="4" spans="1:7" x14ac:dyDescent="0.25">
      <c r="A4" s="22" t="s">
        <v>48</v>
      </c>
      <c r="B4" s="22" t="s">
        <v>49</v>
      </c>
      <c r="C4" s="22" t="s">
        <v>50</v>
      </c>
      <c r="D4" s="25">
        <v>16250</v>
      </c>
      <c r="E4" s="25">
        <v>275000</v>
      </c>
      <c r="F4" s="22" t="s">
        <v>51</v>
      </c>
      <c r="G4" s="26">
        <v>36162</v>
      </c>
    </row>
    <row r="5" spans="1:7" x14ac:dyDescent="0.25">
      <c r="A5" s="22" t="s">
        <v>52</v>
      </c>
      <c r="B5" s="22" t="s">
        <v>53</v>
      </c>
      <c r="C5" s="22" t="s">
        <v>54</v>
      </c>
      <c r="D5" s="25">
        <v>18083</v>
      </c>
      <c r="E5" s="25">
        <v>296996</v>
      </c>
      <c r="F5" s="22" t="s">
        <v>44</v>
      </c>
      <c r="G5" s="26">
        <v>36409</v>
      </c>
    </row>
    <row r="6" spans="1:7" x14ac:dyDescent="0.25">
      <c r="A6" s="22" t="s">
        <v>55</v>
      </c>
      <c r="B6" s="22" t="s">
        <v>56</v>
      </c>
      <c r="C6" s="22" t="s">
        <v>50</v>
      </c>
      <c r="D6" s="25">
        <v>27120.5</v>
      </c>
      <c r="E6" s="25">
        <v>385446</v>
      </c>
      <c r="F6" s="22" t="s">
        <v>51</v>
      </c>
      <c r="G6" s="26">
        <v>36499</v>
      </c>
    </row>
    <row r="7" spans="1:7" x14ac:dyDescent="0.25">
      <c r="A7" s="22" t="s">
        <v>57</v>
      </c>
      <c r="B7" s="22" t="s">
        <v>58</v>
      </c>
      <c r="C7" s="22" t="s">
        <v>19</v>
      </c>
      <c r="D7" s="25">
        <v>28450</v>
      </c>
      <c r="E7" s="25">
        <v>301400</v>
      </c>
      <c r="F7" s="22" t="s">
        <v>59</v>
      </c>
      <c r="G7" s="26">
        <v>36528</v>
      </c>
    </row>
    <row r="8" spans="1:7" x14ac:dyDescent="0.25">
      <c r="A8" s="22" t="s">
        <v>60</v>
      </c>
      <c r="B8" s="22" t="s">
        <v>12</v>
      </c>
      <c r="C8" s="22" t="s">
        <v>61</v>
      </c>
      <c r="D8" s="25">
        <v>18541</v>
      </c>
      <c r="E8" s="25">
        <v>302492</v>
      </c>
      <c r="F8" s="22" t="s">
        <v>47</v>
      </c>
      <c r="G8" s="26">
        <v>36745</v>
      </c>
    </row>
    <row r="9" spans="1:7" x14ac:dyDescent="0.25">
      <c r="A9" s="22" t="s">
        <v>62</v>
      </c>
      <c r="B9" s="22" t="s">
        <v>63</v>
      </c>
      <c r="C9" s="22" t="s">
        <v>21</v>
      </c>
      <c r="D9" s="25">
        <v>26708</v>
      </c>
      <c r="E9" s="25">
        <v>280496</v>
      </c>
      <c r="F9" s="22" t="s">
        <v>47</v>
      </c>
      <c r="G9" s="26">
        <v>36863</v>
      </c>
    </row>
    <row r="10" spans="1:7" x14ac:dyDescent="0.25">
      <c r="A10" s="22" t="s">
        <v>64</v>
      </c>
      <c r="B10" s="22" t="s">
        <v>12</v>
      </c>
      <c r="C10" s="22" t="s">
        <v>46</v>
      </c>
      <c r="D10" s="25">
        <v>19916.5</v>
      </c>
      <c r="E10" s="25">
        <v>218998</v>
      </c>
      <c r="F10" s="22" t="s">
        <v>44</v>
      </c>
      <c r="G10" s="26">
        <v>37022</v>
      </c>
    </row>
    <row r="11" spans="1:7" x14ac:dyDescent="0.25">
      <c r="A11" s="22" t="s">
        <v>65</v>
      </c>
      <c r="B11" s="22" t="s">
        <v>15</v>
      </c>
      <c r="C11" s="22" t="s">
        <v>19</v>
      </c>
      <c r="D11" s="25">
        <v>18657</v>
      </c>
      <c r="E11" s="25">
        <v>303884</v>
      </c>
      <c r="F11" s="22" t="s">
        <v>66</v>
      </c>
      <c r="G11" s="26">
        <v>37051</v>
      </c>
    </row>
    <row r="12" spans="1:7" x14ac:dyDescent="0.25">
      <c r="A12" s="22" t="s">
        <v>67</v>
      </c>
      <c r="B12" s="22" t="s">
        <v>68</v>
      </c>
      <c r="C12" s="22" t="s">
        <v>21</v>
      </c>
      <c r="D12" s="25">
        <v>17625</v>
      </c>
      <c r="E12" s="25">
        <v>191500</v>
      </c>
      <c r="F12" s="22" t="s">
        <v>66</v>
      </c>
      <c r="G12" s="26">
        <v>37169</v>
      </c>
    </row>
    <row r="13" spans="1:7" x14ac:dyDescent="0.25">
      <c r="A13" s="22" t="s">
        <v>69</v>
      </c>
      <c r="B13" s="22" t="s">
        <v>70</v>
      </c>
      <c r="C13" s="22" t="s">
        <v>71</v>
      </c>
      <c r="D13" s="25">
        <v>16852.5</v>
      </c>
      <c r="E13" s="25">
        <v>282230</v>
      </c>
      <c r="F13" s="22" t="s">
        <v>59</v>
      </c>
      <c r="G13" s="26">
        <v>37200</v>
      </c>
    </row>
    <row r="14" spans="1:7" x14ac:dyDescent="0.25">
      <c r="A14" s="22" t="s">
        <v>48</v>
      </c>
      <c r="B14" s="22" t="s">
        <v>49</v>
      </c>
      <c r="C14" s="22" t="s">
        <v>72</v>
      </c>
      <c r="D14" s="25">
        <v>27166</v>
      </c>
      <c r="E14" s="25">
        <v>185992</v>
      </c>
      <c r="F14" s="22" t="s">
        <v>47</v>
      </c>
      <c r="G14" s="26">
        <v>37564</v>
      </c>
    </row>
    <row r="15" spans="1:7" x14ac:dyDescent="0.25">
      <c r="A15" s="22" t="s">
        <v>73</v>
      </c>
      <c r="B15" s="22" t="s">
        <v>12</v>
      </c>
      <c r="C15" s="22" t="s">
        <v>18</v>
      </c>
      <c r="D15" s="25">
        <v>29800</v>
      </c>
      <c r="E15" s="25">
        <v>317600</v>
      </c>
      <c r="F15" s="22" t="s">
        <v>66</v>
      </c>
      <c r="G15" s="26">
        <v>37817</v>
      </c>
    </row>
    <row r="16" spans="1:7" x14ac:dyDescent="0.25">
      <c r="A16" s="22" t="s">
        <v>52</v>
      </c>
      <c r="B16" s="22" t="s">
        <v>74</v>
      </c>
      <c r="C16" s="22" t="s">
        <v>75</v>
      </c>
      <c r="D16" s="25">
        <v>19458.5</v>
      </c>
      <c r="E16" s="25">
        <v>213502</v>
      </c>
      <c r="F16" s="22" t="s">
        <v>59</v>
      </c>
      <c r="G16" s="26">
        <v>38877</v>
      </c>
    </row>
  </sheetData>
  <autoFilter ref="A1:G16" xr:uid="{5D909100-EA86-4480-86B0-36E9A58FBF7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E850-5A42-4AD1-A89D-1D309E64EF00}">
  <dimension ref="A1:G11"/>
  <sheetViews>
    <sheetView workbookViewId="0">
      <selection activeCell="G13" sqref="G13"/>
    </sheetView>
  </sheetViews>
  <sheetFormatPr defaultRowHeight="15" x14ac:dyDescent="0.25"/>
  <cols>
    <col min="1" max="1" width="10.140625" bestFit="1" customWidth="1"/>
    <col min="2" max="2" width="7" bestFit="1" customWidth="1"/>
    <col min="3" max="3" width="12.42578125" bestFit="1" customWidth="1"/>
    <col min="4" max="4" width="10.5703125" bestFit="1" customWidth="1"/>
    <col min="5" max="5" width="14.28515625" bestFit="1" customWidth="1"/>
    <col min="6" max="6" width="12.28515625" bestFit="1" customWidth="1"/>
    <col min="7" max="7" width="16.28515625" bestFit="1" customWidth="1"/>
  </cols>
  <sheetData>
    <row r="1" spans="1:7" ht="21" x14ac:dyDescent="0.25">
      <c r="A1" s="58" t="s">
        <v>47</v>
      </c>
      <c r="B1" s="58"/>
      <c r="C1" s="58"/>
      <c r="D1" s="58"/>
      <c r="E1" s="58"/>
      <c r="F1" s="58"/>
      <c r="G1" s="58"/>
    </row>
    <row r="2" spans="1:7" ht="30" x14ac:dyDescent="0.25">
      <c r="A2" s="23" t="s">
        <v>0</v>
      </c>
      <c r="B2" s="23" t="s">
        <v>1</v>
      </c>
      <c r="C2" s="23" t="s">
        <v>2</v>
      </c>
      <c r="D2" s="24" t="s">
        <v>37</v>
      </c>
      <c r="E2" s="24" t="s">
        <v>38</v>
      </c>
      <c r="F2" s="23" t="s">
        <v>39</v>
      </c>
      <c r="G2" s="24" t="s">
        <v>40</v>
      </c>
    </row>
    <row r="3" spans="1:7" x14ac:dyDescent="0.25">
      <c r="A3" s="22" t="s">
        <v>48</v>
      </c>
      <c r="B3" s="22" t="s">
        <v>49</v>
      </c>
      <c r="C3" s="22" t="s">
        <v>72</v>
      </c>
      <c r="D3" s="25">
        <v>27166</v>
      </c>
      <c r="E3" s="25">
        <v>185992</v>
      </c>
      <c r="F3" s="22" t="s">
        <v>47</v>
      </c>
      <c r="G3" s="26">
        <v>37564</v>
      </c>
    </row>
    <row r="4" spans="1:7" x14ac:dyDescent="0.25">
      <c r="A4" s="22" t="s">
        <v>45</v>
      </c>
      <c r="B4" s="22" t="s">
        <v>12</v>
      </c>
      <c r="C4" s="22" t="s">
        <v>46</v>
      </c>
      <c r="D4" s="25">
        <v>19000</v>
      </c>
      <c r="E4" s="25">
        <v>208000</v>
      </c>
      <c r="F4" s="22" t="s">
        <v>47</v>
      </c>
      <c r="G4" s="26">
        <v>35985</v>
      </c>
    </row>
    <row r="5" spans="1:7" x14ac:dyDescent="0.25">
      <c r="A5" s="22" t="s">
        <v>60</v>
      </c>
      <c r="B5" s="22" t="s">
        <v>12</v>
      </c>
      <c r="C5" s="22" t="s">
        <v>61</v>
      </c>
      <c r="D5" s="25">
        <v>18541</v>
      </c>
      <c r="E5" s="25">
        <v>302492</v>
      </c>
      <c r="F5" s="22" t="s">
        <v>47</v>
      </c>
      <c r="G5" s="26">
        <v>36745</v>
      </c>
    </row>
    <row r="6" spans="1:7" x14ac:dyDescent="0.25">
      <c r="A6" s="22" t="s">
        <v>62</v>
      </c>
      <c r="B6" s="22" t="s">
        <v>63</v>
      </c>
      <c r="C6" s="22" t="s">
        <v>21</v>
      </c>
      <c r="D6" s="25">
        <v>26708</v>
      </c>
      <c r="E6" s="25">
        <v>280496</v>
      </c>
      <c r="F6" s="22" t="s">
        <v>47</v>
      </c>
      <c r="G6" s="26">
        <v>36863</v>
      </c>
    </row>
    <row r="8" spans="1:7" ht="21" x14ac:dyDescent="0.25">
      <c r="A8" s="58" t="s">
        <v>81</v>
      </c>
      <c r="B8" s="58"/>
      <c r="C8" s="58"/>
      <c r="D8" s="58"/>
      <c r="E8" s="58"/>
      <c r="F8" s="58"/>
      <c r="G8" s="58"/>
    </row>
    <row r="9" spans="1:7" x14ac:dyDescent="0.25">
      <c r="A9" s="22" t="s">
        <v>45</v>
      </c>
      <c r="B9" s="22" t="s">
        <v>12</v>
      </c>
      <c r="C9" s="22" t="s">
        <v>46</v>
      </c>
      <c r="D9" s="25">
        <v>19000</v>
      </c>
      <c r="E9" s="25">
        <v>208000</v>
      </c>
      <c r="F9" s="22" t="s">
        <v>47</v>
      </c>
      <c r="G9" s="26">
        <v>35985</v>
      </c>
    </row>
    <row r="10" spans="1:7" x14ac:dyDescent="0.25">
      <c r="A10" s="22" t="s">
        <v>64</v>
      </c>
      <c r="B10" s="22" t="s">
        <v>12</v>
      </c>
      <c r="C10" s="22" t="s">
        <v>46</v>
      </c>
      <c r="D10" s="25">
        <v>19916.5</v>
      </c>
      <c r="E10" s="25">
        <v>218998</v>
      </c>
      <c r="F10" s="22" t="s">
        <v>44</v>
      </c>
      <c r="G10" s="26">
        <v>37022</v>
      </c>
    </row>
    <row r="11" spans="1:7" x14ac:dyDescent="0.25">
      <c r="A11" s="22" t="s">
        <v>52</v>
      </c>
      <c r="B11" s="22" t="s">
        <v>74</v>
      </c>
      <c r="C11" s="22" t="s">
        <v>75</v>
      </c>
      <c r="D11" s="25">
        <v>19458.5</v>
      </c>
      <c r="E11" s="25">
        <v>213502</v>
      </c>
      <c r="F11" s="22" t="s">
        <v>59</v>
      </c>
      <c r="G11" s="26">
        <v>71750</v>
      </c>
    </row>
  </sheetData>
  <mergeCells count="2">
    <mergeCell ref="A1:G1"/>
    <mergeCell ref="A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9A1-E489-452A-9221-40CA86B29DC1}">
  <dimension ref="A1:W15"/>
  <sheetViews>
    <sheetView workbookViewId="0">
      <selection activeCell="L17" sqref="L17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6.28515625" bestFit="1" customWidth="1"/>
    <col min="9" max="9" width="10" bestFit="1" customWidth="1"/>
    <col min="10" max="10" width="7" bestFit="1" customWidth="1"/>
    <col min="11" max="11" width="12.42578125" bestFit="1" customWidth="1"/>
    <col min="12" max="12" width="10.5703125" bestFit="1" customWidth="1"/>
    <col min="13" max="13" width="11.5703125" bestFit="1" customWidth="1"/>
    <col min="14" max="14" width="12.28515625" bestFit="1" customWidth="1"/>
    <col min="15" max="15" width="17" bestFit="1" customWidth="1"/>
    <col min="17" max="17" width="9.28515625" bestFit="1" customWidth="1"/>
    <col min="18" max="18" width="7" bestFit="1" customWidth="1"/>
    <col min="19" max="19" width="11.28515625" bestFit="1" customWidth="1"/>
    <col min="20" max="20" width="10.5703125" bestFit="1" customWidth="1"/>
    <col min="21" max="21" width="11.5703125" bestFit="1" customWidth="1"/>
    <col min="22" max="22" width="6.85546875" bestFit="1" customWidth="1"/>
    <col min="23" max="23" width="17" bestFit="1" customWidth="1"/>
  </cols>
  <sheetData>
    <row r="1" spans="1:23" ht="21" x14ac:dyDescent="0.35">
      <c r="A1" s="58" t="s">
        <v>76</v>
      </c>
      <c r="B1" s="58"/>
      <c r="C1" s="58"/>
      <c r="D1" s="58"/>
      <c r="E1" s="58"/>
      <c r="F1" s="58"/>
      <c r="G1" s="58"/>
      <c r="I1" s="59" t="s">
        <v>79</v>
      </c>
      <c r="J1" s="59"/>
      <c r="K1" s="59"/>
      <c r="L1" s="59"/>
      <c r="M1" s="59"/>
      <c r="N1" s="59"/>
      <c r="O1" s="59"/>
      <c r="Q1" s="59" t="s">
        <v>77</v>
      </c>
      <c r="R1" s="59"/>
      <c r="S1" s="59"/>
      <c r="T1" s="59"/>
      <c r="U1" s="59"/>
      <c r="V1" s="59"/>
      <c r="W1" s="59"/>
    </row>
    <row r="2" spans="1:23" ht="60" x14ac:dyDescent="0.25">
      <c r="A2" s="23" t="s">
        <v>0</v>
      </c>
      <c r="B2" s="23" t="s">
        <v>1</v>
      </c>
      <c r="C2" s="23" t="s">
        <v>2</v>
      </c>
      <c r="D2" s="24" t="s">
        <v>37</v>
      </c>
      <c r="E2" s="24" t="s">
        <v>38</v>
      </c>
      <c r="F2" s="23" t="s">
        <v>39</v>
      </c>
      <c r="G2" s="24" t="s">
        <v>40</v>
      </c>
      <c r="I2" s="23" t="s">
        <v>0</v>
      </c>
      <c r="J2" s="23" t="s">
        <v>1</v>
      </c>
      <c r="K2" s="23" t="s">
        <v>2</v>
      </c>
      <c r="L2" s="24" t="s">
        <v>37</v>
      </c>
      <c r="M2" s="24" t="s">
        <v>38</v>
      </c>
      <c r="N2" s="23" t="s">
        <v>39</v>
      </c>
      <c r="O2" s="24" t="s">
        <v>40</v>
      </c>
      <c r="Q2" s="23" t="s">
        <v>0</v>
      </c>
      <c r="R2" s="23" t="s">
        <v>1</v>
      </c>
      <c r="S2" s="23" t="s">
        <v>2</v>
      </c>
      <c r="T2" s="24" t="s">
        <v>37</v>
      </c>
      <c r="U2" s="24" t="s">
        <v>38</v>
      </c>
      <c r="V2" s="23" t="s">
        <v>39</v>
      </c>
      <c r="W2" s="24" t="s">
        <v>40</v>
      </c>
    </row>
    <row r="3" spans="1:23" x14ac:dyDescent="0.25">
      <c r="A3" s="22" t="s">
        <v>48</v>
      </c>
      <c r="B3" s="22" t="s">
        <v>49</v>
      </c>
      <c r="C3" s="22" t="s">
        <v>72</v>
      </c>
      <c r="D3" s="25">
        <v>27166</v>
      </c>
      <c r="E3" s="25">
        <v>185992</v>
      </c>
      <c r="F3" s="22" t="s">
        <v>47</v>
      </c>
      <c r="G3" s="26">
        <v>37564</v>
      </c>
      <c r="I3" s="22" t="s">
        <v>57</v>
      </c>
      <c r="J3" s="22" t="s">
        <v>58</v>
      </c>
      <c r="K3" s="22" t="s">
        <v>19</v>
      </c>
      <c r="L3" s="25">
        <v>28450</v>
      </c>
      <c r="M3" s="25">
        <v>301400</v>
      </c>
      <c r="N3" s="22" t="s">
        <v>59</v>
      </c>
      <c r="O3" s="26">
        <v>36528</v>
      </c>
      <c r="Q3" s="22" t="s">
        <v>41</v>
      </c>
      <c r="R3" s="22" t="s">
        <v>42</v>
      </c>
      <c r="S3" s="22" t="s">
        <v>43</v>
      </c>
      <c r="T3" s="25">
        <v>30375</v>
      </c>
      <c r="U3" s="25">
        <v>324500</v>
      </c>
      <c r="V3" s="22" t="s">
        <v>44</v>
      </c>
      <c r="W3" s="26">
        <v>34435</v>
      </c>
    </row>
    <row r="4" spans="1:23" x14ac:dyDescent="0.25">
      <c r="A4" s="22" t="s">
        <v>64</v>
      </c>
      <c r="B4" s="22" t="s">
        <v>12</v>
      </c>
      <c r="C4" s="22" t="s">
        <v>46</v>
      </c>
      <c r="D4" s="25">
        <v>19916.5</v>
      </c>
      <c r="E4" s="25">
        <v>218998</v>
      </c>
      <c r="F4" s="22" t="s">
        <v>44</v>
      </c>
      <c r="G4" s="26">
        <v>37022</v>
      </c>
      <c r="I4" s="22" t="s">
        <v>55</v>
      </c>
      <c r="J4" s="22" t="s">
        <v>56</v>
      </c>
      <c r="K4" s="22" t="s">
        <v>50</v>
      </c>
      <c r="L4" s="25">
        <v>27120.5</v>
      </c>
      <c r="M4" s="25">
        <v>385446</v>
      </c>
      <c r="N4" s="22" t="s">
        <v>51</v>
      </c>
      <c r="O4" s="26">
        <v>36499</v>
      </c>
      <c r="Q4" s="22" t="s">
        <v>45</v>
      </c>
      <c r="R4" s="22" t="s">
        <v>12</v>
      </c>
      <c r="S4" s="22" t="s">
        <v>46</v>
      </c>
      <c r="T4" s="25">
        <v>19000</v>
      </c>
      <c r="U4" s="25">
        <v>208000</v>
      </c>
      <c r="V4" s="22" t="s">
        <v>47</v>
      </c>
      <c r="W4" s="26">
        <v>35985</v>
      </c>
    </row>
    <row r="5" spans="1:23" x14ac:dyDescent="0.25">
      <c r="A5" s="22" t="s">
        <v>60</v>
      </c>
      <c r="B5" s="22" t="s">
        <v>12</v>
      </c>
      <c r="C5" s="22" t="s">
        <v>61</v>
      </c>
      <c r="D5" s="25">
        <v>18541</v>
      </c>
      <c r="E5" s="25">
        <v>302492</v>
      </c>
      <c r="F5" s="22" t="s">
        <v>47</v>
      </c>
      <c r="G5" s="26">
        <v>36745</v>
      </c>
      <c r="Q5" s="22" t="s">
        <v>48</v>
      </c>
      <c r="R5" s="22" t="s">
        <v>49</v>
      </c>
      <c r="S5" s="22" t="s">
        <v>50</v>
      </c>
      <c r="T5" s="25">
        <v>16250</v>
      </c>
      <c r="U5" s="25">
        <v>275000</v>
      </c>
      <c r="V5" s="22" t="s">
        <v>51</v>
      </c>
      <c r="W5" s="26">
        <v>36162</v>
      </c>
    </row>
    <row r="6" spans="1:23" x14ac:dyDescent="0.25">
      <c r="A6" s="22" t="s">
        <v>52</v>
      </c>
      <c r="B6" s="22" t="s">
        <v>74</v>
      </c>
      <c r="C6" s="22" t="s">
        <v>75</v>
      </c>
      <c r="D6" s="25">
        <v>19458.5</v>
      </c>
      <c r="E6" s="25">
        <v>213502</v>
      </c>
      <c r="F6" s="22" t="s">
        <v>59</v>
      </c>
      <c r="G6" s="26">
        <v>71750</v>
      </c>
    </row>
    <row r="7" spans="1:23" ht="21" x14ac:dyDescent="0.35">
      <c r="A7" s="22" t="s">
        <v>67</v>
      </c>
      <c r="B7" s="22" t="s">
        <v>68</v>
      </c>
      <c r="C7" s="22" t="s">
        <v>21</v>
      </c>
      <c r="D7" s="25">
        <v>17625</v>
      </c>
      <c r="E7" s="25">
        <v>191500</v>
      </c>
      <c r="F7" s="22" t="s">
        <v>66</v>
      </c>
      <c r="G7" s="26">
        <v>37169</v>
      </c>
      <c r="I7" s="59" t="s">
        <v>78</v>
      </c>
      <c r="J7" s="59"/>
      <c r="K7" s="59"/>
      <c r="L7" s="59"/>
      <c r="M7" s="59"/>
      <c r="N7" s="59"/>
      <c r="O7" s="59"/>
      <c r="Q7" s="60" t="s">
        <v>80</v>
      </c>
      <c r="R7" s="61"/>
      <c r="S7" s="61"/>
      <c r="T7" s="61"/>
      <c r="U7" s="61"/>
      <c r="V7" s="61"/>
      <c r="W7" s="62"/>
    </row>
    <row r="8" spans="1:23" ht="60" x14ac:dyDescent="0.25">
      <c r="A8" s="22" t="s">
        <v>62</v>
      </c>
      <c r="B8" s="22" t="s">
        <v>63</v>
      </c>
      <c r="C8" s="22" t="s">
        <v>21</v>
      </c>
      <c r="D8" s="25">
        <v>26708</v>
      </c>
      <c r="E8" s="25">
        <v>280496</v>
      </c>
      <c r="F8" s="22" t="s">
        <v>47</v>
      </c>
      <c r="G8" s="26">
        <v>36863</v>
      </c>
      <c r="I8" s="23" t="s">
        <v>0</v>
      </c>
      <c r="J8" s="23" t="s">
        <v>1</v>
      </c>
      <c r="K8" s="23" t="s">
        <v>2</v>
      </c>
      <c r="L8" s="24" t="s">
        <v>37</v>
      </c>
      <c r="M8" s="24" t="s">
        <v>38</v>
      </c>
      <c r="N8" s="23" t="s">
        <v>39</v>
      </c>
      <c r="O8" s="24" t="s">
        <v>40</v>
      </c>
      <c r="Q8" s="23" t="s">
        <v>0</v>
      </c>
      <c r="R8" s="23" t="s">
        <v>1</v>
      </c>
      <c r="S8" s="23" t="s">
        <v>2</v>
      </c>
      <c r="T8" s="24" t="s">
        <v>37</v>
      </c>
      <c r="U8" s="24" t="s">
        <v>38</v>
      </c>
      <c r="V8" s="23" t="s">
        <v>39</v>
      </c>
      <c r="W8" s="24" t="s">
        <v>40</v>
      </c>
    </row>
    <row r="9" spans="1:23" x14ac:dyDescent="0.25">
      <c r="A9" s="22" t="s">
        <v>57</v>
      </c>
      <c r="B9" s="22" t="s">
        <v>58</v>
      </c>
      <c r="C9" s="22" t="s">
        <v>19</v>
      </c>
      <c r="D9" s="25">
        <v>28450</v>
      </c>
      <c r="E9" s="25">
        <v>301400</v>
      </c>
      <c r="F9" s="22" t="s">
        <v>59</v>
      </c>
      <c r="G9" s="26">
        <v>36528</v>
      </c>
      <c r="I9" s="22" t="s">
        <v>41</v>
      </c>
      <c r="J9" s="22" t="s">
        <v>42</v>
      </c>
      <c r="K9" s="22" t="s">
        <v>43</v>
      </c>
      <c r="L9" s="25">
        <v>30375</v>
      </c>
      <c r="M9" s="25">
        <v>324500</v>
      </c>
      <c r="N9" s="22" t="s">
        <v>44</v>
      </c>
      <c r="O9" s="26">
        <v>34435</v>
      </c>
      <c r="Q9" s="22" t="s">
        <v>52</v>
      </c>
      <c r="R9" s="22" t="s">
        <v>74</v>
      </c>
      <c r="S9" s="22" t="s">
        <v>75</v>
      </c>
      <c r="T9" s="25">
        <v>19458.5</v>
      </c>
      <c r="U9" s="25">
        <v>213502</v>
      </c>
      <c r="V9" s="22" t="s">
        <v>59</v>
      </c>
      <c r="W9" s="26">
        <v>71750</v>
      </c>
    </row>
    <row r="10" spans="1:23" x14ac:dyDescent="0.25">
      <c r="A10" s="22" t="s">
        <v>73</v>
      </c>
      <c r="B10" s="22" t="s">
        <v>12</v>
      </c>
      <c r="C10" s="22" t="s">
        <v>18</v>
      </c>
      <c r="D10" s="25">
        <v>29800</v>
      </c>
      <c r="E10" s="25">
        <v>317600</v>
      </c>
      <c r="F10" s="22" t="s">
        <v>66</v>
      </c>
      <c r="G10" s="26">
        <v>37817</v>
      </c>
      <c r="I10" s="22" t="s">
        <v>52</v>
      </c>
      <c r="J10" s="22" t="s">
        <v>53</v>
      </c>
      <c r="K10" s="22" t="s">
        <v>54</v>
      </c>
      <c r="L10" s="25">
        <v>18083</v>
      </c>
      <c r="M10" s="25">
        <v>296996</v>
      </c>
      <c r="N10" s="22" t="s">
        <v>44</v>
      </c>
      <c r="O10" s="26">
        <v>36409</v>
      </c>
      <c r="Q10" s="22" t="s">
        <v>73</v>
      </c>
      <c r="R10" s="22" t="s">
        <v>12</v>
      </c>
      <c r="S10" s="22" t="s">
        <v>18</v>
      </c>
      <c r="T10" s="25">
        <v>29800</v>
      </c>
      <c r="U10" s="25">
        <v>317600</v>
      </c>
      <c r="V10" s="22" t="s">
        <v>66</v>
      </c>
      <c r="W10" s="26">
        <v>37817</v>
      </c>
    </row>
    <row r="11" spans="1:23" x14ac:dyDescent="0.25">
      <c r="A11" s="22" t="s">
        <v>65</v>
      </c>
      <c r="B11" s="22" t="s">
        <v>15</v>
      </c>
      <c r="C11" s="22" t="s">
        <v>19</v>
      </c>
      <c r="D11" s="25">
        <v>18657</v>
      </c>
      <c r="E11" s="25">
        <v>303884</v>
      </c>
      <c r="F11" s="22" t="s">
        <v>66</v>
      </c>
      <c r="G11" s="26">
        <v>37051</v>
      </c>
      <c r="I11" s="22" t="s">
        <v>64</v>
      </c>
      <c r="J11" s="22" t="s">
        <v>12</v>
      </c>
      <c r="K11" s="22" t="s">
        <v>46</v>
      </c>
      <c r="L11" s="25">
        <v>19916.5</v>
      </c>
      <c r="M11" s="25">
        <v>218998</v>
      </c>
      <c r="N11" s="22" t="s">
        <v>44</v>
      </c>
      <c r="O11" s="26">
        <v>37022</v>
      </c>
      <c r="Q11" s="22" t="s">
        <v>48</v>
      </c>
      <c r="R11" s="22" t="s">
        <v>49</v>
      </c>
      <c r="S11" s="22" t="s">
        <v>72</v>
      </c>
      <c r="T11" s="25">
        <v>27166</v>
      </c>
      <c r="U11" s="25">
        <v>185992</v>
      </c>
      <c r="V11" s="22" t="s">
        <v>47</v>
      </c>
      <c r="W11" s="26">
        <v>37564</v>
      </c>
    </row>
    <row r="12" spans="1:23" x14ac:dyDescent="0.25">
      <c r="A12" s="22" t="s">
        <v>69</v>
      </c>
      <c r="B12" s="22" t="s">
        <v>70</v>
      </c>
      <c r="C12" s="22" t="s">
        <v>71</v>
      </c>
      <c r="D12" s="25">
        <v>16852.5</v>
      </c>
      <c r="E12" s="25">
        <v>282230</v>
      </c>
      <c r="F12" s="22" t="s">
        <v>59</v>
      </c>
      <c r="G12" s="26">
        <v>37200</v>
      </c>
    </row>
    <row r="15" spans="1:23" ht="19.5" customHeight="1" x14ac:dyDescent="0.25"/>
  </sheetData>
  <mergeCells count="5">
    <mergeCell ref="A1:G1"/>
    <mergeCell ref="I1:O1"/>
    <mergeCell ref="Q1:W1"/>
    <mergeCell ref="I7:O7"/>
    <mergeCell ref="Q7:W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BFAA-CD77-4AB2-B351-F026E08DD714}">
  <dimension ref="A1:G17"/>
  <sheetViews>
    <sheetView workbookViewId="0">
      <selection activeCell="A2" sqref="A2"/>
    </sheetView>
  </sheetViews>
  <sheetFormatPr defaultRowHeight="15" x14ac:dyDescent="0.25"/>
  <cols>
    <col min="1" max="1" width="10.42578125" customWidth="1"/>
    <col min="2" max="2" width="8.7109375" bestFit="1" customWidth="1"/>
    <col min="3" max="3" width="12.42578125" bestFit="1" customWidth="1"/>
    <col min="4" max="4" width="14" customWidth="1"/>
    <col min="5" max="5" width="16.5703125" customWidth="1"/>
    <col min="6" max="6" width="14.5703125" customWidth="1"/>
    <col min="7" max="7" width="18" customWidth="1"/>
  </cols>
  <sheetData>
    <row r="1" spans="1:7" ht="21" x14ac:dyDescent="0.35">
      <c r="A1" s="60" t="s">
        <v>82</v>
      </c>
      <c r="B1" s="61"/>
      <c r="C1" s="61"/>
      <c r="D1" s="61"/>
      <c r="E1" s="61"/>
      <c r="F1" s="61"/>
      <c r="G1" s="62"/>
    </row>
    <row r="2" spans="1:7" ht="30" x14ac:dyDescent="0.25">
      <c r="A2" s="23" t="s">
        <v>0</v>
      </c>
      <c r="B2" s="23" t="s">
        <v>1</v>
      </c>
      <c r="C2" s="23" t="s">
        <v>2</v>
      </c>
      <c r="D2" s="24" t="s">
        <v>37</v>
      </c>
      <c r="E2" s="24" t="s">
        <v>38</v>
      </c>
      <c r="F2" s="23" t="s">
        <v>39</v>
      </c>
      <c r="G2" s="24" t="s">
        <v>40</v>
      </c>
    </row>
    <row r="3" spans="1:7" x14ac:dyDescent="0.25">
      <c r="A3" s="22" t="s">
        <v>48</v>
      </c>
      <c r="B3" s="22" t="s">
        <v>49</v>
      </c>
      <c r="C3" s="22" t="s">
        <v>50</v>
      </c>
      <c r="D3" s="25">
        <v>16250</v>
      </c>
      <c r="E3" s="25">
        <v>275000</v>
      </c>
      <c r="F3" s="22" t="s">
        <v>51</v>
      </c>
      <c r="G3" s="26">
        <v>36162</v>
      </c>
    </row>
    <row r="4" spans="1:7" x14ac:dyDescent="0.25">
      <c r="A4" s="22" t="s">
        <v>48</v>
      </c>
      <c r="B4" s="22" t="s">
        <v>49</v>
      </c>
      <c r="C4" s="22" t="s">
        <v>72</v>
      </c>
      <c r="D4" s="25">
        <v>27166</v>
      </c>
      <c r="E4" s="25">
        <v>185992</v>
      </c>
      <c r="F4" s="22" t="s">
        <v>47</v>
      </c>
      <c r="G4" s="26">
        <v>37564</v>
      </c>
    </row>
    <row r="5" spans="1:7" x14ac:dyDescent="0.25">
      <c r="A5" s="22" t="s">
        <v>57</v>
      </c>
      <c r="B5" s="22" t="s">
        <v>58</v>
      </c>
      <c r="C5" s="22" t="s">
        <v>19</v>
      </c>
      <c r="D5" s="25">
        <v>28450</v>
      </c>
      <c r="E5" s="25">
        <v>301400</v>
      </c>
      <c r="F5" s="22" t="s">
        <v>59</v>
      </c>
      <c r="G5" s="26">
        <v>36528</v>
      </c>
    </row>
    <row r="6" spans="1:7" x14ac:dyDescent="0.25">
      <c r="A6" s="22" t="s">
        <v>55</v>
      </c>
      <c r="B6" s="22" t="s">
        <v>56</v>
      </c>
      <c r="C6" s="22" t="s">
        <v>50</v>
      </c>
      <c r="D6" s="25">
        <v>27120.5</v>
      </c>
      <c r="E6" s="25">
        <v>385446</v>
      </c>
      <c r="F6" s="22" t="s">
        <v>51</v>
      </c>
      <c r="G6" s="26">
        <v>36499</v>
      </c>
    </row>
    <row r="7" spans="1:7" x14ac:dyDescent="0.25">
      <c r="A7" s="22" t="s">
        <v>67</v>
      </c>
      <c r="B7" s="22" t="s">
        <v>68</v>
      </c>
      <c r="C7" s="22" t="s">
        <v>21</v>
      </c>
      <c r="D7" s="25">
        <v>17625</v>
      </c>
      <c r="E7" s="25">
        <v>191500</v>
      </c>
      <c r="F7" s="22" t="s">
        <v>66</v>
      </c>
      <c r="G7" s="26">
        <v>37169</v>
      </c>
    </row>
    <row r="8" spans="1:7" x14ac:dyDescent="0.25">
      <c r="A8" s="22" t="s">
        <v>64</v>
      </c>
      <c r="B8" s="22" t="s">
        <v>12</v>
      </c>
      <c r="C8" s="22" t="s">
        <v>46</v>
      </c>
      <c r="D8" s="25">
        <v>19916.5</v>
      </c>
      <c r="E8" s="25">
        <v>218998</v>
      </c>
      <c r="F8" s="22" t="s">
        <v>44</v>
      </c>
      <c r="G8" s="26">
        <v>37022</v>
      </c>
    </row>
    <row r="9" spans="1:7" x14ac:dyDescent="0.25">
      <c r="A9" s="22" t="s">
        <v>73</v>
      </c>
      <c r="B9" s="22" t="s">
        <v>12</v>
      </c>
      <c r="C9" s="22" t="s">
        <v>18</v>
      </c>
      <c r="D9" s="25">
        <v>29800</v>
      </c>
      <c r="E9" s="25">
        <v>317600</v>
      </c>
      <c r="F9" s="22" t="s">
        <v>66</v>
      </c>
      <c r="G9" s="26">
        <v>37817</v>
      </c>
    </row>
    <row r="10" spans="1:7" x14ac:dyDescent="0.25">
      <c r="A10" s="22" t="s">
        <v>60</v>
      </c>
      <c r="B10" s="22" t="s">
        <v>12</v>
      </c>
      <c r="C10" s="22" t="s">
        <v>61</v>
      </c>
      <c r="D10" s="25">
        <v>18541</v>
      </c>
      <c r="E10" s="25">
        <v>302492</v>
      </c>
      <c r="F10" s="22" t="s">
        <v>47</v>
      </c>
      <c r="G10" s="26">
        <v>36745</v>
      </c>
    </row>
    <row r="11" spans="1:7" x14ac:dyDescent="0.25">
      <c r="A11" s="22" t="s">
        <v>69</v>
      </c>
      <c r="B11" s="22" t="s">
        <v>70</v>
      </c>
      <c r="C11" s="22" t="s">
        <v>71</v>
      </c>
      <c r="D11" s="25">
        <v>16852.5</v>
      </c>
      <c r="E11" s="25">
        <v>282230</v>
      </c>
      <c r="F11" s="22" t="s">
        <v>59</v>
      </c>
      <c r="G11" s="26">
        <v>37200</v>
      </c>
    </row>
    <row r="12" spans="1:7" x14ac:dyDescent="0.25">
      <c r="A12" s="22" t="s">
        <v>52</v>
      </c>
      <c r="B12" s="22" t="s">
        <v>53</v>
      </c>
      <c r="C12" s="22" t="s">
        <v>54</v>
      </c>
      <c r="D12" s="25">
        <v>18083</v>
      </c>
      <c r="E12" s="25">
        <v>296996</v>
      </c>
      <c r="F12" s="22" t="s">
        <v>44</v>
      </c>
      <c r="G12" s="26">
        <v>36409</v>
      </c>
    </row>
    <row r="13" spans="1:7" x14ac:dyDescent="0.25">
      <c r="A13" s="22" t="s">
        <v>52</v>
      </c>
      <c r="B13" s="22" t="s">
        <v>74</v>
      </c>
      <c r="C13" s="22" t="s">
        <v>75</v>
      </c>
      <c r="D13" s="25">
        <v>19458.5</v>
      </c>
      <c r="E13" s="25">
        <v>213502</v>
      </c>
      <c r="F13" s="22" t="s">
        <v>59</v>
      </c>
      <c r="G13" s="26">
        <v>71750</v>
      </c>
    </row>
    <row r="14" spans="1:7" x14ac:dyDescent="0.25">
      <c r="A14" s="22" t="s">
        <v>45</v>
      </c>
      <c r="B14" s="22" t="s">
        <v>12</v>
      </c>
      <c r="C14" s="22" t="s">
        <v>46</v>
      </c>
      <c r="D14" s="25">
        <v>19000</v>
      </c>
      <c r="E14" s="25">
        <v>208000</v>
      </c>
      <c r="F14" s="22" t="s">
        <v>47</v>
      </c>
      <c r="G14" s="26">
        <v>35985</v>
      </c>
    </row>
    <row r="15" spans="1:7" x14ac:dyDescent="0.25">
      <c r="A15" s="22" t="s">
        <v>41</v>
      </c>
      <c r="B15" s="22" t="s">
        <v>42</v>
      </c>
      <c r="C15" s="22" t="s">
        <v>43</v>
      </c>
      <c r="D15" s="25">
        <v>30375</v>
      </c>
      <c r="E15" s="25">
        <v>324500</v>
      </c>
      <c r="F15" s="22" t="s">
        <v>44</v>
      </c>
      <c r="G15" s="26">
        <v>34435</v>
      </c>
    </row>
    <row r="16" spans="1:7" x14ac:dyDescent="0.25">
      <c r="A16" s="22" t="s">
        <v>62</v>
      </c>
      <c r="B16" s="22" t="s">
        <v>63</v>
      </c>
      <c r="C16" s="22" t="s">
        <v>21</v>
      </c>
      <c r="D16" s="25">
        <v>26708</v>
      </c>
      <c r="E16" s="25">
        <v>280496</v>
      </c>
      <c r="F16" s="22" t="s">
        <v>47</v>
      </c>
      <c r="G16" s="26">
        <v>36863</v>
      </c>
    </row>
    <row r="17" spans="1:7" x14ac:dyDescent="0.25">
      <c r="A17" s="22" t="s">
        <v>65</v>
      </c>
      <c r="B17" s="22" t="s">
        <v>15</v>
      </c>
      <c r="C17" s="22" t="s">
        <v>19</v>
      </c>
      <c r="D17" s="25">
        <v>18657</v>
      </c>
      <c r="E17" s="25">
        <v>303884</v>
      </c>
      <c r="F17" s="22" t="s">
        <v>66</v>
      </c>
      <c r="G17" s="26">
        <v>37051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95C0-A144-4B5C-A7B2-567726F5F0F8}">
  <dimension ref="A1:G17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7" bestFit="1" customWidth="1"/>
  </cols>
  <sheetData>
    <row r="1" spans="1:7" ht="21" x14ac:dyDescent="0.35">
      <c r="A1" s="59" t="s">
        <v>83</v>
      </c>
      <c r="B1" s="59"/>
      <c r="C1" s="59"/>
      <c r="D1" s="59"/>
      <c r="E1" s="59"/>
      <c r="F1" s="59"/>
      <c r="G1" s="59"/>
    </row>
    <row r="2" spans="1:7" ht="60" x14ac:dyDescent="0.25">
      <c r="A2" s="23" t="s">
        <v>0</v>
      </c>
      <c r="B2" s="23" t="s">
        <v>1</v>
      </c>
      <c r="C2" s="23" t="s">
        <v>2</v>
      </c>
      <c r="D2" s="24" t="s">
        <v>37</v>
      </c>
      <c r="E2" s="24" t="s">
        <v>38</v>
      </c>
      <c r="F2" s="23" t="s">
        <v>39</v>
      </c>
      <c r="G2" s="24" t="s">
        <v>40</v>
      </c>
    </row>
    <row r="3" spans="1:7" x14ac:dyDescent="0.25">
      <c r="A3" s="22" t="s">
        <v>41</v>
      </c>
      <c r="B3" s="22" t="s">
        <v>42</v>
      </c>
      <c r="C3" s="22" t="s">
        <v>43</v>
      </c>
      <c r="D3" s="25">
        <v>30375</v>
      </c>
      <c r="E3" s="25">
        <v>324500</v>
      </c>
      <c r="F3" s="22" t="s">
        <v>44</v>
      </c>
      <c r="G3" s="26">
        <v>34435</v>
      </c>
    </row>
    <row r="4" spans="1:7" x14ac:dyDescent="0.25">
      <c r="A4" s="22" t="s">
        <v>45</v>
      </c>
      <c r="B4" s="22" t="s">
        <v>12</v>
      </c>
      <c r="C4" s="22" t="s">
        <v>46</v>
      </c>
      <c r="D4" s="25">
        <v>19000</v>
      </c>
      <c r="E4" s="25">
        <v>208000</v>
      </c>
      <c r="F4" s="22" t="s">
        <v>47</v>
      </c>
      <c r="G4" s="26">
        <v>35985</v>
      </c>
    </row>
    <row r="5" spans="1:7" x14ac:dyDescent="0.25">
      <c r="A5" s="22" t="s">
        <v>48</v>
      </c>
      <c r="B5" s="22" t="s">
        <v>49</v>
      </c>
      <c r="C5" s="22" t="s">
        <v>50</v>
      </c>
      <c r="D5" s="25">
        <v>16250</v>
      </c>
      <c r="E5" s="25">
        <v>275000</v>
      </c>
      <c r="F5" s="22" t="s">
        <v>51</v>
      </c>
      <c r="G5" s="26">
        <v>36162</v>
      </c>
    </row>
    <row r="6" spans="1:7" x14ac:dyDescent="0.25">
      <c r="A6" s="22" t="s">
        <v>52</v>
      </c>
      <c r="B6" s="22" t="s">
        <v>53</v>
      </c>
      <c r="C6" s="22" t="s">
        <v>54</v>
      </c>
      <c r="D6" s="25">
        <v>18083</v>
      </c>
      <c r="E6" s="25">
        <v>296996</v>
      </c>
      <c r="F6" s="22" t="s">
        <v>44</v>
      </c>
      <c r="G6" s="26">
        <v>36409</v>
      </c>
    </row>
    <row r="7" spans="1:7" x14ac:dyDescent="0.25">
      <c r="A7" s="22" t="s">
        <v>55</v>
      </c>
      <c r="B7" s="22" t="s">
        <v>56</v>
      </c>
      <c r="C7" s="22" t="s">
        <v>50</v>
      </c>
      <c r="D7" s="25">
        <v>27120.5</v>
      </c>
      <c r="E7" s="25">
        <v>385446</v>
      </c>
      <c r="F7" s="22" t="s">
        <v>51</v>
      </c>
      <c r="G7" s="26">
        <v>36499</v>
      </c>
    </row>
    <row r="8" spans="1:7" x14ac:dyDescent="0.25">
      <c r="A8" s="22" t="s">
        <v>57</v>
      </c>
      <c r="B8" s="22" t="s">
        <v>58</v>
      </c>
      <c r="C8" s="22" t="s">
        <v>19</v>
      </c>
      <c r="D8" s="25">
        <v>28450</v>
      </c>
      <c r="E8" s="25">
        <v>301400</v>
      </c>
      <c r="F8" s="22" t="s">
        <v>59</v>
      </c>
      <c r="G8" s="26">
        <v>36528</v>
      </c>
    </row>
    <row r="9" spans="1:7" x14ac:dyDescent="0.25">
      <c r="A9" s="22" t="s">
        <v>60</v>
      </c>
      <c r="B9" s="22" t="s">
        <v>12</v>
      </c>
      <c r="C9" s="22" t="s">
        <v>61</v>
      </c>
      <c r="D9" s="25">
        <v>18541</v>
      </c>
      <c r="E9" s="25">
        <v>302492</v>
      </c>
      <c r="F9" s="22" t="s">
        <v>47</v>
      </c>
      <c r="G9" s="26">
        <v>36745</v>
      </c>
    </row>
    <row r="10" spans="1:7" x14ac:dyDescent="0.25">
      <c r="A10" s="22" t="s">
        <v>62</v>
      </c>
      <c r="B10" s="22" t="s">
        <v>63</v>
      </c>
      <c r="C10" s="22" t="s">
        <v>21</v>
      </c>
      <c r="D10" s="25">
        <v>26708</v>
      </c>
      <c r="E10" s="25">
        <v>280496</v>
      </c>
      <c r="F10" s="22" t="s">
        <v>47</v>
      </c>
      <c r="G10" s="26">
        <v>36863</v>
      </c>
    </row>
    <row r="11" spans="1:7" x14ac:dyDescent="0.25">
      <c r="A11" s="22" t="s">
        <v>64</v>
      </c>
      <c r="B11" s="22" t="s">
        <v>12</v>
      </c>
      <c r="C11" s="22" t="s">
        <v>46</v>
      </c>
      <c r="D11" s="25">
        <v>19916.5</v>
      </c>
      <c r="E11" s="25">
        <v>218998</v>
      </c>
      <c r="F11" s="22" t="s">
        <v>44</v>
      </c>
      <c r="G11" s="26">
        <v>37022</v>
      </c>
    </row>
    <row r="12" spans="1:7" x14ac:dyDescent="0.25">
      <c r="A12" s="22" t="s">
        <v>65</v>
      </c>
      <c r="B12" s="22" t="s">
        <v>15</v>
      </c>
      <c r="C12" s="22" t="s">
        <v>19</v>
      </c>
      <c r="D12" s="25">
        <v>18657</v>
      </c>
      <c r="E12" s="25">
        <v>303884</v>
      </c>
      <c r="F12" s="22" t="s">
        <v>66</v>
      </c>
      <c r="G12" s="26">
        <v>37051</v>
      </c>
    </row>
    <row r="13" spans="1:7" x14ac:dyDescent="0.25">
      <c r="A13" s="22" t="s">
        <v>67</v>
      </c>
      <c r="B13" s="22" t="s">
        <v>68</v>
      </c>
      <c r="C13" s="22" t="s">
        <v>21</v>
      </c>
      <c r="D13" s="25">
        <v>17625</v>
      </c>
      <c r="E13" s="25">
        <v>191500</v>
      </c>
      <c r="F13" s="22" t="s">
        <v>66</v>
      </c>
      <c r="G13" s="26">
        <v>37169</v>
      </c>
    </row>
    <row r="14" spans="1:7" x14ac:dyDescent="0.25">
      <c r="A14" s="22" t="s">
        <v>69</v>
      </c>
      <c r="B14" s="22" t="s">
        <v>70</v>
      </c>
      <c r="C14" s="22" t="s">
        <v>71</v>
      </c>
      <c r="D14" s="25">
        <v>16852.5</v>
      </c>
      <c r="E14" s="25">
        <v>282230</v>
      </c>
      <c r="F14" s="22" t="s">
        <v>59</v>
      </c>
      <c r="G14" s="26">
        <v>37200</v>
      </c>
    </row>
    <row r="15" spans="1:7" x14ac:dyDescent="0.25">
      <c r="A15" s="22" t="s">
        <v>48</v>
      </c>
      <c r="B15" s="22" t="s">
        <v>49</v>
      </c>
      <c r="C15" s="22" t="s">
        <v>72</v>
      </c>
      <c r="D15" s="25">
        <v>27166</v>
      </c>
      <c r="E15" s="25">
        <v>185992</v>
      </c>
      <c r="F15" s="22" t="s">
        <v>47</v>
      </c>
      <c r="G15" s="26">
        <v>37564</v>
      </c>
    </row>
    <row r="16" spans="1:7" x14ac:dyDescent="0.25">
      <c r="A16" s="22" t="s">
        <v>73</v>
      </c>
      <c r="B16" s="22" t="s">
        <v>12</v>
      </c>
      <c r="C16" s="22" t="s">
        <v>18</v>
      </c>
      <c r="D16" s="25">
        <v>29800</v>
      </c>
      <c r="E16" s="25">
        <v>317600</v>
      </c>
      <c r="F16" s="22" t="s">
        <v>66</v>
      </c>
      <c r="G16" s="26">
        <v>37817</v>
      </c>
    </row>
    <row r="17" spans="1:7" x14ac:dyDescent="0.25">
      <c r="A17" s="22" t="s">
        <v>52</v>
      </c>
      <c r="B17" s="22" t="s">
        <v>74</v>
      </c>
      <c r="C17" s="22" t="s">
        <v>75</v>
      </c>
      <c r="D17" s="25">
        <v>19458.5</v>
      </c>
      <c r="E17" s="25">
        <v>213502</v>
      </c>
      <c r="F17" s="22" t="s">
        <v>59</v>
      </c>
      <c r="G17" s="26">
        <v>71750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6987-4F7E-4594-AA2A-7B5A7638DC8F}">
  <dimension ref="A1:G22"/>
  <sheetViews>
    <sheetView workbookViewId="0">
      <selection activeCell="G26" sqref="G26"/>
    </sheetView>
  </sheetViews>
  <sheetFormatPr defaultRowHeight="15" outlineLevelRow="2" x14ac:dyDescent="0.25"/>
  <cols>
    <col min="1" max="1" width="11.85546875" bestFit="1" customWidth="1"/>
    <col min="2" max="2" width="8.7109375" bestFit="1" customWidth="1"/>
    <col min="3" max="3" width="12.42578125" bestFit="1" customWidth="1"/>
    <col min="4" max="4" width="12" bestFit="1" customWidth="1"/>
    <col min="5" max="5" width="18.85546875" bestFit="1" customWidth="1"/>
    <col min="6" max="6" width="12.28515625" bestFit="1" customWidth="1"/>
    <col min="7" max="7" width="20.140625" bestFit="1" customWidth="1"/>
  </cols>
  <sheetData>
    <row r="1" spans="1:7" ht="30" x14ac:dyDescent="0.25">
      <c r="A1" s="23" t="s">
        <v>0</v>
      </c>
      <c r="B1" s="23" t="s">
        <v>1</v>
      </c>
      <c r="C1" s="23" t="s">
        <v>2</v>
      </c>
      <c r="D1" s="24" t="s">
        <v>37</v>
      </c>
      <c r="E1" s="24" t="s">
        <v>38</v>
      </c>
      <c r="F1" s="23" t="s">
        <v>39</v>
      </c>
      <c r="G1" s="24" t="s">
        <v>40</v>
      </c>
    </row>
    <row r="2" spans="1:7" outlineLevel="2" x14ac:dyDescent="0.25">
      <c r="A2" s="22" t="s">
        <v>45</v>
      </c>
      <c r="B2" s="22" t="s">
        <v>12</v>
      </c>
      <c r="C2" s="22" t="s">
        <v>46</v>
      </c>
      <c r="D2" s="25">
        <v>19000</v>
      </c>
      <c r="E2" s="25">
        <v>208000</v>
      </c>
      <c r="F2" s="22" t="s">
        <v>47</v>
      </c>
      <c r="G2" s="26">
        <v>35985</v>
      </c>
    </row>
    <row r="3" spans="1:7" outlineLevel="2" x14ac:dyDescent="0.25">
      <c r="A3" s="22" t="s">
        <v>60</v>
      </c>
      <c r="B3" s="22" t="s">
        <v>12</v>
      </c>
      <c r="C3" s="22" t="s">
        <v>61</v>
      </c>
      <c r="D3" s="25">
        <v>18541</v>
      </c>
      <c r="E3" s="25">
        <v>302492</v>
      </c>
      <c r="F3" s="22" t="s">
        <v>47</v>
      </c>
      <c r="G3" s="26">
        <v>36745</v>
      </c>
    </row>
    <row r="4" spans="1:7" outlineLevel="2" x14ac:dyDescent="0.25">
      <c r="A4" s="22" t="s">
        <v>62</v>
      </c>
      <c r="B4" s="22" t="s">
        <v>63</v>
      </c>
      <c r="C4" s="22" t="s">
        <v>21</v>
      </c>
      <c r="D4" s="25">
        <v>26708</v>
      </c>
      <c r="E4" s="25">
        <v>280496</v>
      </c>
      <c r="F4" s="22" t="s">
        <v>47</v>
      </c>
      <c r="G4" s="26">
        <v>36863</v>
      </c>
    </row>
    <row r="5" spans="1:7" outlineLevel="2" x14ac:dyDescent="0.25">
      <c r="A5" s="22" t="s">
        <v>48</v>
      </c>
      <c r="B5" s="22" t="s">
        <v>49</v>
      </c>
      <c r="C5" s="22" t="s">
        <v>72</v>
      </c>
      <c r="D5" s="25">
        <v>27166</v>
      </c>
      <c r="E5" s="25">
        <v>185992</v>
      </c>
      <c r="F5" s="22" t="s">
        <v>47</v>
      </c>
      <c r="G5" s="26">
        <v>37564</v>
      </c>
    </row>
    <row r="6" spans="1:7" outlineLevel="1" x14ac:dyDescent="0.25">
      <c r="A6" s="22"/>
      <c r="B6" s="22"/>
      <c r="C6" s="22"/>
      <c r="D6" s="25">
        <f>SUBTOTAL(9,D2:D5)</f>
        <v>91415</v>
      </c>
      <c r="E6" s="25">
        <f>SUBTOTAL(9,E2:E5)</f>
        <v>976980</v>
      </c>
      <c r="F6" s="30" t="s">
        <v>84</v>
      </c>
      <c r="G6" s="26"/>
    </row>
    <row r="7" spans="1:7" outlineLevel="2" x14ac:dyDescent="0.25">
      <c r="A7" s="22" t="s">
        <v>48</v>
      </c>
      <c r="B7" s="22" t="s">
        <v>49</v>
      </c>
      <c r="C7" s="22" t="s">
        <v>50</v>
      </c>
      <c r="D7" s="25">
        <v>16250</v>
      </c>
      <c r="E7" s="25">
        <v>275000</v>
      </c>
      <c r="F7" s="22" t="s">
        <v>51</v>
      </c>
      <c r="G7" s="26">
        <v>36162</v>
      </c>
    </row>
    <row r="8" spans="1:7" outlineLevel="2" x14ac:dyDescent="0.25">
      <c r="A8" s="22" t="s">
        <v>55</v>
      </c>
      <c r="B8" s="22" t="s">
        <v>56</v>
      </c>
      <c r="C8" s="22" t="s">
        <v>50</v>
      </c>
      <c r="D8" s="25">
        <v>27120.5</v>
      </c>
      <c r="E8" s="25">
        <v>385446</v>
      </c>
      <c r="F8" s="22" t="s">
        <v>51</v>
      </c>
      <c r="G8" s="26">
        <v>36499</v>
      </c>
    </row>
    <row r="9" spans="1:7" outlineLevel="1" x14ac:dyDescent="0.25">
      <c r="A9" s="22"/>
      <c r="B9" s="22"/>
      <c r="C9" s="22"/>
      <c r="D9" s="25">
        <f>SUBTOTAL(9,D7:D8)</f>
        <v>43370.5</v>
      </c>
      <c r="E9" s="25">
        <f>SUBTOTAL(9,E7:E8)</f>
        <v>660446</v>
      </c>
      <c r="F9" s="30" t="s">
        <v>85</v>
      </c>
      <c r="G9" s="26"/>
    </row>
    <row r="10" spans="1:7" outlineLevel="2" x14ac:dyDescent="0.25">
      <c r="A10" s="22" t="s">
        <v>41</v>
      </c>
      <c r="B10" s="22" t="s">
        <v>42</v>
      </c>
      <c r="C10" s="22" t="s">
        <v>43</v>
      </c>
      <c r="D10" s="25">
        <v>30375</v>
      </c>
      <c r="E10" s="25">
        <v>324500</v>
      </c>
      <c r="F10" s="22" t="s">
        <v>44</v>
      </c>
      <c r="G10" s="26">
        <v>34435</v>
      </c>
    </row>
    <row r="11" spans="1:7" outlineLevel="2" x14ac:dyDescent="0.25">
      <c r="A11" s="22" t="s">
        <v>52</v>
      </c>
      <c r="B11" s="22" t="s">
        <v>53</v>
      </c>
      <c r="C11" s="22" t="s">
        <v>54</v>
      </c>
      <c r="D11" s="25">
        <v>18083</v>
      </c>
      <c r="E11" s="25">
        <v>296996</v>
      </c>
      <c r="F11" s="22" t="s">
        <v>44</v>
      </c>
      <c r="G11" s="26">
        <v>36409</v>
      </c>
    </row>
    <row r="12" spans="1:7" outlineLevel="2" x14ac:dyDescent="0.25">
      <c r="A12" s="22" t="s">
        <v>64</v>
      </c>
      <c r="B12" s="22" t="s">
        <v>12</v>
      </c>
      <c r="C12" s="22" t="s">
        <v>46</v>
      </c>
      <c r="D12" s="25">
        <v>19916.5</v>
      </c>
      <c r="E12" s="25">
        <v>218998</v>
      </c>
      <c r="F12" s="22" t="s">
        <v>44</v>
      </c>
      <c r="G12" s="26">
        <v>37022</v>
      </c>
    </row>
    <row r="13" spans="1:7" outlineLevel="1" x14ac:dyDescent="0.25">
      <c r="A13" s="22"/>
      <c r="B13" s="22"/>
      <c r="C13" s="22"/>
      <c r="D13" s="25">
        <f>SUBTOTAL(9,D10:D12)</f>
        <v>68374.5</v>
      </c>
      <c r="E13" s="25">
        <f>SUBTOTAL(9,E10:E12)</f>
        <v>840494</v>
      </c>
      <c r="F13" s="30" t="s">
        <v>86</v>
      </c>
      <c r="G13" s="26"/>
    </row>
    <row r="14" spans="1:7" outlineLevel="2" x14ac:dyDescent="0.25">
      <c r="A14" s="22" t="s">
        <v>57</v>
      </c>
      <c r="B14" s="22" t="s">
        <v>58</v>
      </c>
      <c r="C14" s="22" t="s">
        <v>19</v>
      </c>
      <c r="D14" s="25">
        <v>28450</v>
      </c>
      <c r="E14" s="25">
        <v>301400</v>
      </c>
      <c r="F14" s="22" t="s">
        <v>59</v>
      </c>
      <c r="G14" s="26">
        <v>36528</v>
      </c>
    </row>
    <row r="15" spans="1:7" outlineLevel="2" x14ac:dyDescent="0.25">
      <c r="A15" s="22" t="s">
        <v>69</v>
      </c>
      <c r="B15" s="22" t="s">
        <v>70</v>
      </c>
      <c r="C15" s="22" t="s">
        <v>71</v>
      </c>
      <c r="D15" s="25">
        <v>16852.5</v>
      </c>
      <c r="E15" s="25">
        <v>282230</v>
      </c>
      <c r="F15" s="22" t="s">
        <v>59</v>
      </c>
      <c r="G15" s="26">
        <v>37200</v>
      </c>
    </row>
    <row r="16" spans="1:7" outlineLevel="2" x14ac:dyDescent="0.25">
      <c r="A16" s="22" t="s">
        <v>52</v>
      </c>
      <c r="B16" s="22" t="s">
        <v>74</v>
      </c>
      <c r="C16" s="22" t="s">
        <v>75</v>
      </c>
      <c r="D16" s="25">
        <v>19458.5</v>
      </c>
      <c r="E16" s="25">
        <v>213502</v>
      </c>
      <c r="F16" s="22" t="s">
        <v>59</v>
      </c>
      <c r="G16" s="26">
        <v>71750</v>
      </c>
    </row>
    <row r="17" spans="1:7" outlineLevel="1" x14ac:dyDescent="0.25">
      <c r="A17" s="22"/>
      <c r="B17" s="22"/>
      <c r="C17" s="22"/>
      <c r="D17" s="25">
        <f>SUBTOTAL(9,D14:D16)</f>
        <v>64761</v>
      </c>
      <c r="E17" s="25">
        <f>SUBTOTAL(9,E14:E16)</f>
        <v>797132</v>
      </c>
      <c r="F17" s="30" t="s">
        <v>87</v>
      </c>
      <c r="G17" s="26"/>
    </row>
    <row r="18" spans="1:7" outlineLevel="2" x14ac:dyDescent="0.25">
      <c r="A18" s="22" t="s">
        <v>65</v>
      </c>
      <c r="B18" s="22" t="s">
        <v>15</v>
      </c>
      <c r="C18" s="22" t="s">
        <v>19</v>
      </c>
      <c r="D18" s="25">
        <v>18657</v>
      </c>
      <c r="E18" s="25">
        <v>303884</v>
      </c>
      <c r="F18" s="22" t="s">
        <v>66</v>
      </c>
      <c r="G18" s="26">
        <v>37051</v>
      </c>
    </row>
    <row r="19" spans="1:7" outlineLevel="2" x14ac:dyDescent="0.25">
      <c r="A19" s="22" t="s">
        <v>67</v>
      </c>
      <c r="B19" s="22" t="s">
        <v>68</v>
      </c>
      <c r="C19" s="22" t="s">
        <v>21</v>
      </c>
      <c r="D19" s="25">
        <v>17625</v>
      </c>
      <c r="E19" s="25">
        <v>191500</v>
      </c>
      <c r="F19" s="22" t="s">
        <v>66</v>
      </c>
      <c r="G19" s="26">
        <v>37169</v>
      </c>
    </row>
    <row r="20" spans="1:7" outlineLevel="2" x14ac:dyDescent="0.25">
      <c r="A20" s="22" t="s">
        <v>73</v>
      </c>
      <c r="B20" s="22" t="s">
        <v>12</v>
      </c>
      <c r="C20" s="22" t="s">
        <v>18</v>
      </c>
      <c r="D20" s="25">
        <v>29800</v>
      </c>
      <c r="E20" s="25">
        <v>317600</v>
      </c>
      <c r="F20" s="22" t="s">
        <v>66</v>
      </c>
      <c r="G20" s="26">
        <v>37817</v>
      </c>
    </row>
    <row r="21" spans="1:7" outlineLevel="1" x14ac:dyDescent="0.25">
      <c r="A21" s="27"/>
      <c r="B21" s="27"/>
      <c r="C21" s="27"/>
      <c r="D21" s="28">
        <f>SUBTOTAL(9,D18:D20)</f>
        <v>66082</v>
      </c>
      <c r="E21" s="28">
        <f>SUBTOTAL(9,E18:E20)</f>
        <v>812984</v>
      </c>
      <c r="F21" s="31" t="s">
        <v>88</v>
      </c>
      <c r="G21" s="29"/>
    </row>
    <row r="22" spans="1:7" x14ac:dyDescent="0.25">
      <c r="A22" s="27"/>
      <c r="B22" s="27"/>
      <c r="C22" s="27"/>
      <c r="D22" s="28">
        <f>SUBTOTAL(9,D2:D20)</f>
        <v>334003</v>
      </c>
      <c r="E22" s="28">
        <f>SUBTOTAL(9,E2:E20)</f>
        <v>4088036</v>
      </c>
      <c r="F22" s="31" t="s">
        <v>89</v>
      </c>
      <c r="G22" s="29"/>
    </row>
  </sheetData>
  <autoFilter ref="F1:F28" xr:uid="{6B526987-4F7E-4594-AA2A-7B5A7638DC8F}">
    <sortState xmlns:xlrd2="http://schemas.microsoft.com/office/spreadsheetml/2017/richdata2" ref="A2:G28">
      <sortCondition ref="F1:F2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474F-3468-40B8-9872-385ABFE1BFD5}">
  <dimension ref="A1:J12"/>
  <sheetViews>
    <sheetView workbookViewId="0">
      <selection activeCell="J16" sqref="J16"/>
    </sheetView>
  </sheetViews>
  <sheetFormatPr defaultRowHeight="15" outlineLevelRow="2" x14ac:dyDescent="0.25"/>
  <cols>
    <col min="1" max="1" width="12.85546875" customWidth="1"/>
    <col min="2" max="2" width="11.85546875" customWidth="1"/>
    <col min="3" max="3" width="15.28515625" bestFit="1" customWidth="1"/>
    <col min="4" max="4" width="14.7109375" bestFit="1" customWidth="1"/>
    <col min="5" max="5" width="13.85546875" customWidth="1"/>
    <col min="6" max="6" width="11.5703125" customWidth="1"/>
    <col min="8" max="8" width="22.28515625" bestFit="1" customWidth="1"/>
    <col min="10" max="10" width="13.85546875" bestFit="1" customWidth="1"/>
  </cols>
  <sheetData>
    <row r="1" spans="1:10" x14ac:dyDescent="0.25">
      <c r="A1" s="3" t="s">
        <v>0</v>
      </c>
      <c r="B1" s="4" t="s">
        <v>1</v>
      </c>
      <c r="C1" s="4" t="s">
        <v>2</v>
      </c>
      <c r="D1" s="32" t="s">
        <v>3</v>
      </c>
      <c r="E1" s="4" t="s">
        <v>4</v>
      </c>
      <c r="F1" s="33" t="s">
        <v>24</v>
      </c>
      <c r="G1" s="34" t="s">
        <v>25</v>
      </c>
      <c r="H1" s="4" t="s">
        <v>31</v>
      </c>
      <c r="I1" s="4" t="s">
        <v>32</v>
      </c>
      <c r="J1" s="5" t="s">
        <v>33</v>
      </c>
    </row>
    <row r="2" spans="1:10" outlineLevel="2" x14ac:dyDescent="0.25">
      <c r="A2" s="8" t="s">
        <v>10</v>
      </c>
      <c r="B2" s="9" t="s">
        <v>14</v>
      </c>
      <c r="C2" s="9" t="s">
        <v>18</v>
      </c>
      <c r="D2" s="39">
        <v>79082223344</v>
      </c>
      <c r="E2" s="40">
        <v>300</v>
      </c>
      <c r="F2" s="8">
        <v>22</v>
      </c>
      <c r="G2" s="41" t="s">
        <v>35</v>
      </c>
      <c r="H2" s="42">
        <v>45481</v>
      </c>
      <c r="I2" s="9">
        <v>4</v>
      </c>
      <c r="J2" s="11" t="s">
        <v>27</v>
      </c>
    </row>
    <row r="3" spans="1:10" outlineLevel="2" x14ac:dyDescent="0.25">
      <c r="A3" s="8" t="s">
        <v>6</v>
      </c>
      <c r="B3" s="9" t="s">
        <v>14</v>
      </c>
      <c r="C3" s="9" t="s">
        <v>20</v>
      </c>
      <c r="D3" s="39">
        <v>79998884533</v>
      </c>
      <c r="E3" s="40">
        <v>800</v>
      </c>
      <c r="F3" s="8">
        <v>44</v>
      </c>
      <c r="G3" s="41" t="s">
        <v>35</v>
      </c>
      <c r="H3" s="42">
        <v>45494</v>
      </c>
      <c r="I3" s="9">
        <v>8</v>
      </c>
      <c r="J3" s="11" t="s">
        <v>29</v>
      </c>
    </row>
    <row r="4" spans="1:10" outlineLevel="2" x14ac:dyDescent="0.25">
      <c r="A4" s="6" t="s">
        <v>7</v>
      </c>
      <c r="B4" s="7" t="s">
        <v>15</v>
      </c>
      <c r="C4" s="7" t="s">
        <v>21</v>
      </c>
      <c r="D4" s="35">
        <v>79082113456</v>
      </c>
      <c r="E4" s="36"/>
      <c r="F4" s="6">
        <v>19</v>
      </c>
      <c r="G4" s="37" t="s">
        <v>35</v>
      </c>
      <c r="H4" s="38">
        <v>45655</v>
      </c>
      <c r="I4" s="7">
        <v>6</v>
      </c>
      <c r="J4" s="10" t="s">
        <v>26</v>
      </c>
    </row>
    <row r="5" spans="1:10" outlineLevel="1" x14ac:dyDescent="0.25">
      <c r="A5" s="6"/>
      <c r="B5" s="7"/>
      <c r="C5" s="7"/>
      <c r="D5" s="35"/>
      <c r="E5" s="36">
        <f>SUBTOTAL(9,E2:E4)</f>
        <v>1100</v>
      </c>
      <c r="F5" s="6"/>
      <c r="G5" s="43" t="s">
        <v>90</v>
      </c>
      <c r="H5" s="38"/>
      <c r="I5" s="7"/>
      <c r="J5" s="10"/>
    </row>
    <row r="6" spans="1:10" outlineLevel="2" x14ac:dyDescent="0.25">
      <c r="A6" s="6" t="s">
        <v>5</v>
      </c>
      <c r="B6" s="7" t="s">
        <v>12</v>
      </c>
      <c r="C6" s="7" t="s">
        <v>13</v>
      </c>
      <c r="D6" s="35">
        <v>79131921234</v>
      </c>
      <c r="E6" s="36">
        <v>567</v>
      </c>
      <c r="F6" s="6">
        <v>33</v>
      </c>
      <c r="G6" s="37" t="s">
        <v>34</v>
      </c>
      <c r="H6" s="38">
        <v>45323</v>
      </c>
      <c r="I6" s="7">
        <v>5</v>
      </c>
      <c r="J6" s="10" t="s">
        <v>30</v>
      </c>
    </row>
    <row r="7" spans="1:10" outlineLevel="2" x14ac:dyDescent="0.25">
      <c r="A7" s="6" t="s">
        <v>6</v>
      </c>
      <c r="B7" s="7" t="s">
        <v>12</v>
      </c>
      <c r="C7" s="7" t="s">
        <v>19</v>
      </c>
      <c r="D7" s="35">
        <v>79501233456</v>
      </c>
      <c r="E7" s="36">
        <v>400</v>
      </c>
      <c r="F7" s="6">
        <v>88</v>
      </c>
      <c r="G7" s="37" t="s">
        <v>34</v>
      </c>
      <c r="H7" s="38">
        <v>45607</v>
      </c>
      <c r="I7" s="7">
        <v>4</v>
      </c>
      <c r="J7" s="10" t="s">
        <v>30</v>
      </c>
    </row>
    <row r="8" spans="1:10" outlineLevel="2" x14ac:dyDescent="0.25">
      <c r="A8" s="8" t="s">
        <v>8</v>
      </c>
      <c r="B8" s="9" t="s">
        <v>16</v>
      </c>
      <c r="C8" s="9" t="s">
        <v>13</v>
      </c>
      <c r="D8" s="39">
        <v>79997771234</v>
      </c>
      <c r="E8" s="40">
        <v>200</v>
      </c>
      <c r="F8" s="8">
        <v>21</v>
      </c>
      <c r="G8" s="41" t="s">
        <v>34</v>
      </c>
      <c r="H8" s="42">
        <v>45572</v>
      </c>
      <c r="I8" s="9">
        <v>4</v>
      </c>
      <c r="J8" s="11" t="s">
        <v>29</v>
      </c>
    </row>
    <row r="9" spans="1:10" outlineLevel="2" x14ac:dyDescent="0.25">
      <c r="A9" s="6" t="s">
        <v>9</v>
      </c>
      <c r="B9" s="7" t="s">
        <v>14</v>
      </c>
      <c r="C9" s="7" t="s">
        <v>22</v>
      </c>
      <c r="D9" s="35">
        <v>78886662345</v>
      </c>
      <c r="E9" s="36">
        <v>155</v>
      </c>
      <c r="F9" s="6">
        <v>55</v>
      </c>
      <c r="G9" s="37" t="s">
        <v>34</v>
      </c>
      <c r="H9" s="38">
        <v>45386</v>
      </c>
      <c r="I9" s="7">
        <v>78</v>
      </c>
      <c r="J9" s="10" t="s">
        <v>27</v>
      </c>
    </row>
    <row r="10" spans="1:10" outlineLevel="2" x14ac:dyDescent="0.25">
      <c r="A10" s="8" t="s">
        <v>11</v>
      </c>
      <c r="B10" s="9" t="s">
        <v>17</v>
      </c>
      <c r="C10" s="9" t="s">
        <v>23</v>
      </c>
      <c r="D10" s="39">
        <v>77775553456</v>
      </c>
      <c r="E10" s="40">
        <v>1200.5</v>
      </c>
      <c r="F10" s="8">
        <v>66</v>
      </c>
      <c r="G10" s="41" t="s">
        <v>34</v>
      </c>
      <c r="H10" s="42">
        <v>45435</v>
      </c>
      <c r="I10" s="9">
        <v>5</v>
      </c>
      <c r="J10" s="11" t="s">
        <v>28</v>
      </c>
    </row>
    <row r="11" spans="1:10" outlineLevel="1" x14ac:dyDescent="0.25">
      <c r="A11" s="44"/>
      <c r="B11" s="44"/>
      <c r="C11" s="44"/>
      <c r="D11" s="45"/>
      <c r="E11" s="46">
        <f>SUBTOTAL(9,E6:E10)</f>
        <v>2522.5</v>
      </c>
      <c r="F11" s="44"/>
      <c r="G11" s="31" t="s">
        <v>91</v>
      </c>
      <c r="H11" s="47"/>
      <c r="I11" s="44"/>
      <c r="J11" s="44"/>
    </row>
    <row r="12" spans="1:10" x14ac:dyDescent="0.25">
      <c r="A12" s="44"/>
      <c r="B12" s="44"/>
      <c r="C12" s="44"/>
      <c r="D12" s="45"/>
      <c r="E12" s="46">
        <f>SUBTOTAL(9,E2:E10)</f>
        <v>3622.5</v>
      </c>
      <c r="F12" s="44"/>
      <c r="G12" s="31" t="s">
        <v>89</v>
      </c>
      <c r="H12" s="47"/>
      <c r="I12" s="44"/>
      <c r="J12" s="44"/>
    </row>
  </sheetData>
  <autoFilter ref="A1:J10" xr:uid="{9472474F-3468-40B8-9872-385ABFE1BFD5}">
    <sortState xmlns:xlrd2="http://schemas.microsoft.com/office/spreadsheetml/2017/richdata2" ref="A2:J10">
      <sortCondition ref="G1:G10"/>
    </sortState>
  </autoFilter>
  <dataValidations count="5">
    <dataValidation type="whole" allowBlank="1" showInputMessage="1" showErrorMessage="1" errorTitle="Внимание" error="Возраст вкладчика должен быть от 18 и до 100" prompt="Укажите возраст вкладчика" sqref="F2:F4 F6:F10" xr:uid="{E4A88C90-3D13-4E0A-8149-DABA12FFB5A5}">
      <formula1>18</formula1>
      <formula2>100</formula2>
    </dataValidation>
    <dataValidation type="date" allowBlank="1" showInputMessage="1" showErrorMessage="1" errorTitle="Внимание" error="Введённая дата не находится в допустимом диапазоне" prompt="Введите дату с 1 яанваря по 31 декабря текущего года" sqref="H2:H4 H6:H10" xr:uid="{BC8D0DB4-35C9-4E92-998B-E05873227499}">
      <formula1>45292</formula1>
      <formula2>45657</formula2>
    </dataValidation>
    <dataValidation type="whole" operator="greaterThanOrEqual" allowBlank="1" showInputMessage="1" showErrorMessage="1" errorTitle="Внимание" error="Срок вклада не может быть меньше 2 лет" prompt="Введите срок вклада" sqref="I2:I4 I6:I10" xr:uid="{8FB355FA-77E0-4A67-8C04-20AAB62EFB9C}">
      <formula1>2</formula1>
    </dataValidation>
    <dataValidation type="list" allowBlank="1" showInputMessage="1" showErrorMessage="1" errorTitle="Внимание" error="Введёно неверное название города" prompt="Укажите город из списка: Москва, Новороссийск, Екатеринбург, Омск, Красноярск." sqref="J2:J4 J6:J10" xr:uid="{945A8927-C05D-44AA-9C84-8B2FE587E811}">
      <formula1>"Москва, Новороссийск,Екатеринбург,Омск,Красноярск"</formula1>
    </dataValidation>
    <dataValidation type="textLength" operator="equal" allowBlank="1" showInputMessage="1" showErrorMessage="1" prompt="Введите номер телефона" sqref="D2:D4 D6:D10" xr:uid="{AFFC2FEB-851F-4BF8-805D-78180B1EC3E1}">
      <formula1>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Вы неверно ввели вид счёта_x000a_" prompt="Введите вид счёта: текущий/срочный" xr:uid="{F78B9016-22DA-4B2F-AECA-1443D3F13897}">
          <x14:formula1>
            <xm:f>'Список значений'!$A$2:$A$3</xm:f>
          </x14:formula1>
          <xm:sqref>G2:G4 G6:G10</xm:sqref>
        </x14:dataValidation>
        <x14:dataValidation type="list" allowBlank="1" showInputMessage="1" showErrorMessage="1" xr:uid="{35D4DC28-09C1-496E-BA32-EB058915201D}">
          <x14:formula1>
            <xm:f>'Список значений'!$A$2:$A$3</xm:f>
          </x14:formula1>
          <xm:sqref>G1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</vt:i4>
      </vt:variant>
    </vt:vector>
  </HeadingPairs>
  <TitlesOfParts>
    <vt:vector size="17" baseType="lpstr">
      <vt:lpstr>Ввод данных</vt:lpstr>
      <vt:lpstr>Список значений</vt:lpstr>
      <vt:lpstr>Сотрудники</vt:lpstr>
      <vt:lpstr>Фильтры</vt:lpstr>
      <vt:lpstr>Фильтры "с.р."</vt:lpstr>
      <vt:lpstr>Сортировка1</vt:lpstr>
      <vt:lpstr>Сортировка2</vt:lpstr>
      <vt:lpstr>Итоги1</vt:lpstr>
      <vt:lpstr>Итоги2</vt:lpstr>
      <vt:lpstr>Д-функ</vt:lpstr>
      <vt:lpstr>Сводн.табл.ДнныеТранзакций</vt:lpstr>
      <vt:lpstr>Данные транзакций</vt:lpstr>
      <vt:lpstr>Сводн.табл.2</vt:lpstr>
      <vt:lpstr>Данные свод.табл.2</vt:lpstr>
      <vt:lpstr>Сводн.табл.к|в27</vt:lpstr>
      <vt:lpstr>Контрольный вопрос 27</vt:lpstr>
      <vt:lpstr>База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2024-11-22T15:16:36Z</dcterms:modified>
</cp:coreProperties>
</file>