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git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BB3D9EE0-3C05-4961-ACF9-C16468F6A415}" xr6:coauthVersionLast="47" xr6:coauthVersionMax="47" xr10:uidLastSave="{00000000-0000-0000-0000-000000000000}"/>
  <bookViews>
    <workbookView xWindow="-105" yWindow="0" windowWidth="14610" windowHeight="15585" firstSheet="3" activeTab="4" xr2:uid="{00000000-000D-0000-FFFF-FFFF00000000}"/>
  </bookViews>
  <sheets>
    <sheet name="Подбор параметра" sheetId="1" r:id="rId1"/>
    <sheet name="Книжные полки" sheetId="2" r:id="rId2"/>
    <sheet name="Сорта чая" sheetId="3" r:id="rId3"/>
    <sheet name="Структура производства" sheetId="4" r:id="rId4"/>
    <sheet name="Транспортная задача" sheetId="5" r:id="rId5"/>
  </sheets>
  <definedNames>
    <definedName name="solver_adj" localSheetId="1" hidden="1">'Книжные полки'!$B$2:$B$3</definedName>
    <definedName name="solver_adj" localSheetId="2" hidden="1">'Сорта чая'!$B$8:$B$9</definedName>
    <definedName name="solver_adj" localSheetId="3" hidden="1">'Структура производства'!$B$9:$B$10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eng" localSheetId="1" hidden="1">2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'Книжные полки'!$B$10</definedName>
    <definedName name="solver_lhs1" localSheetId="2" hidden="1">'Сорта чая'!$B$14</definedName>
    <definedName name="solver_lhs1" localSheetId="3" hidden="1">'Структура производства'!$B$10</definedName>
    <definedName name="solver_lhs2" localSheetId="1" hidden="1">'Книжные полки'!$B$9</definedName>
    <definedName name="solver_lhs2" localSheetId="2" hidden="1">'Сорта чая'!$B$15</definedName>
    <definedName name="solver_lhs2" localSheetId="3" hidden="1">'Структура производства'!$B$10</definedName>
    <definedName name="solver_lhs3" localSheetId="1" hidden="1">'Книжные полки'!$B$2</definedName>
    <definedName name="solver_lhs3" localSheetId="2" hidden="1">'Сорта чая'!$B$16</definedName>
    <definedName name="solver_lhs3" localSheetId="3" hidden="1">'Структура производства'!$B$18</definedName>
    <definedName name="solver_lhs4" localSheetId="1" hidden="1">'Книжные полки'!$B$3</definedName>
    <definedName name="solver_lhs4" localSheetId="3" hidden="1">'Структура производства'!$B$9</definedName>
    <definedName name="solver_lhs5" localSheetId="3" hidden="1">'Структура производства'!$B$9</definedName>
    <definedName name="solver_lhs6" localSheetId="3" hidden="1">'Структура производства'!$C$18</definedName>
    <definedName name="solver_lhs7" localSheetId="3" hidden="1">'Структура производства'!$D$18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4</definedName>
    <definedName name="solver_num" localSheetId="2" hidden="1">3</definedName>
    <definedName name="solver_num" localSheetId="3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'Книжные полки'!$B$6</definedName>
    <definedName name="solver_opt" localSheetId="2" hidden="1">'Сорта чая'!$B$11</definedName>
    <definedName name="solver_opt" localSheetId="3" hidden="1">'Структура производства'!$C$11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el1" localSheetId="1" hidden="1">1</definedName>
    <definedName name="solver_rel1" localSheetId="2" hidden="1">1</definedName>
    <definedName name="solver_rel1" localSheetId="3" hidden="1">4</definedName>
    <definedName name="solver_rel2" localSheetId="1" hidden="1">1</definedName>
    <definedName name="solver_rel2" localSheetId="2" hidden="1">1</definedName>
    <definedName name="solver_rel2" localSheetId="3" hidden="1">3</definedName>
    <definedName name="solver_rel3" localSheetId="1" hidden="1">3</definedName>
    <definedName name="solver_rel3" localSheetId="2" hidden="1">1</definedName>
    <definedName name="solver_rel3" localSheetId="3" hidden="1">1</definedName>
    <definedName name="solver_rel4" localSheetId="1" hidden="1">1</definedName>
    <definedName name="solver_rel4" localSheetId="3" hidden="1">4</definedName>
    <definedName name="solver_rel5" localSheetId="3" hidden="1">3</definedName>
    <definedName name="solver_rel6" localSheetId="3" hidden="1">1</definedName>
    <definedName name="solver_rel7" localSheetId="3" hidden="1">1</definedName>
    <definedName name="solver_rhs1" localSheetId="1" hidden="1">200</definedName>
    <definedName name="solver_rhs1" localSheetId="2" hidden="1">600</definedName>
    <definedName name="solver_rhs1" localSheetId="3" hidden="1">"целое"</definedName>
    <definedName name="solver_rhs2" localSheetId="1" hidden="1">2000</definedName>
    <definedName name="solver_rhs2" localSheetId="2" hidden="1">870</definedName>
    <definedName name="solver_rhs2" localSheetId="3" hidden="1">0</definedName>
    <definedName name="solver_rhs3" localSheetId="1" hidden="1">350</definedName>
    <definedName name="solver_rhs3" localSheetId="2" hidden="1">430</definedName>
    <definedName name="solver_rhs3" localSheetId="3" hidden="1">160</definedName>
    <definedName name="solver_rhs4" localSheetId="1" hidden="1">100</definedName>
    <definedName name="solver_rhs4" localSheetId="3" hidden="1">"целое"</definedName>
    <definedName name="solver_rhs5" localSheetId="3" hidden="1">1000</definedName>
    <definedName name="solver_rhs6" localSheetId="3" hidden="1">120</definedName>
    <definedName name="solver_rhs7" localSheetId="3" hidden="1">150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X">'Книжные полки'!$B$2</definedName>
    <definedName name="Xtea">'Сорта чая'!$B$8</definedName>
    <definedName name="Y">'Книжные полки'!$B$3</definedName>
    <definedName name="Ytea">'Сорта чая'!$B$9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17" i="4"/>
  <c r="D16" i="4"/>
  <c r="C17" i="4"/>
  <c r="C16" i="4"/>
  <c r="B17" i="4"/>
  <c r="B16" i="4"/>
  <c r="C10" i="4"/>
  <c r="D18" i="4" l="1"/>
  <c r="C18" i="4"/>
  <c r="C11" i="4"/>
  <c r="B15" i="3"/>
  <c r="B16" i="3"/>
  <c r="B14" i="3"/>
  <c r="B11" i="3"/>
  <c r="B10" i="2" l="1"/>
  <c r="B9" i="2"/>
  <c r="B6" i="2"/>
  <c r="C7" i="1" l="1"/>
  <c r="D7" i="1" s="1"/>
  <c r="B3" i="1"/>
  <c r="B18" i="4" l="1"/>
</calcChain>
</file>

<file path=xl/sharedStrings.xml><?xml version="1.0" encoding="utf-8"?>
<sst xmlns="http://schemas.openxmlformats.org/spreadsheetml/2006/main" count="70" uniqueCount="46">
  <si>
    <t>Ставка</t>
  </si>
  <si>
    <t>Сумма вклада</t>
  </si>
  <si>
    <t>Конечная сумма</t>
  </si>
  <si>
    <t>Размер ссуды</t>
  </si>
  <si>
    <t>Отчисления по первому взносу</t>
  </si>
  <si>
    <t>Первый взнос</t>
  </si>
  <si>
    <t>Сумма для покупки</t>
  </si>
  <si>
    <t>A</t>
  </si>
  <si>
    <t>Переменные</t>
  </si>
  <si>
    <t>Изделие A</t>
  </si>
  <si>
    <t>Изделие B</t>
  </si>
  <si>
    <t>Целевая функция</t>
  </si>
  <si>
    <t>Прибыль</t>
  </si>
  <si>
    <t>Ограничения</t>
  </si>
  <si>
    <t>Материал</t>
  </si>
  <si>
    <t>Время изготовления</t>
  </si>
  <si>
    <t>Ингридиенты</t>
  </si>
  <si>
    <t>Объем запасов, т</t>
  </si>
  <si>
    <t>B</t>
  </si>
  <si>
    <t>Индийский чай</t>
  </si>
  <si>
    <t>Грузинский чай</t>
  </si>
  <si>
    <t>Краснодарский чай</t>
  </si>
  <si>
    <t>Прибыль от
 реализации 1т
 продукции, руб.</t>
  </si>
  <si>
    <t>Норма расхода, т/т</t>
  </si>
  <si>
    <t>Изделие А</t>
  </si>
  <si>
    <t>Изделие Б</t>
  </si>
  <si>
    <t>Функция</t>
  </si>
  <si>
    <t>Тип инструмента</t>
  </si>
  <si>
    <t>Время обработки, ч</t>
  </si>
  <si>
    <t>Прибыль от продажи 1 инстр., руб</t>
  </si>
  <si>
    <t>Станок 1</t>
  </si>
  <si>
    <t>Станок 2</t>
  </si>
  <si>
    <t>Станок 3</t>
  </si>
  <si>
    <t>Полное время работы в неделю, ч</t>
  </si>
  <si>
    <t>Количество, шт</t>
  </si>
  <si>
    <t>Прибыль, руб</t>
  </si>
  <si>
    <t>Итого</t>
  </si>
  <si>
    <t>Завод</t>
  </si>
  <si>
    <t>C</t>
  </si>
  <si>
    <t>D</t>
  </si>
  <si>
    <t>E</t>
  </si>
  <si>
    <t>Потребитель</t>
  </si>
  <si>
    <t>Стоимость транспортировки, руб</t>
  </si>
  <si>
    <t>Объём произволства, тонн</t>
  </si>
  <si>
    <t>Еженедельные потребности, тонн</t>
  </si>
  <si>
    <t>Затраты на транспортировку,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</si>
</sst>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5" fillId="0" borderId="0" xfId="0" applyFon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13" sqref="C13"/>
    </sheetView>
  </sheetViews>
  <sheetFormatPr defaultRowHeight="15" x14ac:dyDescent="0.25"/>
  <cols>
    <col min="1" max="1" width="16" bestFit="1" customWidth="1"/>
    <col min="2" max="2" width="30.140625" bestFit="1" customWidth="1"/>
    <col min="3" max="3" width="13.7109375" bestFit="1" customWidth="1"/>
    <col min="4" max="4" width="19" bestFit="1" customWidth="1"/>
    <col min="5" max="5" width="14.42578125" customWidth="1"/>
    <col min="6" max="6" width="13.7109375" bestFit="1" customWidth="1"/>
    <col min="7" max="7" width="13" customWidth="1"/>
  </cols>
  <sheetData>
    <row r="1" spans="1:4" x14ac:dyDescent="0.25">
      <c r="A1" s="1" t="s">
        <v>0</v>
      </c>
      <c r="B1" s="2">
        <v>4.4999999999999998E-2</v>
      </c>
    </row>
    <row r="2" spans="1:4" x14ac:dyDescent="0.25">
      <c r="A2" s="1" t="s">
        <v>1</v>
      </c>
      <c r="B2" s="1">
        <v>956.93779904306234</v>
      </c>
    </row>
    <row r="3" spans="1:4" x14ac:dyDescent="0.25">
      <c r="A3" s="1" t="s">
        <v>2</v>
      </c>
      <c r="B3" s="1">
        <f>(1+B1)*B2</f>
        <v>1000.0000000000001</v>
      </c>
    </row>
    <row r="6" spans="1:4" x14ac:dyDescent="0.25">
      <c r="A6" s="1" t="s">
        <v>3</v>
      </c>
      <c r="B6" s="1" t="s">
        <v>4</v>
      </c>
      <c r="C6" s="1" t="s">
        <v>5</v>
      </c>
      <c r="D6" s="1" t="s">
        <v>6</v>
      </c>
    </row>
    <row r="7" spans="1:4" x14ac:dyDescent="0.25">
      <c r="A7" s="1">
        <v>250000</v>
      </c>
      <c r="B7" s="3">
        <v>0.2</v>
      </c>
      <c r="C7" s="1">
        <f>A7*B7</f>
        <v>50000</v>
      </c>
      <c r="D7" s="1">
        <f>A7-C7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3DD2-31E9-4E3B-9290-487DE386932D}">
  <dimension ref="A1:B10"/>
  <sheetViews>
    <sheetView workbookViewId="0">
      <selection activeCell="I14" sqref="I14"/>
    </sheetView>
  </sheetViews>
  <sheetFormatPr defaultRowHeight="15" x14ac:dyDescent="0.25"/>
  <cols>
    <col min="1" max="1" width="20" bestFit="1" customWidth="1"/>
  </cols>
  <sheetData>
    <row r="1" spans="1:2" x14ac:dyDescent="0.25">
      <c r="A1" s="14" t="s">
        <v>8</v>
      </c>
      <c r="B1" s="1"/>
    </row>
    <row r="2" spans="1:2" x14ac:dyDescent="0.25">
      <c r="A2" s="1" t="s">
        <v>9</v>
      </c>
      <c r="B2" s="1">
        <v>533.33333333333303</v>
      </c>
    </row>
    <row r="3" spans="1:2" x14ac:dyDescent="0.25">
      <c r="A3" s="1" t="s">
        <v>10</v>
      </c>
      <c r="B3" s="1">
        <v>100</v>
      </c>
    </row>
    <row r="5" spans="1:2" x14ac:dyDescent="0.25">
      <c r="A5" s="14" t="s">
        <v>11</v>
      </c>
      <c r="B5" s="1"/>
    </row>
    <row r="6" spans="1:2" x14ac:dyDescent="0.25">
      <c r="A6" s="1" t="s">
        <v>12</v>
      </c>
      <c r="B6" s="1">
        <f>2*X+4*Y</f>
        <v>1466.6666666666661</v>
      </c>
    </row>
    <row r="8" spans="1:2" x14ac:dyDescent="0.25">
      <c r="A8" s="14" t="s">
        <v>13</v>
      </c>
      <c r="B8" s="1"/>
    </row>
    <row r="9" spans="1:2" x14ac:dyDescent="0.25">
      <c r="A9" s="1" t="s">
        <v>14</v>
      </c>
      <c r="B9" s="1">
        <f>3*X+4*Y</f>
        <v>1999.9999999999991</v>
      </c>
    </row>
    <row r="10" spans="1:2" x14ac:dyDescent="0.25">
      <c r="A10" s="1" t="s">
        <v>15</v>
      </c>
      <c r="B10" s="1">
        <f>0.2*X+0.5*Y</f>
        <v>156.66666666666663</v>
      </c>
    </row>
  </sheetData>
  <scenarios current="4" show="4">
    <scenario name="Полки_1700" locked="1" count="2" user="Дмитрий Пузынин" comment="Автор: Дмитрий Пузынин , 05.12.2024_x000a_Автор изменений: Дмитрий Пузынин , 05.12.2024">
      <inputCells r="B2" val="300"/>
      <inputCells r="B3" val="200"/>
    </scenario>
    <scenario name="Полки_2000" locked="1" count="2" user="Дмитрий Пузынин" comment="Автор: Дмитрий Пузынин , 05.12.2024">
      <inputCells r="B2" val="514,285714285714"/>
      <inputCells r="B3" val="114,285714285714"/>
    </scenario>
    <scenario name="Время_200" locked="1" count="2" user="Дмитрий Пузынин" comment="Автор: Дмитрий Пузынин , 05.12.2024">
      <inputCells r="B2" val="285,714285714285"/>
      <inputCells r="B3" val="285,714285714286"/>
    </scenario>
    <scenario name="Изд.А_350" locked="1" count="2" user="Дмитрий Пузынин" comment="Автор: Дмитрий Пузынин , 05.12.2024">
      <inputCells r="B2" val="350"/>
      <inputCells r="B3" val="237,5"/>
    </scenario>
    <scenario name="Изд.В_100" locked="1" count="2" user="Дмитрий Пузынин" comment="Автор: Дмитрий Пузынин , 05.12.2024">
      <inputCells r="B2" val="533,333333333333"/>
      <inputCells r="B3" val="100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34CA-2514-4A86-AE3C-C037C36AD590}">
  <dimension ref="A1:D16"/>
  <sheetViews>
    <sheetView workbookViewId="0">
      <selection activeCell="C13" sqref="C13"/>
    </sheetView>
  </sheetViews>
  <sheetFormatPr defaultRowHeight="15" x14ac:dyDescent="0.25"/>
  <cols>
    <col min="1" max="1" width="18.7109375" bestFit="1" customWidth="1"/>
    <col min="2" max="2" width="14.85546875" bestFit="1" customWidth="1"/>
    <col min="3" max="4" width="16.7109375" bestFit="1" customWidth="1"/>
  </cols>
  <sheetData>
    <row r="1" spans="1:4" x14ac:dyDescent="0.25">
      <c r="A1" s="12" t="s">
        <v>16</v>
      </c>
      <c r="B1" s="12" t="s">
        <v>23</v>
      </c>
      <c r="C1" s="12"/>
      <c r="D1" s="12" t="s">
        <v>17</v>
      </c>
    </row>
    <row r="2" spans="1:4" x14ac:dyDescent="0.25">
      <c r="A2" s="13"/>
      <c r="B2" s="5" t="s">
        <v>7</v>
      </c>
      <c r="C2" s="5" t="s">
        <v>18</v>
      </c>
      <c r="D2" s="13"/>
    </row>
    <row r="3" spans="1:4" x14ac:dyDescent="0.25">
      <c r="A3" s="8" t="s">
        <v>19</v>
      </c>
      <c r="B3" s="5">
        <v>0.5</v>
      </c>
      <c r="C3" s="5">
        <v>0.2</v>
      </c>
      <c r="D3" s="5">
        <v>600</v>
      </c>
    </row>
    <row r="4" spans="1:4" x14ac:dyDescent="0.25">
      <c r="A4" s="9" t="s">
        <v>20</v>
      </c>
      <c r="B4" s="11">
        <v>0.2</v>
      </c>
      <c r="C4" s="11">
        <v>0.6</v>
      </c>
      <c r="D4" s="11">
        <v>870</v>
      </c>
    </row>
    <row r="5" spans="1:4" x14ac:dyDescent="0.25">
      <c r="A5" s="10" t="s">
        <v>21</v>
      </c>
      <c r="B5" s="7">
        <v>0.3</v>
      </c>
      <c r="C5" s="7">
        <v>0.2</v>
      </c>
      <c r="D5" s="7">
        <v>430</v>
      </c>
    </row>
    <row r="6" spans="1:4" ht="45" x14ac:dyDescent="0.25">
      <c r="A6" s="6" t="s">
        <v>22</v>
      </c>
      <c r="B6" s="7">
        <v>3200</v>
      </c>
      <c r="C6" s="7">
        <v>2900</v>
      </c>
      <c r="D6" s="7"/>
    </row>
    <row r="8" spans="1:4" x14ac:dyDescent="0.25">
      <c r="A8" s="15" t="s">
        <v>24</v>
      </c>
      <c r="B8" s="1">
        <v>599.99999999999977</v>
      </c>
    </row>
    <row r="9" spans="1:4" x14ac:dyDescent="0.25">
      <c r="A9" s="15" t="s">
        <v>25</v>
      </c>
      <c r="B9" s="15">
        <v>1250</v>
      </c>
    </row>
    <row r="11" spans="1:4" x14ac:dyDescent="0.25">
      <c r="A11" s="1" t="s">
        <v>26</v>
      </c>
      <c r="B11" s="1">
        <f>B6*(SUM(B3:B5))*Xtea+C6*(SUM(C3:C5))*Ytea</f>
        <v>5544999.9999999991</v>
      </c>
    </row>
    <row r="13" spans="1:4" x14ac:dyDescent="0.25">
      <c r="A13" s="1" t="s">
        <v>13</v>
      </c>
      <c r="B13" s="1"/>
    </row>
    <row r="14" spans="1:4" x14ac:dyDescent="0.25">
      <c r="A14" s="1"/>
      <c r="B14" s="1">
        <f>B3*Xtea+C3*Ytea</f>
        <v>549.99999999999989</v>
      </c>
    </row>
    <row r="15" spans="1:4" x14ac:dyDescent="0.25">
      <c r="A15" s="1"/>
      <c r="B15" s="1">
        <f>B4*Xtea+C4*Ytea</f>
        <v>870</v>
      </c>
    </row>
    <row r="16" spans="1:4" x14ac:dyDescent="0.25">
      <c r="B16" s="1">
        <f>B5*Xtea+C5*Ytea</f>
        <v>429.99999999999989</v>
      </c>
    </row>
  </sheetData>
  <mergeCells count="3">
    <mergeCell ref="B1:C1"/>
    <mergeCell ref="A1:A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BE3E-6882-401D-96D8-6A01FAD03419}">
  <dimension ref="A1:E18"/>
  <sheetViews>
    <sheetView workbookViewId="0">
      <selection activeCell="B9" sqref="B9"/>
    </sheetView>
  </sheetViews>
  <sheetFormatPr defaultRowHeight="15" x14ac:dyDescent="0.25"/>
  <cols>
    <col min="1" max="1" width="23" customWidth="1"/>
    <col min="2" max="2" width="15.140625" customWidth="1"/>
    <col min="3" max="3" width="13.42578125" customWidth="1"/>
    <col min="4" max="4" width="14.85546875" customWidth="1"/>
    <col min="5" max="5" width="38.5703125" customWidth="1"/>
  </cols>
  <sheetData>
    <row r="1" spans="1:5" ht="30" customHeight="1" x14ac:dyDescent="0.25">
      <c r="A1" s="16" t="s">
        <v>27</v>
      </c>
      <c r="B1" s="17" t="s">
        <v>28</v>
      </c>
      <c r="C1" s="17"/>
      <c r="D1" s="17"/>
      <c r="E1" s="19" t="s">
        <v>29</v>
      </c>
    </row>
    <row r="2" spans="1:5" x14ac:dyDescent="0.25">
      <c r="A2" s="16"/>
      <c r="B2" s="14" t="s">
        <v>30</v>
      </c>
      <c r="C2" s="14" t="s">
        <v>31</v>
      </c>
      <c r="D2" s="14" t="s">
        <v>32</v>
      </c>
      <c r="E2" s="1"/>
    </row>
    <row r="3" spans="1:5" x14ac:dyDescent="0.25">
      <c r="A3" s="25" t="s">
        <v>7</v>
      </c>
      <c r="B3" s="1">
        <v>0.02</v>
      </c>
      <c r="C3" s="1">
        <v>0.04</v>
      </c>
      <c r="D3" s="1">
        <v>0.06</v>
      </c>
      <c r="E3" s="18">
        <v>100</v>
      </c>
    </row>
    <row r="4" spans="1:5" x14ac:dyDescent="0.25">
      <c r="A4" s="25" t="s">
        <v>18</v>
      </c>
      <c r="B4" s="1">
        <v>0.03</v>
      </c>
      <c r="C4" s="1">
        <v>0.02</v>
      </c>
      <c r="D4" s="1">
        <v>0.02</v>
      </c>
      <c r="E4" s="18">
        <v>250</v>
      </c>
    </row>
    <row r="5" spans="1:5" ht="32.25" customHeight="1" x14ac:dyDescent="0.25">
      <c r="A5" s="19" t="s">
        <v>33</v>
      </c>
      <c r="B5" s="1">
        <v>160</v>
      </c>
      <c r="C5" s="1">
        <v>120</v>
      </c>
      <c r="D5" s="1">
        <v>150</v>
      </c>
      <c r="E5" s="1"/>
    </row>
    <row r="6" spans="1:5" ht="20.25" customHeight="1" x14ac:dyDescent="0.25">
      <c r="A6" s="26"/>
      <c r="B6" s="27"/>
      <c r="C6" s="27"/>
      <c r="D6" s="27"/>
      <c r="E6" s="27"/>
    </row>
    <row r="8" spans="1:5" ht="23.25" customHeight="1" x14ac:dyDescent="0.25">
      <c r="A8" s="14" t="s">
        <v>27</v>
      </c>
      <c r="B8" s="14" t="s">
        <v>34</v>
      </c>
      <c r="C8" s="14" t="s">
        <v>35</v>
      </c>
    </row>
    <row r="9" spans="1:5" x14ac:dyDescent="0.25">
      <c r="A9" s="24" t="s">
        <v>7</v>
      </c>
      <c r="B9" s="1">
        <v>1000</v>
      </c>
      <c r="C9" s="18">
        <f>B9*E3</f>
        <v>100000</v>
      </c>
    </row>
    <row r="10" spans="1:5" x14ac:dyDescent="0.25">
      <c r="A10" s="24" t="s">
        <v>18</v>
      </c>
      <c r="B10" s="1">
        <v>4000</v>
      </c>
      <c r="C10" s="18">
        <f>B10*E4</f>
        <v>1000000</v>
      </c>
    </row>
    <row r="11" spans="1:5" x14ac:dyDescent="0.25">
      <c r="A11" s="1"/>
      <c r="B11" s="21" t="s">
        <v>36</v>
      </c>
      <c r="C11" s="18">
        <f>SUM(C9:C10)</f>
        <v>1100000</v>
      </c>
    </row>
    <row r="12" spans="1:5" x14ac:dyDescent="0.25">
      <c r="A12" s="27"/>
      <c r="B12" s="28"/>
      <c r="C12" s="27"/>
    </row>
    <row r="13" spans="1:5" x14ac:dyDescent="0.25">
      <c r="C13" s="4"/>
    </row>
    <row r="14" spans="1:5" x14ac:dyDescent="0.25">
      <c r="A14" s="22" t="s">
        <v>27</v>
      </c>
      <c r="B14" s="17" t="s">
        <v>28</v>
      </c>
      <c r="C14" s="17"/>
      <c r="D14" s="17"/>
    </row>
    <row r="15" spans="1:5" x14ac:dyDescent="0.25">
      <c r="A15" s="22"/>
      <c r="B15" s="14" t="s">
        <v>30</v>
      </c>
      <c r="C15" s="14" t="s">
        <v>31</v>
      </c>
      <c r="D15" s="14" t="s">
        <v>32</v>
      </c>
    </row>
    <row r="16" spans="1:5" x14ac:dyDescent="0.25">
      <c r="A16" s="24" t="s">
        <v>7</v>
      </c>
      <c r="B16" s="1">
        <f>B9*B3</f>
        <v>20</v>
      </c>
      <c r="C16" s="1">
        <f>B9*C3</f>
        <v>40</v>
      </c>
      <c r="D16" s="1">
        <f>B9*D3</f>
        <v>60</v>
      </c>
    </row>
    <row r="17" spans="1:4" x14ac:dyDescent="0.25">
      <c r="A17" s="24" t="s">
        <v>18</v>
      </c>
      <c r="B17" s="1">
        <f>B10*B4</f>
        <v>120</v>
      </c>
      <c r="C17" s="1">
        <f>B10*C4</f>
        <v>80</v>
      </c>
      <c r="D17" s="1">
        <f>B10*D4</f>
        <v>80</v>
      </c>
    </row>
    <row r="18" spans="1:4" x14ac:dyDescent="0.25">
      <c r="A18" s="23" t="s">
        <v>36</v>
      </c>
      <c r="B18" s="1">
        <f ca="1">SUM(B17:B18)</f>
        <v>0</v>
      </c>
      <c r="C18" s="1">
        <f>SUM(C16:C17)</f>
        <v>120</v>
      </c>
      <c r="D18" s="1">
        <f>SUM(D16:D17)</f>
        <v>140</v>
      </c>
    </row>
  </sheetData>
  <mergeCells count="4">
    <mergeCell ref="A1:A2"/>
    <mergeCell ref="B1:D1"/>
    <mergeCell ref="B14:D14"/>
    <mergeCell ref="A14:A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FDA7-1A0E-4EAF-9F41-608DB01931D4}">
  <dimension ref="A1:G18"/>
  <sheetViews>
    <sheetView tabSelected="1" workbookViewId="0">
      <selection activeCell="G14" sqref="G14"/>
    </sheetView>
  </sheetViews>
  <sheetFormatPr defaultRowHeight="15" x14ac:dyDescent="0.25"/>
  <cols>
    <col min="1" max="1" width="20.28515625" customWidth="1"/>
    <col min="7" max="7" width="11.5703125" customWidth="1"/>
  </cols>
  <sheetData>
    <row r="1" spans="1:7" x14ac:dyDescent="0.25">
      <c r="A1" s="17" t="s">
        <v>42</v>
      </c>
      <c r="B1" s="29"/>
      <c r="C1" s="29"/>
      <c r="D1" s="29"/>
      <c r="E1" s="29"/>
      <c r="F1" s="29"/>
      <c r="G1" s="16" t="s">
        <v>43</v>
      </c>
    </row>
    <row r="2" spans="1:7" x14ac:dyDescent="0.25">
      <c r="A2" s="17" t="s">
        <v>37</v>
      </c>
      <c r="B2" s="17" t="s">
        <v>41</v>
      </c>
      <c r="C2" s="29"/>
      <c r="D2" s="29"/>
      <c r="E2" s="29"/>
      <c r="F2" s="29"/>
      <c r="G2" s="16"/>
    </row>
    <row r="3" spans="1:7" x14ac:dyDescent="0.25">
      <c r="A3" s="17"/>
      <c r="B3" s="14" t="s">
        <v>7</v>
      </c>
      <c r="C3" s="14" t="s">
        <v>18</v>
      </c>
      <c r="D3" s="14" t="s">
        <v>38</v>
      </c>
      <c r="E3" s="14" t="s">
        <v>39</v>
      </c>
      <c r="F3" s="14" t="s">
        <v>40</v>
      </c>
      <c r="G3" s="16"/>
    </row>
    <row r="4" spans="1:7" x14ac:dyDescent="0.25">
      <c r="A4" s="20">
        <v>1</v>
      </c>
      <c r="B4" s="1">
        <v>10000</v>
      </c>
      <c r="C4" s="1">
        <v>20000</v>
      </c>
      <c r="D4" s="1">
        <v>18000</v>
      </c>
      <c r="E4" s="1">
        <v>25000</v>
      </c>
      <c r="F4" s="1">
        <v>35000</v>
      </c>
      <c r="G4" s="1">
        <v>1100</v>
      </c>
    </row>
    <row r="5" spans="1:7" x14ac:dyDescent="0.25">
      <c r="A5" s="20">
        <v>2</v>
      </c>
      <c r="B5" s="1">
        <v>6000</v>
      </c>
      <c r="C5" s="1">
        <v>10000</v>
      </c>
      <c r="D5" s="1">
        <v>11000</v>
      </c>
      <c r="E5" s="1">
        <v>4000</v>
      </c>
      <c r="F5" s="1">
        <v>28000</v>
      </c>
      <c r="G5" s="1">
        <v>1200</v>
      </c>
    </row>
    <row r="6" spans="1:7" x14ac:dyDescent="0.25">
      <c r="A6" s="20">
        <v>3</v>
      </c>
      <c r="B6" s="1">
        <v>8000</v>
      </c>
      <c r="C6" s="1">
        <v>12000</v>
      </c>
      <c r="D6" s="1">
        <v>20000</v>
      </c>
      <c r="E6" s="1">
        <v>13000</v>
      </c>
      <c r="F6" s="1">
        <v>20000</v>
      </c>
      <c r="G6" s="1">
        <v>1400</v>
      </c>
    </row>
    <row r="7" spans="1:7" x14ac:dyDescent="0.25">
      <c r="A7" s="20">
        <v>4</v>
      </c>
      <c r="B7" s="1">
        <v>15000</v>
      </c>
      <c r="C7" s="1">
        <v>17000</v>
      </c>
      <c r="D7" s="1">
        <v>40000</v>
      </c>
      <c r="E7" s="1">
        <v>45000</v>
      </c>
      <c r="F7" s="1">
        <v>10000</v>
      </c>
      <c r="G7" s="1">
        <v>800</v>
      </c>
    </row>
    <row r="9" spans="1:7" ht="48.75" customHeight="1" x14ac:dyDescent="0.25">
      <c r="A9" s="19" t="s">
        <v>44</v>
      </c>
      <c r="B9" s="1">
        <v>900</v>
      </c>
      <c r="C9" s="1">
        <v>1200</v>
      </c>
      <c r="D9" s="1">
        <v>850</v>
      </c>
      <c r="E9" s="1">
        <v>700</v>
      </c>
      <c r="F9" s="1">
        <v>650</v>
      </c>
    </row>
    <row r="12" spans="1:7" x14ac:dyDescent="0.25">
      <c r="A12" s="17" t="s">
        <v>45</v>
      </c>
      <c r="B12" s="29"/>
      <c r="C12" s="29"/>
      <c r="D12" s="29"/>
      <c r="E12" s="29"/>
      <c r="F12" s="29"/>
      <c r="G12" s="19"/>
    </row>
    <row r="13" spans="1:7" x14ac:dyDescent="0.25">
      <c r="A13" s="17" t="s">
        <v>37</v>
      </c>
      <c r="B13" s="17" t="s">
        <v>41</v>
      </c>
      <c r="C13" s="29"/>
      <c r="D13" s="29"/>
      <c r="E13" s="29"/>
      <c r="F13" s="29"/>
      <c r="G13" s="19"/>
    </row>
    <row r="14" spans="1:7" x14ac:dyDescent="0.25">
      <c r="A14" s="17"/>
      <c r="B14" s="14" t="s">
        <v>7</v>
      </c>
      <c r="C14" s="14" t="s">
        <v>18</v>
      </c>
      <c r="D14" s="14" t="s">
        <v>38</v>
      </c>
      <c r="E14" s="14" t="s">
        <v>39</v>
      </c>
      <c r="F14" s="14" t="s">
        <v>40</v>
      </c>
      <c r="G14" s="19" t="s">
        <v>36</v>
      </c>
    </row>
    <row r="15" spans="1:7" x14ac:dyDescent="0.25">
      <c r="A15" s="20">
        <v>1</v>
      </c>
      <c r="B15" s="1"/>
      <c r="C15" s="1"/>
      <c r="D15" s="1"/>
      <c r="E15" s="1"/>
      <c r="F15" s="1"/>
      <c r="G15" s="1"/>
    </row>
    <row r="16" spans="1:7" x14ac:dyDescent="0.25">
      <c r="A16" s="20">
        <v>2</v>
      </c>
      <c r="B16" s="1"/>
      <c r="C16" s="1"/>
      <c r="D16" s="1"/>
      <c r="E16" s="1"/>
      <c r="F16" s="1"/>
      <c r="G16" s="1"/>
    </row>
    <row r="17" spans="1:7" x14ac:dyDescent="0.25">
      <c r="A17" s="20">
        <v>3</v>
      </c>
      <c r="B17" s="1"/>
      <c r="C17" s="1"/>
      <c r="D17" s="1"/>
      <c r="E17" s="1"/>
      <c r="F17" s="1"/>
      <c r="G17" s="1"/>
    </row>
    <row r="18" spans="1:7" x14ac:dyDescent="0.25">
      <c r="A18" s="20">
        <v>4</v>
      </c>
      <c r="B18" s="1"/>
      <c r="C18" s="1"/>
      <c r="D18" s="1"/>
      <c r="E18" s="1"/>
      <c r="F18" s="1"/>
      <c r="G18" s="1"/>
    </row>
  </sheetData>
  <mergeCells count="7">
    <mergeCell ref="A1:F1"/>
    <mergeCell ref="G1:G3"/>
    <mergeCell ref="B2:F2"/>
    <mergeCell ref="A2:A3"/>
    <mergeCell ref="A12:F12"/>
    <mergeCell ref="A13:A14"/>
    <mergeCell ref="B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Подбор параметра</vt:lpstr>
      <vt:lpstr>Книжные полки</vt:lpstr>
      <vt:lpstr>Сорта чая</vt:lpstr>
      <vt:lpstr>Структура производства</vt:lpstr>
      <vt:lpstr>Транспортная задача</vt:lpstr>
      <vt:lpstr>X</vt:lpstr>
      <vt:lpstr>Xtea</vt:lpstr>
      <vt:lpstr>Y</vt:lpstr>
      <vt:lpstr>Ytea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2024-12-05T09:04:25Z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ScenarioGallery" visible="true"/>
      </mso:documentControls>
    </mso:qat>
  </mso:ribbon>
</mso:customUI>
</file>