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Теоретическая информатика\Лабы\26.02.25 - Лаба №2\дима\"/>
    </mc:Choice>
  </mc:AlternateContent>
  <xr:revisionPtr revIDLastSave="0" documentId="13_ncr:1_{570C82E9-B8D4-4B19-9DCD-8E98F8230C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Выручка " sheetId="1" r:id="rId1"/>
    <sheet name="Себестоимость" sheetId="2" r:id="rId2"/>
    <sheet name="График" sheetId="3" r:id="rId3"/>
    <sheet name="Прибыль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F10" i="4"/>
  <c r="E10" i="4"/>
  <c r="H10" i="4" s="1"/>
  <c r="D10" i="4"/>
  <c r="C10" i="4"/>
  <c r="B10" i="4"/>
  <c r="G9" i="4"/>
  <c r="F9" i="4"/>
  <c r="E9" i="4"/>
  <c r="D9" i="4"/>
  <c r="C9" i="4"/>
  <c r="B9" i="4"/>
  <c r="H9" i="4" s="1"/>
  <c r="G8" i="4"/>
  <c r="F8" i="4"/>
  <c r="E8" i="4"/>
  <c r="H8" i="4" s="1"/>
  <c r="D8" i="4"/>
  <c r="C8" i="4"/>
  <c r="B8" i="4"/>
  <c r="G7" i="4"/>
  <c r="F7" i="4"/>
  <c r="E7" i="4"/>
  <c r="D7" i="4"/>
  <c r="H7" i="4" s="1"/>
  <c r="C7" i="4"/>
  <c r="B7" i="4"/>
  <c r="G6" i="4"/>
  <c r="F6" i="4"/>
  <c r="E6" i="4"/>
  <c r="D6" i="4"/>
  <c r="C6" i="4"/>
  <c r="B6" i="4"/>
  <c r="H6" i="4" s="1"/>
  <c r="H5" i="4"/>
  <c r="G5" i="4"/>
  <c r="F5" i="4"/>
  <c r="E5" i="4"/>
  <c r="D5" i="4"/>
  <c r="C5" i="4"/>
  <c r="B5" i="4"/>
  <c r="G4" i="4"/>
  <c r="G11" i="4" s="1"/>
  <c r="F4" i="4"/>
  <c r="F11" i="4" s="1"/>
  <c r="E4" i="4"/>
  <c r="E11" i="4" s="1"/>
  <c r="D4" i="4"/>
  <c r="D11" i="4" s="1"/>
  <c r="C4" i="4"/>
  <c r="C11" i="4" s="1"/>
  <c r="B4" i="4"/>
  <c r="B11" i="4" s="1"/>
  <c r="H4" i="4" l="1"/>
  <c r="H11" i="4" l="1"/>
  <c r="I5" i="4"/>
  <c r="I4" i="4"/>
  <c r="I10" i="4"/>
  <c r="I6" i="4"/>
  <c r="I9" i="4"/>
  <c r="I8" i="4"/>
  <c r="I7" i="4"/>
  <c r="I11" i="4" l="1"/>
  <c r="I5" i="1" l="1"/>
  <c r="I6" i="1"/>
  <c r="I7" i="1"/>
  <c r="I8" i="1"/>
  <c r="I9" i="1"/>
  <c r="I10" i="1"/>
  <c r="I4" i="1"/>
  <c r="H12" i="2"/>
  <c r="G12" i="2"/>
  <c r="F12" i="2"/>
  <c r="E12" i="2"/>
  <c r="D12" i="2"/>
  <c r="C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12" i="2" l="1"/>
  <c r="J12" i="2"/>
  <c r="K12" i="2"/>
  <c r="I12" i="2"/>
  <c r="I11" i="1"/>
  <c r="J8" i="1" s="1"/>
  <c r="J5" i="1" l="1"/>
  <c r="J4" i="1"/>
  <c r="J10" i="1"/>
  <c r="J9" i="1"/>
  <c r="J7" i="1"/>
  <c r="K7" i="1" s="1"/>
  <c r="J6" i="1"/>
  <c r="K10" i="1" l="1"/>
  <c r="K6" i="1"/>
  <c r="K9" i="1"/>
  <c r="K4" i="1"/>
  <c r="J11" i="1"/>
  <c r="K5" i="1"/>
  <c r="K8" i="1"/>
</calcChain>
</file>

<file path=xl/sharedStrings.xml><?xml version="1.0" encoding="utf-8"?>
<sst xmlns="http://schemas.openxmlformats.org/spreadsheetml/2006/main" count="58" uniqueCount="40">
  <si>
    <r>
      <rPr>
        <sz val="8"/>
        <color rgb="FF000000"/>
        <rFont val="Calibri"/>
      </rPr>
      <t>Магазин</t>
    </r>
  </si>
  <si>
    <r>
      <rPr>
        <sz val="8"/>
        <color rgb="FF000000"/>
        <rFont val="Calibri"/>
      </rPr>
      <t>1994,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</si>
  <si>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1995,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</si>
  <si>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1996,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</si>
  <si>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1998,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</si>
  <si>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1999,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</si>
  <si>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Доля в общей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выручке</t>
    </r>
  </si>
  <si>
    <r>
      <rPr>
        <sz val="8"/>
        <color rgb="FF000000"/>
        <rFont val="Calibri"/>
      </rPr>
      <t>Ранг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</si>
  <si>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</si>
  <si>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Стабильный рост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</si>
  <si>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</si>
  <si>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Нестабильные изменения</t>
    </r>
  </si>
  <si>
    <r>
      <rPr>
        <sz val="8"/>
        <color rgb="FF000000"/>
        <rFont val="Calibri"/>
      </rPr>
      <t>Неизменное состояние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</si>
  <si>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</si>
  <si>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Стабильный рост</t>
    </r>
  </si>
  <si>
    <r>
      <rPr>
        <sz val="8"/>
        <color rgb="FF000000"/>
        <rFont val="Calibri"/>
      </rPr>
      <t>Итого</t>
    </r>
  </si>
  <si>
    <t>№</t>
  </si>
  <si>
    <t>Выручка от реализации книжной продукции издательства ЭКОМ</t>
  </si>
  <si>
    <t>Всего за 6 лет выручки</t>
  </si>
  <si>
    <t>Тенденция за последние 3 года</t>
  </si>
  <si>
    <t>Годы</t>
  </si>
  <si>
    <t>Дом книги</t>
  </si>
  <si>
    <t>Книжный мир</t>
  </si>
  <si>
    <t>Знание</t>
  </si>
  <si>
    <t>Наука</t>
  </si>
  <si>
    <t>Мысль</t>
  </si>
  <si>
    <t>Книжный двор</t>
  </si>
  <si>
    <t>Книголюб</t>
  </si>
  <si>
    <t>Себестоимость книжной продукции издательства ЭКОМ</t>
  </si>
  <si>
    <t>№ п/п</t>
  </si>
  <si>
    <t>Магазин</t>
  </si>
  <si>
    <t>Всего за 6 лет,допл.</t>
  </si>
  <si>
    <t>Среднегодовая себестоимость</t>
  </si>
  <si>
    <t>Максималльная себестоимость</t>
  </si>
  <si>
    <t>Минимальная себестоимость</t>
  </si>
  <si>
    <t>Книжный город</t>
  </si>
  <si>
    <t>Итого</t>
  </si>
  <si>
    <t>Всего за 6 лет, долл.</t>
  </si>
  <si>
    <t>Доля в общей выручке</t>
  </si>
  <si>
    <r>
      <t>1997,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</si>
</sst>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name val="Calibri"/>
    </font>
    <font>
      <sz val="10"/>
      <name val="Times New Roman"/>
      <family val="1"/>
    </font>
    <font>
      <sz val="8"/>
      <color rgb="FF000000"/>
      <name val="Calibri"/>
    </font>
    <font>
      <sz val="12"/>
      <name val="Times New Roman"/>
      <family val="1"/>
    </font>
    <font>
      <b/>
      <sz val="11"/>
      <color theme="1"/>
      <name val="Aptos Narrow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/>
    <xf numFmtId="164" fontId="0" fillId="0" borderId="1" xfId="0" applyNumberFormat="1" applyBorder="1"/>
    <xf numFmtId="164" fontId="0" fillId="0" borderId="12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3" borderId="18" xfId="0" applyFill="1" applyBorder="1"/>
    <xf numFmtId="164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0" xfId="0" applyFont="1"/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10" fontId="0" fillId="0" borderId="16" xfId="1" applyNumberFormat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0" fontId="0" fillId="0" borderId="22" xfId="1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1" fontId="4" fillId="0" borderId="24" xfId="0" applyNumberFormat="1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10" fontId="4" fillId="0" borderId="25" xfId="0" applyNumberFormat="1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'Выручка '!$C$2:$C$3</c:f>
              <c:strCache>
                <c:ptCount val="2"/>
                <c:pt idx="0">
                  <c:v>Годы</c:v>
                </c:pt>
                <c:pt idx="1">
                  <c:v>1994,
долл.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'!$C$4:$C$10</c:f>
              <c:numCache>
                <c:formatCode>General</c:formatCode>
                <c:ptCount val="7"/>
                <c:pt idx="0">
                  <c:v>2456.1</c:v>
                </c:pt>
                <c:pt idx="1">
                  <c:v>3520</c:v>
                </c:pt>
                <c:pt idx="2">
                  <c:v>676.2</c:v>
                </c:pt>
                <c:pt idx="3">
                  <c:v>353.3</c:v>
                </c:pt>
                <c:pt idx="4">
                  <c:v>7547.5</c:v>
                </c:pt>
                <c:pt idx="5">
                  <c:v>655.4</c:v>
                </c:pt>
                <c:pt idx="6" formatCode="#,##0.00">
                  <c:v>4000.6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535-820A-D38F5318AB3C}"/>
            </c:ext>
          </c:extLst>
        </c:ser>
        <c:ser>
          <c:idx val="1"/>
          <c:order val="1"/>
          <c:tx>
            <c:strRef>
              <c:f>'Выручка '!$D$2:$D$3</c:f>
              <c:strCache>
                <c:ptCount val="2"/>
                <c:pt idx="0">
                  <c:v>Годы</c:v>
                </c:pt>
                <c:pt idx="1">
                  <c:v>1995,
долл.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'!$D$4:$D$10</c:f>
              <c:numCache>
                <c:formatCode>General</c:formatCode>
                <c:ptCount val="7"/>
                <c:pt idx="0">
                  <c:v>2562</c:v>
                </c:pt>
                <c:pt idx="1">
                  <c:v>3645.2</c:v>
                </c:pt>
                <c:pt idx="2">
                  <c:v>525.20000000000005</c:v>
                </c:pt>
                <c:pt idx="3">
                  <c:v>632</c:v>
                </c:pt>
                <c:pt idx="4">
                  <c:v>6587.7</c:v>
                </c:pt>
                <c:pt idx="5">
                  <c:v>731</c:v>
                </c:pt>
                <c:pt idx="6" formatCode="#,##0.00">
                  <c:v>4562.3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D-4F4E-B487-E5D3FD1B19EF}"/>
            </c:ext>
          </c:extLst>
        </c:ser>
        <c:ser>
          <c:idx val="2"/>
          <c:order val="2"/>
          <c:tx>
            <c:strRef>
              <c:f>'Выручка '!$E$2:$E$3</c:f>
              <c:strCache>
                <c:ptCount val="2"/>
                <c:pt idx="0">
                  <c:v>Годы</c:v>
                </c:pt>
                <c:pt idx="1">
                  <c:v>1996,
долл.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'!$E$4:$E$10</c:f>
              <c:numCache>
                <c:formatCode>General</c:formatCode>
                <c:ptCount val="7"/>
                <c:pt idx="0">
                  <c:v>3323</c:v>
                </c:pt>
                <c:pt idx="1">
                  <c:v>4553</c:v>
                </c:pt>
                <c:pt idx="2">
                  <c:v>589</c:v>
                </c:pt>
                <c:pt idx="3">
                  <c:v>863</c:v>
                </c:pt>
                <c:pt idx="4">
                  <c:v>5896.2</c:v>
                </c:pt>
                <c:pt idx="5">
                  <c:v>926.1</c:v>
                </c:pt>
                <c:pt idx="6" formatCode="#,##0.00">
                  <c:v>5698.2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D-4F4E-B487-E5D3FD1B19EF}"/>
            </c:ext>
          </c:extLst>
        </c:ser>
        <c:ser>
          <c:idx val="3"/>
          <c:order val="3"/>
          <c:tx>
            <c:strRef>
              <c:f>'Выручка '!$F$2:$F$3</c:f>
              <c:strCache>
                <c:ptCount val="2"/>
                <c:pt idx="0">
                  <c:v>Годы</c:v>
                </c:pt>
                <c:pt idx="1">
                  <c:v>1997,
долл.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'!$F$4:$F$10</c:f>
              <c:numCache>
                <c:formatCode>General</c:formatCode>
                <c:ptCount val="7"/>
                <c:pt idx="0">
                  <c:v>4564.5</c:v>
                </c:pt>
                <c:pt idx="1">
                  <c:v>3656.2</c:v>
                </c:pt>
                <c:pt idx="2">
                  <c:v>756</c:v>
                </c:pt>
                <c:pt idx="3">
                  <c:v>863.1</c:v>
                </c:pt>
                <c:pt idx="4">
                  <c:v>5987</c:v>
                </c:pt>
                <c:pt idx="5">
                  <c:v>952.1</c:v>
                </c:pt>
                <c:pt idx="6" formatCode="#,##0.00">
                  <c:v>6549.2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D-4F4E-B487-E5D3FD1B19EF}"/>
            </c:ext>
          </c:extLst>
        </c:ser>
        <c:ser>
          <c:idx val="4"/>
          <c:order val="4"/>
          <c:tx>
            <c:strRef>
              <c:f>'Выручка '!$G$2:$G$3</c:f>
              <c:strCache>
                <c:ptCount val="2"/>
                <c:pt idx="0">
                  <c:v>Годы</c:v>
                </c:pt>
                <c:pt idx="1">
                  <c:v>1998,
долл.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'!$G$4:$G$10</c:f>
              <c:numCache>
                <c:formatCode>General</c:formatCode>
                <c:ptCount val="7"/>
                <c:pt idx="0">
                  <c:v>3983.2</c:v>
                </c:pt>
                <c:pt idx="1">
                  <c:v>4564.3</c:v>
                </c:pt>
                <c:pt idx="2">
                  <c:v>654.1</c:v>
                </c:pt>
                <c:pt idx="3">
                  <c:v>1023.2</c:v>
                </c:pt>
                <c:pt idx="4">
                  <c:v>5987</c:v>
                </c:pt>
                <c:pt idx="5">
                  <c:v>756.2</c:v>
                </c:pt>
                <c:pt idx="6" formatCode="#,##0.00">
                  <c:v>6987.5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D-4F4E-B487-E5D3FD1B19EF}"/>
            </c:ext>
          </c:extLst>
        </c:ser>
        <c:ser>
          <c:idx val="5"/>
          <c:order val="5"/>
          <c:tx>
            <c:strRef>
              <c:f>'Выручка '!$H$2:$H$3</c:f>
              <c:strCache>
                <c:ptCount val="2"/>
                <c:pt idx="0">
                  <c:v>Годы</c:v>
                </c:pt>
                <c:pt idx="1">
                  <c:v>1999,
долл.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'!$H$4:$H$10</c:f>
              <c:numCache>
                <c:formatCode>#,##0.00</c:formatCode>
                <c:ptCount val="7"/>
                <c:pt idx="0">
                  <c:v>3654.3</c:v>
                </c:pt>
                <c:pt idx="1">
                  <c:v>4564.3999999999996</c:v>
                </c:pt>
                <c:pt idx="2" formatCode="General">
                  <c:v>644.1</c:v>
                </c:pt>
                <c:pt idx="3" formatCode="General">
                  <c:v>752.1</c:v>
                </c:pt>
                <c:pt idx="4" formatCode="General">
                  <c:v>5987</c:v>
                </c:pt>
                <c:pt idx="5" formatCode="General">
                  <c:v>755</c:v>
                </c:pt>
                <c:pt idx="6">
                  <c:v>7256.2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D-4F4E-B487-E5D3FD1B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964191"/>
        <c:axId val="1239960831"/>
      </c:lineChart>
      <c:catAx>
        <c:axId val="12399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60831"/>
        <c:crosses val="autoZero"/>
        <c:auto val="1"/>
        <c:lblAlgn val="ctr"/>
        <c:lblOffset val="100"/>
        <c:noMultiLvlLbl val="0"/>
      </c:catAx>
      <c:valAx>
        <c:axId val="1239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6419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8620822397200352"/>
          <c:y val="0.16108449985418488"/>
          <c:w val="0.19712510936132982"/>
          <c:h val="0.7708398950131233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магазинов в общей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[1]Прибыль!$I$2</c:f>
              <c:strCache>
                <c:ptCount val="1"/>
                <c:pt idx="0">
                  <c:v>Доля в общей выручке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8-4AD9-AD43-9B6DBF750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8-4AD9-AD43-9B6DBF7501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8-4AD9-AD43-9B6DBF7501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8-4AD9-AD43-9B6DBF7501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8-4AD9-AD43-9B6DBF7501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8-4AD9-AD43-9B6DBF7501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398-4AD9-AD43-9B6DBF75019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[1]Прибыль!$I$4:$I$10</c:f>
              <c:numCache>
                <c:formatCode>0.00%</c:formatCode>
                <c:ptCount val="7"/>
                <c:pt idx="0">
                  <c:v>0.19412041320935031</c:v>
                </c:pt>
                <c:pt idx="1">
                  <c:v>0.29516000991055219</c:v>
                </c:pt>
                <c:pt idx="2">
                  <c:v>2.6242737739483941E-2</c:v>
                </c:pt>
                <c:pt idx="3">
                  <c:v>1.9795822398859273E-2</c:v>
                </c:pt>
                <c:pt idx="4">
                  <c:v>0.22002437186818963</c:v>
                </c:pt>
                <c:pt idx="5">
                  <c:v>1.281040001213537E-2</c:v>
                </c:pt>
                <c:pt idx="6">
                  <c:v>0.23184624486142921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98-4AD9-AD43-9B6DBF75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магазинов по годам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[1]Прибыль!$B$3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[1]Прибыль!$B$4:$B$10</c:f>
              <c:numCache>
                <c:formatCode>General</c:formatCode>
                <c:ptCount val="7"/>
                <c:pt idx="0">
                  <c:v>1100</c:v>
                </c:pt>
                <c:pt idx="1">
                  <c:v>1996.5</c:v>
                </c:pt>
                <c:pt idx="2">
                  <c:v>220.00000000000006</c:v>
                </c:pt>
                <c:pt idx="3">
                  <c:v>96</c:v>
                </c:pt>
                <c:pt idx="4">
                  <c:v>1000</c:v>
                </c:pt>
                <c:pt idx="5">
                  <c:v>110</c:v>
                </c:pt>
                <c:pt idx="6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3-4561-830B-BC35FBD37070}"/>
            </c:ext>
          </c:extLst>
        </c:ser>
        <c:ser>
          <c:idx val="1"/>
          <c:order val="1"/>
          <c:tx>
            <c:strRef>
              <c:f>[1]Прибыль!$C$3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[1]Прибыль!$C$4:$C$10</c:f>
              <c:numCache>
                <c:formatCode>General</c:formatCode>
                <c:ptCount val="7"/>
                <c:pt idx="0">
                  <c:v>1110</c:v>
                </c:pt>
                <c:pt idx="1">
                  <c:v>1969.9999999999998</c:v>
                </c:pt>
                <c:pt idx="2">
                  <c:v>169.00000000000006</c:v>
                </c:pt>
                <c:pt idx="3">
                  <c:v>112</c:v>
                </c:pt>
                <c:pt idx="4">
                  <c:v>963</c:v>
                </c:pt>
                <c:pt idx="5">
                  <c:v>100</c:v>
                </c:pt>
                <c:pt idx="6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3-4561-830B-BC35FBD37070}"/>
            </c:ext>
          </c:extLst>
        </c:ser>
        <c:ser>
          <c:idx val="2"/>
          <c:order val="2"/>
          <c:tx>
            <c:strRef>
              <c:f>[1]Прибыль!$D$3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[1]Прибыль!$D$4:$D$10</c:f>
              <c:numCache>
                <c:formatCode>General</c:formatCode>
                <c:ptCount val="7"/>
                <c:pt idx="0">
                  <c:v>1000</c:v>
                </c:pt>
                <c:pt idx="1">
                  <c:v>2400</c:v>
                </c:pt>
                <c:pt idx="2">
                  <c:v>26</c:v>
                </c:pt>
                <c:pt idx="3">
                  <c:v>227</c:v>
                </c:pt>
                <c:pt idx="4">
                  <c:v>1333</c:v>
                </c:pt>
                <c:pt idx="5">
                  <c:v>190</c:v>
                </c:pt>
                <c:pt idx="6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3-4561-830B-BC35FBD37070}"/>
            </c:ext>
          </c:extLst>
        </c:ser>
        <c:ser>
          <c:idx val="3"/>
          <c:order val="3"/>
          <c:tx>
            <c:strRef>
              <c:f>[1]Прибыль!$E$3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[1]Прибыль!$E$4:$E$10</c:f>
              <c:numCache>
                <c:formatCode>General</c:formatCode>
                <c:ptCount val="7"/>
                <c:pt idx="0">
                  <c:v>1980</c:v>
                </c:pt>
                <c:pt idx="1">
                  <c:v>1400</c:v>
                </c:pt>
                <c:pt idx="2">
                  <c:v>193</c:v>
                </c:pt>
                <c:pt idx="3">
                  <c:v>100</c:v>
                </c:pt>
                <c:pt idx="4">
                  <c:v>1564</c:v>
                </c:pt>
                <c:pt idx="5">
                  <c:v>129</c:v>
                </c:pt>
                <c:pt idx="6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3-4561-830B-BC35FBD37070}"/>
            </c:ext>
          </c:extLst>
        </c:ser>
        <c:ser>
          <c:idx val="4"/>
          <c:order val="4"/>
          <c:tx>
            <c:strRef>
              <c:f>[1]Прибыль!$F$3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[1]Прибыль!$F$4:$F$10</c:f>
              <c:numCache>
                <c:formatCode>General</c:formatCode>
                <c:ptCount val="7"/>
                <c:pt idx="0">
                  <c:v>1420</c:v>
                </c:pt>
                <c:pt idx="1">
                  <c:v>2100</c:v>
                </c:pt>
                <c:pt idx="2">
                  <c:v>198</c:v>
                </c:pt>
                <c:pt idx="3">
                  <c:v>108</c:v>
                </c:pt>
                <c:pt idx="4">
                  <c:v>1773.8999999999996</c:v>
                </c:pt>
                <c:pt idx="5">
                  <c:v>141.10000000000002</c:v>
                </c:pt>
                <c:pt idx="6">
                  <c:v>2000.1999999999998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3-4561-830B-BC35FBD37070}"/>
            </c:ext>
          </c:extLst>
        </c:ser>
        <c:ser>
          <c:idx val="5"/>
          <c:order val="5"/>
          <c:tx>
            <c:strRef>
              <c:f>[1]Прибыль!$G$3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[1]Прибыль!$A$4:$A$10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[1]Прибыль!$G$4:$G$10</c:f>
              <c:numCache>
                <c:formatCode>General</c:formatCode>
                <c:ptCount val="7"/>
                <c:pt idx="0">
                  <c:v>1068.2000000000003</c:v>
                </c:pt>
                <c:pt idx="1">
                  <c:v>1808.1999999999998</c:v>
                </c:pt>
                <c:pt idx="2">
                  <c:v>232</c:v>
                </c:pt>
                <c:pt idx="3">
                  <c:v>140</c:v>
                </c:pt>
                <c:pt idx="4">
                  <c:v>2068.9</c:v>
                </c:pt>
                <c:pt idx="5">
                  <c:v>-163.39999999999998</c:v>
                </c:pt>
                <c:pt idx="6">
                  <c:v>2133.1999999999998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3-4561-830B-BC35FBD3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53786480"/>
        <c:axId val="-753784304"/>
        <c:axId val="-990495152"/>
      </c:bar3DChart>
      <c:catAx>
        <c:axId val="-7537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3784304"/>
        <c:crosses val="autoZero"/>
        <c:auto val="1"/>
        <c:lblAlgn val="ctr"/>
        <c:lblOffset val="100"/>
        <c:noMultiLvlLbl val="0"/>
      </c:catAx>
      <c:valAx>
        <c:axId val="-7537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3786480"/>
        <c:crosses val="autoZero"/>
        <c:crossBetween val="between"/>
      </c:valAx>
      <c:serAx>
        <c:axId val="-99049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753784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167640</xdr:rowOff>
    </xdr:from>
    <xdr:to>
      <xdr:col>11</xdr:col>
      <xdr:colOff>289560</xdr:colOff>
      <xdr:row>18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208945-4966-4EE3-B7C3-C946F12E8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190500</xdr:rowOff>
    </xdr:from>
    <xdr:to>
      <xdr:col>16</xdr:col>
      <xdr:colOff>152400</xdr:colOff>
      <xdr:row>15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E135D3-CEC7-4A4A-ACC8-6230C3EC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676274</xdr:colOff>
      <xdr:row>13</xdr:row>
      <xdr:rowOff>123824</xdr:rowOff>
    </xdr:from>
    <xdr:to>
      <xdr:col>7</xdr:col>
      <xdr:colOff>819149</xdr:colOff>
      <xdr:row>32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633AFD-B895-42A6-A81D-A35BC755A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vidmi\Desktop\git\Codespace\&#1060;&#1072;&#1081;&#1083;&#1099;\1%20&#1082;&#1091;&#1088;&#1089;\2%20&#1089;&#1077;&#1084;&#1077;&#1089;&#1090;&#1088;\&#1058;&#1077;&#1086;&#1088;&#1077;&#1090;&#1080;&#1095;&#1077;&#1089;&#1082;&#1072;&#1103;%20&#1080;&#1085;&#1092;&#1086;&#1088;&#1084;&#1072;&#1090;&#1080;&#1082;&#1072;\&#1051;&#1072;&#1073;&#1099;\26.02.25%20-%20&#1051;&#1072;&#1073;&#1072;%20&#8470;2\&#1074;&#1083;&#1072;&#1076;\Books;%20&#1043;&#1086;&#1088;&#1076;&#1086;&#1074;%20&#1042;;%20&#1041;&#1055;&#1048;24-02.xlsx" TargetMode="External"/><Relationship Id="rId1" Type="http://schemas.openxmlformats.org/officeDocument/2006/relationships/externalLinkPath" Target="/Users/luvidmi/Desktop/git/Codespace/&#1060;&#1072;&#1081;&#1083;&#1099;/1%20&#1082;&#1091;&#1088;&#1089;/2%20&#1089;&#1077;&#1084;&#1077;&#1089;&#1090;&#1088;/&#1058;&#1077;&#1086;&#1088;&#1077;&#1090;&#1080;&#1095;&#1077;&#1089;&#1082;&#1072;&#1103;%20&#1080;&#1085;&#1092;&#1086;&#1088;&#1084;&#1072;&#1090;&#1080;&#1082;&#1072;/&#1051;&#1072;&#1073;&#1099;/26.02.25%20-%20&#1051;&#1072;&#1073;&#1072;%20&#8470;2/&#1074;&#1083;&#1072;&#1076;/Books;%20&#1043;&#1086;&#1088;&#1076;&#1086;&#1074;%20&#1042;;%20&#1041;&#1055;&#1048;24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Выручка"/>
      <sheetName val="Себестоимость"/>
      <sheetName val="График"/>
      <sheetName val="Прибыль"/>
    </sheetNames>
    <sheetDataSet>
      <sheetData sheetId="0">
        <row r="4">
          <cell r="C4">
            <v>2456.1</v>
          </cell>
          <cell r="D4">
            <v>2562</v>
          </cell>
          <cell r="E4">
            <v>3323</v>
          </cell>
          <cell r="F4">
            <v>4564.5</v>
          </cell>
          <cell r="G4">
            <v>3983.2</v>
          </cell>
          <cell r="H4">
            <v>3654.3</v>
          </cell>
        </row>
        <row r="5">
          <cell r="C5">
            <v>3520</v>
          </cell>
          <cell r="D5">
            <v>3645.2</v>
          </cell>
          <cell r="E5">
            <v>4553</v>
          </cell>
          <cell r="F5">
            <v>3656.2</v>
          </cell>
          <cell r="G5">
            <v>4564.3</v>
          </cell>
          <cell r="H5">
            <v>4564.3999999999996</v>
          </cell>
        </row>
        <row r="6">
          <cell r="C6">
            <v>676.2</v>
          </cell>
          <cell r="D6">
            <v>525.20000000000005</v>
          </cell>
          <cell r="E6">
            <v>589</v>
          </cell>
          <cell r="F6">
            <v>756</v>
          </cell>
          <cell r="G6">
            <v>654.1</v>
          </cell>
          <cell r="H6">
            <v>644.1</v>
          </cell>
        </row>
        <row r="7">
          <cell r="C7">
            <v>353.3</v>
          </cell>
          <cell r="D7">
            <v>632</v>
          </cell>
          <cell r="E7">
            <v>863</v>
          </cell>
          <cell r="F7">
            <v>863.1</v>
          </cell>
          <cell r="G7">
            <v>1023.2</v>
          </cell>
          <cell r="H7">
            <v>752.1</v>
          </cell>
        </row>
        <row r="8">
          <cell r="C8">
            <v>7547.5</v>
          </cell>
          <cell r="D8">
            <v>6587.7</v>
          </cell>
          <cell r="E8">
            <v>5896.2</v>
          </cell>
          <cell r="F8">
            <v>5987</v>
          </cell>
          <cell r="G8">
            <v>5987</v>
          </cell>
          <cell r="H8">
            <v>5987</v>
          </cell>
        </row>
        <row r="9">
          <cell r="C9">
            <v>655.4</v>
          </cell>
          <cell r="D9">
            <v>731</v>
          </cell>
          <cell r="E9">
            <v>926.1</v>
          </cell>
          <cell r="F9">
            <v>952.1</v>
          </cell>
          <cell r="G9">
            <v>756.2</v>
          </cell>
          <cell r="H9">
            <v>755</v>
          </cell>
        </row>
        <row r="10">
          <cell r="C10">
            <v>4000.6</v>
          </cell>
          <cell r="D10">
            <v>4562.3</v>
          </cell>
          <cell r="E10">
            <v>5698.2</v>
          </cell>
          <cell r="F10">
            <v>6549.2</v>
          </cell>
          <cell r="G10">
            <v>6987.5</v>
          </cell>
          <cell r="H10">
            <v>7256.2</v>
          </cell>
        </row>
      </sheetData>
      <sheetData sheetId="1">
        <row r="5">
          <cell r="C5">
            <v>1356.1</v>
          </cell>
          <cell r="D5">
            <v>1452</v>
          </cell>
          <cell r="E5">
            <v>2323</v>
          </cell>
          <cell r="F5">
            <v>2584.5</v>
          </cell>
          <cell r="G5">
            <v>2563.1999999999998</v>
          </cell>
          <cell r="H5">
            <v>2586.1</v>
          </cell>
        </row>
        <row r="6">
          <cell r="C6">
            <v>1523.5</v>
          </cell>
          <cell r="D6">
            <v>1675.2</v>
          </cell>
          <cell r="E6">
            <v>2153</v>
          </cell>
          <cell r="F6">
            <v>2256.1999999999998</v>
          </cell>
          <cell r="G6">
            <v>2464.3000000000002</v>
          </cell>
          <cell r="H6">
            <v>2756.2</v>
          </cell>
        </row>
        <row r="7">
          <cell r="C7">
            <v>456.2</v>
          </cell>
          <cell r="D7">
            <v>356.2</v>
          </cell>
          <cell r="E7">
            <v>563</v>
          </cell>
          <cell r="F7">
            <v>563</v>
          </cell>
          <cell r="G7">
            <v>456.1</v>
          </cell>
          <cell r="H7">
            <v>412.1</v>
          </cell>
        </row>
        <row r="8">
          <cell r="C8">
            <v>257.3</v>
          </cell>
          <cell r="D8">
            <v>520</v>
          </cell>
          <cell r="E8">
            <v>636</v>
          </cell>
          <cell r="F8">
            <v>763.1</v>
          </cell>
          <cell r="G8">
            <v>915.2</v>
          </cell>
          <cell r="H8">
            <v>612.1</v>
          </cell>
        </row>
        <row r="9">
          <cell r="C9">
            <v>6547.5</v>
          </cell>
          <cell r="D9">
            <v>5624.7</v>
          </cell>
          <cell r="E9">
            <v>4563.2</v>
          </cell>
          <cell r="F9">
            <v>4423</v>
          </cell>
          <cell r="G9">
            <v>4213.1000000000004</v>
          </cell>
          <cell r="H9">
            <v>3918.1</v>
          </cell>
        </row>
        <row r="10">
          <cell r="C10">
            <v>545.4</v>
          </cell>
          <cell r="D10">
            <v>631</v>
          </cell>
          <cell r="E10">
            <v>736.1</v>
          </cell>
          <cell r="F10">
            <v>823.1</v>
          </cell>
          <cell r="G10">
            <v>615.1</v>
          </cell>
          <cell r="H10">
            <v>918.4</v>
          </cell>
        </row>
        <row r="11">
          <cell r="C11">
            <v>2664.6</v>
          </cell>
          <cell r="D11">
            <v>3651.3</v>
          </cell>
          <cell r="E11">
            <v>4668.2</v>
          </cell>
          <cell r="F11">
            <v>4789.2</v>
          </cell>
          <cell r="G11">
            <v>4987.3</v>
          </cell>
          <cell r="H11">
            <v>5123</v>
          </cell>
        </row>
      </sheetData>
      <sheetData sheetId="2"/>
      <sheetData sheetId="3">
        <row r="2">
          <cell r="I2" t="str">
            <v>Доля в общей выручке</v>
          </cell>
        </row>
        <row r="3">
          <cell r="B3">
            <v>1994</v>
          </cell>
          <cell r="C3">
            <v>1995</v>
          </cell>
          <cell r="D3">
            <v>1996</v>
          </cell>
          <cell r="E3">
            <v>1997</v>
          </cell>
          <cell r="F3">
            <v>1998</v>
          </cell>
          <cell r="G3">
            <v>1999</v>
          </cell>
        </row>
        <row r="4">
          <cell r="A4" t="str">
            <v>Дом книги</v>
          </cell>
          <cell r="B4">
            <v>1100</v>
          </cell>
          <cell r="C4">
            <v>1110</v>
          </cell>
          <cell r="D4">
            <v>1000</v>
          </cell>
          <cell r="E4">
            <v>1980</v>
          </cell>
          <cell r="F4">
            <v>1420</v>
          </cell>
          <cell r="G4">
            <v>1068.2000000000003</v>
          </cell>
          <cell r="I4">
            <v>0.19412041320935031</v>
          </cell>
        </row>
        <row r="5">
          <cell r="A5" t="str">
            <v>Книжный мир</v>
          </cell>
          <cell r="B5">
            <v>1996.5</v>
          </cell>
          <cell r="C5">
            <v>1969.9999999999998</v>
          </cell>
          <cell r="D5">
            <v>2400</v>
          </cell>
          <cell r="E5">
            <v>1400</v>
          </cell>
          <cell r="F5">
            <v>2100</v>
          </cell>
          <cell r="G5">
            <v>1808.1999999999998</v>
          </cell>
          <cell r="I5">
            <v>0.29516000991055219</v>
          </cell>
        </row>
        <row r="6">
          <cell r="A6" t="str">
            <v>Знание</v>
          </cell>
          <cell r="B6">
            <v>220.00000000000006</v>
          </cell>
          <cell r="C6">
            <v>169.00000000000006</v>
          </cell>
          <cell r="D6">
            <v>26</v>
          </cell>
          <cell r="E6">
            <v>193</v>
          </cell>
          <cell r="F6">
            <v>198</v>
          </cell>
          <cell r="G6">
            <v>232</v>
          </cell>
          <cell r="I6">
            <v>2.6242737739483941E-2</v>
          </cell>
        </row>
        <row r="7">
          <cell r="A7" t="str">
            <v>Наука</v>
          </cell>
          <cell r="B7">
            <v>96</v>
          </cell>
          <cell r="C7">
            <v>112</v>
          </cell>
          <cell r="D7">
            <v>227</v>
          </cell>
          <cell r="E7">
            <v>100</v>
          </cell>
          <cell r="F7">
            <v>108</v>
          </cell>
          <cell r="G7">
            <v>140</v>
          </cell>
          <cell r="I7">
            <v>1.9795822398859273E-2</v>
          </cell>
        </row>
        <row r="8">
          <cell r="A8" t="str">
            <v>Мысль</v>
          </cell>
          <cell r="B8">
            <v>1000</v>
          </cell>
          <cell r="C8">
            <v>963</v>
          </cell>
          <cell r="D8">
            <v>1333</v>
          </cell>
          <cell r="E8">
            <v>1564</v>
          </cell>
          <cell r="F8">
            <v>1773.8999999999996</v>
          </cell>
          <cell r="G8">
            <v>2068.9</v>
          </cell>
          <cell r="I8">
            <v>0.22002437186818963</v>
          </cell>
        </row>
        <row r="9">
          <cell r="A9" t="str">
            <v>Книжный двор</v>
          </cell>
          <cell r="B9">
            <v>110</v>
          </cell>
          <cell r="C9">
            <v>100</v>
          </cell>
          <cell r="D9">
            <v>190</v>
          </cell>
          <cell r="E9">
            <v>129</v>
          </cell>
          <cell r="F9">
            <v>141.10000000000002</v>
          </cell>
          <cell r="G9">
            <v>-163.39999999999998</v>
          </cell>
          <cell r="I9">
            <v>1.281040001213537E-2</v>
          </cell>
        </row>
        <row r="10">
          <cell r="A10" t="str">
            <v>Книголюб</v>
          </cell>
          <cell r="B10">
            <v>1336</v>
          </cell>
          <cell r="C10">
            <v>911</v>
          </cell>
          <cell r="D10">
            <v>1030</v>
          </cell>
          <cell r="E10">
            <v>1760</v>
          </cell>
          <cell r="F10">
            <v>2000.1999999999998</v>
          </cell>
          <cell r="G10">
            <v>2133.1999999999998</v>
          </cell>
          <cell r="I10">
            <v>0.23184624486142921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6" sqref="H6"/>
    </sheetView>
  </sheetViews>
  <sheetFormatPr defaultRowHeight="14.4" x14ac:dyDescent="0.3"/>
  <cols>
    <col min="1" max="1" width="3.5546875" style="1"/>
    <col min="2" max="2" width="9.5546875" style="1"/>
    <col min="3" max="3" width="6.21875" style="1"/>
    <col min="4" max="4" width="6.44140625" style="1"/>
    <col min="5" max="5" width="6.33203125" style="1"/>
    <col min="6" max="7" width="6.44140625" style="1"/>
    <col min="8" max="8" width="6.33203125" style="1"/>
    <col min="9" max="9" width="8.5546875" style="1"/>
    <col min="10" max="10" width="8.77734375" style="1"/>
    <col min="11" max="11" width="10.44140625" style="1"/>
    <col min="12" max="12" width="16.77734375" style="1"/>
  </cols>
  <sheetData>
    <row r="1" spans="1:12" ht="42.3" customHeight="1" x14ac:dyDescent="0.3">
      <c r="A1" s="18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8" customHeight="1" x14ac:dyDescent="0.3">
      <c r="A2" s="7"/>
      <c r="B2" s="20" t="s">
        <v>0</v>
      </c>
      <c r="C2" s="24" t="s">
        <v>20</v>
      </c>
      <c r="D2" s="25"/>
      <c r="E2" s="25"/>
      <c r="F2" s="25"/>
      <c r="G2" s="25"/>
      <c r="H2" s="26"/>
      <c r="I2" s="22" t="s">
        <v>18</v>
      </c>
      <c r="J2" s="20" t="s">
        <v>6</v>
      </c>
      <c r="K2" s="20" t="s">
        <v>7</v>
      </c>
      <c r="L2" s="22" t="s">
        <v>19</v>
      </c>
    </row>
    <row r="3" spans="1:12" ht="31.2" customHeight="1" x14ac:dyDescent="0.3">
      <c r="A3" s="2" t="s">
        <v>16</v>
      </c>
      <c r="B3" s="21"/>
      <c r="C3" s="2" t="s">
        <v>1</v>
      </c>
      <c r="D3" s="2" t="s">
        <v>2</v>
      </c>
      <c r="E3" s="2" t="s">
        <v>3</v>
      </c>
      <c r="F3" s="2" t="s">
        <v>39</v>
      </c>
      <c r="G3" s="2" t="s">
        <v>4</v>
      </c>
      <c r="H3" s="2" t="s">
        <v>5</v>
      </c>
      <c r="I3" s="23"/>
      <c r="J3" s="21"/>
      <c r="K3" s="21"/>
      <c r="L3" s="21"/>
    </row>
    <row r="4" spans="1:12" x14ac:dyDescent="0.3">
      <c r="A4" s="2">
        <v>1</v>
      </c>
      <c r="B4" s="4" t="s">
        <v>21</v>
      </c>
      <c r="C4" s="2">
        <v>2456.1</v>
      </c>
      <c r="D4" s="2">
        <v>2562</v>
      </c>
      <c r="E4" s="2">
        <v>3323</v>
      </c>
      <c r="F4" s="2">
        <v>4564.5</v>
      </c>
      <c r="G4" s="2">
        <v>3983.2</v>
      </c>
      <c r="H4" s="5">
        <v>3654.3</v>
      </c>
      <c r="I4" s="5">
        <f>SUM(C4:H4)</f>
        <v>20543.099999999999</v>
      </c>
      <c r="J4" s="6">
        <f>I4/$I$11</f>
        <v>0.15657886412850028</v>
      </c>
      <c r="K4" s="2">
        <f>RANK(J4,$J$4:$J$10,1)</f>
        <v>4</v>
      </c>
      <c r="L4" s="2" t="s">
        <v>8</v>
      </c>
    </row>
    <row r="5" spans="1:12" x14ac:dyDescent="0.3">
      <c r="A5" s="2">
        <v>2</v>
      </c>
      <c r="B5" s="4" t="s">
        <v>22</v>
      </c>
      <c r="C5" s="2">
        <v>3520</v>
      </c>
      <c r="D5" s="2">
        <v>3645.2</v>
      </c>
      <c r="E5" s="2">
        <v>4553</v>
      </c>
      <c r="F5" s="2">
        <v>3656.2</v>
      </c>
      <c r="G5" s="2">
        <v>4564.3</v>
      </c>
      <c r="H5" s="5">
        <v>4564.3999999999996</v>
      </c>
      <c r="I5" s="5">
        <f t="shared" ref="I5:I10" si="0">SUM(C5:H5)</f>
        <v>24503.1</v>
      </c>
      <c r="J5" s="6">
        <f>I5/$I$11</f>
        <v>0.18676185997376515</v>
      </c>
      <c r="K5" s="2">
        <f t="shared" ref="K5:K9" si="1">RANK(J5,$J$4:$J$10,1)</f>
        <v>5</v>
      </c>
      <c r="L5" s="2" t="s">
        <v>9</v>
      </c>
    </row>
    <row r="6" spans="1:12" x14ac:dyDescent="0.3">
      <c r="A6" s="2">
        <v>3</v>
      </c>
      <c r="B6" s="4" t="s">
        <v>23</v>
      </c>
      <c r="C6" s="2">
        <v>676.2</v>
      </c>
      <c r="D6" s="2">
        <v>525.20000000000005</v>
      </c>
      <c r="E6" s="2">
        <v>589</v>
      </c>
      <c r="F6" s="2">
        <v>756</v>
      </c>
      <c r="G6" s="2">
        <v>654.1</v>
      </c>
      <c r="H6" s="2">
        <v>644.1</v>
      </c>
      <c r="I6" s="5">
        <f t="shared" si="0"/>
        <v>3844.6</v>
      </c>
      <c r="J6" s="6">
        <f t="shared" ref="J6:J10" si="2">I6/$I$11</f>
        <v>2.9303420663309439E-2</v>
      </c>
      <c r="K6" s="2">
        <f t="shared" si="1"/>
        <v>1</v>
      </c>
      <c r="L6" s="2" t="s">
        <v>10</v>
      </c>
    </row>
    <row r="7" spans="1:12" ht="20.399999999999999" x14ac:dyDescent="0.3">
      <c r="A7" s="2">
        <v>4</v>
      </c>
      <c r="B7" s="4" t="s">
        <v>24</v>
      </c>
      <c r="C7" s="2">
        <v>353.3</v>
      </c>
      <c r="D7" s="2">
        <v>632</v>
      </c>
      <c r="E7" s="2">
        <v>863</v>
      </c>
      <c r="F7" s="2">
        <v>863.1</v>
      </c>
      <c r="G7" s="2">
        <v>1023.2</v>
      </c>
      <c r="H7" s="2">
        <v>752.1</v>
      </c>
      <c r="I7" s="5">
        <f t="shared" si="0"/>
        <v>4486.7000000000007</v>
      </c>
      <c r="J7" s="6">
        <f t="shared" si="2"/>
        <v>3.419748673205808E-2</v>
      </c>
      <c r="K7" s="2">
        <f t="shared" si="1"/>
        <v>2</v>
      </c>
      <c r="L7" s="2" t="s">
        <v>11</v>
      </c>
    </row>
    <row r="8" spans="1:12" x14ac:dyDescent="0.3">
      <c r="A8" s="2">
        <v>5</v>
      </c>
      <c r="B8" s="4" t="s">
        <v>25</v>
      </c>
      <c r="C8" s="2">
        <v>7547.5</v>
      </c>
      <c r="D8" s="2">
        <v>6587.7</v>
      </c>
      <c r="E8" s="2">
        <v>5896.2</v>
      </c>
      <c r="F8" s="2">
        <v>5987</v>
      </c>
      <c r="G8" s="2">
        <v>5987</v>
      </c>
      <c r="H8" s="2">
        <v>5987</v>
      </c>
      <c r="I8" s="5">
        <f t="shared" si="0"/>
        <v>37992.400000000001</v>
      </c>
      <c r="J8" s="6">
        <f t="shared" si="2"/>
        <v>0.289576881654455</v>
      </c>
      <c r="K8" s="2">
        <f t="shared" si="1"/>
        <v>7</v>
      </c>
      <c r="L8" s="2" t="s">
        <v>12</v>
      </c>
    </row>
    <row r="9" spans="1:12" ht="20.399999999999999" x14ac:dyDescent="0.3">
      <c r="A9" s="2">
        <v>6</v>
      </c>
      <c r="B9" s="4" t="s">
        <v>26</v>
      </c>
      <c r="C9" s="2">
        <v>655.4</v>
      </c>
      <c r="D9" s="2">
        <v>731</v>
      </c>
      <c r="E9" s="2">
        <v>926.1</v>
      </c>
      <c r="F9" s="2">
        <v>952.1</v>
      </c>
      <c r="G9" s="2">
        <v>756.2</v>
      </c>
      <c r="H9" s="2">
        <v>755</v>
      </c>
      <c r="I9" s="5">
        <f t="shared" si="0"/>
        <v>4775.8</v>
      </c>
      <c r="J9" s="6">
        <f t="shared" si="2"/>
        <v>3.6400997868135367E-2</v>
      </c>
      <c r="K9" s="2">
        <f t="shared" si="1"/>
        <v>3</v>
      </c>
      <c r="L9" s="2" t="s">
        <v>13</v>
      </c>
    </row>
    <row r="10" spans="1:12" x14ac:dyDescent="0.3">
      <c r="A10" s="2">
        <v>7</v>
      </c>
      <c r="B10" s="4" t="s">
        <v>27</v>
      </c>
      <c r="C10" s="5">
        <v>4000.6</v>
      </c>
      <c r="D10" s="5">
        <v>4562.3</v>
      </c>
      <c r="E10" s="5">
        <v>5698.2</v>
      </c>
      <c r="F10" s="5">
        <v>6549.2</v>
      </c>
      <c r="G10" s="5">
        <v>6987.5</v>
      </c>
      <c r="H10" s="5">
        <v>7256.2</v>
      </c>
      <c r="I10" s="5">
        <f t="shared" si="0"/>
        <v>35054</v>
      </c>
      <c r="J10" s="6">
        <f t="shared" si="2"/>
        <v>0.26718048897977659</v>
      </c>
      <c r="K10" s="2">
        <f>RANK(J10,$J$4:$J$10,1)</f>
        <v>6</v>
      </c>
      <c r="L10" s="2" t="s">
        <v>14</v>
      </c>
    </row>
    <row r="11" spans="1:12" ht="15.6" x14ac:dyDescent="0.3">
      <c r="A11" s="3"/>
      <c r="B11" s="3"/>
      <c r="C11" s="3"/>
      <c r="D11" s="3"/>
      <c r="E11" s="2" t="s">
        <v>15</v>
      </c>
      <c r="F11" s="3"/>
      <c r="G11" s="3"/>
      <c r="H11" s="3"/>
      <c r="I11" s="2">
        <f>SUM(I4:I10)</f>
        <v>131199.70000000001</v>
      </c>
      <c r="J11" s="6">
        <f>SUM(J4:J10)</f>
        <v>0.99999999999999978</v>
      </c>
      <c r="K11" s="3"/>
      <c r="L11" s="3"/>
    </row>
  </sheetData>
  <mergeCells count="7">
    <mergeCell ref="A1:L1"/>
    <mergeCell ref="B2:B3"/>
    <mergeCell ref="I2:I3"/>
    <mergeCell ref="J2:J3"/>
    <mergeCell ref="K2:K3"/>
    <mergeCell ref="L2:L3"/>
    <mergeCell ref="C2:H2"/>
  </mergeCells>
  <pageMargins left="1" right="1" top="0.44" bottom="0.44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8C59-7F6B-4F5B-AE3E-89DF2D7565CB}">
  <dimension ref="A1:L12"/>
  <sheetViews>
    <sheetView topLeftCell="A2" workbookViewId="0">
      <selection activeCell="J9" sqref="J9"/>
    </sheetView>
  </sheetViews>
  <sheetFormatPr defaultRowHeight="14.4" x14ac:dyDescent="0.3"/>
  <sheetData>
    <row r="1" spans="1:12" x14ac:dyDescent="0.3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x14ac:dyDescent="0.3">
      <c r="A2" s="30" t="s">
        <v>29</v>
      </c>
      <c r="B2" s="32" t="s">
        <v>30</v>
      </c>
      <c r="C2" s="34" t="s">
        <v>20</v>
      </c>
      <c r="D2" s="34"/>
      <c r="E2" s="34"/>
      <c r="F2" s="34"/>
      <c r="G2" s="34"/>
      <c r="H2" s="35"/>
      <c r="I2" s="36" t="s">
        <v>31</v>
      </c>
      <c r="J2" s="38" t="s">
        <v>32</v>
      </c>
      <c r="K2" s="38" t="s">
        <v>33</v>
      </c>
      <c r="L2" s="39" t="s">
        <v>34</v>
      </c>
    </row>
    <row r="3" spans="1:12" x14ac:dyDescent="0.3">
      <c r="A3" s="31"/>
      <c r="B3" s="33"/>
      <c r="C3" s="34"/>
      <c r="D3" s="34"/>
      <c r="E3" s="34"/>
      <c r="F3" s="34"/>
      <c r="G3" s="34"/>
      <c r="H3" s="35"/>
      <c r="I3" s="37"/>
      <c r="J3" s="34"/>
      <c r="K3" s="34"/>
      <c r="L3" s="40"/>
    </row>
    <row r="4" spans="1:12" x14ac:dyDescent="0.3">
      <c r="A4" s="31"/>
      <c r="B4" s="33"/>
      <c r="C4" s="8">
        <v>1994</v>
      </c>
      <c r="D4" s="8">
        <v>1995</v>
      </c>
      <c r="E4" s="8">
        <v>1996</v>
      </c>
      <c r="F4" s="8">
        <v>1997</v>
      </c>
      <c r="G4" s="8">
        <v>1998</v>
      </c>
      <c r="H4" s="9">
        <v>1999</v>
      </c>
      <c r="I4" s="37"/>
      <c r="J4" s="34"/>
      <c r="K4" s="34"/>
      <c r="L4" s="40"/>
    </row>
    <row r="5" spans="1:12" x14ac:dyDescent="0.3">
      <c r="A5" s="10">
        <v>1</v>
      </c>
      <c r="B5" s="11" t="s">
        <v>21</v>
      </c>
      <c r="C5" s="12">
        <v>1356.1</v>
      </c>
      <c r="D5" s="12">
        <v>1452</v>
      </c>
      <c r="E5" s="12">
        <v>2323</v>
      </c>
      <c r="F5" s="12">
        <v>2584.5</v>
      </c>
      <c r="G5" s="12">
        <v>2563.1999999999998</v>
      </c>
      <c r="H5" s="13">
        <v>2586.1</v>
      </c>
      <c r="I5" s="14">
        <f>SUM(C5:H5)</f>
        <v>12864.9</v>
      </c>
      <c r="J5" s="15">
        <f>AVERAGE(C5:H5)</f>
        <v>2144.15</v>
      </c>
      <c r="K5" s="15">
        <f>MAX(C5:H5)</f>
        <v>2586.1</v>
      </c>
      <c r="L5" s="16">
        <f>MIN(C5:H5)</f>
        <v>1356.1</v>
      </c>
    </row>
    <row r="6" spans="1:12" x14ac:dyDescent="0.3">
      <c r="A6" s="10">
        <v>2</v>
      </c>
      <c r="B6" s="11" t="s">
        <v>22</v>
      </c>
      <c r="C6" s="12">
        <v>1523.5</v>
      </c>
      <c r="D6" s="12">
        <v>1675.2</v>
      </c>
      <c r="E6" s="12">
        <v>2153</v>
      </c>
      <c r="F6" s="12">
        <v>2256.1999999999998</v>
      </c>
      <c r="G6" s="12">
        <v>2464.3000000000002</v>
      </c>
      <c r="H6" s="13">
        <v>2756.2</v>
      </c>
      <c r="I6" s="14">
        <f t="shared" ref="I6:I11" si="0">SUM(C6:H6)</f>
        <v>12828.400000000001</v>
      </c>
      <c r="J6" s="15">
        <f t="shared" ref="J6:J11" si="1">AVERAGE(C6:H6)</f>
        <v>2138.0666666666671</v>
      </c>
      <c r="K6" s="15">
        <f t="shared" ref="K6:K11" si="2">MAX(C6:H6)</f>
        <v>2756.2</v>
      </c>
      <c r="L6" s="16">
        <f t="shared" ref="L6:L11" si="3">MIN(C6:H6)</f>
        <v>1523.5</v>
      </c>
    </row>
    <row r="7" spans="1:12" x14ac:dyDescent="0.3">
      <c r="A7" s="10">
        <v>3</v>
      </c>
      <c r="B7" s="11" t="s">
        <v>23</v>
      </c>
      <c r="C7" s="12">
        <v>456.2</v>
      </c>
      <c r="D7" s="12">
        <v>356.2</v>
      </c>
      <c r="E7" s="12">
        <v>563</v>
      </c>
      <c r="F7" s="12">
        <v>563</v>
      </c>
      <c r="G7" s="12">
        <v>456.1</v>
      </c>
      <c r="H7" s="13">
        <v>412.1</v>
      </c>
      <c r="I7" s="14">
        <f t="shared" si="0"/>
        <v>2806.6</v>
      </c>
      <c r="J7" s="15">
        <f t="shared" si="1"/>
        <v>467.76666666666665</v>
      </c>
      <c r="K7" s="15">
        <f t="shared" si="2"/>
        <v>563</v>
      </c>
      <c r="L7" s="16">
        <f t="shared" si="3"/>
        <v>356.2</v>
      </c>
    </row>
    <row r="8" spans="1:12" x14ac:dyDescent="0.3">
      <c r="A8" s="10">
        <v>4</v>
      </c>
      <c r="B8" s="11" t="s">
        <v>24</v>
      </c>
      <c r="C8" s="12">
        <v>257.3</v>
      </c>
      <c r="D8" s="12">
        <v>520</v>
      </c>
      <c r="E8" s="12">
        <v>636</v>
      </c>
      <c r="F8" s="12">
        <v>763.1</v>
      </c>
      <c r="G8" s="12">
        <v>915.2</v>
      </c>
      <c r="H8" s="13">
        <v>612.1</v>
      </c>
      <c r="I8" s="14">
        <f t="shared" si="0"/>
        <v>3703.7000000000003</v>
      </c>
      <c r="J8" s="15">
        <f t="shared" si="1"/>
        <v>617.28333333333342</v>
      </c>
      <c r="K8" s="15">
        <f t="shared" si="2"/>
        <v>915.2</v>
      </c>
      <c r="L8" s="16">
        <f t="shared" si="3"/>
        <v>257.3</v>
      </c>
    </row>
    <row r="9" spans="1:12" x14ac:dyDescent="0.3">
      <c r="A9" s="10">
        <v>5</v>
      </c>
      <c r="B9" s="11" t="s">
        <v>25</v>
      </c>
      <c r="C9" s="12">
        <v>6547.5</v>
      </c>
      <c r="D9" s="12">
        <v>5624.7</v>
      </c>
      <c r="E9" s="12">
        <v>4563.2</v>
      </c>
      <c r="F9" s="12">
        <v>4423</v>
      </c>
      <c r="G9" s="12">
        <v>4213.1000000000004</v>
      </c>
      <c r="H9" s="13">
        <v>3918.1</v>
      </c>
      <c r="I9" s="14">
        <f t="shared" si="0"/>
        <v>29289.599999999999</v>
      </c>
      <c r="J9" s="15">
        <f t="shared" si="1"/>
        <v>4881.5999999999995</v>
      </c>
      <c r="K9" s="15">
        <f t="shared" si="2"/>
        <v>6547.5</v>
      </c>
      <c r="L9" s="16">
        <f t="shared" si="3"/>
        <v>3918.1</v>
      </c>
    </row>
    <row r="10" spans="1:12" x14ac:dyDescent="0.3">
      <c r="A10" s="10">
        <v>6</v>
      </c>
      <c r="B10" s="11" t="s">
        <v>35</v>
      </c>
      <c r="C10" s="12">
        <v>545.4</v>
      </c>
      <c r="D10" s="12">
        <v>631</v>
      </c>
      <c r="E10" s="12">
        <v>736.1</v>
      </c>
      <c r="F10" s="12">
        <v>823.1</v>
      </c>
      <c r="G10" s="12">
        <v>615.1</v>
      </c>
      <c r="H10" s="13">
        <v>918.4</v>
      </c>
      <c r="I10" s="14">
        <f t="shared" si="0"/>
        <v>4269.0999999999995</v>
      </c>
      <c r="J10" s="15">
        <f t="shared" si="1"/>
        <v>711.51666666666654</v>
      </c>
      <c r="K10" s="15">
        <f t="shared" si="2"/>
        <v>918.4</v>
      </c>
      <c r="L10" s="16">
        <f t="shared" si="3"/>
        <v>545.4</v>
      </c>
    </row>
    <row r="11" spans="1:12" x14ac:dyDescent="0.3">
      <c r="A11" s="10">
        <v>7</v>
      </c>
      <c r="B11" s="11" t="s">
        <v>27</v>
      </c>
      <c r="C11" s="12">
        <v>2664.6</v>
      </c>
      <c r="D11" s="12">
        <v>3651.3</v>
      </c>
      <c r="E11" s="12">
        <v>4668.2</v>
      </c>
      <c r="F11" s="12">
        <v>4789.2</v>
      </c>
      <c r="G11" s="12">
        <v>4987.3</v>
      </c>
      <c r="H11" s="13">
        <v>5123</v>
      </c>
      <c r="I11" s="14">
        <f t="shared" si="0"/>
        <v>25883.599999999999</v>
      </c>
      <c r="J11" s="15">
        <f t="shared" si="1"/>
        <v>4313.9333333333334</v>
      </c>
      <c r="K11" s="15">
        <f t="shared" si="2"/>
        <v>5123</v>
      </c>
      <c r="L11" s="16">
        <f t="shared" si="3"/>
        <v>2664.6</v>
      </c>
    </row>
    <row r="12" spans="1:12" ht="15" thickBot="1" x14ac:dyDescent="0.35">
      <c r="A12" s="17"/>
      <c r="B12" s="41" t="s">
        <v>36</v>
      </c>
      <c r="C12" s="42">
        <f>SUM(C5:C11)</f>
        <v>13350.6</v>
      </c>
      <c r="D12" s="42">
        <f t="shared" ref="D12:L12" si="4">SUM(D5:D11)</f>
        <v>13910.399999999998</v>
      </c>
      <c r="E12" s="42">
        <f t="shared" si="4"/>
        <v>15642.5</v>
      </c>
      <c r="F12" s="42">
        <f t="shared" si="4"/>
        <v>16202.099999999999</v>
      </c>
      <c r="G12" s="42">
        <f t="shared" si="4"/>
        <v>16214.300000000003</v>
      </c>
      <c r="H12" s="43">
        <f t="shared" si="4"/>
        <v>16326</v>
      </c>
      <c r="I12" s="44">
        <f t="shared" si="4"/>
        <v>91645.9</v>
      </c>
      <c r="J12" s="42">
        <f t="shared" si="4"/>
        <v>15274.316666666666</v>
      </c>
      <c r="K12" s="42">
        <f t="shared" si="4"/>
        <v>19409.400000000001</v>
      </c>
      <c r="L12" s="45">
        <f t="shared" si="4"/>
        <v>10621.199999999999</v>
      </c>
    </row>
  </sheetData>
  <mergeCells count="8">
    <mergeCell ref="A1:L1"/>
    <mergeCell ref="A2:A4"/>
    <mergeCell ref="B2:B4"/>
    <mergeCell ref="C2:H3"/>
    <mergeCell ref="I2:I4"/>
    <mergeCell ref="J2:J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E504-BB0C-4024-84EF-BFF2E0F767C8}">
  <dimension ref="A1"/>
  <sheetViews>
    <sheetView topLeftCell="A6" workbookViewId="0">
      <selection activeCell="C18" sqref="C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0A94-AB4C-4F4E-A500-54E927D41BBE}">
  <dimension ref="A1:K11"/>
  <sheetViews>
    <sheetView tabSelected="1" workbookViewId="0">
      <selection activeCell="H6" sqref="H6"/>
    </sheetView>
  </sheetViews>
  <sheetFormatPr defaultRowHeight="14.4" x14ac:dyDescent="0.3"/>
  <cols>
    <col min="1" max="1" width="14.5546875" bestFit="1" customWidth="1"/>
    <col min="8" max="8" width="19.88671875" bestFit="1" customWidth="1"/>
    <col min="9" max="9" width="22.5546875" bestFit="1" customWidth="1"/>
    <col min="10" max="10" width="15.109375" customWidth="1"/>
    <col min="11" max="11" width="16.33203125" customWidth="1"/>
  </cols>
  <sheetData>
    <row r="1" spans="1:11" ht="15" thickBot="1" x14ac:dyDescent="0.35">
      <c r="A1" s="46" t="s">
        <v>28</v>
      </c>
      <c r="B1" s="47"/>
      <c r="C1" s="47"/>
      <c r="D1" s="47"/>
      <c r="E1" s="47"/>
      <c r="F1" s="47"/>
      <c r="G1" s="47"/>
      <c r="H1" s="47"/>
      <c r="I1" s="48"/>
      <c r="J1" s="49"/>
      <c r="K1" s="49"/>
    </row>
    <row r="2" spans="1:11" x14ac:dyDescent="0.3">
      <c r="A2" s="50" t="s">
        <v>30</v>
      </c>
      <c r="B2" s="51" t="s">
        <v>20</v>
      </c>
      <c r="C2" s="51"/>
      <c r="D2" s="51"/>
      <c r="E2" s="51"/>
      <c r="F2" s="51"/>
      <c r="G2" s="52"/>
      <c r="H2" s="50" t="s">
        <v>37</v>
      </c>
      <c r="I2" s="52" t="s">
        <v>38</v>
      </c>
    </row>
    <row r="3" spans="1:11" ht="15" customHeight="1" x14ac:dyDescent="0.3">
      <c r="A3" s="53"/>
      <c r="B3" s="54">
        <v>1994</v>
      </c>
      <c r="C3" s="54">
        <v>1995</v>
      </c>
      <c r="D3" s="54">
        <v>1996</v>
      </c>
      <c r="E3" s="54">
        <v>1997</v>
      </c>
      <c r="F3" s="54">
        <v>1998</v>
      </c>
      <c r="G3" s="55">
        <v>1999</v>
      </c>
      <c r="H3" s="53"/>
      <c r="I3" s="56"/>
      <c r="J3" s="57"/>
      <c r="K3" s="57"/>
    </row>
    <row r="4" spans="1:11" x14ac:dyDescent="0.3">
      <c r="A4" s="58" t="s">
        <v>21</v>
      </c>
      <c r="B4" s="59">
        <f>[1]Выручка!C4-[1]Себестоимость!C5</f>
        <v>1100</v>
      </c>
      <c r="C4" s="59">
        <f>[1]Выручка!D4-[1]Себестоимость!D5</f>
        <v>1110</v>
      </c>
      <c r="D4" s="59">
        <f>[1]Выручка!E4-[1]Себестоимость!E5</f>
        <v>1000</v>
      </c>
      <c r="E4" s="59">
        <f>[1]Выручка!F4-[1]Себестоимость!F5</f>
        <v>1980</v>
      </c>
      <c r="F4" s="59">
        <f>[1]Выручка!G4-[1]Себестоимость!G5</f>
        <v>1420</v>
      </c>
      <c r="G4" s="59">
        <f>[1]Выручка!H4-[1]Себестоимость!H5</f>
        <v>1068.2000000000003</v>
      </c>
      <c r="H4" s="10">
        <f>SUM(B4:G4)</f>
        <v>7678.2000000000007</v>
      </c>
      <c r="I4" s="60">
        <f t="shared" ref="I4:I10" si="0">H4/SUM($H$4:$H$10)</f>
        <v>0.19412041320935031</v>
      </c>
      <c r="J4" s="57"/>
      <c r="K4" s="57"/>
    </row>
    <row r="5" spans="1:11" x14ac:dyDescent="0.3">
      <c r="A5" s="58" t="s">
        <v>22</v>
      </c>
      <c r="B5" s="59">
        <f>[1]Выручка!C5-[1]Себестоимость!C6</f>
        <v>1996.5</v>
      </c>
      <c r="C5" s="59">
        <f>[1]Выручка!D5-[1]Себестоимость!D6</f>
        <v>1969.9999999999998</v>
      </c>
      <c r="D5" s="59">
        <f>[1]Выручка!E5-[1]Себестоимость!E6</f>
        <v>2400</v>
      </c>
      <c r="E5" s="59">
        <f>[1]Выручка!F5-[1]Себестоимость!F6</f>
        <v>1400</v>
      </c>
      <c r="F5" s="59">
        <f>[1]Выручка!G5-[1]Себестоимость!G6</f>
        <v>2100</v>
      </c>
      <c r="G5" s="59">
        <f>[1]Выручка!H5-[1]Себестоимость!H6</f>
        <v>1808.1999999999998</v>
      </c>
      <c r="H5" s="10">
        <f t="shared" ref="H5:H10" si="1">SUM(B5:G5)</f>
        <v>11674.7</v>
      </c>
      <c r="I5" s="60">
        <f t="shared" si="0"/>
        <v>0.29516000991055219</v>
      </c>
    </row>
    <row r="6" spans="1:11" x14ac:dyDescent="0.3">
      <c r="A6" s="58" t="s">
        <v>23</v>
      </c>
      <c r="B6" s="59">
        <f>[1]Выручка!C6-[1]Себестоимость!C7</f>
        <v>220.00000000000006</v>
      </c>
      <c r="C6" s="59">
        <f>[1]Выручка!D6-[1]Себестоимость!D7</f>
        <v>169.00000000000006</v>
      </c>
      <c r="D6" s="59">
        <f>[1]Выручка!E6-[1]Себестоимость!E7</f>
        <v>26</v>
      </c>
      <c r="E6" s="59">
        <f>[1]Выручка!F6-[1]Себестоимость!F7</f>
        <v>193</v>
      </c>
      <c r="F6" s="59">
        <f>[1]Выручка!G6-[1]Себестоимость!G7</f>
        <v>198</v>
      </c>
      <c r="G6" s="59">
        <f>[1]Выручка!H6-[1]Себестоимость!H7</f>
        <v>232</v>
      </c>
      <c r="H6" s="10">
        <f t="shared" si="1"/>
        <v>1038</v>
      </c>
      <c r="I6" s="60">
        <f t="shared" si="0"/>
        <v>2.6242737739483941E-2</v>
      </c>
    </row>
    <row r="7" spans="1:11" x14ac:dyDescent="0.3">
      <c r="A7" s="58" t="s">
        <v>24</v>
      </c>
      <c r="B7" s="59">
        <f>[1]Выручка!C7-[1]Себестоимость!C8</f>
        <v>96</v>
      </c>
      <c r="C7" s="59">
        <f>[1]Выручка!D7-[1]Себестоимость!D8</f>
        <v>112</v>
      </c>
      <c r="D7" s="59">
        <f>[1]Выручка!E7-[1]Себестоимость!E8</f>
        <v>227</v>
      </c>
      <c r="E7" s="59">
        <f>[1]Выручка!F7-[1]Себестоимость!F8</f>
        <v>100</v>
      </c>
      <c r="F7" s="59">
        <f>[1]Выручка!G7-[1]Себестоимость!G8</f>
        <v>108</v>
      </c>
      <c r="G7" s="59">
        <f>[1]Выручка!H7-[1]Себестоимость!H8</f>
        <v>140</v>
      </c>
      <c r="H7" s="10">
        <f t="shared" si="1"/>
        <v>783</v>
      </c>
      <c r="I7" s="60">
        <f t="shared" si="0"/>
        <v>1.9795822398859273E-2</v>
      </c>
    </row>
    <row r="8" spans="1:11" x14ac:dyDescent="0.3">
      <c r="A8" s="58" t="s">
        <v>25</v>
      </c>
      <c r="B8" s="59">
        <f>[1]Выручка!C8-[1]Себестоимость!C9</f>
        <v>1000</v>
      </c>
      <c r="C8" s="59">
        <f>[1]Выручка!D8-[1]Себестоимость!D9</f>
        <v>963</v>
      </c>
      <c r="D8" s="59">
        <f>[1]Выручка!E8-[1]Себестоимость!E9</f>
        <v>1333</v>
      </c>
      <c r="E8" s="59">
        <f>[1]Выручка!F8-[1]Себестоимость!F9</f>
        <v>1564</v>
      </c>
      <c r="F8" s="59">
        <f>[1]Выручка!G8-[1]Себестоимость!G9</f>
        <v>1773.8999999999996</v>
      </c>
      <c r="G8" s="59">
        <f>[1]Выручка!H8-[1]Себестоимость!H9</f>
        <v>2068.9</v>
      </c>
      <c r="H8" s="10">
        <f t="shared" si="1"/>
        <v>8702.7999999999993</v>
      </c>
      <c r="I8" s="60">
        <f t="shared" si="0"/>
        <v>0.22002437186818963</v>
      </c>
    </row>
    <row r="9" spans="1:11" x14ac:dyDescent="0.3">
      <c r="A9" s="58" t="s">
        <v>26</v>
      </c>
      <c r="B9" s="59">
        <f>[1]Выручка!C9-[1]Себестоимость!C10</f>
        <v>110</v>
      </c>
      <c r="C9" s="59">
        <f>[1]Выручка!D9-[1]Себестоимость!D10</f>
        <v>100</v>
      </c>
      <c r="D9" s="59">
        <f>[1]Выручка!E9-[1]Себестоимость!E10</f>
        <v>190</v>
      </c>
      <c r="E9" s="59">
        <f>[1]Выручка!F9-[1]Себестоимость!F10</f>
        <v>129</v>
      </c>
      <c r="F9" s="59">
        <f>[1]Выручка!G9-[1]Себестоимость!G10</f>
        <v>141.10000000000002</v>
      </c>
      <c r="G9" s="59">
        <f>[1]Выручка!H9-[1]Себестоимость!H10</f>
        <v>-163.39999999999998</v>
      </c>
      <c r="H9" s="10">
        <f t="shared" si="1"/>
        <v>506.70000000000005</v>
      </c>
      <c r="I9" s="60">
        <f t="shared" si="0"/>
        <v>1.281040001213537E-2</v>
      </c>
    </row>
    <row r="10" spans="1:11" ht="15" thickBot="1" x14ac:dyDescent="0.35">
      <c r="A10" s="61" t="s">
        <v>27</v>
      </c>
      <c r="B10" s="59">
        <f>[1]Выручка!C10-[1]Себестоимость!C11</f>
        <v>1336</v>
      </c>
      <c r="C10" s="59">
        <f>[1]Выручка!D10-[1]Себестоимость!D11</f>
        <v>911</v>
      </c>
      <c r="D10" s="59">
        <f>[1]Выручка!E10-[1]Себестоимость!E11</f>
        <v>1030</v>
      </c>
      <c r="E10" s="59">
        <f>[1]Выручка!F10-[1]Себестоимость!F11</f>
        <v>1760</v>
      </c>
      <c r="F10" s="59">
        <f>[1]Выручка!G10-[1]Себестоимость!G11</f>
        <v>2000.1999999999998</v>
      </c>
      <c r="G10" s="59">
        <f>[1]Выручка!H10-[1]Себестоимость!H11</f>
        <v>2133.1999999999998</v>
      </c>
      <c r="H10" s="62">
        <f t="shared" si="1"/>
        <v>9170.4</v>
      </c>
      <c r="I10" s="63">
        <f t="shared" si="0"/>
        <v>0.23184624486142921</v>
      </c>
    </row>
    <row r="11" spans="1:11" ht="15" thickBot="1" x14ac:dyDescent="0.35">
      <c r="A11" s="64" t="s">
        <v>36</v>
      </c>
      <c r="B11" s="65">
        <f>SUM(B4:B10)</f>
        <v>5858.5</v>
      </c>
      <c r="C11" s="65">
        <f t="shared" ref="C11:G11" si="2">SUM(C4:C10)</f>
        <v>5335</v>
      </c>
      <c r="D11" s="65">
        <f t="shared" si="2"/>
        <v>6206</v>
      </c>
      <c r="E11" s="65">
        <f t="shared" si="2"/>
        <v>7126</v>
      </c>
      <c r="F11" s="65">
        <f t="shared" si="2"/>
        <v>7741.2</v>
      </c>
      <c r="G11" s="65">
        <f t="shared" si="2"/>
        <v>7287.1</v>
      </c>
      <c r="H11" s="66">
        <f>SUM(H4:H10)</f>
        <v>39553.800000000003</v>
      </c>
      <c r="I11" s="67">
        <f>SUM(I4:I10)</f>
        <v>0.99999999999999989</v>
      </c>
    </row>
  </sheetData>
  <mergeCells count="7">
    <mergeCell ref="K3:K4"/>
    <mergeCell ref="A1:I1"/>
    <mergeCell ref="A2:A3"/>
    <mergeCell ref="B2:G2"/>
    <mergeCell ref="H2:H3"/>
    <mergeCell ref="I2:I3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Выручка </vt:lpstr>
      <vt:lpstr>Себестоимость</vt:lpstr>
      <vt:lpstr>График</vt:lpstr>
      <vt:lpstr>Прибыль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Пузынин</cp:lastModifiedBy>
  <cp:revision>1</cp:revision>
  <dcterms:modified xsi:type="dcterms:W3CDTF">2025-02-26T04:04:49Z</dcterms:modified>
</cp:coreProperties>
</file>