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028" documentId="13_ncr:1_{9DFDFEE8-78F7-4C04-B87C-99924EE6CC37}" xr6:coauthVersionLast="47" xr6:coauthVersionMax="47" xr10:uidLastSave="{4CDCE28E-FFE5-4A2C-A0AF-89B1703C7938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<sst xmlns="http://schemas.openxmlformats.org/spreadsheetml/2006/main" count="133782" uniqueCount="50064">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</sst>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E345" sqref="E34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1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127</v>
      </c>
      <c r="G351" s="2">
        <f>SUM(G339:G350)</f>
        <v>635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501</v>
      </c>
      <c r="G352" s="1">
        <f>G338+G351</f>
        <v>2205.8000000000002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19" activePane="bottomLeft" state="frozen"/>
      <selection pane="bottomLeft" activeCell="D346" sqref="D34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31</v>
      </c>
      <c r="E346" s="119" t="s">
        <v>288</v>
      </c>
      <c r="F346" s="107">
        <f>IFERROR(IF($D346="","",VLOOKUP($D346,Cadastro!$C$4:$E$20,3,FALSE())),"")</f>
        <v>0.55000000000000004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65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273</v>
      </c>
      <c r="L351" s="87"/>
      <c r="M351" s="87"/>
      <c r="N351" s="87"/>
      <c r="O351" s="87"/>
      <c r="P351" s="87"/>
      <c r="Q351" s="88">
        <f ca="1">IFERROR(SUM(Q339:Q350),"")</f>
        <v>9.0277777777777457E-3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128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537.6</v>
      </c>
      <c r="L352" s="91"/>
      <c r="M352" s="91"/>
      <c r="N352" s="91"/>
      <c r="O352" s="91"/>
      <c r="P352" s="91"/>
      <c r="Q352" s="92">
        <f ca="1">IFERROR(Q338+Q351,"")</f>
        <v>0.22083333333333327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25" activePane="bottomLeft" state="frozen"/>
      <selection pane="bottomLeft" activeCell="D354" sqref="D35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1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 t="s">
        <v>28</v>
      </c>
      <c r="M327" s="76" t="s">
        <v>56</v>
      </c>
      <c r="N327" s="76" t="s">
        <v>36</v>
      </c>
      <c r="O327" s="80">
        <v>0.99444444444444446</v>
      </c>
      <c r="P327" s="80"/>
      <c r="Q327" s="86">
        <f t="shared" ca="1" si="96"/>
        <v>7.335995374887716E-3</v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0.1115026620415544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53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222.6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148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621.6</v>
      </c>
      <c r="L352" s="91"/>
      <c r="M352" s="91"/>
      <c r="N352" s="91"/>
      <c r="O352" s="91"/>
      <c r="P352" s="91"/>
      <c r="Q352" s="92">
        <f ca="1">IFERROR(Q338+Q351,"")</f>
        <v>0.1115026620415544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4" activePane="bottomLeft" state="frozen"/>
      <selection pane="bottomLeft" activeCell="E346" sqref="E34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59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247.79999999999998</v>
      </c>
      <c r="L351" s="87"/>
      <c r="M351" s="87"/>
      <c r="N351" s="87"/>
      <c r="O351" s="154"/>
      <c r="P351" s="154"/>
      <c r="Q351" s="88">
        <f ca="1">IFERROR(SUM(Q339:Q350),"")</f>
        <v>6.2500000000000111E-2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281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1180.2</v>
      </c>
      <c r="L352" s="91"/>
      <c r="M352" s="91"/>
      <c r="N352" s="91"/>
      <c r="O352" s="155"/>
      <c r="P352" s="155"/>
      <c r="Q352" s="92">
        <f ca="1">IFERROR(Q338+Q351,"")</f>
        <v>0.10833333333333339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2026-09-14T04:02:37Z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