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36" documentId="13_ncr:1_{9DFDFEE8-78F7-4C04-B87C-99924EE6CC37}" xr6:coauthVersionLast="47" xr6:coauthVersionMax="47" xr10:uidLastSave="{4F230A83-B126-42AA-A99D-3BDE30DB29C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<sst xmlns="http://schemas.openxmlformats.org/spreadsheetml/2006/main" count="125345" uniqueCount="47203">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</sst>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58" sqref="J2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/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6.5107638874906115E-3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6.5107638874906115E-3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6.5107638874906115E-3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E259" sqref="E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/>
      <c r="H258" s="120" t="str">
        <f>IFERROR(IF($G258="","",$G258*$S$270/$G$270/Cadastro!$E$33),"")</f>
        <v/>
      </c>
      <c r="I258" s="121">
        <f>IFERROR(IF($D258="","",VLOOKUP($D258,Cadastro!$C$4:$G$20,5,FALSE())),"")</f>
        <v>0.6</v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>
        <v>0.79166666666666663</v>
      </c>
      <c r="P258" s="80"/>
      <c r="Q258" s="81">
        <f t="shared" ref="Q258:Q269" ca="1" si="79">IFERROR(IF(O258="","",IF(P258="",MOD(NOW()-O258,1),IF(P258&gt;=O258,P258-O258,P258+1-O258))),"")</f>
        <v>2.3871875004260801E-2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2.3871875004260801E-2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8.6371875004260801E-2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4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D265" sqref="D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2026-09-10T23:34:29Z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