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1" documentId="13_ncr:1_{9DFDFEE8-78F7-4C04-B87C-99924EE6CC37}" xr6:coauthVersionLast="47" xr6:coauthVersionMax="47" xr10:uidLastSave="{37FB4A23-630E-4A5E-A58D-F5DA2AA24B81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<sst xmlns="http://schemas.openxmlformats.org/spreadsheetml/2006/main" count="91862" uniqueCount="31329">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</sst>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K799" sqref="K79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0.31221400462527527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0.45596400462527525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0.53165844906971982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83">
        <f>IF(F798="","",IF(E798="PC 17",F798*4.2,IF(E798="PC 19",F798*5,IF(E798="CB",F798*35,""))))</f>
        <v>285</v>
      </c>
      <c r="H798" s="76"/>
      <c r="I798" s="76"/>
      <c r="J798" s="76"/>
      <c r="K798" s="80">
        <v>0.94166666666666665</v>
      </c>
      <c r="L798" s="80"/>
      <c r="M798" s="81">
        <f t="shared" ref="M798:M809" ca="1" si="171">IFERROR(IF(K798="","",IF(L798="",MOD(NOW()-K798,1),IF(L798&gt;=K798,L798-K798,L798+1-K798))),"")</f>
        <v>3.1862268515396863E-3</v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84">
        <f>IF(F799="","",IF(E799="PC 17",F799*4.2,IF(E799="PC 19",F799*5,IF(E799="CB",F799*35,""))))</f>
        <v>100</v>
      </c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83">
        <f>IF(F800="","",IF(E800="PC 17",F800*4.2,IF(E800="PC 19",F800*5,IF(E800="CB",F800*35,""))))</f>
        <v>200</v>
      </c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1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183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1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183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1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183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1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183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1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117</v>
      </c>
      <c r="G810" s="2">
        <f>SUM(G798:G809)</f>
        <v>585</v>
      </c>
      <c r="H810" s="87"/>
      <c r="I810" s="87"/>
      <c r="J810" s="87"/>
      <c r="K810" s="87"/>
      <c r="L810" s="87"/>
      <c r="M810" s="88">
        <f ca="1">IFERROR(SUM(M798:M809),"")</f>
        <v>3.1862268515396863E-3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499</v>
      </c>
      <c r="G811" s="1">
        <f>G797+G810</f>
        <v>2495</v>
      </c>
      <c r="H811" s="91"/>
      <c r="I811" s="91"/>
      <c r="J811" s="91"/>
      <c r="K811" s="91"/>
      <c r="L811" s="91"/>
      <c r="M811" s="92">
        <f ca="1">IFERROR(M797+M810,"")</f>
        <v>0.12610289351820636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83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83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83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83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83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83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G801" sqref="G8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0.82332511573622469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0.96221400462511242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1.0469362268473352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0.80665844907343853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0.91429733796232737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1.0177695601845493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83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84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/>
      <c r="Q799" s="86">
        <f t="shared" ca="1" si="236"/>
        <v>2.2630671293882187E-2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83">
        <f>IF(G800="","",IF(E800="PC 17",G800*4.2,IF(E800="PC 19",G800*5,IF(E800="CB",G800*24,""))))</f>
        <v>67.2</v>
      </c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1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183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1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183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1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183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1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183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1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52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218.39999999999998</v>
      </c>
      <c r="L810" s="87"/>
      <c r="M810" s="87"/>
      <c r="N810" s="87"/>
      <c r="O810" s="87"/>
      <c r="P810" s="87"/>
      <c r="Q810" s="88">
        <f ca="1">IFERROR(SUM(Q798:Q809),"")</f>
        <v>2.2630671293882187E-2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140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588</v>
      </c>
      <c r="L811" s="91"/>
      <c r="M811" s="91"/>
      <c r="N811" s="91"/>
      <c r="O811" s="91"/>
      <c r="P811" s="91"/>
      <c r="Q811" s="92">
        <f ca="1">IFERROR(Q797+Q810,"")</f>
        <v>0.13929733796054894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3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3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3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3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3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3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G801" sqref="G80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83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84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83">
        <f>IF(G800="","",IF(E800="PC 17",G800*4.2,IF(E800="PC 19",G800*5,IF(E800="CB",G800*24,""))))</f>
        <v>33.6</v>
      </c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1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183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1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183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1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183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1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183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1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15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63</v>
      </c>
      <c r="L810" s="87"/>
      <c r="M810" s="87"/>
      <c r="N810" s="87"/>
      <c r="O810" s="87"/>
      <c r="P810" s="87"/>
      <c r="Q810" s="88">
        <f ca="1">IFERROR(SUM(Q798:Q809),"")</f>
        <v>9.7222222222221877E-3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84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352.8</v>
      </c>
      <c r="L811" s="91"/>
      <c r="M811" s="91"/>
      <c r="N811" s="91"/>
      <c r="O811" s="91"/>
      <c r="P811" s="91"/>
      <c r="Q811" s="92">
        <f ca="1">IFERROR(Q797+Q810,"")</f>
        <v>0.10833333333333328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83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83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83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83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83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83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01" sqref="G80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83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84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83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/>
      <c r="Q800" s="81">
        <f t="shared" ca="1" si="235"/>
        <v>1.0130671296792571E-2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1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183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1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183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1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183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1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183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1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68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285.60000000000002</v>
      </c>
      <c r="L810" s="87"/>
      <c r="M810" s="87"/>
      <c r="N810" s="87"/>
      <c r="O810" s="155"/>
      <c r="P810" s="155"/>
      <c r="Q810" s="88">
        <f ca="1">IFERROR(SUM(Q798:Q809),"")</f>
        <v>2.8880671296792504E-2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273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1146.5999999999999</v>
      </c>
      <c r="L811" s="91"/>
      <c r="M811" s="91"/>
      <c r="N811" s="91"/>
      <c r="O811" s="156"/>
      <c r="P811" s="156"/>
      <c r="Q811" s="92">
        <f ca="1">IFERROR(Q797+Q810,"")</f>
        <v>8.4436226852348084E-2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83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83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83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83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83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83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2026-08-31T02:41:06Z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