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15" documentId="13_ncr:1_{9DFDFEE8-78F7-4C04-B87C-99924EE6CC37}" xr6:coauthVersionLast="47" xr6:coauthVersionMax="47" xr10:uidLastSave="{1A819F56-4204-44E8-B251-FCF04B0255F3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<sst xmlns="http://schemas.openxmlformats.org/spreadsheetml/2006/main" count="129283" uniqueCount="48632">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</sst>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0</v>
      </c>
      <c r="F14" s="19">
        <f>IFERROR('Linha 3'!S298,"")</f>
        <v>0</v>
      </c>
      <c r="G14" s="20">
        <f t="shared" si="0"/>
        <v>862900</v>
      </c>
      <c r="H14" s="21">
        <f>IFERROR('Linha 1'!T298+'Linha 2'!T298+'Linha 3'!T298,0)</f>
        <v>174.44249702970296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7893940</v>
      </c>
      <c r="F35" s="31">
        <f t="shared" si="2"/>
        <v>15924170</v>
      </c>
      <c r="G35" s="31">
        <f t="shared" si="2"/>
        <v>36954670</v>
      </c>
      <c r="H35" s="32">
        <f>IFERROR(SUM(H4:H34),"")</f>
        <v>11258.504159424103</v>
      </c>
      <c r="I35" s="32">
        <f>IFERROR(SUM(I4:I34),"")</f>
        <v>9946.9500000000007</v>
      </c>
      <c r="J35" s="33">
        <f>IFERROR(IF(OR(H35="",I35="",H35=0,I35=0),"",MIN(H35,I35)/MAX(H35,I35)),"")</f>
        <v>0.88350546921224471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O284" sqref="O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0.24814004630025011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0.33008449074469454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0.33008449074469454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66" activePane="bottomLeft" state="frozen"/>
      <selection pane="bottomLeft" activeCell="S284" sqref="S28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202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848.4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255" activePane="bottomLeft" state="frozen"/>
      <selection pane="bottomLeft" activeCell="G284" sqref="G284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50" activePane="bottomLeft" state="frozen"/>
      <selection pane="bottomLeft" activeCell="G284" sqref="G28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0"/>
        <v>0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80"/>
        <v>0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80"/>
        <v>0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229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961.8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2026-09-11T22:47:31Z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