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94" documentId="13_ncr:1_{9DFDFEE8-78F7-4C04-B87C-99924EE6CC37}" xr6:coauthVersionLast="47" xr6:coauthVersionMax="47" xr10:uidLastSave="{DA2FE58F-480C-4AB4-BAEF-915AE322339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<sst xmlns="http://schemas.openxmlformats.org/spreadsheetml/2006/main" count="118678" uniqueCount="44877">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</sst>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0</v>
      </c>
      <c r="G11" s="27">
        <f t="shared" si="0"/>
        <v>1082890</v>
      </c>
      <c r="H11" s="21">
        <f>IFERROR('Linha 1'!T217+'Linha 2'!T217+'Linha 3'!T217,0)</f>
        <v>357.3537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10572390</v>
      </c>
      <c r="G35" s="31">
        <f t="shared" si="2"/>
        <v>25114140</v>
      </c>
      <c r="H35" s="32">
        <f>IFERROR(SUM(H4:H34),"")</f>
        <v>7937.8533653070208</v>
      </c>
      <c r="I35" s="32">
        <f>IFERROR(SUM(I4:I34),"")</f>
        <v>7430.51</v>
      </c>
      <c r="J35" s="33">
        <f>IFERROR(IF(OR(H35="",I35="",H35=0,I35=0),"",MIN(H35,I35)/MAX(H35,I35)),"")</f>
        <v>0.93608557100281009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O203" sqref="O2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7" activePane="bottomLeft" state="frozen"/>
      <selection pane="bottomLeft" activeCell="S203" sqref="S2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S204" sqref="S20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203" sqref="G2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0.50839085647749016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0.62714085647749018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0.96811307869971253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0</v>
      </c>
      <c r="I201" s="109">
        <f>IFERROR(IF($D201="","",VLOOKUP($D201,Cadastro!$C$4:$G$20,5,FALSE())),"")</f>
        <v>0.6</v>
      </c>
      <c r="J201" s="110">
        <f t="shared" si="56"/>
        <v>0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0</v>
      </c>
      <c r="I202" s="112">
        <f>IFERROR(IF($D202="","",VLOOKUP($D202,Cadastro!$C$4:$G$20,5,FALSE())),"")</f>
        <v>0.6</v>
      </c>
      <c r="J202" s="113">
        <f t="shared" si="56"/>
        <v>0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