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005" documentId="13_ncr:1_{9DFDFEE8-78F7-4C04-B87C-99924EE6CC37}" xr6:coauthVersionLast="47" xr6:coauthVersionMax="47" xr10:uidLastSave="{894F641E-0111-4E29-8211-3AA6ED1B6E22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<sst xmlns="http://schemas.openxmlformats.org/spreadsheetml/2006/main" count="105336" uniqueCount="40286">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</sst>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90" sqref="F9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98</v>
      </c>
      <c r="G95" s="2">
        <f>SUM(G83:G94)</f>
        <v>490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98</v>
      </c>
      <c r="G109" s="1">
        <f>G95+G108</f>
        <v>490</v>
      </c>
      <c r="H109" s="91"/>
      <c r="I109" s="91"/>
      <c r="J109" s="91"/>
      <c r="K109" s="91"/>
      <c r="L109" s="91"/>
      <c r="M109" s="92">
        <f ca="1">IFERROR(M95+M108,"")</f>
        <v>8.1944444444444486E-2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90" sqref="G9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5"/>
        <v>0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5"/>
        <v>0</v>
      </c>
      <c r="K86" s="84">
        <f t="shared" si="26"/>
        <v>63</v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5"/>
        <v>0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5"/>
        <v>0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5"/>
        <v>0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88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369.6</v>
      </c>
      <c r="L95" s="87"/>
      <c r="M95" s="87"/>
      <c r="N95" s="87"/>
      <c r="O95" s="87"/>
      <c r="P95" s="87"/>
      <c r="Q95" s="88">
        <f ca="1">IFERROR(SUM(Q83:Q94),"")</f>
        <v>0.12013888888888891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88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369.6</v>
      </c>
      <c r="L109" s="91"/>
      <c r="M109" s="91"/>
      <c r="N109" s="91"/>
      <c r="O109" s="91"/>
      <c r="P109" s="91"/>
      <c r="Q109" s="92">
        <f ca="1">IFERROR(Q95+Q108,"")</f>
        <v>0.12013888888888891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63" activePane="bottomLeft" state="frozen"/>
      <selection pane="bottomLeft" activeCell="D94" sqref="D9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47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197.4</v>
      </c>
      <c r="L95" s="87"/>
      <c r="M95" s="87"/>
      <c r="N95" s="87"/>
      <c r="O95" s="87"/>
      <c r="P95" s="87"/>
      <c r="Q95" s="88">
        <f ca="1">IFERROR(SUM(Q83:Q94),"")</f>
        <v>9.5833333333333326E-2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47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197.4</v>
      </c>
      <c r="L109" s="91"/>
      <c r="M109" s="91"/>
      <c r="N109" s="91"/>
      <c r="O109" s="91"/>
      <c r="P109" s="91"/>
      <c r="Q109" s="92">
        <f ca="1">IFERROR(Q95+Q108,"")</f>
        <v>9.5833333333333326E-2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57" activePane="bottomLeft" state="frozen"/>
      <selection pane="bottomLeft" activeCell="D94" sqref="D9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37.800000000000004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0</v>
      </c>
      <c r="I87" s="109">
        <f>IFERROR(IF($D87="","",VLOOKUP($D87,Cadastro!$C$4:$G$20,5,FALSE())),"")</f>
        <v>0.6</v>
      </c>
      <c r="J87" s="110">
        <f t="shared" si="24"/>
        <v>0</v>
      </c>
      <c r="K87" s="79">
        <f t="shared" si="25"/>
        <v>4.2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0</v>
      </c>
      <c r="I88" s="109">
        <f>IFERROR(IF($D88="","",VLOOKUP($D88,Cadastro!$C$4:$G$20,5,FALSE())),"")</f>
        <v>0.6</v>
      </c>
      <c r="J88" s="110">
        <f t="shared" si="24"/>
        <v>0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0</v>
      </c>
      <c r="I89" s="109">
        <f>IFERROR(IF($D89="","",VLOOKUP($D89,Cadastro!$C$4:$G$20,5,FALSE())),"")</f>
        <v>0.6</v>
      </c>
      <c r="J89" s="110">
        <f t="shared" si="24"/>
        <v>0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61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256.20000000000005</v>
      </c>
      <c r="L95" s="87"/>
      <c r="M95" s="87"/>
      <c r="N95" s="87"/>
      <c r="O95" s="154"/>
      <c r="P95" s="154"/>
      <c r="Q95" s="88">
        <f ca="1">IFERROR(SUM(Q83:Q94),"")</f>
        <v>0.22708333333333336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61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256.20000000000005</v>
      </c>
      <c r="L109" s="91"/>
      <c r="M109" s="91"/>
      <c r="N109" s="91"/>
      <c r="O109" s="155"/>
      <c r="P109" s="155"/>
      <c r="Q109" s="92">
        <f ca="1">IFERROR(Q95+Q108,"")</f>
        <v>0.22708333333333336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2026-09-04T18:06:01Z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