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5" documentId="13_ncr:1_{9DFDFEE8-78F7-4C04-B87C-99924EE6CC37}" xr6:coauthVersionLast="47" xr6:coauthVersionMax="47" xr10:uidLastSave="{B52C52EB-BF86-4184-9751-DB1FAC9BC3A5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<sst xmlns="http://schemas.openxmlformats.org/spreadsheetml/2006/main" count="91485" uniqueCount="31319">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</sst>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495338.4</v>
      </c>
      <c r="E32" s="19">
        <f>IFERROR('Linha 2'!S784,"")</f>
        <v>335285.2</v>
      </c>
      <c r="F32" s="19">
        <f>IFERROR('Linha 3'!S784,"")</f>
        <v>567000</v>
      </c>
      <c r="G32" s="20">
        <f t="shared" si="0"/>
        <v>1397623.6</v>
      </c>
      <c r="H32" s="21">
        <f>IFERROR('Linha 1'!T784+'Linha 2'!T784+'Linha 3'!T784,0)</f>
        <v>526.57375574999992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33033128.399999999</v>
      </c>
      <c r="E35" s="31">
        <f t="shared" si="2"/>
        <v>19511915.199999999</v>
      </c>
      <c r="F35" s="31">
        <f t="shared" si="2"/>
        <v>44829060</v>
      </c>
      <c r="G35" s="31">
        <f t="shared" si="2"/>
        <v>97374103.599999994</v>
      </c>
      <c r="H35" s="32">
        <f>IFERROR(SUM(H4:H34),"")</f>
        <v>14450.420765121893</v>
      </c>
      <c r="I35" s="32">
        <f>IFERROR(SUM(I4:I34),"")</f>
        <v>14531.98</v>
      </c>
      <c r="J35" s="33">
        <f>IFERROR(IF(OR(H35="",I35="",H35=0,I35=0),"",MIN(H35,I35)/MAX(H35,I35)),"")</f>
        <v>0.99438760341824672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O784" sqref="O7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0.65404768518055789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0.79779768518055794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0.87349212962500244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0.16515879629150731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0.30404768518039504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0.38876990740261785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0.14849212962872116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0.25613101851760989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0.35960324073983196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7.1399999999999991E-2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2.9987999999999994E-2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9.6599999999999991E-2</v>
      </c>
      <c r="I772" s="109">
        <f>IFERROR(IF($D772="","",VLOOKUP($D772,Cadastro!$C$4:$G$20,5,FALSE())),"")</f>
        <v>0.6</v>
      </c>
      <c r="J772" s="110">
        <f t="shared" si="228"/>
        <v>4.057199999999999E-2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5.4599999999999996E-2</v>
      </c>
      <c r="I773" s="109">
        <f>IFERROR(IF($D773="","",VLOOKUP($D773,Cadastro!$C$4:$G$20,5,FALSE())),"")</f>
        <v>0.6</v>
      </c>
      <c r="J773" s="110">
        <f t="shared" si="228"/>
        <v>2.2931999999999998E-2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5.8800000000000005E-2</v>
      </c>
      <c r="I774" s="109">
        <f>IFERROR(IF($D774="","",VLOOKUP($D774,Cadastro!$C$4:$G$20,5,FALSE())),"")</f>
        <v>0.6</v>
      </c>
      <c r="J774" s="110">
        <f t="shared" si="228"/>
        <v>2.4695999999999999E-2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6.3E-2</v>
      </c>
      <c r="I775" s="109">
        <f>IFERROR(IF($D775="","",VLOOKUP($D775,Cadastro!$C$4:$G$20,5,FALSE())),"")</f>
        <v>0.6</v>
      </c>
      <c r="J775" s="110">
        <f t="shared" si="228"/>
        <v>2.6460000000000001E-2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3.78E-2</v>
      </c>
      <c r="I776" s="109">
        <f>IFERROR(IF($D776="","",VLOOKUP($D776,Cadastro!$C$4:$G$20,5,FALSE())),"")</f>
        <v>0.6</v>
      </c>
      <c r="J776" s="110">
        <f t="shared" si="228"/>
        <v>1.5875999999999998E-2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1.26E-2</v>
      </c>
      <c r="I777" s="109">
        <f>IFERROR(IF($D777="","",VLOOKUP($D777,Cadastro!$C$4:$G$20,5,FALSE())),"")</f>
        <v>0.6</v>
      </c>
      <c r="J777" s="110">
        <f t="shared" si="228"/>
        <v>5.2919999999999998E-3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7.5600000000000001E-2</v>
      </c>
      <c r="I778" s="109">
        <f>IFERROR(IF($D778="","",VLOOKUP($D778,Cadastro!$C$4:$G$20,5,FALSE())),"")</f>
        <v>0.6</v>
      </c>
      <c r="J778" s="110">
        <f t="shared" si="228"/>
        <v>3.1751999999999996E-2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5.4599999999999996E-2</v>
      </c>
      <c r="I779" s="109">
        <f>IFERROR(IF($D779="","",VLOOKUP($D779,Cadastro!$C$4:$G$20,5,FALSE())),"")</f>
        <v>0.6</v>
      </c>
      <c r="J779" s="110">
        <f t="shared" si="228"/>
        <v>2.2931999999999998E-2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7.5600000000000001E-2</v>
      </c>
      <c r="I780" s="109">
        <f>IFERROR(IF($D780="","",VLOOKUP($D780,Cadastro!$C$4:$G$20,5,FALSE())),"")</f>
        <v>0.6</v>
      </c>
      <c r="J780" s="110">
        <f t="shared" si="228"/>
        <v>3.1751999999999996E-2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1.6800000000000002E-2</v>
      </c>
      <c r="I781" s="109">
        <f>IFERROR(IF($D781="","",VLOOKUP($D781,Cadastro!$C$4:$G$20,5,FALSE())),"")</f>
        <v>0.6</v>
      </c>
      <c r="J781" s="110">
        <f t="shared" si="228"/>
        <v>7.0560000000000006E-3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2.1000000000000001E-2</v>
      </c>
      <c r="I782" s="112">
        <f>IFERROR(IF($D782="","",VLOOKUP($D782,Cadastro!$C$4:$G$20,5,FALSE())),"")</f>
        <v>0.6</v>
      </c>
      <c r="J782" s="113">
        <f t="shared" si="228"/>
        <v>8.8199999999999997E-3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0.63840000000000008</v>
      </c>
      <c r="I783" s="125"/>
      <c r="J783" s="126">
        <f>IFERROR(SUM(J771:J782),"")</f>
        <v>0.26812799999999998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638.4</v>
      </c>
      <c r="T783" s="118">
        <f>IFERROR(J783,"")</f>
        <v>0.26812799999999998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495.33840000000004</v>
      </c>
      <c r="I784" s="129"/>
      <c r="J784" s="130">
        <f>IFERROR(J770+J783,"")</f>
        <v>208.04212799999999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495338.4</v>
      </c>
      <c r="T784" s="137">
        <f>IFERROR(J784,"")</f>
        <v>208.04212799999999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S784" sqref="S7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3.78E-2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1.5875999999999998E-2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3.78E-2</v>
      </c>
      <c r="I772" s="109">
        <f>IFERROR(IF($D772="","",VLOOKUP($D772,Cadastro!$C$4:$G$20,5,FALSE())),"")</f>
        <v>0.6</v>
      </c>
      <c r="J772" s="110">
        <f t="shared" si="225"/>
        <v>1.5875999999999998E-2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5.8800000000000005E-2</v>
      </c>
      <c r="I773" s="109">
        <f>IFERROR(IF($D773="","",VLOOKUP($D773,Cadastro!$C$4:$G$20,5,FALSE())),"")</f>
        <v>0.6</v>
      </c>
      <c r="J773" s="110">
        <f t="shared" si="225"/>
        <v>2.4695999999999999E-2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4.2000000000000003E-2</v>
      </c>
      <c r="I774" s="109">
        <f>IFERROR(IF($D774="","",VLOOKUP($D774,Cadastro!$C$4:$G$20,5,FALSE())),"")</f>
        <v>0.6</v>
      </c>
      <c r="J774" s="110">
        <f t="shared" si="225"/>
        <v>1.7639999999999999E-2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4.6199999999999998E-2</v>
      </c>
      <c r="I775" s="109">
        <f>IFERROR(IF($D775="","",VLOOKUP($D775,Cadastro!$C$4:$G$20,5,FALSE())),"")</f>
        <v>0.6</v>
      </c>
      <c r="J775" s="110">
        <f t="shared" si="225"/>
        <v>1.9403999999999994E-2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3.3600000000000005E-2</v>
      </c>
      <c r="I776" s="109">
        <f>IFERROR(IF($D776="","",VLOOKUP($D776,Cadastro!$C$4:$G$20,5,FALSE())),"")</f>
        <v>0.6</v>
      </c>
      <c r="J776" s="110">
        <f t="shared" si="225"/>
        <v>1.4112000000000001E-2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3.3600000000000005E-2</v>
      </c>
      <c r="I777" s="109">
        <f>IFERROR(IF($D777="","",VLOOKUP($D777,Cadastro!$C$4:$G$20,5,FALSE())),"")</f>
        <v>0.6</v>
      </c>
      <c r="J777" s="110">
        <f t="shared" si="225"/>
        <v>1.4112000000000001E-2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5.04E-2</v>
      </c>
      <c r="I778" s="109">
        <f>IFERROR(IF($D778="","",VLOOKUP($D778,Cadastro!$C$4:$G$20,5,FALSE())),"")</f>
        <v>0.6</v>
      </c>
      <c r="J778" s="110">
        <f t="shared" si="225"/>
        <v>2.1167999999999999E-2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5.8800000000000005E-2</v>
      </c>
      <c r="I779" s="109">
        <f>IFERROR(IF($D779="","",VLOOKUP($D779,Cadastro!$C$4:$G$20,5,FALSE())),"")</f>
        <v>0.6</v>
      </c>
      <c r="J779" s="110">
        <f t="shared" si="225"/>
        <v>2.4695999999999999E-2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2.1000000000000001E-2</v>
      </c>
      <c r="I780" s="109">
        <f>IFERROR(IF($D780="","",VLOOKUP($D780,Cadastro!$C$4:$G$20,5,FALSE())),"")</f>
        <v>0.6</v>
      </c>
      <c r="J780" s="110">
        <f t="shared" si="225"/>
        <v>8.8199999999999997E-3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8.4000000000000012E-3</v>
      </c>
      <c r="I781" s="109">
        <f>IFERROR(IF($D781="","",VLOOKUP($D781,Cadastro!$C$4:$G$20,5,FALSE())),"")</f>
        <v>0.6</v>
      </c>
      <c r="J781" s="110">
        <f t="shared" si="225"/>
        <v>3.5280000000000003E-3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1.6800000000000002E-2</v>
      </c>
      <c r="I782" s="112">
        <f>IFERROR(IF($D782="","",VLOOKUP($D782,Cadastro!$C$4:$G$20,5,FALSE())),"")</f>
        <v>0.6</v>
      </c>
      <c r="J782" s="113">
        <f t="shared" si="225"/>
        <v>7.0560000000000006E-3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0.4452000000000001</v>
      </c>
      <c r="I783" s="125"/>
      <c r="J783" s="126">
        <f>IFERROR(SUM(J771:J782),"")</f>
        <v>0.18698399999999998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445.2</v>
      </c>
      <c r="T783" s="118">
        <f>IFERROR(J783,"")</f>
        <v>0.18698399999999998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335.28520000000003</v>
      </c>
      <c r="I784" s="129"/>
      <c r="J784" s="130">
        <f>IFERROR(J770+J783,"")</f>
        <v>80.391627749999998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335285.2</v>
      </c>
      <c r="T784" s="137">
        <f>IFERROR(J784,"")</f>
        <v>80.391627749999998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K783" sqref="K78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0</v>
      </c>
      <c r="I780" s="109">
        <f>IFERROR(IF($D780="","",VLOOKUP($D780,Cadastro!$C$4:$G$20,5,FALSE())),"")</f>
        <v>0.6</v>
      </c>
      <c r="J780" s="110">
        <f t="shared" si="227"/>
        <v>0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0</v>
      </c>
      <c r="I781" s="109">
        <f>IFERROR(IF($D781="","",VLOOKUP($D781,Cadastro!$C$4:$G$20,5,FALSE())),"")</f>
        <v>0.6</v>
      </c>
      <c r="J781" s="110">
        <f t="shared" si="227"/>
        <v>0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0</v>
      </c>
      <c r="I782" s="112">
        <f>IFERROR(IF($D782="","",VLOOKUP($D782,Cadastro!$C$4:$G$20,5,FALSE())),"")</f>
        <v>0.6</v>
      </c>
      <c r="J782" s="113">
        <f t="shared" si="227"/>
        <v>0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2026-08-30T10:53:00Z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