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148" documentId="13_ncr:1_{9DFDFEE8-78F7-4C04-B87C-99924EE6CC37}" xr6:coauthVersionLast="47" xr6:coauthVersionMax="47" xr10:uidLastSave="{AC293C62-E132-4C9D-9D8B-3A12DE6E654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<sst xmlns="http://schemas.openxmlformats.org/spreadsheetml/2006/main" count="133840" uniqueCount="50064">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</sst>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50" sqref="F35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332</v>
      </c>
      <c r="G351" s="2">
        <f>SUM(G339:G350)</f>
        <v>1660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706</v>
      </c>
      <c r="G352" s="1">
        <f>G338+G351</f>
        <v>3230.8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9" sqref="G349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1"/>
        <v>0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1"/>
        <v>0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1"/>
        <v>0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101"/>
        <v>0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137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575.4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200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840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9" sqref="G3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98"/>
        <v>0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98"/>
        <v>0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98"/>
        <v>0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 t="e">
        <f>IF(G349="","",IF(#REF!="PC 17",G349*4.2,IF(#REF!="PC 19",G349*5,IF(#REF!="CB",G349*24,""))))</f>
        <v>#REF!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105</v>
      </c>
      <c r="H351" s="124">
        <f>IFERROR(SUM(H339:H350),"")</f>
        <v>0</v>
      </c>
      <c r="I351" s="125"/>
      <c r="J351" s="126">
        <f>IFERROR(SUM(J339:J350),"")</f>
        <v>0</v>
      </c>
      <c r="K351" s="2" t="e">
        <f>SUM(K339:K350)</f>
        <v>#REF!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200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 t="e">
        <f>K338+K351</f>
        <v>#REF!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M348" sqref="M34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0</v>
      </c>
      <c r="I346" s="109">
        <f>IFERROR(IF($D346="","",VLOOKUP($D346,Cadastro!$C$4:$G$20,5,FALSE())),"")</f>
        <v>0.6</v>
      </c>
      <c r="J346" s="110">
        <f t="shared" si="100"/>
        <v>0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0</v>
      </c>
      <c r="I347" s="109">
        <f>IFERROR(IF($D347="","",VLOOKUP($D347,Cadastro!$C$4:$G$20,5,FALSE())),"")</f>
        <v>0.6</v>
      </c>
      <c r="J347" s="110">
        <f t="shared" si="100"/>
        <v>0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0</v>
      </c>
      <c r="I348" s="109">
        <f>IFERROR(IF($D348="","",VLOOKUP($D348,Cadastro!$C$4:$G$20,5,FALSE())),"")</f>
        <v>0.6</v>
      </c>
      <c r="J348" s="110">
        <f t="shared" si="100"/>
        <v>0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/>
      <c r="Q348" s="81">
        <f t="shared" ca="1" si="102"/>
        <v>9.0755787023226731E-3</v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100"/>
        <v>0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0.12296446759121164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0.16879780092454494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2026-09-14T10:08:08Z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