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61" documentId="13_ncr:1_{A6DBCFB4-28D9-4249-9038-216934055CA6}" xr6:coauthVersionLast="47" xr6:coauthVersionMax="47" xr10:uidLastSave="{47AA0CA7-7F8B-48CD-986A-1298970222EC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<sst xmlns="http://schemas.openxmlformats.org/spreadsheetml/2006/main" count="84106" uniqueCount="28826">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</sst>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1" activePane="bottomLeft" state="frozen"/>
      <selection pane="bottomLeft" activeCell="F724" sqref="F72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234</v>
      </c>
      <c r="G729" s="2">
        <f>SUM(G717:G728)</f>
        <v>1170</v>
      </c>
      <c r="H729" s="71"/>
      <c r="I729" s="71"/>
      <c r="J729" s="71"/>
      <c r="K729" s="71"/>
      <c r="L729" s="71"/>
      <c r="M729" s="72">
        <f ca="1">IFERROR(SUM(M717:M728),"")</f>
        <v>4.2361111111111072E-2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641</v>
      </c>
      <c r="G730" s="1">
        <f>G716+G729</f>
        <v>3205</v>
      </c>
      <c r="H730" s="75"/>
      <c r="I730" s="75"/>
      <c r="J730" s="75"/>
      <c r="K730" s="75"/>
      <c r="L730" s="75"/>
      <c r="M730" s="76">
        <f ca="1">IFERROR(M716+M729,"")</f>
        <v>0.16180555555555548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24" sqref="G72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0.9617497685176204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1.1006386574065081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1.1853608796287309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50.400000000000006</v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50.400000000000006</v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86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361.2</v>
      </c>
      <c r="L729" s="71"/>
      <c r="M729" s="71"/>
      <c r="N729" s="71"/>
      <c r="O729" s="71"/>
      <c r="P729" s="71"/>
      <c r="Q729" s="72">
        <f ca="1">IFERROR(SUM(Q717:Q728),"")</f>
        <v>6.666666666666643E-2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199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835.8</v>
      </c>
      <c r="L730" s="75"/>
      <c r="M730" s="75"/>
      <c r="N730" s="75"/>
      <c r="O730" s="75"/>
      <c r="P730" s="75"/>
      <c r="Q730" s="76">
        <f ca="1">IFERROR(Q716+Q729,"")</f>
        <v>0.15555555555555534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4" sqref="G72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87"/>
        <v>0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87"/>
        <v>0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87"/>
        <v>0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68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285.60000000000002</v>
      </c>
      <c r="L729" s="71"/>
      <c r="M729" s="71"/>
      <c r="N729" s="71"/>
      <c r="O729" s="71"/>
      <c r="P729" s="71"/>
      <c r="Q729" s="72">
        <f ca="1">IFERROR(SUM(Q717:Q728),"")</f>
        <v>5.0000000000000044E-2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172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722.4</v>
      </c>
      <c r="L730" s="75"/>
      <c r="M730" s="75"/>
      <c r="N730" s="75"/>
      <c r="O730" s="75"/>
      <c r="P730" s="75"/>
      <c r="Q730" s="76">
        <f ca="1">IFERROR(Q716+Q729,"")</f>
        <v>0.10555555555555574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M720" sqref="M72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 t="s">
        <v>28</v>
      </c>
      <c r="M720" s="60" t="s">
        <v>175</v>
      </c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0</v>
      </c>
      <c r="I721" s="89">
        <f>IFERROR(IF($D721="","",VLOOKUP($D721,Cadastro!$C$4:$G$7,5,FALSE())),"")</f>
        <v>0.6</v>
      </c>
      <c r="J721" s="90">
        <f t="shared" si="190"/>
        <v>0</v>
      </c>
      <c r="K721" s="68">
        <f t="shared" si="191"/>
        <v>58.800000000000004</v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0</v>
      </c>
      <c r="I722" s="89">
        <f>IFERROR(IF($D722="","",VLOOKUP($D722,Cadastro!$C$4:$G$7,5,FALSE())),"")</f>
        <v>0.6</v>
      </c>
      <c r="J722" s="90">
        <f t="shared" si="190"/>
        <v>0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0</v>
      </c>
      <c r="I723" s="89">
        <f>IFERROR(IF($D723="","",VLOOKUP($D723,Cadastro!$C$4:$G$7,5,FALSE())),"")</f>
        <v>0.6</v>
      </c>
      <c r="J723" s="90">
        <f t="shared" si="190"/>
        <v>0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118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495.6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256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1075.2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2026-08-28T05:59:59Z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