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02" documentId="13_ncr:1_{9DFDFEE8-78F7-4C04-B87C-99924EE6CC37}" xr6:coauthVersionLast="47" xr6:coauthVersionMax="47" xr10:uidLastSave="{E0FD9E10-3BE7-4ADB-A4C3-96A6F7E3E78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<sst xmlns="http://schemas.openxmlformats.org/spreadsheetml/2006/main" count="118975" uniqueCount="44881">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</sst>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E229" sqref="E2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277</v>
      </c>
      <c r="B230" s="200"/>
      <c r="C230" s="200"/>
      <c r="D230" s="200"/>
      <c r="E230" s="20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D229" sqref="D22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/>
      <c r="H218" s="120" t="str">
        <f>IFERROR(IF($G218="","",$G218*$S$230/$G$230/Cadastro!$E$33),"")</f>
        <v/>
      </c>
      <c r="I218" s="121">
        <f>IFERROR(IF($D218="","",VLOOKUP($D218,Cadastro!$C$4:$G$20,5,FALSE())),"")</f>
        <v>0.6</v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>
        <v>0.79166666666666663</v>
      </c>
      <c r="P218" s="80">
        <v>0.79722222222222228</v>
      </c>
      <c r="Q218" s="81">
        <f t="shared" ref="Q218:Q229" ca="1" si="67">IFERROR(IF(O218="","",IF(P218="",MOD(NOW()-O218,1),IF(P218&gt;=O218,P218-O218,P218+1-O218))),"")</f>
        <v>5.5555555555556468E-3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/>
      <c r="H219" s="107" t="str">
        <f>IFERROR(IF($G219="","",$G219*$S$230/$G$230/Cadastro!$E$33),"")</f>
        <v/>
      </c>
      <c r="I219" s="109">
        <f>IFERROR(IF($D219="","",VLOOKUP($D219,Cadastro!$C$4:$G$20,5,FALSE())),"")</f>
        <v>0.6</v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5.5555555555556468E-3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5.5555555555556468E-3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99" activePane="bottomLeft" state="frozen"/>
      <selection pane="bottomLeft" activeCell="D229" sqref="D2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/>
      <c r="F218" s="120">
        <f>IFERROR(IF($D218="","",VLOOKUP($D218,Cadastro!$C$4:$E$20,3,FALSE())),"")</f>
        <v>0.55000000000000004</v>
      </c>
      <c r="G218" s="108"/>
      <c r="H218" s="120" t="str">
        <f>IFERROR(IF($G218="","",$G218*$S$230/$G$230/Cadastro!$E$33),"")</f>
        <v/>
      </c>
      <c r="I218" s="121">
        <f>IFERROR(IF($D218="","",VLOOKUP($D218,Cadastro!$C$4:$G$20,5,FALSE())),"")</f>
        <v>0.6</v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/>
      <c r="F219" s="107">
        <f>IFERROR(IF($D219="","",VLOOKUP($D219,Cadastro!$C$4:$E$20,3,FALSE())),"")</f>
        <v>0.55000000000000004</v>
      </c>
      <c r="G219" s="108"/>
      <c r="H219" s="107" t="str">
        <f>IFERROR(IF($G219="","",$G219*$S$230/$G$230/Cadastro!$E$33),"")</f>
        <v/>
      </c>
      <c r="I219" s="109">
        <f>IFERROR(IF($D219="","",VLOOKUP($D219,Cadastro!$C$4:$G$20,5,FALSE())),"")</f>
        <v>0.6</v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/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/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/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/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/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/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/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/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/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/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L240" sqref="L2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2026-09-09T11:58:43Z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