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11" documentId="13_ncr:1_{9DFDFEE8-78F7-4C04-B87C-99924EE6CC37}" xr6:coauthVersionLast="47" xr6:coauthVersionMax="47" xr10:uidLastSave="{7D30843E-90CB-4731-B9F5-775210F3575B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<sst xmlns="http://schemas.openxmlformats.org/spreadsheetml/2006/main" count="109171" uniqueCount="41589">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</sst>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01" activePane="bottomLeft" state="frozen"/>
      <selection pane="bottomLeft" activeCell="J123" sqref="J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/>
      <c r="F123" s="78"/>
      <c r="G123" s="84" t="str">
        <f t="shared" ref="G123:G134" si="27">IF(F123="","",IF(E123="PC 17",F123*4.2,IF(E123="PC 19",F123*5,IF(E123="CB",F123*35,""))))</f>
        <v/>
      </c>
      <c r="H123" s="85" t="s">
        <v>29</v>
      </c>
      <c r="I123" s="85" t="s">
        <v>32</v>
      </c>
      <c r="J123" s="85" t="s">
        <v>53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5.6608796148793772E-4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5.6608796148793772E-4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9.0149421294821286E-2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D125" sqref="D1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/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D123" sqref="D1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0.11028831018484198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0.24431608796261967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/>
      <c r="H123" s="120" t="str">
        <f>IFERROR(IF($G123="","",$G123*$S$135/$G$135/Cadastro!$E$33),"")</f>
        <v/>
      </c>
      <c r="I123" s="121">
        <f>IFERROR(IF($D123="","",VLOOKUP($D123,Cadastro!$C$4:$G$20,5,FALSE())),"")</f>
        <v>0.6</v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0.24431608796261967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6" activePane="bottomLeft" state="frozen"/>
      <selection pane="bottomLeft" activeCell="D131" sqref="D13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2026-09-05T23:43:54Z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