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53" documentId="13_ncr:1_{A6DBCFB4-28D9-4249-9038-216934055CA6}" xr6:coauthVersionLast="47" xr6:coauthVersionMax="47" xr10:uidLastSave="{C9D80CED-7AF3-458C-A6DA-9878E21CD7AD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<sst xmlns="http://schemas.openxmlformats.org/spreadsheetml/2006/main" count="84186" uniqueCount="28825">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</sst>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724" activePane="bottomLeft" state="frozen"/>
      <selection pane="bottomLeft" activeCell="D733" sqref="D73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 t="s">
        <v>31</v>
      </c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 t="s">
        <v>38</v>
      </c>
      <c r="D733" s="74" t="s">
        <v>31</v>
      </c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9" t="s">
        <v>38</v>
      </c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D734" sqref="D73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0.18558263888553483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0.32447152777442256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0.40919374999664537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 t="s">
        <v>31</v>
      </c>
      <c r="E734" s="86"/>
      <c r="F734" s="87">
        <f>IFERROR(IF($D734="","",VLOOKUP($D734,Cadastro!$C$4:$E$7,3,FALSE())),"")</f>
        <v>0.55000000000000004</v>
      </c>
      <c r="G734" s="88"/>
      <c r="H734" s="87" t="str">
        <f>IFERROR(IF($G734="","",$G734*$S$743/$G$743/Cadastro!$E$33),"")</f>
        <v/>
      </c>
      <c r="I734" s="89">
        <f>IFERROR(IF($D734="","",VLOOKUP($D734,Cadastro!$C$4:$G$7,5,FALSE())),"")</f>
        <v>0.6</v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sheetProtection algorithmName="SHA-512" hashValue="d3tc7boBIaa8lmUJt2hW6x2esPtzEosFm4s7RXwK7yMv7m6xYvg2lgDrtpnCmVM1HtEH0eu4x920+mSCM/2sJA==" saltValue="yO9B2tyaZbzd3/ayHOxir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724" activePane="bottomLeft" state="frozen"/>
      <selection pane="bottomLeft" activeCell="O731" sqref="O73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5"/>
        <v>8.3333333333333037E-3</v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6.3888888888888995E-2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0.12013888888888907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61</v>
      </c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9" t="s">
        <v>38</v>
      </c>
      <c r="D732" s="61" t="s">
        <v>61</v>
      </c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 t="s">
        <v>38</v>
      </c>
      <c r="D733" s="74" t="s">
        <v>61</v>
      </c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9" t="s">
        <v>38</v>
      </c>
      <c r="D734" s="61" t="s">
        <v>61</v>
      </c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D737" sqref="D73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 t="s">
        <v>29</v>
      </c>
      <c r="M731" s="69" t="s">
        <v>170</v>
      </c>
      <c r="N731" s="69" t="s">
        <v>84</v>
      </c>
      <c r="O731" s="64">
        <v>0.29166666666666669</v>
      </c>
      <c r="P731" s="64">
        <v>0.2986111111111111</v>
      </c>
      <c r="Q731" s="70">
        <f t="shared" ref="Q731:Q742" ca="1" si="196">IFERROR(IF(O731="","",IF(P731="",MOD(NOW()-O731,1),IF(P731&gt;=O731,P731-O731,P731+1-O731))),"")</f>
        <v>6.9444444444444198E-3</v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 t="s">
        <v>31</v>
      </c>
      <c r="E734" s="86"/>
      <c r="F734" s="87">
        <f>IFERROR(IF($D734="","",VLOOKUP($D734,Cadastro!$C$4:$E$7,3,FALSE())),"")</f>
        <v>0.55000000000000004</v>
      </c>
      <c r="G734" s="88"/>
      <c r="H734" s="87" t="str">
        <f>IFERROR(IF($G734="","",$G734*$S$743/$G$743/Cadastro!$E$33),"")</f>
        <v/>
      </c>
      <c r="I734" s="89">
        <f>IFERROR(IF($D734="","",VLOOKUP($D734,Cadastro!$C$4:$G$7,5,FALSE())),"")</f>
        <v>0.6</v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 t="s">
        <v>31</v>
      </c>
      <c r="E735" s="99"/>
      <c r="F735" s="87">
        <f>IFERROR(IF($D735="","",VLOOKUP($D735,Cadastro!$C$4:$E$7,3,FALSE())),"")</f>
        <v>0.55000000000000004</v>
      </c>
      <c r="G735" s="88"/>
      <c r="H735" s="87" t="str">
        <f>IFERROR(IF($G735="","",$G735*$S$743/$G$743/Cadastro!$E$33),"")</f>
        <v/>
      </c>
      <c r="I735" s="89">
        <f>IFERROR(IF($D735="","",VLOOKUP($D735,Cadastro!$C$4:$G$7,5,FALSE())),"")</f>
        <v>0.6</v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 t="s">
        <v>31</v>
      </c>
      <c r="E736" s="86"/>
      <c r="F736" s="87">
        <f>IFERROR(IF($D736="","",VLOOKUP($D736,Cadastro!$C$4:$E$7,3,FALSE())),"")</f>
        <v>0.55000000000000004</v>
      </c>
      <c r="G736" s="88"/>
      <c r="H736" s="87" t="str">
        <f>IFERROR(IF($G736="","",$G736*$S$743/$G$743/Cadastro!$E$33),"")</f>
        <v/>
      </c>
      <c r="I736" s="89">
        <f>IFERROR(IF($D736="","",VLOOKUP($D736,Cadastro!$C$4:$G$7,5,FALSE())),"")</f>
        <v>0.6</v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 t="s">
        <v>31</v>
      </c>
      <c r="E737" s="99"/>
      <c r="F737" s="87">
        <f>IFERROR(IF($D737="","",VLOOKUP($D737,Cadastro!$C$4:$E$7,3,FALSE())),"")</f>
        <v>0.55000000000000004</v>
      </c>
      <c r="G737" s="88"/>
      <c r="H737" s="87" t="str">
        <f>IFERROR(IF($G737="","",$G737*$S$743/$G$743/Cadastro!$E$33),"")</f>
        <v/>
      </c>
      <c r="I737" s="89">
        <f>IFERROR(IF($D737="","",VLOOKUP($D737,Cadastro!$C$4:$G$7,5,FALSE())),"")</f>
        <v>0.6</v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6.9444444444444198E-3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6.9444444444444198E-3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2026-08-28T11:22:17Z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