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385" documentId="13_ncr:1_{9DFDFEE8-78F7-4C04-B87C-99924EE6CC37}" xr6:coauthVersionLast="47" xr6:coauthVersionMax="47" xr10:uidLastSave="{585309D3-9C15-4438-B74C-768E31EFCF19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<sst xmlns="http://schemas.openxmlformats.org/spreadsheetml/2006/main" count="119039" uniqueCount="44882">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</sst>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8</v>
      </c>
      <c r="H24" s="61">
        <v>1</v>
      </c>
      <c r="I24" s="64">
        <f>IFERROR(IF(G24="","",F24/G24),"")</f>
        <v>403.92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17</v>
      </c>
      <c r="H25" s="66">
        <f>SUM(H23:H24)</f>
        <v>2</v>
      </c>
      <c r="I25" s="67">
        <f>IFERROR(IF(G25=0,"",F25/G25),"")</f>
        <v>356.01882352941175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4.4648726856394205E-2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4.4648726856394205E-2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4.4648726856394205E-2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97" activePane="bottomLeft" state="frozen"/>
      <selection pane="bottomLeft" activeCell="N218" sqref="N21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/>
      <c r="Q218" s="81">
        <f t="shared" ref="Q218:Q229" ca="1" si="67">IFERROR(IF(O218="","",IF(P218="",MOD(NOW()-O218,1),IF(P218&gt;=O218,P218-O218,P218+1-O218))),"")</f>
        <v>5.0653935177251697E-3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138.6</v>
      </c>
      <c r="L230" s="87"/>
      <c r="M230" s="87"/>
      <c r="N230" s="87"/>
      <c r="O230" s="87"/>
      <c r="P230" s="87"/>
      <c r="Q230" s="88">
        <f ca="1">IFERROR(SUM(Q218:Q229),"")</f>
        <v>5.0653935177251697E-3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138.6</v>
      </c>
      <c r="L244" s="91"/>
      <c r="M244" s="91"/>
      <c r="N244" s="91"/>
      <c r="O244" s="91"/>
      <c r="P244" s="91"/>
      <c r="Q244" s="92">
        <f ca="1">IFERROR(Q230+Q243,"")</f>
        <v>5.0653935177251697E-3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S216" sqref="S21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47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197.4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47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197.4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K216" sqref="K2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/>
      <c r="H221" s="107" t="str">
        <f>IFERROR(IF($G221="","",$G221*$S$230/$G$230/Cadastro!$E$33),"")</f>
        <v/>
      </c>
      <c r="I221" s="109">
        <f>IFERROR(IF($D221="","",VLOOKUP($D221,Cadastro!$C$4:$G$20,5,FALSE())),"")</f>
        <v>0.6</v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84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352.8</v>
      </c>
      <c r="L230" s="87"/>
      <c r="M230" s="87"/>
      <c r="N230" s="87"/>
      <c r="O230" s="154"/>
      <c r="P230" s="154"/>
      <c r="Q230" s="88">
        <f ca="1">IFERROR(SUM(Q218:Q229),"")</f>
        <v>2.1527777777777757E-2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84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352.8</v>
      </c>
      <c r="L244" s="91"/>
      <c r="M244" s="91"/>
      <c r="N244" s="91"/>
      <c r="O244" s="155"/>
      <c r="P244" s="155"/>
      <c r="Q244" s="92">
        <f ca="1">IFERROR(Q230+Q243,"")</f>
        <v>2.1527777777777757E-2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2026-09-09T14:56:07Z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