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91" documentId="13_ncr:1_{9DFDFEE8-78F7-4C04-B87C-99924EE6CC37}" xr6:coauthVersionLast="47" xr6:coauthVersionMax="47" xr10:uidLastSave="{B456499A-1A58-46CC-BF13-2DE7767C005B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<sst xmlns="http://schemas.openxmlformats.org/spreadsheetml/2006/main" count="189087" uniqueCount="69206">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</sst>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1" sqref="F7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>
        <v>16</v>
      </c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181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400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14" activePane="bottomLeft" state="frozen"/>
      <selection pane="bottomLeft" activeCell="R748" sqref="R7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/>
      <c r="O747" s="80">
        <v>7.3611111111111113E-2</v>
      </c>
      <c r="P747" s="80"/>
      <c r="Q747" s="86">
        <f t="shared" ca="1" si="223"/>
        <v>1.2627083335246425E-2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285.60000000000002</v>
      </c>
      <c r="L756" s="87"/>
      <c r="M756" s="87"/>
      <c r="N756" s="87"/>
      <c r="O756" s="87"/>
      <c r="P756" s="87"/>
      <c r="Q756" s="88">
        <f ca="1">IFERROR(SUM(Q744:Q755),"")</f>
        <v>9.3877083335246247E-2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211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886.19999999999993</v>
      </c>
      <c r="L757" s="91"/>
      <c r="M757" s="91"/>
      <c r="N757" s="91"/>
      <c r="O757" s="91"/>
      <c r="P757" s="91"/>
      <c r="Q757" s="92">
        <f ca="1">IFERROR(Q743+Q756,"")</f>
        <v>0.1910993055574684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9" activePane="bottomLeft" state="frozen"/>
      <selection pane="bottomLeft" activeCell="G750" sqref="G7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>
        <v>2</v>
      </c>
      <c r="H749" s="107">
        <f>IFERROR(IF($G749="","",$G749*$S$756/$G$756/Cadastro!$E$33),"")</f>
        <v>0</v>
      </c>
      <c r="I749" s="109" t="str">
        <f>IFERROR(IF($D749="","",VLOOKUP($D749,Cadastro!$C$4:$G$20,5,FALSE())),"")</f>
        <v/>
      </c>
      <c r="J749" s="110" t="str">
        <f t="shared" si="217"/>
        <v/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0.11111111111111113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554.40000000000009</v>
      </c>
      <c r="L757" s="91"/>
      <c r="M757" s="91"/>
      <c r="N757" s="91"/>
      <c r="O757" s="91"/>
      <c r="P757" s="91"/>
      <c r="Q757" s="92">
        <f ca="1">IFERROR(Q743+Q756,"")</f>
        <v>0.18888888888888897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3" activePane="bottomLeft" state="frozen"/>
      <selection pane="bottomLeft" activeCell="G750" sqref="G75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>
        <f t="shared" si="222"/>
        <v>25.200000000000003</v>
      </c>
      <c r="L748" s="76"/>
      <c r="M748" s="76"/>
      <c r="N748" s="76"/>
      <c r="O748" s="80">
        <v>7.8472222222222221E-2</v>
      </c>
      <c r="P748" s="80"/>
      <c r="Q748" s="81">
        <f t="shared" ca="1" si="223"/>
        <v>7.7659722228418104E-3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>
        <v>5</v>
      </c>
      <c r="H749" s="107">
        <f>IFERROR(IF($G749="","",$G749*$S$756/$G$756/Cadastro!$E$33),"")</f>
        <v>0</v>
      </c>
      <c r="I749" s="109" t="str">
        <f>IFERROR(IF($D749="","",VLOOKUP($D749,Cadastro!$C$4:$G$20,5,FALSE())),"")</f>
        <v/>
      </c>
      <c r="J749" s="110" t="str">
        <f t="shared" si="221"/>
        <v/>
      </c>
      <c r="K749" s="84">
        <f t="shared" si="222"/>
        <v>21</v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323.39999999999998</v>
      </c>
      <c r="L756" s="87"/>
      <c r="M756" s="87"/>
      <c r="N756" s="87"/>
      <c r="O756" s="152"/>
      <c r="P756" s="152"/>
      <c r="Q756" s="88">
        <f ca="1">IFERROR(SUM(Q744:Q755),"")</f>
        <v>5.637708333395286E-2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261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1096.2</v>
      </c>
      <c r="L757" s="91"/>
      <c r="M757" s="91"/>
      <c r="N757" s="91"/>
      <c r="O757" s="153"/>
      <c r="P757" s="153"/>
      <c r="Q757" s="92">
        <f ca="1">IFERROR(Q743+Q756,"")</f>
        <v>0.13276597222284187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2026-09-29T06:06:15Z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