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91" documentId="13_ncr:1_{9DFDFEE8-78F7-4C04-B87C-99924EE6CC37}" xr6:coauthVersionLast="47" xr6:coauthVersionMax="47" xr10:uidLastSave="{C9958E42-24A1-49FA-A811-E06C9E48F454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<sst xmlns="http://schemas.openxmlformats.org/spreadsheetml/2006/main" count="188723" uniqueCount="69202">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</sst>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342</v>
      </c>
      <c r="G729" s="2">
        <f>SUM(G717:G728)</f>
        <v>1445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630</v>
      </c>
      <c r="G730" s="1">
        <f>G716+G729</f>
        <v>2885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 t="s">
        <v>290</v>
      </c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 t="s">
        <v>290</v>
      </c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222.60000000000002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224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940.80000000000007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E728" sqref="E7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79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331.8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831.6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8" sqref="E72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9.289699074724922E-2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/>
      <c r="H726" s="107" t="str">
        <f>IFERROR(IF($G726="","",$G726*$S$729/$G$729/Cadastro!$E$33),"")</f>
        <v/>
      </c>
      <c r="I726" s="109">
        <f>IFERROR(IF($D726="","",VLOOKUP($D726,Cadastro!$C$4:$G$20,5,FALSE())),"")</f>
        <v>0.6</v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157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659.4</v>
      </c>
      <c r="L729" s="87"/>
      <c r="M729" s="87"/>
      <c r="N729" s="87"/>
      <c r="O729" s="152"/>
      <c r="P729" s="152"/>
      <c r="Q729" s="88">
        <f ca="1">IFERROR(SUM(Q717:Q728),"")</f>
        <v>0.11998032408058257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385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1617</v>
      </c>
      <c r="L730" s="91"/>
      <c r="M730" s="91"/>
      <c r="N730" s="91"/>
      <c r="O730" s="153"/>
      <c r="P730" s="153"/>
      <c r="Q730" s="92">
        <f ca="1">IFERROR(Q716+Q729,"")</f>
        <v>0.19914699074724923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2026-09-28T07:35:46Z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