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897" documentId="13_ncr:1_{9DFDFEE8-78F7-4C04-B87C-99924EE6CC37}" xr6:coauthVersionLast="47" xr6:coauthVersionMax="47" xr10:uidLastSave="{5689E7C0-3439-471F-84E8-9E9A46B18CF4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<sst xmlns="http://schemas.openxmlformats.org/spreadsheetml/2006/main" count="109886" uniqueCount="41609">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</sst>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45" sqref="E1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E167" sqref="E16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P165" sqref="P1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272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2.2222222222222199E-2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2.2222222222222199E-2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272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E167" sqref="E167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272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275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257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272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275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257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272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275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257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272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275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257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272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88" t="s">
        <v>275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9" t="s">
        <v>257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275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9" t="s">
        <v>257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/>
      <c r="H164" s="120" t="str">
        <f>IFERROR(IF($G164="","",$G164*$S$176/$G$176/Cadastro!$E$33),"")</f>
        <v/>
      </c>
      <c r="I164" s="121">
        <f>IFERROR(IF($D164="","",VLOOKUP($D164,Cadastro!$C$4:$G$20,5,FALSE())),"")</f>
        <v>0.6</v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 t="s">
        <v>28</v>
      </c>
      <c r="M164" s="76" t="s">
        <v>62</v>
      </c>
      <c r="N164" s="76"/>
      <c r="O164" s="80">
        <v>0.30416666666666664</v>
      </c>
      <c r="P164" s="80"/>
      <c r="Q164" s="81">
        <f t="shared" ref="Q164:Q175" ca="1" si="50">IFERROR(IF(O164="","",IF(P164="",MOD(NOW()-O164,1),IF(P164&gt;=O164,P164-O164,P164+1-O164))),"")</f>
        <v>1.3356134259083774E-2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/>
      <c r="H165" s="107" t="str">
        <f>IFERROR(IF($G165="","",$G165*$S$176/$G$176/Cadastro!$E$33),"")</f>
        <v/>
      </c>
      <c r="I165" s="109">
        <f>IFERROR(IF($D165="","",VLOOKUP($D165,Cadastro!$C$4:$G$20,5,FALSE())),"")</f>
        <v>0.6</v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/>
      <c r="H166" s="107" t="str">
        <f>IFERROR(IF($G166="","",$G166*$S$176/$G$176/Cadastro!$E$33),"")</f>
        <v/>
      </c>
      <c r="I166" s="109">
        <f>IFERROR(IF($D166="","",VLOOKUP($D166,Cadastro!$C$4:$G$20,5,FALSE())),"")</f>
        <v>0.6</v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/>
      <c r="H167" s="107" t="str">
        <f>IFERROR(IF($G167="","",$G167*$S$176/$G$176/Cadastro!$E$33),"")</f>
        <v/>
      </c>
      <c r="I167" s="109">
        <f>IFERROR(IF($D167="","",VLOOKUP($D167,Cadastro!$C$4:$G$20,5,FALSE())),"")</f>
        <v>0.6</v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272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1.3356134259083774E-2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275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9" t="s">
        <v>257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1.3356134259083774E-2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272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275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9" t="s">
        <v>257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272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275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9" t="s">
        <v>257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272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275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9" t="s">
        <v>257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272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275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9" t="s">
        <v>257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272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275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9" t="s">
        <v>257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272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275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9" t="s">
        <v>257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275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9" t="s">
        <v>257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272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275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9" t="s">
        <v>257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272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275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9" t="s">
        <v>257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272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275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9" t="s">
        <v>257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272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275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9" t="s">
        <v>257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272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275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9" t="s">
        <v>257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272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275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9" t="s">
        <v>257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272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275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9" t="s">
        <v>257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272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275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9" t="s">
        <v>257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272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275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9" t="s">
        <v>257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272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275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9" t="s">
        <v>257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272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275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9" t="s">
        <v>257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272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275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9" t="s">
        <v>257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272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275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9" t="s">
        <v>257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272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275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9" t="s">
        <v>257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272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275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9" t="s">
        <v>257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272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275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9" t="s">
        <v>257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272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275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9" t="s">
        <v>257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2026-09-07T11:39:14Z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