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45" documentId="13_ncr:1_{9DFDFEE8-78F7-4C04-B87C-99924EE6CC37}" xr6:coauthVersionLast="47" xr6:coauthVersionMax="47" xr10:uidLastSave="{C8440D0B-6A40-4225-9AAF-2D0633E68397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<sst xmlns="http://schemas.openxmlformats.org/spreadsheetml/2006/main" count="119010" uniqueCount="44882">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</sst>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K219" sqref="K2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5.4788194465800188E-3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64</v>
      </c>
      <c r="G230" s="2">
        <f>SUM(G218:G229)</f>
        <v>320</v>
      </c>
      <c r="H230" s="87"/>
      <c r="I230" s="87"/>
      <c r="J230" s="87"/>
      <c r="K230" s="87"/>
      <c r="L230" s="87"/>
      <c r="M230" s="88">
        <f ca="1">IFERROR(SUM(M218:M229),"")</f>
        <v>5.4788194465800188E-3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64</v>
      </c>
      <c r="G244" s="1">
        <f>G230+G243</f>
        <v>320</v>
      </c>
      <c r="H244" s="91"/>
      <c r="I244" s="91"/>
      <c r="J244" s="91"/>
      <c r="K244" s="91"/>
      <c r="L244" s="91"/>
      <c r="M244" s="92">
        <f ca="1">IFERROR(M230+M243,"")</f>
        <v>5.4788194465800188E-3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0" sqref="G2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109.2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109.2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E229" sqref="E2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30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126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126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P220" sqref="P22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/>
      <c r="E219" s="106" t="s">
        <v>286</v>
      </c>
      <c r="F219" s="107" t="str">
        <f>IFERROR(IF($D219="","",VLOOKUP($D219,Cadastro!$C$4:$E$20,3,FALSE())),"")</f>
        <v/>
      </c>
      <c r="G219" s="108">
        <v>10</v>
      </c>
      <c r="H219" s="107">
        <f>IFERROR(IF($G219="","",$G219*$S$230/$G$230/Cadastro!$E$33),"")</f>
        <v>0</v>
      </c>
      <c r="I219" s="109" t="str">
        <f>IFERROR(IF($D219="","",VLOOKUP($D219,Cadastro!$C$4:$G$20,5,FALSE())),"")</f>
        <v/>
      </c>
      <c r="J219" s="110" t="str">
        <f t="shared" si="64"/>
        <v/>
      </c>
      <c r="K219" s="84">
        <f t="shared" si="65"/>
        <v>42</v>
      </c>
      <c r="L219" s="85"/>
      <c r="M219" s="85"/>
      <c r="N219" s="85"/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/>
      <c r="E220" s="106" t="s">
        <v>286</v>
      </c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60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252</v>
      </c>
      <c r="L230" s="87"/>
      <c r="M230" s="87"/>
      <c r="N230" s="87"/>
      <c r="O230" s="154"/>
      <c r="P230" s="154"/>
      <c r="Q230" s="88">
        <f ca="1">IFERROR(SUM(Q218:Q229),"")</f>
        <v>1.5972222222222221E-2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60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252</v>
      </c>
      <c r="L244" s="91"/>
      <c r="M244" s="91"/>
      <c r="N244" s="91"/>
      <c r="O244" s="155"/>
      <c r="P244" s="155"/>
      <c r="Q244" s="92">
        <f ca="1">IFERROR(Q230+Q243,"")</f>
        <v>1.5972222222222221E-2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2026-09-09T14:00:19Z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