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5" documentId="13_ncr:1_{9DFDFEE8-78F7-4C04-B87C-99924EE6CC37}" xr6:coauthVersionLast="47" xr6:coauthVersionMax="47" xr10:uidLastSave="{D75B3D1A-6909-4232-BB7F-97B95A8D6A7C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<sst xmlns="http://schemas.openxmlformats.org/spreadsheetml/2006/main" count="91897" uniqueCount="31332">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</sst>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1076570</v>
      </c>
      <c r="G33" s="27">
        <f t="shared" si="0"/>
        <v>2907040</v>
      </c>
      <c r="H33" s="21">
        <f>IFERROR('Linha 1'!T811+'Linha 2'!T811+'Linha 3'!T811,0)</f>
        <v>1220.9567999999999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46728630</v>
      </c>
      <c r="G35" s="31">
        <f t="shared" si="2"/>
        <v>102186060</v>
      </c>
      <c r="H35" s="32">
        <f>IFERROR(SUM(H4:H34),"")</f>
        <v>16471.442453121894</v>
      </c>
      <c r="I35" s="32">
        <f>IFERROR(SUM(I4:I34),"")</f>
        <v>14531.98</v>
      </c>
      <c r="J35" s="33">
        <f>IFERROR(IF(OR(H35="",I35="",H35=0,I35=0),"",MIN(H35,I35)/MAX(H35,I35)),"")</f>
        <v>0.88225302922669646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O811" sqref="O81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0.6542216435118462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0.79797164351184624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0.87366608795629075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0.29166666666666669</v>
      </c>
      <c r="M800" s="81">
        <f t="shared" ca="1" si="171"/>
        <v>0.11805555555555558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0.21944444444444453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0.34236111111111123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3" activePane="bottomLeft" state="frozen"/>
      <selection pane="bottomLeft" activeCell="R814" sqref="R8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0.16533275462279562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0.30422164351168335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0.38894386573390616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0.14866608796000946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0.25630497684889819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0.35977719907112027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S810" sqref="S81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/>
      <c r="Q801" s="86">
        <f t="shared" ca="1" si="233"/>
        <v>3.9638310183363501E-2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8.7554976850030136E-2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0.18616608796114123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S810" sqref="S81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4"/>
        <v>0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4"/>
        <v>0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0</v>
      </c>
      <c r="I809" s="112">
        <f>IFERROR(IF($D809="","",VLOOKUP($D809,Cadastro!$C$4:$G$20,5,FALSE())),"")</f>
        <v>0.6</v>
      </c>
      <c r="J809" s="113">
        <f t="shared" si="234"/>
        <v>0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2026-08-31T10:53:36Z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