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25" documentId="13_ncr:1_{9DFDFEE8-78F7-4C04-B87C-99924EE6CC37}" xr6:coauthVersionLast="47" xr6:coauthVersionMax="47" xr10:uidLastSave="{8B53C556-6371-4A4D-8B57-044EE68C843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<sst xmlns="http://schemas.openxmlformats.org/spreadsheetml/2006/main" count="118879" uniqueCount="44881">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</sst>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2621870</v>
      </c>
      <c r="H11" s="21">
        <f>IFERROR('Linha 1'!T217+'Linha 2'!T217+'Linha 3'!T217,0)</f>
        <v>865.21710000000019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5802620</v>
      </c>
      <c r="F35" s="31">
        <f t="shared" si="2"/>
        <v>11287290</v>
      </c>
      <c r="G35" s="31">
        <f t="shared" si="2"/>
        <v>26653120</v>
      </c>
      <c r="H35" s="32">
        <f>IFERROR(SUM(H4:H34),"")</f>
        <v>8445.716765307021</v>
      </c>
      <c r="I35" s="32">
        <f>IFERROR(SUM(I4:I34),"")</f>
        <v>7430.51</v>
      </c>
      <c r="J35" s="33">
        <f>IFERROR(IF(OR(H35="",I35="",H35=0,I35=0),"",MIN(H35,I35)/MAX(H35,I35)),"")</f>
        <v>0.8797962572605742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S217" sqref="S2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6" sqref="G2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0</v>
      </c>
      <c r="I215" s="112">
        <f>IFERROR(IF($D215="","",VLOOKUP($D215,Cadastro!$C$4:$G$20,5,FALSE())),"")</f>
        <v>0.6</v>
      </c>
      <c r="J215" s="113">
        <f t="shared" si="60"/>
        <v>0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6" sqref="G2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0</v>
      </c>
      <c r="I215" s="112">
        <f>IFERROR(IF($D215="","",VLOOKUP($D215,Cadastro!$C$4:$G$20,5,FALSE())),"")</f>
        <v>0.6</v>
      </c>
      <c r="J215" s="113">
        <f t="shared" si="60"/>
        <v>0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