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043" documentId="13_ncr:1_{9DFDFEE8-78F7-4C04-B87C-99924EE6CC37}" xr6:coauthVersionLast="47" xr6:coauthVersionMax="47" xr10:uidLastSave="{C7F882B7-51D7-414F-B553-27E5861C63AF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<sst xmlns="http://schemas.openxmlformats.org/spreadsheetml/2006/main" count="133785" uniqueCount="50064">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</sst>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H346" sqref="H34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1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127</v>
      </c>
      <c r="G351" s="2">
        <f>SUM(G339:G350)</f>
        <v>635</v>
      </c>
      <c r="H351" s="87"/>
      <c r="I351" s="87"/>
      <c r="J351" s="87"/>
      <c r="K351" s="87"/>
      <c r="L351" s="87"/>
      <c r="M351" s="88">
        <f ca="1">IFERROR(SUM(M339:M350),"")</f>
        <v>5.2777777777777701E-2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501</v>
      </c>
      <c r="G352" s="1">
        <f>G338+G351</f>
        <v>2205.8000000000002</v>
      </c>
      <c r="H352" s="91"/>
      <c r="I352" s="91"/>
      <c r="J352" s="91"/>
      <c r="K352" s="91"/>
      <c r="L352" s="91"/>
      <c r="M352" s="92">
        <f ca="1">IFERROR(M338+M351,"")</f>
        <v>0.16249999999999992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N343" sqref="N34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1" t="s">
        <v>279</v>
      </c>
      <c r="B14" s="191"/>
      <c r="C14" s="191"/>
      <c r="D14" s="191"/>
      <c r="E14" s="19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1" t="s">
        <v>282</v>
      </c>
      <c r="B27" s="191"/>
      <c r="C27" s="191"/>
      <c r="D27" s="191"/>
      <c r="E27" s="19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1" t="s">
        <v>279</v>
      </c>
      <c r="B41" s="191"/>
      <c r="C41" s="191"/>
      <c r="D41" s="191"/>
      <c r="E41" s="19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1" t="s">
        <v>282</v>
      </c>
      <c r="B54" s="191"/>
      <c r="C54" s="191"/>
      <c r="D54" s="191"/>
      <c r="E54" s="19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1" t="s">
        <v>279</v>
      </c>
      <c r="B68" s="191"/>
      <c r="C68" s="191"/>
      <c r="D68" s="191"/>
      <c r="E68" s="19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1" t="s">
        <v>282</v>
      </c>
      <c r="B81" s="191"/>
      <c r="C81" s="191"/>
      <c r="D81" s="191"/>
      <c r="E81" s="19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1" t="s">
        <v>279</v>
      </c>
      <c r="B95" s="191"/>
      <c r="C95" s="191"/>
      <c r="D95" s="191"/>
      <c r="E95" s="19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1" t="s">
        <v>282</v>
      </c>
      <c r="B108" s="191"/>
      <c r="C108" s="191"/>
      <c r="D108" s="191"/>
      <c r="E108" s="19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1" t="s">
        <v>279</v>
      </c>
      <c r="B122" s="191"/>
      <c r="C122" s="191"/>
      <c r="D122" s="191"/>
      <c r="E122" s="19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1" t="s">
        <v>282</v>
      </c>
      <c r="B135" s="191"/>
      <c r="C135" s="191"/>
      <c r="D135" s="191"/>
      <c r="E135" s="19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1" t="s">
        <v>279</v>
      </c>
      <c r="B149" s="191"/>
      <c r="C149" s="191"/>
      <c r="D149" s="191"/>
      <c r="E149" s="19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1" t="s">
        <v>282</v>
      </c>
      <c r="B162" s="191"/>
      <c r="C162" s="191"/>
      <c r="D162" s="191"/>
      <c r="E162" s="19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1" t="s">
        <v>279</v>
      </c>
      <c r="B176" s="191"/>
      <c r="C176" s="191"/>
      <c r="D176" s="191"/>
      <c r="E176" s="19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1" t="s">
        <v>282</v>
      </c>
      <c r="B189" s="191"/>
      <c r="C189" s="191"/>
      <c r="D189" s="191"/>
      <c r="E189" s="19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1" t="s">
        <v>279</v>
      </c>
      <c r="B203" s="191"/>
      <c r="C203" s="191"/>
      <c r="D203" s="191"/>
      <c r="E203" s="19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1" t="s">
        <v>282</v>
      </c>
      <c r="B216" s="191"/>
      <c r="C216" s="191"/>
      <c r="D216" s="191"/>
      <c r="E216" s="19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1" t="s">
        <v>279</v>
      </c>
      <c r="B230" s="191"/>
      <c r="C230" s="191"/>
      <c r="D230" s="191"/>
      <c r="E230" s="19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1" t="s">
        <v>282</v>
      </c>
      <c r="B243" s="191"/>
      <c r="C243" s="191"/>
      <c r="D243" s="191"/>
      <c r="E243" s="19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1" t="s">
        <v>279</v>
      </c>
      <c r="B257" s="191"/>
      <c r="C257" s="191"/>
      <c r="D257" s="191"/>
      <c r="E257" s="19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1" t="s">
        <v>282</v>
      </c>
      <c r="B270" s="191"/>
      <c r="C270" s="191"/>
      <c r="D270" s="191"/>
      <c r="E270" s="19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1" t="s">
        <v>279</v>
      </c>
      <c r="B284" s="191"/>
      <c r="C284" s="191"/>
      <c r="D284" s="191"/>
      <c r="E284" s="19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1" t="s">
        <v>282</v>
      </c>
      <c r="B297" s="191"/>
      <c r="C297" s="191"/>
      <c r="D297" s="191"/>
      <c r="E297" s="19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1" t="s">
        <v>279</v>
      </c>
      <c r="B311" s="191"/>
      <c r="C311" s="191"/>
      <c r="D311" s="191"/>
      <c r="E311" s="19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1" t="s">
        <v>282</v>
      </c>
      <c r="B324" s="191"/>
      <c r="C324" s="191"/>
      <c r="D324" s="191"/>
      <c r="E324" s="19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1" t="s">
        <v>279</v>
      </c>
      <c r="B338" s="191"/>
      <c r="C338" s="191"/>
      <c r="D338" s="191"/>
      <c r="E338" s="19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/>
      <c r="Q340" s="81">
        <f t="shared" ca="1" si="103"/>
        <v>4.9849537026602775E-3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/>
      <c r="H344" s="107" t="str">
        <f>IFERROR(IF($G344="","",$G344*$S$351/$G$351/Cadastro!$E$33),"")</f>
        <v/>
      </c>
      <c r="I344" s="109">
        <f>IFERROR(IF($D344="","",VLOOKUP($D344,Cadastro!$C$4:$G$20,5,FALSE())),"")</f>
        <v>0.6</v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1" t="s">
        <v>282</v>
      </c>
      <c r="B351" s="191"/>
      <c r="C351" s="191"/>
      <c r="D351" s="191"/>
      <c r="E351" s="191"/>
      <c r="F351" s="124"/>
      <c r="G351" s="115">
        <f>SUM(G339:G350)</f>
        <v>65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273</v>
      </c>
      <c r="L351" s="87"/>
      <c r="M351" s="87"/>
      <c r="N351" s="87"/>
      <c r="O351" s="87"/>
      <c r="P351" s="87"/>
      <c r="Q351" s="88">
        <f ca="1">IFERROR(SUM(Q339:Q350),"")</f>
        <v>1.4012731480438023E-2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128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537.6</v>
      </c>
      <c r="L352" s="91"/>
      <c r="M352" s="91"/>
      <c r="N352" s="91"/>
      <c r="O352" s="91"/>
      <c r="P352" s="91"/>
      <c r="Q352" s="92">
        <f ca="1">IFERROR(Q338+Q351,"")</f>
        <v>0.22581828703599355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1" t="s">
        <v>279</v>
      </c>
      <c r="B365" s="191"/>
      <c r="C365" s="191"/>
      <c r="D365" s="191"/>
      <c r="E365" s="191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1" t="s">
        <v>282</v>
      </c>
      <c r="B378" s="191"/>
      <c r="C378" s="191"/>
      <c r="D378" s="191"/>
      <c r="E378" s="191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1" t="s">
        <v>279</v>
      </c>
      <c r="B392" s="191"/>
      <c r="C392" s="191"/>
      <c r="D392" s="191"/>
      <c r="E392" s="191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1" t="s">
        <v>282</v>
      </c>
      <c r="B405" s="191"/>
      <c r="C405" s="191"/>
      <c r="D405" s="191"/>
      <c r="E405" s="191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1" t="s">
        <v>279</v>
      </c>
      <c r="B419" s="191"/>
      <c r="C419" s="191"/>
      <c r="D419" s="191"/>
      <c r="E419" s="191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1" t="s">
        <v>279</v>
      </c>
      <c r="B446" s="191"/>
      <c r="C446" s="191"/>
      <c r="D446" s="191"/>
      <c r="E446" s="191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1" t="s">
        <v>282</v>
      </c>
      <c r="B459" s="191"/>
      <c r="C459" s="191"/>
      <c r="D459" s="191"/>
      <c r="E459" s="191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1" t="s">
        <v>279</v>
      </c>
      <c r="B473" s="191"/>
      <c r="C473" s="191"/>
      <c r="D473" s="191"/>
      <c r="E473" s="19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1" t="s">
        <v>282</v>
      </c>
      <c r="B486" s="191"/>
      <c r="C486" s="191"/>
      <c r="D486" s="191"/>
      <c r="E486" s="19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1" t="s">
        <v>279</v>
      </c>
      <c r="B500" s="191"/>
      <c r="C500" s="191"/>
      <c r="D500" s="191"/>
      <c r="E500" s="191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1" t="s">
        <v>279</v>
      </c>
      <c r="B527" s="191"/>
      <c r="C527" s="191"/>
      <c r="D527" s="191"/>
      <c r="E527" s="191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1" t="s">
        <v>282</v>
      </c>
      <c r="B540" s="191"/>
      <c r="C540" s="191"/>
      <c r="D540" s="191"/>
      <c r="E540" s="191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1" t="s">
        <v>279</v>
      </c>
      <c r="B554" s="191"/>
      <c r="C554" s="191"/>
      <c r="D554" s="191"/>
      <c r="E554" s="191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1" t="s">
        <v>282</v>
      </c>
      <c r="B567" s="191"/>
      <c r="C567" s="191"/>
      <c r="D567" s="191"/>
      <c r="E567" s="19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1" t="s">
        <v>279</v>
      </c>
      <c r="B581" s="191"/>
      <c r="C581" s="191"/>
      <c r="D581" s="191"/>
      <c r="E581" s="191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1" t="s">
        <v>282</v>
      </c>
      <c r="B594" s="191"/>
      <c r="C594" s="191"/>
      <c r="D594" s="191"/>
      <c r="E594" s="191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1" t="s">
        <v>279</v>
      </c>
      <c r="B608" s="191"/>
      <c r="C608" s="191"/>
      <c r="D608" s="191"/>
      <c r="E608" s="191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1" t="s">
        <v>282</v>
      </c>
      <c r="B621" s="191"/>
      <c r="C621" s="191"/>
      <c r="D621" s="191"/>
      <c r="E621" s="191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1" t="s">
        <v>279</v>
      </c>
      <c r="B635" s="191"/>
      <c r="C635" s="191"/>
      <c r="D635" s="191"/>
      <c r="E635" s="191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1" t="s">
        <v>282</v>
      </c>
      <c r="B648" s="191"/>
      <c r="C648" s="191"/>
      <c r="D648" s="191"/>
      <c r="E648" s="19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1" t="s">
        <v>279</v>
      </c>
      <c r="B662" s="191"/>
      <c r="C662" s="191"/>
      <c r="D662" s="191"/>
      <c r="E662" s="19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1" t="s">
        <v>282</v>
      </c>
      <c r="B675" s="191"/>
      <c r="C675" s="191"/>
      <c r="D675" s="191"/>
      <c r="E675" s="19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1" t="s">
        <v>279</v>
      </c>
      <c r="B689" s="191"/>
      <c r="C689" s="191"/>
      <c r="D689" s="191"/>
      <c r="E689" s="19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1" t="s">
        <v>282</v>
      </c>
      <c r="B702" s="191"/>
      <c r="C702" s="191"/>
      <c r="D702" s="191"/>
      <c r="E702" s="19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1" t="s">
        <v>279</v>
      </c>
      <c r="B716" s="191"/>
      <c r="C716" s="191"/>
      <c r="D716" s="191"/>
      <c r="E716" s="19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1" t="s">
        <v>282</v>
      </c>
      <c r="B729" s="191"/>
      <c r="C729" s="191"/>
      <c r="D729" s="191"/>
      <c r="E729" s="19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1" t="s">
        <v>279</v>
      </c>
      <c r="B743" s="191"/>
      <c r="C743" s="191"/>
      <c r="D743" s="191"/>
      <c r="E743" s="19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1" t="s">
        <v>282</v>
      </c>
      <c r="B756" s="191"/>
      <c r="C756" s="191"/>
      <c r="D756" s="191"/>
      <c r="E756" s="19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1" t="s">
        <v>279</v>
      </c>
      <c r="B770" s="191"/>
      <c r="C770" s="191"/>
      <c r="D770" s="191"/>
      <c r="E770" s="19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1" t="s">
        <v>282</v>
      </c>
      <c r="B783" s="191"/>
      <c r="C783" s="191"/>
      <c r="D783" s="191"/>
      <c r="E783" s="19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1" t="s">
        <v>279</v>
      </c>
      <c r="B797" s="191"/>
      <c r="C797" s="191"/>
      <c r="D797" s="191"/>
      <c r="E797" s="19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1" t="s">
        <v>282</v>
      </c>
      <c r="B810" s="191"/>
      <c r="C810" s="191"/>
      <c r="D810" s="191"/>
      <c r="E810" s="19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1" t="s">
        <v>279</v>
      </c>
      <c r="B824" s="191"/>
      <c r="C824" s="191"/>
      <c r="D824" s="191"/>
      <c r="E824" s="19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1" t="s">
        <v>282</v>
      </c>
      <c r="B837" s="191"/>
      <c r="C837" s="191"/>
      <c r="D837" s="191"/>
      <c r="E837" s="19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319" activePane="bottomLeft" state="frozen"/>
      <selection pane="bottomLeft" activeCell="P340" sqref="P34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1" t="s">
        <v>279</v>
      </c>
      <c r="B14" s="191"/>
      <c r="C14" s="191"/>
      <c r="D14" s="191"/>
      <c r="E14" s="19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1" t="s">
        <v>282</v>
      </c>
      <c r="B27" s="191"/>
      <c r="C27" s="191"/>
      <c r="D27" s="191"/>
      <c r="E27" s="19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1" t="s">
        <v>279</v>
      </c>
      <c r="B41" s="191"/>
      <c r="C41" s="191"/>
      <c r="D41" s="191"/>
      <c r="E41" s="19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1" t="s">
        <v>282</v>
      </c>
      <c r="B54" s="191"/>
      <c r="C54" s="191"/>
      <c r="D54" s="191"/>
      <c r="E54" s="19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1" t="s">
        <v>279</v>
      </c>
      <c r="B68" s="191"/>
      <c r="C68" s="191"/>
      <c r="D68" s="191"/>
      <c r="E68" s="19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1" t="s">
        <v>282</v>
      </c>
      <c r="B81" s="191"/>
      <c r="C81" s="191"/>
      <c r="D81" s="191"/>
      <c r="E81" s="19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1" t="s">
        <v>279</v>
      </c>
      <c r="B95" s="191"/>
      <c r="C95" s="191"/>
      <c r="D95" s="191"/>
      <c r="E95" s="19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1" t="s">
        <v>282</v>
      </c>
      <c r="B108" s="191"/>
      <c r="C108" s="191"/>
      <c r="D108" s="191"/>
      <c r="E108" s="19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1" t="s">
        <v>279</v>
      </c>
      <c r="B122" s="191"/>
      <c r="C122" s="191"/>
      <c r="D122" s="191"/>
      <c r="E122" s="19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1" t="s">
        <v>282</v>
      </c>
      <c r="B135" s="191"/>
      <c r="C135" s="191"/>
      <c r="D135" s="191"/>
      <c r="E135" s="19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1" t="s">
        <v>279</v>
      </c>
      <c r="B149" s="191"/>
      <c r="C149" s="191"/>
      <c r="D149" s="191"/>
      <c r="E149" s="19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1" t="s">
        <v>282</v>
      </c>
      <c r="B162" s="191"/>
      <c r="C162" s="191"/>
      <c r="D162" s="191"/>
      <c r="E162" s="19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1" t="s">
        <v>279</v>
      </c>
      <c r="B176" s="191"/>
      <c r="C176" s="191"/>
      <c r="D176" s="191"/>
      <c r="E176" s="19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1" t="s">
        <v>282</v>
      </c>
      <c r="B189" s="191"/>
      <c r="C189" s="191"/>
      <c r="D189" s="191"/>
      <c r="E189" s="19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1" t="s">
        <v>279</v>
      </c>
      <c r="B203" s="191"/>
      <c r="C203" s="191"/>
      <c r="D203" s="191"/>
      <c r="E203" s="19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1" t="s">
        <v>282</v>
      </c>
      <c r="B216" s="191"/>
      <c r="C216" s="191"/>
      <c r="D216" s="191"/>
      <c r="E216" s="19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1" t="s">
        <v>279</v>
      </c>
      <c r="B230" s="191"/>
      <c r="C230" s="191"/>
      <c r="D230" s="191"/>
      <c r="E230" s="19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1" t="s">
        <v>282</v>
      </c>
      <c r="B243" s="191"/>
      <c r="C243" s="191"/>
      <c r="D243" s="191"/>
      <c r="E243" s="19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1" t="s">
        <v>279</v>
      </c>
      <c r="B257" s="191"/>
      <c r="C257" s="191"/>
      <c r="D257" s="191"/>
      <c r="E257" s="19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1" t="s">
        <v>282</v>
      </c>
      <c r="B270" s="191"/>
      <c r="C270" s="191"/>
      <c r="D270" s="191"/>
      <c r="E270" s="19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1" t="s">
        <v>279</v>
      </c>
      <c r="B284" s="191"/>
      <c r="C284" s="191"/>
      <c r="D284" s="191"/>
      <c r="E284" s="19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1" t="s">
        <v>282</v>
      </c>
      <c r="B297" s="191"/>
      <c r="C297" s="191"/>
      <c r="D297" s="191"/>
      <c r="E297" s="19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1" t="s">
        <v>279</v>
      </c>
      <c r="B311" s="191"/>
      <c r="C311" s="191"/>
      <c r="D311" s="191"/>
      <c r="E311" s="19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1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1" t="s">
        <v>279</v>
      </c>
      <c r="B338" s="191"/>
      <c r="C338" s="191"/>
      <c r="D338" s="191"/>
      <c r="E338" s="19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/>
      <c r="H344" s="107" t="str">
        <f>IFERROR(IF($G344="","",$G344*$S$351/$G$351/Cadastro!$E$33),"")</f>
        <v/>
      </c>
      <c r="I344" s="109">
        <f>IFERROR(IF($D344="","",VLOOKUP($D344,Cadastro!$C$4:$G$20,5,FALSE())),"")</f>
        <v>0.6</v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1" t="s">
        <v>282</v>
      </c>
      <c r="B351" s="191"/>
      <c r="C351" s="191"/>
      <c r="D351" s="191"/>
      <c r="E351" s="191"/>
      <c r="F351" s="124"/>
      <c r="G351" s="115">
        <f>SUM(G339:G350)</f>
        <v>53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222.6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148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621.6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1" t="s">
        <v>279</v>
      </c>
      <c r="B365" s="191"/>
      <c r="C365" s="191"/>
      <c r="D365" s="191"/>
      <c r="E365" s="191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1" t="s">
        <v>282</v>
      </c>
      <c r="B378" s="191"/>
      <c r="C378" s="191"/>
      <c r="D378" s="191"/>
      <c r="E378" s="191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1" t="s">
        <v>279</v>
      </c>
      <c r="B392" s="191"/>
      <c r="C392" s="191"/>
      <c r="D392" s="191"/>
      <c r="E392" s="191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1" t="s">
        <v>282</v>
      </c>
      <c r="B405" s="191"/>
      <c r="C405" s="191"/>
      <c r="D405" s="191"/>
      <c r="E405" s="191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1" t="s">
        <v>279</v>
      </c>
      <c r="B419" s="191"/>
      <c r="C419" s="191"/>
      <c r="D419" s="191"/>
      <c r="E419" s="191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1" t="s">
        <v>282</v>
      </c>
      <c r="B432" s="191"/>
      <c r="C432" s="191"/>
      <c r="D432" s="191"/>
      <c r="E432" s="191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1" t="s">
        <v>279</v>
      </c>
      <c r="B446" s="191"/>
      <c r="C446" s="191"/>
      <c r="D446" s="191"/>
      <c r="E446" s="191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1" t="s">
        <v>282</v>
      </c>
      <c r="B459" s="191"/>
      <c r="C459" s="191"/>
      <c r="D459" s="191"/>
      <c r="E459" s="191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1" t="s">
        <v>279</v>
      </c>
      <c r="B473" s="191"/>
      <c r="C473" s="191"/>
      <c r="D473" s="191"/>
      <c r="E473" s="19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1" t="s">
        <v>282</v>
      </c>
      <c r="B486" s="191"/>
      <c r="C486" s="191"/>
      <c r="D486" s="191"/>
      <c r="E486" s="19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1" t="s">
        <v>279</v>
      </c>
      <c r="B500" s="191"/>
      <c r="C500" s="191"/>
      <c r="D500" s="191"/>
      <c r="E500" s="191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1" t="s">
        <v>282</v>
      </c>
      <c r="B513" s="191"/>
      <c r="C513" s="191"/>
      <c r="D513" s="191"/>
      <c r="E513" s="191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1" t="s">
        <v>279</v>
      </c>
      <c r="B527" s="191"/>
      <c r="C527" s="191"/>
      <c r="D527" s="191"/>
      <c r="E527" s="191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1" t="s">
        <v>282</v>
      </c>
      <c r="B540" s="191"/>
      <c r="C540" s="191"/>
      <c r="D540" s="191"/>
      <c r="E540" s="191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1" t="s">
        <v>279</v>
      </c>
      <c r="B554" s="191"/>
      <c r="C554" s="191"/>
      <c r="D554" s="191"/>
      <c r="E554" s="191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1" t="s">
        <v>282</v>
      </c>
      <c r="B567" s="191"/>
      <c r="C567" s="191"/>
      <c r="D567" s="191"/>
      <c r="E567" s="19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1" t="s">
        <v>279</v>
      </c>
      <c r="B581" s="191"/>
      <c r="C581" s="191"/>
      <c r="D581" s="191"/>
      <c r="E581" s="191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1" t="s">
        <v>282</v>
      </c>
      <c r="B594" s="191"/>
      <c r="C594" s="191"/>
      <c r="D594" s="191"/>
      <c r="E594" s="191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1" t="s">
        <v>279</v>
      </c>
      <c r="B608" s="191"/>
      <c r="C608" s="191"/>
      <c r="D608" s="191"/>
      <c r="E608" s="191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1" t="s">
        <v>282</v>
      </c>
      <c r="B621" s="191"/>
      <c r="C621" s="191"/>
      <c r="D621" s="191"/>
      <c r="E621" s="191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1" t="s">
        <v>279</v>
      </c>
      <c r="B635" s="191"/>
      <c r="C635" s="191"/>
      <c r="D635" s="191"/>
      <c r="E635" s="191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1" t="s">
        <v>282</v>
      </c>
      <c r="B648" s="191"/>
      <c r="C648" s="191"/>
      <c r="D648" s="191"/>
      <c r="E648" s="19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1" t="s">
        <v>279</v>
      </c>
      <c r="B662" s="191"/>
      <c r="C662" s="191"/>
      <c r="D662" s="191"/>
      <c r="E662" s="19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1" t="s">
        <v>282</v>
      </c>
      <c r="B675" s="191"/>
      <c r="C675" s="191"/>
      <c r="D675" s="191"/>
      <c r="E675" s="19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1" t="s">
        <v>279</v>
      </c>
      <c r="B689" s="191"/>
      <c r="C689" s="191"/>
      <c r="D689" s="191"/>
      <c r="E689" s="19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1" t="s">
        <v>282</v>
      </c>
      <c r="B702" s="191"/>
      <c r="C702" s="191"/>
      <c r="D702" s="191"/>
      <c r="E702" s="19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1" t="s">
        <v>279</v>
      </c>
      <c r="B716" s="191"/>
      <c r="C716" s="191"/>
      <c r="D716" s="191"/>
      <c r="E716" s="19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1" t="s">
        <v>282</v>
      </c>
      <c r="B729" s="191"/>
      <c r="C729" s="191"/>
      <c r="D729" s="191"/>
      <c r="E729" s="19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1" t="s">
        <v>279</v>
      </c>
      <c r="B743" s="191"/>
      <c r="C743" s="191"/>
      <c r="D743" s="191"/>
      <c r="E743" s="19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1" t="s">
        <v>282</v>
      </c>
      <c r="B756" s="191"/>
      <c r="C756" s="191"/>
      <c r="D756" s="191"/>
      <c r="E756" s="19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1" t="s">
        <v>279</v>
      </c>
      <c r="B770" s="191"/>
      <c r="C770" s="191"/>
      <c r="D770" s="191"/>
      <c r="E770" s="19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1" t="s">
        <v>282</v>
      </c>
      <c r="B783" s="191"/>
      <c r="C783" s="191"/>
      <c r="D783" s="191"/>
      <c r="E783" s="19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1" t="s">
        <v>279</v>
      </c>
      <c r="B797" s="191"/>
      <c r="C797" s="191"/>
      <c r="D797" s="191"/>
      <c r="E797" s="19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1" t="s">
        <v>282</v>
      </c>
      <c r="B810" s="191"/>
      <c r="C810" s="191"/>
      <c r="D810" s="191"/>
      <c r="E810" s="19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1" t="s">
        <v>279</v>
      </c>
      <c r="B824" s="191"/>
      <c r="C824" s="191"/>
      <c r="D824" s="191"/>
      <c r="E824" s="19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1" t="s">
        <v>282</v>
      </c>
      <c r="B837" s="191"/>
      <c r="C837" s="191"/>
      <c r="D837" s="191"/>
      <c r="E837" s="19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24" activePane="bottomLeft" state="frozen"/>
      <selection pane="bottomLeft" activeCell="E346" sqref="E34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1" t="s">
        <v>279</v>
      </c>
      <c r="B14" s="191"/>
      <c r="C14" s="191"/>
      <c r="D14" s="191"/>
      <c r="E14" s="19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1" t="s">
        <v>282</v>
      </c>
      <c r="B27" s="191"/>
      <c r="C27" s="191"/>
      <c r="D27" s="191"/>
      <c r="E27" s="19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1" t="s">
        <v>279</v>
      </c>
      <c r="B41" s="191"/>
      <c r="C41" s="191"/>
      <c r="D41" s="191"/>
      <c r="E41" s="19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1" t="s">
        <v>282</v>
      </c>
      <c r="B54" s="191"/>
      <c r="C54" s="191"/>
      <c r="D54" s="191"/>
      <c r="E54" s="19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1" t="s">
        <v>279</v>
      </c>
      <c r="B68" s="191"/>
      <c r="C68" s="191"/>
      <c r="D68" s="191"/>
      <c r="E68" s="19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1" t="s">
        <v>282</v>
      </c>
      <c r="B81" s="191"/>
      <c r="C81" s="191"/>
      <c r="D81" s="191"/>
      <c r="E81" s="19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1" t="s">
        <v>279</v>
      </c>
      <c r="B95" s="191"/>
      <c r="C95" s="191"/>
      <c r="D95" s="191"/>
      <c r="E95" s="19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1" t="s">
        <v>282</v>
      </c>
      <c r="B108" s="191"/>
      <c r="C108" s="191"/>
      <c r="D108" s="191"/>
      <c r="E108" s="19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1" t="s">
        <v>279</v>
      </c>
      <c r="B122" s="191"/>
      <c r="C122" s="191"/>
      <c r="D122" s="191"/>
      <c r="E122" s="19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1" t="s">
        <v>282</v>
      </c>
      <c r="B135" s="191"/>
      <c r="C135" s="191"/>
      <c r="D135" s="191"/>
      <c r="E135" s="19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1" t="s">
        <v>282</v>
      </c>
      <c r="B162" s="191"/>
      <c r="C162" s="191"/>
      <c r="D162" s="191"/>
      <c r="E162" s="19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1" t="s">
        <v>279</v>
      </c>
      <c r="B176" s="191"/>
      <c r="C176" s="191"/>
      <c r="D176" s="191"/>
      <c r="E176" s="19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1" t="s">
        <v>282</v>
      </c>
      <c r="B189" s="191"/>
      <c r="C189" s="191"/>
      <c r="D189" s="191"/>
      <c r="E189" s="19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1" t="s">
        <v>279</v>
      </c>
      <c r="B203" s="191"/>
      <c r="C203" s="191"/>
      <c r="D203" s="191"/>
      <c r="E203" s="19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1" t="s">
        <v>282</v>
      </c>
      <c r="B216" s="191"/>
      <c r="C216" s="191"/>
      <c r="D216" s="191"/>
      <c r="E216" s="19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1" t="s">
        <v>279</v>
      </c>
      <c r="B230" s="191"/>
      <c r="C230" s="191"/>
      <c r="D230" s="191"/>
      <c r="E230" s="19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1" t="s">
        <v>282</v>
      </c>
      <c r="B243" s="191"/>
      <c r="C243" s="191"/>
      <c r="D243" s="191"/>
      <c r="E243" s="19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1" t="s">
        <v>279</v>
      </c>
      <c r="B257" s="191"/>
      <c r="C257" s="191"/>
      <c r="D257" s="191"/>
      <c r="E257" s="19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1" t="s">
        <v>282</v>
      </c>
      <c r="B270" s="191"/>
      <c r="C270" s="191"/>
      <c r="D270" s="191"/>
      <c r="E270" s="19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1" t="s">
        <v>279</v>
      </c>
      <c r="B284" s="191"/>
      <c r="C284" s="191"/>
      <c r="D284" s="191"/>
      <c r="E284" s="19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1" t="s">
        <v>282</v>
      </c>
      <c r="B297" s="191"/>
      <c r="C297" s="191"/>
      <c r="D297" s="191"/>
      <c r="E297" s="19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1" t="s">
        <v>279</v>
      </c>
      <c r="B311" s="191"/>
      <c r="C311" s="191"/>
      <c r="D311" s="191"/>
      <c r="E311" s="19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1" t="s">
        <v>282</v>
      </c>
      <c r="B324" s="191"/>
      <c r="C324" s="191"/>
      <c r="D324" s="191"/>
      <c r="E324" s="19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1" t="s">
        <v>279</v>
      </c>
      <c r="B338" s="191"/>
      <c r="C338" s="191"/>
      <c r="D338" s="191"/>
      <c r="E338" s="19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/>
      <c r="H344" s="107" t="str">
        <f>IFERROR(IF($G344="","",$G344*$S$351/$G$351/Cadastro!$E$33),"")</f>
        <v/>
      </c>
      <c r="I344" s="109">
        <f>IFERROR(IF($D344="","",VLOOKUP($D344,Cadastro!$C$4:$G$20,5,FALSE())),"")</f>
        <v>0.6</v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/>
      <c r="H345" s="107" t="str">
        <f>IFERROR(IF($G345="","",$G345*$S$351/$G$351/Cadastro!$E$33),"")</f>
        <v/>
      </c>
      <c r="I345" s="109">
        <f>IFERROR(IF($D345="","",VLOOKUP($D345,Cadastro!$C$4:$G$20,5,FALSE())),"")</f>
        <v>0.6</v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1" t="s">
        <v>282</v>
      </c>
      <c r="B351" s="191"/>
      <c r="C351" s="191"/>
      <c r="D351" s="191"/>
      <c r="E351" s="191"/>
      <c r="F351" s="124"/>
      <c r="G351" s="115">
        <f>SUM(G339:G350)</f>
        <v>59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247.79999999999998</v>
      </c>
      <c r="L351" s="87"/>
      <c r="M351" s="87"/>
      <c r="N351" s="87"/>
      <c r="O351" s="154"/>
      <c r="P351" s="154"/>
      <c r="Q351" s="88">
        <f ca="1">IFERROR(SUM(Q339:Q350),"")</f>
        <v>6.2500000000000111E-2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281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1180.2</v>
      </c>
      <c r="L352" s="91"/>
      <c r="M352" s="91"/>
      <c r="N352" s="91"/>
      <c r="O352" s="155"/>
      <c r="P352" s="155"/>
      <c r="Q352" s="92">
        <f ca="1">IFERROR(Q338+Q351,"")</f>
        <v>0.10833333333333339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1" t="s">
        <v>282</v>
      </c>
      <c r="B378" s="191"/>
      <c r="C378" s="191"/>
      <c r="D378" s="191"/>
      <c r="E378" s="191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1" t="s">
        <v>279</v>
      </c>
      <c r="B392" s="191"/>
      <c r="C392" s="191"/>
      <c r="D392" s="191"/>
      <c r="E392" s="191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1" t="s">
        <v>282</v>
      </c>
      <c r="B405" s="191"/>
      <c r="C405" s="191"/>
      <c r="D405" s="191"/>
      <c r="E405" s="191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1" t="s">
        <v>279</v>
      </c>
      <c r="B419" s="191"/>
      <c r="C419" s="191"/>
      <c r="D419" s="191"/>
      <c r="E419" s="191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1" t="s">
        <v>282</v>
      </c>
      <c r="B432" s="191"/>
      <c r="C432" s="191"/>
      <c r="D432" s="191"/>
      <c r="E432" s="191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1" t="s">
        <v>279</v>
      </c>
      <c r="B446" s="191"/>
      <c r="C446" s="191"/>
      <c r="D446" s="191"/>
      <c r="E446" s="191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1" t="s">
        <v>282</v>
      </c>
      <c r="B459" s="191"/>
      <c r="C459" s="191"/>
      <c r="D459" s="191"/>
      <c r="E459" s="191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1" t="s">
        <v>279</v>
      </c>
      <c r="B473" s="191"/>
      <c r="C473" s="191"/>
      <c r="D473" s="191"/>
      <c r="E473" s="19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1" t="s">
        <v>282</v>
      </c>
      <c r="B486" s="191"/>
      <c r="C486" s="191"/>
      <c r="D486" s="191"/>
      <c r="E486" s="19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1" t="s">
        <v>279</v>
      </c>
      <c r="B500" s="191"/>
      <c r="C500" s="191"/>
      <c r="D500" s="191"/>
      <c r="E500" s="191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1" t="s">
        <v>282</v>
      </c>
      <c r="B513" s="191"/>
      <c r="C513" s="191"/>
      <c r="D513" s="191"/>
      <c r="E513" s="191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1" t="s">
        <v>279</v>
      </c>
      <c r="B527" s="191"/>
      <c r="C527" s="191"/>
      <c r="D527" s="191"/>
      <c r="E527" s="191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1" t="s">
        <v>282</v>
      </c>
      <c r="B540" s="191"/>
      <c r="C540" s="191"/>
      <c r="D540" s="191"/>
      <c r="E540" s="191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1" t="s">
        <v>279</v>
      </c>
      <c r="B554" s="191"/>
      <c r="C554" s="191"/>
      <c r="D554" s="191"/>
      <c r="E554" s="191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1" t="s">
        <v>282</v>
      </c>
      <c r="B567" s="191"/>
      <c r="C567" s="191"/>
      <c r="D567" s="191"/>
      <c r="E567" s="19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1" t="s">
        <v>279</v>
      </c>
      <c r="B581" s="191"/>
      <c r="C581" s="191"/>
      <c r="D581" s="191"/>
      <c r="E581" s="191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1" t="s">
        <v>282</v>
      </c>
      <c r="B594" s="191"/>
      <c r="C594" s="191"/>
      <c r="D594" s="191"/>
      <c r="E594" s="191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1" t="s">
        <v>279</v>
      </c>
      <c r="B608" s="191"/>
      <c r="C608" s="191"/>
      <c r="D608" s="191"/>
      <c r="E608" s="191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1" t="s">
        <v>282</v>
      </c>
      <c r="B621" s="191"/>
      <c r="C621" s="191"/>
      <c r="D621" s="191"/>
      <c r="E621" s="191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1" t="s">
        <v>279</v>
      </c>
      <c r="B635" s="191"/>
      <c r="C635" s="191"/>
      <c r="D635" s="191"/>
      <c r="E635" s="191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1" t="s">
        <v>282</v>
      </c>
      <c r="B648" s="191"/>
      <c r="C648" s="191"/>
      <c r="D648" s="191"/>
      <c r="E648" s="19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1" t="s">
        <v>279</v>
      </c>
      <c r="B662" s="191"/>
      <c r="C662" s="191"/>
      <c r="D662" s="191"/>
      <c r="E662" s="19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1" t="s">
        <v>282</v>
      </c>
      <c r="B675" s="191"/>
      <c r="C675" s="191"/>
      <c r="D675" s="191"/>
      <c r="E675" s="19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1" t="s">
        <v>279</v>
      </c>
      <c r="B689" s="191"/>
      <c r="C689" s="191"/>
      <c r="D689" s="191"/>
      <c r="E689" s="19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1" t="s">
        <v>282</v>
      </c>
      <c r="B702" s="191"/>
      <c r="C702" s="191"/>
      <c r="D702" s="191"/>
      <c r="E702" s="19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1" t="s">
        <v>279</v>
      </c>
      <c r="B716" s="191"/>
      <c r="C716" s="191"/>
      <c r="D716" s="191"/>
      <c r="E716" s="19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1" t="s">
        <v>282</v>
      </c>
      <c r="B729" s="191"/>
      <c r="C729" s="191"/>
      <c r="D729" s="191"/>
      <c r="E729" s="19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1" t="s">
        <v>279</v>
      </c>
      <c r="B743" s="191"/>
      <c r="C743" s="191"/>
      <c r="D743" s="191"/>
      <c r="E743" s="19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1" t="s">
        <v>282</v>
      </c>
      <c r="B756" s="191"/>
      <c r="C756" s="191"/>
      <c r="D756" s="191"/>
      <c r="E756" s="19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1" t="s">
        <v>279</v>
      </c>
      <c r="B770" s="191"/>
      <c r="C770" s="191"/>
      <c r="D770" s="191"/>
      <c r="E770" s="19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1" t="s">
        <v>282</v>
      </c>
      <c r="B783" s="191"/>
      <c r="C783" s="191"/>
      <c r="D783" s="191"/>
      <c r="E783" s="19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1" t="s">
        <v>279</v>
      </c>
      <c r="B797" s="191"/>
      <c r="C797" s="191"/>
      <c r="D797" s="191"/>
      <c r="E797" s="19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1" t="s">
        <v>282</v>
      </c>
      <c r="B810" s="191"/>
      <c r="C810" s="191"/>
      <c r="D810" s="191"/>
      <c r="E810" s="19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1" t="s">
        <v>279</v>
      </c>
      <c r="B824" s="191"/>
      <c r="C824" s="191"/>
      <c r="D824" s="191"/>
      <c r="E824" s="19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1" t="s">
        <v>282</v>
      </c>
      <c r="B837" s="191"/>
      <c r="C837" s="191"/>
      <c r="D837" s="191"/>
      <c r="E837" s="19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2026-09-14T04:20:18Z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